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 firstSheet="1" activeTab="4"/>
  </bookViews>
  <sheets>
    <sheet name="elements" sheetId="1" r:id="rId1"/>
    <sheet name="abundenceOfElements" sheetId="4" r:id="rId2"/>
    <sheet name="resources" sheetId="2" r:id="rId3"/>
    <sheet name="manufacturedItems" sheetId="5" r:id="rId4"/>
    <sheet name="initialSats" sheetId="6" r:id="rId5"/>
    <sheet name="constants" sheetId="12" r:id="rId6"/>
    <sheet name="masses" sheetId="11" r:id="rId7"/>
    <sheet name="planets" sheetId="8" r:id="rId8"/>
    <sheet name="satElements" sheetId="10" r:id="rId9"/>
    <sheet name="satParameters" sheetId="9" r:id="rId10"/>
    <sheet name="moons-wiki" sheetId="7" r:id="rId11"/>
    <sheet name="exotics" sheetId="3" r:id="rId12"/>
  </sheets>
  <externalReferences>
    <externalReference r:id="rId13"/>
  </externalReferences>
  <definedNames>
    <definedName name="_?planet_phys_par" localSheetId="7">planets!$A$14:$U$43</definedName>
    <definedName name="_?sat_elem" localSheetId="8">satElements!$A$1:$O$221</definedName>
    <definedName name="_?sat_phys_par" localSheetId="9">satParameters!$A$1:$J$204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E4" i="6"/>
  <c r="F4" i="6"/>
  <c r="G4" i="6"/>
  <c r="H4" i="6"/>
  <c r="I4" i="6"/>
  <c r="J4" i="6"/>
  <c r="K4" i="6"/>
  <c r="L4" i="6"/>
  <c r="M4" i="6"/>
  <c r="N4" i="6"/>
  <c r="D5" i="6"/>
  <c r="E5" i="6"/>
  <c r="F5" i="6"/>
  <c r="G5" i="6"/>
  <c r="H5" i="6"/>
  <c r="I5" i="6"/>
  <c r="J5" i="6"/>
  <c r="K5" i="6"/>
  <c r="L5" i="6"/>
  <c r="M5" i="6"/>
  <c r="N5" i="6"/>
  <c r="D6" i="6"/>
  <c r="E6" i="6"/>
  <c r="F6" i="6"/>
  <c r="G6" i="6"/>
  <c r="H6" i="6"/>
  <c r="I6" i="6"/>
  <c r="J6" i="6"/>
  <c r="K6" i="6"/>
  <c r="L6" i="6"/>
  <c r="M6" i="6"/>
  <c r="N6" i="6"/>
  <c r="D7" i="6"/>
  <c r="E7" i="6"/>
  <c r="F7" i="6"/>
  <c r="G7" i="6"/>
  <c r="H7" i="6"/>
  <c r="I7" i="6"/>
  <c r="J7" i="6"/>
  <c r="K7" i="6"/>
  <c r="L7" i="6"/>
  <c r="M7" i="6"/>
  <c r="N7" i="6"/>
  <c r="D8" i="6"/>
  <c r="E8" i="6"/>
  <c r="F8" i="6"/>
  <c r="G8" i="6"/>
  <c r="H8" i="6"/>
  <c r="I8" i="6"/>
  <c r="J8" i="6"/>
  <c r="K8" i="6"/>
  <c r="L8" i="6"/>
  <c r="M8" i="6"/>
  <c r="N8" i="6"/>
  <c r="D9" i="6"/>
  <c r="E9" i="6"/>
  <c r="F9" i="6"/>
  <c r="G9" i="6"/>
  <c r="H9" i="6"/>
  <c r="I9" i="6"/>
  <c r="J9" i="6"/>
  <c r="K9" i="6"/>
  <c r="L9" i="6"/>
  <c r="M9" i="6"/>
  <c r="N9" i="6"/>
  <c r="D10" i="6"/>
  <c r="E10" i="6"/>
  <c r="F10" i="6"/>
  <c r="G10" i="6"/>
  <c r="H10" i="6"/>
  <c r="I10" i="6"/>
  <c r="J10" i="6"/>
  <c r="K10" i="6"/>
  <c r="L10" i="6"/>
  <c r="M10" i="6"/>
  <c r="N10" i="6"/>
  <c r="D12" i="6"/>
  <c r="E12" i="6"/>
  <c r="F12" i="6"/>
  <c r="G12" i="6"/>
  <c r="H12" i="6"/>
  <c r="I12" i="6"/>
  <c r="J12" i="6"/>
  <c r="K12" i="6"/>
  <c r="L12" i="6"/>
  <c r="M12" i="6"/>
  <c r="N12" i="6"/>
  <c r="L3" i="6"/>
  <c r="K3" i="6"/>
  <c r="I3" i="6"/>
  <c r="H3" i="6"/>
  <c r="G3" i="6"/>
  <c r="B2" i="12"/>
  <c r="F3" i="6"/>
  <c r="D3" i="6"/>
  <c r="O4" i="6"/>
  <c r="O5" i="6"/>
  <c r="O6" i="6"/>
  <c r="O7" i="6"/>
  <c r="O8" i="6"/>
  <c r="O9" i="6"/>
  <c r="O10" i="6"/>
  <c r="O3" i="6"/>
  <c r="E3" i="6"/>
  <c r="J3" i="6"/>
  <c r="M3" i="6"/>
  <c r="N3" i="6"/>
  <c r="O12" i="6"/>
  <c r="O11" i="6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6" i="11"/>
  <c r="J27" i="11"/>
  <c r="J28" i="11"/>
  <c r="J29" i="11"/>
  <c r="J7" i="11"/>
  <c r="H13" i="11"/>
  <c r="H8" i="11"/>
  <c r="H9" i="11"/>
  <c r="H10" i="11"/>
  <c r="H11" i="11"/>
  <c r="H12" i="11"/>
  <c r="H18" i="11"/>
  <c r="H20" i="11"/>
  <c r="H26" i="11"/>
  <c r="H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7" i="11"/>
  <c r="B6" i="2" l="1"/>
  <c r="C96" i="4" l="1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U44" i="4" l="1"/>
  <c r="U62" i="4"/>
  <c r="U85" i="4"/>
  <c r="U86" i="4"/>
  <c r="U87" i="4"/>
  <c r="U88" i="4"/>
  <c r="U89" i="4"/>
  <c r="U90" i="4"/>
  <c r="U92" i="4"/>
  <c r="U94" i="4"/>
  <c r="U95" i="4"/>
  <c r="T93" i="4"/>
  <c r="T91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8" i="4"/>
  <c r="T17" i="4"/>
  <c r="T16" i="4"/>
  <c r="T14" i="4"/>
  <c r="T12" i="4"/>
  <c r="T10" i="4"/>
  <c r="T6" i="4"/>
  <c r="T5" i="4"/>
  <c r="T4" i="4"/>
  <c r="S3" i="4"/>
  <c r="U3" i="4" s="1"/>
  <c r="S4" i="4"/>
  <c r="U4" i="4" s="1"/>
  <c r="S5" i="4"/>
  <c r="S6" i="4"/>
  <c r="U6" i="4" s="1"/>
  <c r="S7" i="4"/>
  <c r="U7" i="4" s="1"/>
  <c r="S8" i="4"/>
  <c r="U8" i="4" s="1"/>
  <c r="S9" i="4"/>
  <c r="U9" i="4" s="1"/>
  <c r="S10" i="4"/>
  <c r="U10" i="4" s="1"/>
  <c r="S11" i="4"/>
  <c r="U11" i="4" s="1"/>
  <c r="S12" i="4"/>
  <c r="U12" i="4" s="1"/>
  <c r="S13" i="4"/>
  <c r="U13" i="4" s="1"/>
  <c r="S14" i="4"/>
  <c r="S15" i="4"/>
  <c r="U15" i="4" s="1"/>
  <c r="S16" i="4"/>
  <c r="U16" i="4" s="1"/>
  <c r="S17" i="4"/>
  <c r="U17" i="4" s="1"/>
  <c r="S18" i="4"/>
  <c r="U18" i="4" s="1"/>
  <c r="S19" i="4"/>
  <c r="U19" i="4" s="1"/>
  <c r="S20" i="4"/>
  <c r="S21" i="4"/>
  <c r="U21" i="4" s="1"/>
  <c r="S22" i="4"/>
  <c r="U22" i="4" s="1"/>
  <c r="S23" i="4"/>
  <c r="U23" i="4" s="1"/>
  <c r="S24" i="4"/>
  <c r="S25" i="4"/>
  <c r="U25" i="4" s="1"/>
  <c r="S26" i="4"/>
  <c r="U26" i="4" s="1"/>
  <c r="S27" i="4"/>
  <c r="U27" i="4" s="1"/>
  <c r="S28" i="4"/>
  <c r="S29" i="4"/>
  <c r="U29" i="4" s="1"/>
  <c r="S30" i="4"/>
  <c r="U30" i="4" s="1"/>
  <c r="S31" i="4"/>
  <c r="U31" i="4" s="1"/>
  <c r="S32" i="4"/>
  <c r="S33" i="4"/>
  <c r="U33" i="4" s="1"/>
  <c r="S34" i="4"/>
  <c r="U34" i="4" s="1"/>
  <c r="S35" i="4"/>
  <c r="U35" i="4" s="1"/>
  <c r="S36" i="4"/>
  <c r="S37" i="4"/>
  <c r="U37" i="4" s="1"/>
  <c r="S38" i="4"/>
  <c r="U38" i="4" s="1"/>
  <c r="S39" i="4"/>
  <c r="U39" i="4" s="1"/>
  <c r="S40" i="4"/>
  <c r="S41" i="4"/>
  <c r="U41" i="4" s="1"/>
  <c r="S42" i="4"/>
  <c r="U42" i="4" s="1"/>
  <c r="S43" i="4"/>
  <c r="U43" i="4" s="1"/>
  <c r="S45" i="4"/>
  <c r="S46" i="4"/>
  <c r="U46" i="4" s="1"/>
  <c r="S47" i="4"/>
  <c r="U47" i="4" s="1"/>
  <c r="S48" i="4"/>
  <c r="U48" i="4" s="1"/>
  <c r="S49" i="4"/>
  <c r="S50" i="4"/>
  <c r="U50" i="4" s="1"/>
  <c r="S51" i="4"/>
  <c r="U51" i="4" s="1"/>
  <c r="S52" i="4"/>
  <c r="U52" i="4" s="1"/>
  <c r="S53" i="4"/>
  <c r="S54" i="4"/>
  <c r="U54" i="4" s="1"/>
  <c r="S55" i="4"/>
  <c r="U55" i="4" s="1"/>
  <c r="S56" i="4"/>
  <c r="U56" i="4" s="1"/>
  <c r="S57" i="4"/>
  <c r="S58" i="4"/>
  <c r="U58" i="4" s="1"/>
  <c r="S59" i="4"/>
  <c r="U59" i="4" s="1"/>
  <c r="S60" i="4"/>
  <c r="U60" i="4" s="1"/>
  <c r="S61" i="4"/>
  <c r="S63" i="4"/>
  <c r="U63" i="4" s="1"/>
  <c r="S64" i="4"/>
  <c r="U64" i="4" s="1"/>
  <c r="S65" i="4"/>
  <c r="U65" i="4" s="1"/>
  <c r="S66" i="4"/>
  <c r="S67" i="4"/>
  <c r="U67" i="4" s="1"/>
  <c r="S68" i="4"/>
  <c r="U68" i="4" s="1"/>
  <c r="S69" i="4"/>
  <c r="U69" i="4" s="1"/>
  <c r="S70" i="4"/>
  <c r="S71" i="4"/>
  <c r="U71" i="4" s="1"/>
  <c r="S72" i="4"/>
  <c r="U72" i="4" s="1"/>
  <c r="S73" i="4"/>
  <c r="U73" i="4" s="1"/>
  <c r="S74" i="4"/>
  <c r="S75" i="4"/>
  <c r="U75" i="4" s="1"/>
  <c r="S76" i="4"/>
  <c r="U76" i="4" s="1"/>
  <c r="S77" i="4"/>
  <c r="U77" i="4" s="1"/>
  <c r="S78" i="4"/>
  <c r="S79" i="4"/>
  <c r="U79" i="4" s="1"/>
  <c r="S80" i="4"/>
  <c r="U80" i="4" s="1"/>
  <c r="S81" i="4"/>
  <c r="U81" i="4" s="1"/>
  <c r="S82" i="4"/>
  <c r="S83" i="4"/>
  <c r="U83" i="4" s="1"/>
  <c r="S84" i="4"/>
  <c r="U84" i="4" s="1"/>
  <c r="S91" i="4"/>
  <c r="U91" i="4" s="1"/>
  <c r="S93" i="4"/>
  <c r="S2" i="4"/>
  <c r="U2" i="4" s="1"/>
  <c r="Q20" i="4"/>
  <c r="Q34" i="4"/>
  <c r="Q35" i="4"/>
  <c r="Q36" i="4"/>
  <c r="Q37" i="4"/>
  <c r="Q44" i="4"/>
  <c r="Q53" i="4"/>
  <c r="Q54" i="4"/>
  <c r="Q55" i="4"/>
  <c r="Q56" i="4"/>
  <c r="Q62" i="4"/>
  <c r="Q74" i="4"/>
  <c r="Q76" i="4"/>
  <c r="Q80" i="4"/>
  <c r="Q81" i="4"/>
  <c r="Q84" i="4"/>
  <c r="Q85" i="4"/>
  <c r="Q86" i="4"/>
  <c r="Q87" i="4"/>
  <c r="Q88" i="4"/>
  <c r="Q89" i="4"/>
  <c r="Q90" i="4"/>
  <c r="Q92" i="4"/>
  <c r="Q93" i="4"/>
  <c r="Q94" i="4"/>
  <c r="Q95" i="4"/>
  <c r="O3" i="4"/>
  <c r="Q3" i="4" s="1"/>
  <c r="O4" i="4"/>
  <c r="Q4" i="4" s="1"/>
  <c r="O5" i="4"/>
  <c r="Q5" i="4" s="1"/>
  <c r="O6" i="4"/>
  <c r="Q6" i="4" s="1"/>
  <c r="O7" i="4"/>
  <c r="Q7" i="4" s="1"/>
  <c r="O8" i="4"/>
  <c r="Q8" i="4" s="1"/>
  <c r="O9" i="4"/>
  <c r="Q9" i="4" s="1"/>
  <c r="O10" i="4"/>
  <c r="Q10" i="4" s="1"/>
  <c r="O11" i="4"/>
  <c r="Q11" i="4" s="1"/>
  <c r="O12" i="4"/>
  <c r="Q12" i="4" s="1"/>
  <c r="O13" i="4"/>
  <c r="Q13" i="4" s="1"/>
  <c r="O14" i="4"/>
  <c r="Q14" i="4" s="1"/>
  <c r="O15" i="4"/>
  <c r="Q15" i="4" s="1"/>
  <c r="O16" i="4"/>
  <c r="Q16" i="4" s="1"/>
  <c r="O17" i="4"/>
  <c r="Q17" i="4" s="1"/>
  <c r="O18" i="4"/>
  <c r="Q18" i="4" s="1"/>
  <c r="O19" i="4"/>
  <c r="Q19" i="4" s="1"/>
  <c r="O20" i="4"/>
  <c r="O21" i="4"/>
  <c r="O22" i="4"/>
  <c r="O23" i="4"/>
  <c r="O24" i="4"/>
  <c r="O25" i="4"/>
  <c r="O26" i="4"/>
  <c r="O27" i="4"/>
  <c r="O28" i="4"/>
  <c r="Q28" i="4" s="1"/>
  <c r="O29" i="4"/>
  <c r="O30" i="4"/>
  <c r="O31" i="4"/>
  <c r="O32" i="4"/>
  <c r="O33" i="4"/>
  <c r="O38" i="4"/>
  <c r="O39" i="4"/>
  <c r="O40" i="4"/>
  <c r="Q40" i="4" s="1"/>
  <c r="O41" i="4"/>
  <c r="O42" i="4"/>
  <c r="O43" i="4"/>
  <c r="O45" i="4"/>
  <c r="O46" i="4"/>
  <c r="O47" i="4"/>
  <c r="O48" i="4"/>
  <c r="O49" i="4"/>
  <c r="O50" i="4"/>
  <c r="O51" i="4"/>
  <c r="O52" i="4"/>
  <c r="O57" i="4"/>
  <c r="O58" i="4"/>
  <c r="O59" i="4"/>
  <c r="O60" i="4"/>
  <c r="O61" i="4"/>
  <c r="O63" i="4"/>
  <c r="O64" i="4"/>
  <c r="Q64" i="4" s="1"/>
  <c r="O65" i="4"/>
  <c r="O66" i="4"/>
  <c r="O67" i="4"/>
  <c r="Q67" i="4" s="1"/>
  <c r="O68" i="4"/>
  <c r="O69" i="4"/>
  <c r="O70" i="4"/>
  <c r="O71" i="4"/>
  <c r="O72" i="4"/>
  <c r="O73" i="4"/>
  <c r="O75" i="4"/>
  <c r="O77" i="4"/>
  <c r="O78" i="4"/>
  <c r="O79" i="4"/>
  <c r="O80" i="4"/>
  <c r="O82" i="4"/>
  <c r="O83" i="4"/>
  <c r="O91" i="4"/>
  <c r="O2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8" i="4"/>
  <c r="P39" i="4"/>
  <c r="P40" i="4"/>
  <c r="P41" i="4"/>
  <c r="P42" i="4"/>
  <c r="P43" i="4"/>
  <c r="P45" i="4"/>
  <c r="P46" i="4"/>
  <c r="P47" i="4"/>
  <c r="P48" i="4"/>
  <c r="P49" i="4"/>
  <c r="P50" i="4"/>
  <c r="P51" i="4"/>
  <c r="P52" i="4"/>
  <c r="P57" i="4"/>
  <c r="P58" i="4"/>
  <c r="P59" i="4"/>
  <c r="P60" i="4"/>
  <c r="P61" i="4"/>
  <c r="P63" i="4"/>
  <c r="P64" i="4"/>
  <c r="P65" i="4"/>
  <c r="P66" i="4"/>
  <c r="P67" i="4"/>
  <c r="P68" i="4"/>
  <c r="P69" i="4"/>
  <c r="P70" i="4"/>
  <c r="P71" i="4"/>
  <c r="P72" i="4"/>
  <c r="P73" i="4"/>
  <c r="P75" i="4"/>
  <c r="P77" i="4"/>
  <c r="P78" i="4"/>
  <c r="P79" i="4"/>
  <c r="P80" i="4"/>
  <c r="P82" i="4"/>
  <c r="P83" i="4"/>
  <c r="P91" i="4"/>
  <c r="P20" i="4"/>
  <c r="P2" i="4"/>
  <c r="Q51" i="4" l="1"/>
  <c r="Q71" i="4"/>
  <c r="Q63" i="4"/>
  <c r="U93" i="4"/>
  <c r="Q72" i="4"/>
  <c r="U5" i="4"/>
  <c r="Q2" i="4"/>
  <c r="R55" i="4" s="1"/>
  <c r="Q75" i="4"/>
  <c r="Q32" i="4"/>
  <c r="Q24" i="4"/>
  <c r="Q83" i="4"/>
  <c r="Q68" i="4"/>
  <c r="Q59" i="4"/>
  <c r="Q47" i="4"/>
  <c r="Q91" i="4"/>
  <c r="Q79" i="4"/>
  <c r="Q60" i="4"/>
  <c r="Q52" i="4"/>
  <c r="Q48" i="4"/>
  <c r="Q43" i="4"/>
  <c r="Q39" i="4"/>
  <c r="Q31" i="4"/>
  <c r="Q27" i="4"/>
  <c r="Q23" i="4"/>
  <c r="Q69" i="4"/>
  <c r="Q78" i="4"/>
  <c r="Q42" i="4"/>
  <c r="Q38" i="4"/>
  <c r="Q30" i="4"/>
  <c r="Q26" i="4"/>
  <c r="Q22" i="4"/>
  <c r="U82" i="4"/>
  <c r="U78" i="4"/>
  <c r="U74" i="4"/>
  <c r="U70" i="4"/>
  <c r="U66" i="4"/>
  <c r="U61" i="4"/>
  <c r="U57" i="4"/>
  <c r="U53" i="4"/>
  <c r="U49" i="4"/>
  <c r="U45" i="4"/>
  <c r="U40" i="4"/>
  <c r="U36" i="4"/>
  <c r="U32" i="4"/>
  <c r="V32" i="4" s="1"/>
  <c r="C32" i="4" s="1"/>
  <c r="U28" i="4"/>
  <c r="U24" i="4"/>
  <c r="U20" i="4"/>
  <c r="V26" i="4" s="1"/>
  <c r="C26" i="4" s="1"/>
  <c r="V16" i="4"/>
  <c r="C16" i="4" s="1"/>
  <c r="Q65" i="4"/>
  <c r="Q82" i="4"/>
  <c r="Q77" i="4"/>
  <c r="Q58" i="4"/>
  <c r="Q50" i="4"/>
  <c r="Q46" i="4"/>
  <c r="Q41" i="4"/>
  <c r="Q33" i="4"/>
  <c r="Q29" i="4"/>
  <c r="Q25" i="4"/>
  <c r="Q21" i="4"/>
  <c r="V43" i="4"/>
  <c r="C43" i="4" s="1"/>
  <c r="Q73" i="4"/>
  <c r="Q70" i="4"/>
  <c r="Q66" i="4"/>
  <c r="Q61" i="4"/>
  <c r="Q57" i="4"/>
  <c r="Q49" i="4"/>
  <c r="Q45" i="4"/>
  <c r="V42" i="4"/>
  <c r="C42" i="4" s="1"/>
  <c r="U14" i="4"/>
  <c r="V95" i="4" s="1"/>
  <c r="C95" i="4" s="1"/>
  <c r="V44" i="4"/>
  <c r="C44" i="4" s="1"/>
  <c r="J3" i="2"/>
  <c r="B3" i="2" s="1"/>
  <c r="B4" i="2"/>
  <c r="B5" i="2"/>
  <c r="B2" i="2"/>
  <c r="V10" i="4" l="1"/>
  <c r="C10" i="4" s="1"/>
  <c r="V88" i="4"/>
  <c r="C88" i="4" s="1"/>
  <c r="V76" i="4"/>
  <c r="C76" i="4" s="1"/>
  <c r="V13" i="4"/>
  <c r="C13" i="4" s="1"/>
  <c r="V11" i="4"/>
  <c r="C11" i="4" s="1"/>
  <c r="V77" i="4"/>
  <c r="C77" i="4" s="1"/>
  <c r="V59" i="4"/>
  <c r="C59" i="4" s="1"/>
  <c r="V60" i="4"/>
  <c r="C60" i="4" s="1"/>
  <c r="V75" i="4"/>
  <c r="C75" i="4" s="1"/>
  <c r="R61" i="4"/>
  <c r="V50" i="4"/>
  <c r="C50" i="4" s="1"/>
  <c r="V27" i="4"/>
  <c r="C27" i="4" s="1"/>
  <c r="R51" i="4"/>
  <c r="R5" i="4"/>
  <c r="R77" i="4"/>
  <c r="V82" i="4"/>
  <c r="C82" i="4" s="1"/>
  <c r="V86" i="4"/>
  <c r="C86" i="4" s="1"/>
  <c r="R15" i="4"/>
  <c r="R47" i="4"/>
  <c r="V14" i="4"/>
  <c r="C14" i="4" s="1"/>
  <c r="R45" i="4"/>
  <c r="R66" i="4"/>
  <c r="V21" i="4"/>
  <c r="C21" i="4" s="1"/>
  <c r="V58" i="4"/>
  <c r="C58" i="4" s="1"/>
  <c r="R28" i="4"/>
  <c r="V94" i="4"/>
  <c r="C94" i="4" s="1"/>
  <c r="V15" i="4"/>
  <c r="C15" i="4" s="1"/>
  <c r="V31" i="4"/>
  <c r="C31" i="4" s="1"/>
  <c r="V48" i="4"/>
  <c r="C48" i="4" s="1"/>
  <c r="V65" i="4"/>
  <c r="C65" i="4" s="1"/>
  <c r="V81" i="4"/>
  <c r="C81" i="4" s="1"/>
  <c r="R76" i="4"/>
  <c r="R9" i="4"/>
  <c r="R25" i="4"/>
  <c r="R46" i="4"/>
  <c r="R82" i="4"/>
  <c r="V2" i="4"/>
  <c r="C2" i="4" s="1"/>
  <c r="R65" i="4"/>
  <c r="V4" i="4"/>
  <c r="C4" i="4" s="1"/>
  <c r="V20" i="4"/>
  <c r="C20" i="4" s="1"/>
  <c r="V36" i="4"/>
  <c r="C36" i="4" s="1"/>
  <c r="V53" i="4"/>
  <c r="C53" i="4" s="1"/>
  <c r="V70" i="4"/>
  <c r="C70" i="4" s="1"/>
  <c r="V93" i="4"/>
  <c r="C93" i="4" s="1"/>
  <c r="R92" i="4"/>
  <c r="R38" i="4"/>
  <c r="V90" i="4"/>
  <c r="C90" i="4" s="1"/>
  <c r="V33" i="4"/>
  <c r="C33" i="4" s="1"/>
  <c r="V79" i="4"/>
  <c r="C79" i="4" s="1"/>
  <c r="R69" i="4"/>
  <c r="R19" i="4"/>
  <c r="R39" i="4"/>
  <c r="R60" i="4"/>
  <c r="R16" i="4"/>
  <c r="R90" i="4"/>
  <c r="R62" i="4"/>
  <c r="R54" i="4"/>
  <c r="R2" i="4"/>
  <c r="R59" i="4"/>
  <c r="R63" i="4"/>
  <c r="R4" i="4"/>
  <c r="R21" i="4"/>
  <c r="R41" i="4"/>
  <c r="R80" i="4"/>
  <c r="V49" i="4"/>
  <c r="C49" i="4" s="1"/>
  <c r="R30" i="4"/>
  <c r="V25" i="4"/>
  <c r="C25" i="4" s="1"/>
  <c r="R67" i="4"/>
  <c r="R52" i="4"/>
  <c r="R75" i="4"/>
  <c r="R37" i="4"/>
  <c r="R14" i="4"/>
  <c r="V47" i="4"/>
  <c r="C47" i="4" s="1"/>
  <c r="V80" i="4"/>
  <c r="C80" i="4" s="1"/>
  <c r="V92" i="4"/>
  <c r="C92" i="4" s="1"/>
  <c r="V18" i="4"/>
  <c r="C18" i="4" s="1"/>
  <c r="V34" i="4"/>
  <c r="C34" i="4" s="1"/>
  <c r="V51" i="4"/>
  <c r="C51" i="4" s="1"/>
  <c r="V68" i="4"/>
  <c r="C68" i="4" s="1"/>
  <c r="V84" i="4"/>
  <c r="C84" i="4" s="1"/>
  <c r="R49" i="4"/>
  <c r="R70" i="4"/>
  <c r="V29" i="4"/>
  <c r="C29" i="4" s="1"/>
  <c r="V71" i="4"/>
  <c r="C71" i="4" s="1"/>
  <c r="R73" i="4"/>
  <c r="V3" i="4"/>
  <c r="C3" i="4" s="1"/>
  <c r="V19" i="4"/>
  <c r="C19" i="4" s="1"/>
  <c r="V35" i="4"/>
  <c r="C35" i="4" s="1"/>
  <c r="V52" i="4"/>
  <c r="C52" i="4" s="1"/>
  <c r="V69" i="4"/>
  <c r="C69" i="4" s="1"/>
  <c r="V91" i="4"/>
  <c r="C91" i="4" s="1"/>
  <c r="R87" i="4"/>
  <c r="R13" i="4"/>
  <c r="R29" i="4"/>
  <c r="R50" i="4"/>
  <c r="V37" i="4"/>
  <c r="C37" i="4" s="1"/>
  <c r="R20" i="4"/>
  <c r="V85" i="4"/>
  <c r="C85" i="4" s="1"/>
  <c r="V8" i="4"/>
  <c r="C8" i="4" s="1"/>
  <c r="V24" i="4"/>
  <c r="C24" i="4" s="1"/>
  <c r="V40" i="4"/>
  <c r="C40" i="4" s="1"/>
  <c r="V57" i="4"/>
  <c r="C57" i="4" s="1"/>
  <c r="V74" i="4"/>
  <c r="C74" i="4" s="1"/>
  <c r="R3" i="4"/>
  <c r="R22" i="4"/>
  <c r="R42" i="4"/>
  <c r="V9" i="4"/>
  <c r="C9" i="4" s="1"/>
  <c r="V46" i="4"/>
  <c r="C46" i="4" s="1"/>
  <c r="R12" i="4"/>
  <c r="R7" i="4"/>
  <c r="R23" i="4"/>
  <c r="R43" i="4"/>
  <c r="R79" i="4"/>
  <c r="R24" i="4"/>
  <c r="R34" i="4"/>
  <c r="R74" i="4"/>
  <c r="R81" i="4"/>
  <c r="R86" i="4"/>
  <c r="R68" i="4"/>
  <c r="R71" i="4"/>
  <c r="R64" i="4"/>
  <c r="R56" i="4"/>
  <c r="V66" i="4"/>
  <c r="C66" i="4" s="1"/>
  <c r="R88" i="4"/>
  <c r="V67" i="4"/>
  <c r="C67" i="4" s="1"/>
  <c r="R31" i="4"/>
  <c r="R8" i="4"/>
  <c r="R89" i="4"/>
  <c r="R85" i="4"/>
  <c r="R94" i="4"/>
  <c r="V87" i="4"/>
  <c r="C87" i="4" s="1"/>
  <c r="V30" i="4"/>
  <c r="C30" i="4" s="1"/>
  <c r="V64" i="4"/>
  <c r="C64" i="4" s="1"/>
  <c r="V6" i="4"/>
  <c r="C6" i="4" s="1"/>
  <c r="V22" i="4"/>
  <c r="C22" i="4" s="1"/>
  <c r="V38" i="4"/>
  <c r="C38" i="4" s="1"/>
  <c r="V55" i="4"/>
  <c r="C55" i="4" s="1"/>
  <c r="V72" i="4"/>
  <c r="C72" i="4" s="1"/>
  <c r="R36" i="4"/>
  <c r="R57" i="4"/>
  <c r="V5" i="4"/>
  <c r="C5" i="4" s="1"/>
  <c r="V41" i="4"/>
  <c r="C41" i="4" s="1"/>
  <c r="V83" i="4"/>
  <c r="C83" i="4" s="1"/>
  <c r="V62" i="4"/>
  <c r="C62" i="4" s="1"/>
  <c r="V7" i="4"/>
  <c r="C7" i="4" s="1"/>
  <c r="V23" i="4"/>
  <c r="C23" i="4" s="1"/>
  <c r="V39" i="4"/>
  <c r="C39" i="4" s="1"/>
  <c r="V56" i="4"/>
  <c r="C56" i="4" s="1"/>
  <c r="V73" i="4"/>
  <c r="C73" i="4" s="1"/>
  <c r="R44" i="4"/>
  <c r="R95" i="4"/>
  <c r="R17" i="4"/>
  <c r="R33" i="4"/>
  <c r="R58" i="4"/>
  <c r="V63" i="4"/>
  <c r="C63" i="4" s="1"/>
  <c r="R40" i="4"/>
  <c r="V89" i="4"/>
  <c r="C89" i="4" s="1"/>
  <c r="V12" i="4"/>
  <c r="C12" i="4" s="1"/>
  <c r="V28" i="4"/>
  <c r="C28" i="4" s="1"/>
  <c r="V45" i="4"/>
  <c r="C45" i="4" s="1"/>
  <c r="V61" i="4"/>
  <c r="C61" i="4" s="1"/>
  <c r="V78" i="4"/>
  <c r="C78" i="4" s="1"/>
  <c r="R84" i="4"/>
  <c r="R26" i="4"/>
  <c r="R78" i="4"/>
  <c r="V17" i="4"/>
  <c r="C17" i="4" s="1"/>
  <c r="V54" i="4"/>
  <c r="C54" i="4" s="1"/>
  <c r="R35" i="4"/>
  <c r="R11" i="4"/>
  <c r="R27" i="4"/>
  <c r="R48" i="4"/>
  <c r="R91" i="4"/>
  <c r="R32" i="4"/>
  <c r="R18" i="4"/>
  <c r="R93" i="4"/>
  <c r="R53" i="4"/>
  <c r="R10" i="4"/>
  <c r="R83" i="4"/>
  <c r="R6" i="4"/>
  <c r="R72" i="4"/>
</calcChain>
</file>

<file path=xl/comments1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AU
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periapsis distance (float, au)  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inclination (float, deg) 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longitude of Asc. Node (float, deg) 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argument of the perifocus (float, deg) 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time of periapsis (float, Julian Date) 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mean anomaly (float, deg)   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true anomaly (float, deg) 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orbital period (float, Earth yr)  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apoapsis distance (float, au) 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mass in kg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6" background="1" saveData="1">
    <webPr sourceData="1" parsePre="1" consecutive="1" xl2000="1" url="https://ssd.jpl.nasa.gov/?sat_phys_par" htmlTables="1">
      <tables count="8">
        <x v="8"/>
        <x v="9"/>
        <x v="10"/>
        <x v="11"/>
        <x v="12"/>
        <x v="13"/>
        <x v="14"/>
        <x v="15"/>
      </tables>
    </webPr>
  </connection>
  <connection id="2" name="Connection1" type="4" refreshedVersion="6" background="1" saveData="1">
    <webPr sourceData="1" parsePre="1" consecutive="1" xl2000="1" url="https://ssd.jpl.nasa.gov/?sat_elem" htmlTables="1">
      <tables count="14">
        <x v="10"/>
        <x v="12"/>
        <x v="14"/>
        <x v="15"/>
        <x v="17"/>
        <x v="18"/>
        <x v="20"/>
        <x v="21"/>
        <x v="22"/>
        <x v="23"/>
        <x v="25"/>
        <x v="26"/>
        <x v="29"/>
        <x v="30"/>
      </tables>
    </webPr>
  </connection>
  <connection id="3" name="Connection2" type="4" refreshedVersion="6" background="1" saveData="1">
    <webPr sourceData="1" parsePre="1" consecutive="1" xl2000="1" url="https://ssd.jpl.nasa.gov/?planet_phys_par" htmlTables="1">
      <tables count="1">
        <x v="8"/>
      </tables>
    </webPr>
  </connection>
</connections>
</file>

<file path=xl/sharedStrings.xml><?xml version="1.0" encoding="utf-8"?>
<sst xmlns="http://schemas.openxmlformats.org/spreadsheetml/2006/main" count="4530" uniqueCount="1574">
  <si>
    <t>name</t>
  </si>
  <si>
    <t>atomicNumber</t>
  </si>
  <si>
    <t>atomicWeight</t>
  </si>
  <si>
    <t>symbol</t>
  </si>
  <si>
    <t>meltingPoint</t>
  </si>
  <si>
    <t>boilingPoint</t>
  </si>
  <si>
    <t>desity</t>
  </si>
  <si>
    <t>earthCrustPct</t>
  </si>
  <si>
    <t>group</t>
  </si>
  <si>
    <t>ionisationEnergyLevel</t>
  </si>
  <si>
    <t>Hydrogen</t>
  </si>
  <si>
    <t>H</t>
  </si>
  <si>
    <t>Helium</t>
  </si>
  <si>
    <t>He</t>
  </si>
  <si>
    <t>Lithium</t>
  </si>
  <si>
    <t>Li</t>
  </si>
  <si>
    <t>Beryllium</t>
  </si>
  <si>
    <t>Be</t>
  </si>
  <si>
    <t>Boron</t>
  </si>
  <si>
    <t>B</t>
  </si>
  <si>
    <t>Carbon</t>
  </si>
  <si>
    <t>C</t>
  </si>
  <si>
    <t>Nitrogen</t>
  </si>
  <si>
    <t>N</t>
  </si>
  <si>
    <t>Oxygen</t>
  </si>
  <si>
    <t>O</t>
  </si>
  <si>
    <t>Fluorine</t>
  </si>
  <si>
    <t>F</t>
  </si>
  <si>
    <t>Neon</t>
  </si>
  <si>
    <t>Ne</t>
  </si>
  <si>
    <t>Sodium</t>
  </si>
  <si>
    <t>Na</t>
  </si>
  <si>
    <t>Magnesium</t>
  </si>
  <si>
    <t>Mg</t>
  </si>
  <si>
    <t>Aluminum</t>
  </si>
  <si>
    <t>Al</t>
  </si>
  <si>
    <t>Silicon</t>
  </si>
  <si>
    <t>Si</t>
  </si>
  <si>
    <t>Phosphorus</t>
  </si>
  <si>
    <t>P</t>
  </si>
  <si>
    <t>Sulfur</t>
  </si>
  <si>
    <t>S</t>
  </si>
  <si>
    <t>Chlorine</t>
  </si>
  <si>
    <t>Cl</t>
  </si>
  <si>
    <t>Argon</t>
  </si>
  <si>
    <t>Ar</t>
  </si>
  <si>
    <t>Potassium</t>
  </si>
  <si>
    <t>K</t>
  </si>
  <si>
    <t>Calcium</t>
  </si>
  <si>
    <t>Ca</t>
  </si>
  <si>
    <t>Scandium</t>
  </si>
  <si>
    <t>Sc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</si>
  <si>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</si>
  <si>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</si>
  <si>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</si>
  <si>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</si>
  <si>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</si>
  <si>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</si>
  <si>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</si>
  <si>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</si>
  <si>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</si>
  <si>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</si>
  <si>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</si>
  <si>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</si>
  <si>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</si>
  <si>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</si>
  <si>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</si>
  <si>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</si>
  <si>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</si>
  <si>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</si>
  <si>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</si>
  <si>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</si>
  <si>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</si>
  <si>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</si>
  <si>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</si>
  <si>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</si>
  <si>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</si>
  <si>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</si>
  <si>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</si>
  <si>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</si>
  <si>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</si>
  <si>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</si>
  <si>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</si>
  <si>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</si>
  <si>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</si>
  <si>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</si>
  <si>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</si>
  <si>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</si>
  <si>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</si>
  <si>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</si>
  <si>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</si>
  <si>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</si>
  <si>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</si>
  <si>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</si>
  <si>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</si>
  <si>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</si>
  <si>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Ruthenium</t>
  </si>
  <si>
    <t>Ru</t>
  </si>
  <si>
    <t>Rhodium</t>
  </si>
  <si>
    <t>Rh</t>
  </si>
  <si>
    <t>Palladium</t>
  </si>
  <si>
    <t>Pd</t>
  </si>
  <si>
    <t>Silver</t>
  </si>
  <si>
    <t>Ag</t>
  </si>
  <si>
    <t>Cadmium</t>
  </si>
  <si>
    <t>Cd</t>
  </si>
  <si>
    <t>Indium</t>
  </si>
  <si>
    <t>In</t>
  </si>
  <si>
    <t>Tin</t>
  </si>
  <si>
    <t>Sn</t>
  </si>
  <si>
    <t>Antimony</t>
  </si>
  <si>
    <t>Sb</t>
  </si>
  <si>
    <t>Tellurium</t>
  </si>
  <si>
    <t>Te</t>
  </si>
  <si>
    <t>Iodine</t>
  </si>
  <si>
    <t>I</t>
  </si>
  <si>
    <t>Xenon</t>
  </si>
  <si>
    <t>Xe</t>
  </si>
  <si>
    <t>Cesium</t>
  </si>
  <si>
    <t>Cs</t>
  </si>
  <si>
    <t>Barium</t>
  </si>
  <si>
    <t>Ba</t>
  </si>
  <si>
    <t>Lanthanum</t>
  </si>
  <si>
    <t>La</t>
  </si>
  <si>
    <t>Cerium</t>
  </si>
  <si>
    <t>Ce</t>
  </si>
  <si>
    <t>Praseodymium</t>
  </si>
  <si>
    <t>Pr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</si>
  <si>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</si>
  <si>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</si>
  <si>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</si>
  <si>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</si>
  <si>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</si>
  <si>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</si>
  <si>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</si>
  <si>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</si>
  <si>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</si>
  <si>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</si>
  <si>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</si>
  <si>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</si>
  <si>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</si>
  <si>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</si>
  <si>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</si>
  <si>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</si>
  <si>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</si>
  <si>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</si>
  <si>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</si>
  <si>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</si>
  <si>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</si>
  <si>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</si>
  <si>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</si>
  <si>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</si>
  <si>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</si>
  <si>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</si>
  <si>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</si>
  <si>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</si>
  <si>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Tungsten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</si>
  <si>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</si>
  <si>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</si>
  <si>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</si>
  <si>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</si>
  <si>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</si>
  <si>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</si>
  <si>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</si>
  <si>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</si>
  <si>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</si>
  <si>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</t>
  </si>
  <si>
    <t>Au</t>
  </si>
  <si>
    <t>Mercury</t>
  </si>
  <si>
    <t>Hg</t>
  </si>
  <si>
    <t>Thallium</t>
  </si>
  <si>
    <t>Tl</t>
  </si>
  <si>
    <t>Lead</t>
  </si>
  <si>
    <t>Pb</t>
  </si>
  <si>
    <t>Bismuth</t>
  </si>
  <si>
    <t>Bi</t>
  </si>
  <si>
    <t>Polonium</t>
  </si>
  <si>
    <t>Po</t>
  </si>
  <si>
    <t>Astatine</t>
  </si>
  <si>
    <t>At</t>
  </si>
  <si>
    <t>Radon</t>
  </si>
  <si>
    <t>Rn</t>
  </si>
  <si>
    <t>Francium</t>
  </si>
  <si>
    <t>Fr</t>
  </si>
  <si>
    <t>Radium</t>
  </si>
  <si>
    <t>Ra</t>
  </si>
  <si>
    <t>Actinium</t>
  </si>
  <si>
    <t>Ac</t>
  </si>
  <si>
    <t>Thorium</t>
  </si>
  <si>
    <t>Th</t>
  </si>
  <si>
    <t>Protactinium</t>
  </si>
  <si>
    <t>Pa</t>
  </si>
  <si>
    <t>Uranium</t>
  </si>
  <si>
    <t>U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</si>
  <si>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</si>
  <si>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</si>
  <si>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</si>
  <si>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</si>
  <si>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</si>
  <si>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</si>
  <si>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</si>
  <si>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</si>
  <si>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</si>
  <si>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</si>
  <si>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</si>
  <si>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</si>
  <si>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</si>
  <si>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</si>
  <si>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Fermium</t>
  </si>
  <si>
    <t>Fm</t>
  </si>
  <si>
    <t>Mendelevium</t>
  </si>
  <si>
    <t>Md</t>
  </si>
  <si>
    <t>Nobelium</t>
  </si>
  <si>
    <t>No</t>
  </si>
  <si>
    <t>Lawrencium</t>
  </si>
  <si>
    <t>Lr</t>
  </si>
  <si>
    <t>Rutherfordium</t>
  </si>
  <si>
    <t>Rf</t>
  </si>
  <si>
    <t>Dubnium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</si>
  <si>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</si>
  <si>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</si>
  <si>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</si>
  <si>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</si>
  <si>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</si>
  <si>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</si>
  <si>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</si>
  <si>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</si>
  <si>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</si>
  <si>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t>Resource</t>
  </si>
  <si>
    <t>checksum</t>
  </si>
  <si>
    <t>steel</t>
  </si>
  <si>
    <t>ironOre</t>
  </si>
  <si>
    <t>ironAsteroid</t>
  </si>
  <si>
    <t>stonyAsteroid</t>
  </si>
  <si>
    <t>antimatter</t>
  </si>
  <si>
    <t>01 H hydrogen</t>
  </si>
  <si>
    <r>
      <t>2.8×10</t>
    </r>
    <r>
      <rPr>
        <vertAlign val="superscript"/>
        <sz val="5"/>
        <color rgb="FF000000"/>
        <rFont val="Arial"/>
        <family val="2"/>
      </rPr>
      <t>4</t>
    </r>
  </si>
  <si>
    <r>
      <t>2.8×10</t>
    </r>
    <r>
      <rPr>
        <vertAlign val="superscript"/>
        <sz val="5"/>
        <color rgb="FF000000"/>
        <rFont val="Arial"/>
        <family val="2"/>
      </rPr>
      <t>4</t>
    </r>
    <r>
      <rPr>
        <sz val="6"/>
        <color rgb="FF000000"/>
        <rFont val="Arial"/>
        <family val="2"/>
      </rPr>
      <t>*</t>
    </r>
  </si>
  <si>
    <t>02 He helium</t>
  </si>
  <si>
    <r>
      <t>2.7×10</t>
    </r>
    <r>
      <rPr>
        <vertAlign val="superscript"/>
        <sz val="5"/>
        <color rgb="FF000000"/>
        <rFont val="Arial"/>
        <family val="2"/>
      </rPr>
      <t>3</t>
    </r>
  </si>
  <si>
    <r>
      <t>2.7×10</t>
    </r>
    <r>
      <rPr>
        <vertAlign val="superscript"/>
        <sz val="5"/>
        <color rgb="FF000000"/>
        <rFont val="Arial"/>
        <family val="2"/>
      </rPr>
      <t>3</t>
    </r>
    <r>
      <rPr>
        <sz val="6"/>
        <color rgb="FF000000"/>
        <rFont val="Arial"/>
        <family val="2"/>
      </rPr>
      <t>*</t>
    </r>
  </si>
  <si>
    <t>03 Li lithium</t>
  </si>
  <si>
    <r>
      <t>4.0×10</t>
    </r>
    <r>
      <rPr>
        <vertAlign val="superscript"/>
        <sz val="5"/>
        <color rgb="FF000000"/>
        <rFont val="Arial"/>
        <family val="2"/>
      </rPr>
      <t>−7</t>
    </r>
  </si>
  <si>
    <r>
      <t>5.7×10</t>
    </r>
    <r>
      <rPr>
        <vertAlign val="superscript"/>
        <sz val="5"/>
        <color rgb="FF000000"/>
        <rFont val="Arial"/>
        <family val="2"/>
      </rPr>
      <t>−5</t>
    </r>
  </si>
  <si>
    <t>04 Be beryllium</t>
  </si>
  <si>
    <r>
      <t>7.0×10</t>
    </r>
    <r>
      <rPr>
        <vertAlign val="superscript"/>
        <sz val="5"/>
        <color rgb="FF000000"/>
        <rFont val="Arial"/>
        <family val="2"/>
      </rPr>
      <t>−7</t>
    </r>
  </si>
  <si>
    <t>05 B boron</t>
  </si>
  <si>
    <r>
      <t>1.1×10</t>
    </r>
    <r>
      <rPr>
        <vertAlign val="superscript"/>
        <sz val="5"/>
        <color rgb="FF000000"/>
        <rFont val="Arial"/>
        <family val="2"/>
      </rPr>
      <t>−5</t>
    </r>
  </si>
  <si>
    <r>
      <t>2.1×10</t>
    </r>
    <r>
      <rPr>
        <vertAlign val="superscript"/>
        <sz val="5"/>
        <color rgb="FF000000"/>
        <rFont val="Arial"/>
        <family val="2"/>
      </rPr>
      <t>−5</t>
    </r>
  </si>
  <si>
    <t>06 C carbon</t>
  </si>
  <si>
    <r>
      <t>1.0×10</t>
    </r>
    <r>
      <rPr>
        <vertAlign val="superscript"/>
        <sz val="5"/>
        <color rgb="FF000000"/>
        <rFont val="Arial"/>
        <family val="2"/>
      </rPr>
      <t>1</t>
    </r>
  </si>
  <si>
    <r>
      <t>1.0×10</t>
    </r>
    <r>
      <rPr>
        <vertAlign val="superscript"/>
        <sz val="5"/>
        <color rgb="FF000000"/>
        <rFont val="Arial"/>
        <family val="2"/>
      </rPr>
      <t>1</t>
    </r>
    <r>
      <rPr>
        <sz val="6"/>
        <color rgb="FF000000"/>
        <rFont val="Arial"/>
        <family val="2"/>
      </rPr>
      <t>*</t>
    </r>
  </si>
  <si>
    <t>07 N nitrogen</t>
  </si>
  <si>
    <r>
      <t>3.1×10</t>
    </r>
    <r>
      <rPr>
        <vertAlign val="superscript"/>
        <sz val="5"/>
        <color rgb="FF000000"/>
        <rFont val="Arial"/>
        <family val="2"/>
      </rPr>
      <t>0</t>
    </r>
  </si>
  <si>
    <r>
      <t>3.1×10</t>
    </r>
    <r>
      <rPr>
        <vertAlign val="superscript"/>
        <sz val="5"/>
        <color rgb="FF000000"/>
        <rFont val="Arial"/>
        <family val="2"/>
      </rPr>
      <t>0</t>
    </r>
    <r>
      <rPr>
        <sz val="6"/>
        <color rgb="FF000000"/>
        <rFont val="Arial"/>
        <family val="2"/>
      </rPr>
      <t>*</t>
    </r>
  </si>
  <si>
    <t>08 O oxygen</t>
  </si>
  <si>
    <r>
      <t>2.4×10</t>
    </r>
    <r>
      <rPr>
        <vertAlign val="superscript"/>
        <sz val="5"/>
        <color rgb="FF000000"/>
        <rFont val="Arial"/>
        <family val="2"/>
      </rPr>
      <t>1</t>
    </r>
  </si>
  <si>
    <r>
      <t>2.4×10</t>
    </r>
    <r>
      <rPr>
        <vertAlign val="superscript"/>
        <sz val="5"/>
        <color rgb="FF000000"/>
        <rFont val="Arial"/>
        <family val="2"/>
      </rPr>
      <t>1</t>
    </r>
    <r>
      <rPr>
        <sz val="6"/>
        <color rgb="FF000000"/>
        <rFont val="Arial"/>
        <family val="2"/>
      </rPr>
      <t>*</t>
    </r>
  </si>
  <si>
    <t>09 F fluorine</t>
  </si>
  <si>
    <r>
      <t>8.5×10</t>
    </r>
    <r>
      <rPr>
        <vertAlign val="superscript"/>
        <sz val="5"/>
        <color rgb="FF000000"/>
        <rFont val="Arial"/>
        <family val="2"/>
      </rPr>
      <t>−4</t>
    </r>
  </si>
  <si>
    <t>10 Ne neon</t>
  </si>
  <si>
    <r>
      <t>3.0×10</t>
    </r>
    <r>
      <rPr>
        <vertAlign val="superscript"/>
        <sz val="5"/>
        <color rgb="FF000000"/>
        <rFont val="Arial"/>
        <family val="2"/>
      </rPr>
      <t>0</t>
    </r>
  </si>
  <si>
    <r>
      <t>3.0×10</t>
    </r>
    <r>
      <rPr>
        <vertAlign val="superscript"/>
        <sz val="5"/>
        <color rgb="FF000000"/>
        <rFont val="Arial"/>
        <family val="2"/>
      </rPr>
      <t>0</t>
    </r>
    <r>
      <rPr>
        <sz val="6"/>
        <color rgb="FF000000"/>
        <rFont val="Arial"/>
        <family val="2"/>
      </rPr>
      <t>*</t>
    </r>
  </si>
  <si>
    <t>11 Na sodium</t>
  </si>
  <si>
    <r>
      <t>6.0×10</t>
    </r>
    <r>
      <rPr>
        <vertAlign val="superscript"/>
        <sz val="5"/>
        <color rgb="FF000000"/>
        <rFont val="Arial"/>
        <family val="2"/>
      </rPr>
      <t>−2</t>
    </r>
  </si>
  <si>
    <r>
      <t>5.7×10</t>
    </r>
    <r>
      <rPr>
        <vertAlign val="superscript"/>
        <sz val="5"/>
        <color rgb="FF000000"/>
        <rFont val="Arial"/>
        <family val="2"/>
      </rPr>
      <t>−2</t>
    </r>
  </si>
  <si>
    <t>12 Mg magnesium</t>
  </si>
  <si>
    <r>
      <t>1.0×10</t>
    </r>
    <r>
      <rPr>
        <vertAlign val="superscript"/>
        <sz val="5"/>
        <color rgb="FF000000"/>
        <rFont val="Arial"/>
        <family val="2"/>
      </rPr>
      <t>0</t>
    </r>
  </si>
  <si>
    <r>
      <t>1.1×10</t>
    </r>
    <r>
      <rPr>
        <vertAlign val="superscript"/>
        <sz val="5"/>
        <color rgb="FF000000"/>
        <rFont val="Arial"/>
        <family val="2"/>
      </rPr>
      <t>0</t>
    </r>
  </si>
  <si>
    <t>13 Al aluminium</t>
  </si>
  <si>
    <r>
      <t>8.3×10</t>
    </r>
    <r>
      <rPr>
        <vertAlign val="superscript"/>
        <sz val="5"/>
        <color rgb="FF000000"/>
        <rFont val="Arial"/>
        <family val="2"/>
      </rPr>
      <t>−2</t>
    </r>
  </si>
  <si>
    <r>
      <t>8.5×10</t>
    </r>
    <r>
      <rPr>
        <vertAlign val="superscript"/>
        <sz val="5"/>
        <color rgb="FF000000"/>
        <rFont val="Arial"/>
        <family val="2"/>
      </rPr>
      <t>−2</t>
    </r>
  </si>
  <si>
    <t>14 Si silicon</t>
  </si>
  <si>
    <t>15 P phosphorus</t>
  </si>
  <si>
    <r>
      <t>8.0×10</t>
    </r>
    <r>
      <rPr>
        <vertAlign val="superscript"/>
        <sz val="5"/>
        <color rgb="FF000000"/>
        <rFont val="Arial"/>
        <family val="2"/>
      </rPr>
      <t>−3</t>
    </r>
  </si>
  <si>
    <r>
      <t>1.0×10</t>
    </r>
    <r>
      <rPr>
        <vertAlign val="superscript"/>
        <sz val="5"/>
        <color rgb="FF000000"/>
        <rFont val="Arial"/>
        <family val="2"/>
      </rPr>
      <t>−2</t>
    </r>
  </si>
  <si>
    <t>16 S sulfur</t>
  </si>
  <si>
    <r>
      <t>4.5×10</t>
    </r>
    <r>
      <rPr>
        <vertAlign val="superscript"/>
        <sz val="5"/>
        <color rgb="FF000000"/>
        <rFont val="Arial"/>
        <family val="2"/>
      </rPr>
      <t>−1</t>
    </r>
  </si>
  <si>
    <r>
      <t>5.2×10</t>
    </r>
    <r>
      <rPr>
        <vertAlign val="superscript"/>
        <sz val="5"/>
        <color rgb="FF000000"/>
        <rFont val="Arial"/>
        <family val="2"/>
      </rPr>
      <t>−1</t>
    </r>
  </si>
  <si>
    <t>17 Cl chlorine</t>
  </si>
  <si>
    <r>
      <t>5.2×10</t>
    </r>
    <r>
      <rPr>
        <vertAlign val="superscript"/>
        <sz val="5"/>
        <color rgb="FF000000"/>
        <rFont val="Arial"/>
        <family val="2"/>
      </rPr>
      <t>−3</t>
    </r>
  </si>
  <si>
    <t>18 Ar argon</t>
  </si>
  <si>
    <r>
      <t>1.0×10</t>
    </r>
    <r>
      <rPr>
        <vertAlign val="superscript"/>
        <sz val="5"/>
        <color rgb="FF000000"/>
        <rFont val="Arial"/>
        <family val="2"/>
      </rPr>
      <t>−1</t>
    </r>
    <r>
      <rPr>
        <sz val="6"/>
        <color rgb="FF000000"/>
        <rFont val="Arial"/>
        <family val="2"/>
      </rPr>
      <t>*</t>
    </r>
  </si>
  <si>
    <t>19 K potassium</t>
  </si>
  <si>
    <r>
      <t>3.7×10</t>
    </r>
    <r>
      <rPr>
        <vertAlign val="superscript"/>
        <sz val="5"/>
        <color rgb="FF000000"/>
        <rFont val="Arial"/>
        <family val="2"/>
      </rPr>
      <t>−3</t>
    </r>
  </si>
  <si>
    <r>
      <t>3.8×10</t>
    </r>
    <r>
      <rPr>
        <vertAlign val="superscript"/>
        <sz val="5"/>
        <color rgb="FF000000"/>
        <rFont val="Arial"/>
        <family val="2"/>
      </rPr>
      <t>−3</t>
    </r>
  </si>
  <si>
    <t>20 Ca calcium</t>
  </si>
  <si>
    <r>
      <t>6.4×10</t>
    </r>
    <r>
      <rPr>
        <vertAlign val="superscript"/>
        <sz val="5"/>
        <color rgb="FF000000"/>
        <rFont val="Arial"/>
        <family val="2"/>
      </rPr>
      <t>−2</t>
    </r>
  </si>
  <si>
    <r>
      <t>6.1×10</t>
    </r>
    <r>
      <rPr>
        <vertAlign val="superscript"/>
        <sz val="5"/>
        <color rgb="FF000000"/>
        <rFont val="Arial"/>
        <family val="2"/>
      </rPr>
      <t>−2</t>
    </r>
  </si>
  <si>
    <t>21 Sc scandium</t>
  </si>
  <si>
    <r>
      <t>3.5×10</t>
    </r>
    <r>
      <rPr>
        <vertAlign val="superscript"/>
        <sz val="5"/>
        <color rgb="FF000000"/>
        <rFont val="Arial"/>
        <family val="2"/>
      </rPr>
      <t>−5</t>
    </r>
  </si>
  <si>
    <r>
      <t>3.4×10</t>
    </r>
    <r>
      <rPr>
        <vertAlign val="superscript"/>
        <sz val="5"/>
        <color rgb="FF000000"/>
        <rFont val="Arial"/>
        <family val="2"/>
      </rPr>
      <t>−5</t>
    </r>
  </si>
  <si>
    <t>22 Ti titanium</t>
  </si>
  <si>
    <r>
      <t>2.7×10</t>
    </r>
    <r>
      <rPr>
        <vertAlign val="superscript"/>
        <sz val="5"/>
        <color rgb="FF000000"/>
        <rFont val="Arial"/>
        <family val="2"/>
      </rPr>
      <t>−3</t>
    </r>
  </si>
  <si>
    <r>
      <t>2.4×10</t>
    </r>
    <r>
      <rPr>
        <vertAlign val="superscript"/>
        <sz val="5"/>
        <color rgb="FF000000"/>
        <rFont val="Arial"/>
        <family val="2"/>
      </rPr>
      <t>−3</t>
    </r>
  </si>
  <si>
    <t>23 V vanadium</t>
  </si>
  <si>
    <r>
      <t>2.8×10</t>
    </r>
    <r>
      <rPr>
        <vertAlign val="superscript"/>
        <sz val="5"/>
        <color rgb="FF000000"/>
        <rFont val="Arial"/>
        <family val="2"/>
      </rPr>
      <t>−4</t>
    </r>
  </si>
  <si>
    <r>
      <t>2.9×10</t>
    </r>
    <r>
      <rPr>
        <vertAlign val="superscript"/>
        <sz val="5"/>
        <color rgb="FF000000"/>
        <rFont val="Arial"/>
        <family val="2"/>
      </rPr>
      <t>−4</t>
    </r>
  </si>
  <si>
    <t>24 Cr chromium</t>
  </si>
  <si>
    <r>
      <t>1.3×10</t>
    </r>
    <r>
      <rPr>
        <vertAlign val="superscript"/>
        <sz val="5"/>
        <color rgb="FF000000"/>
        <rFont val="Arial"/>
        <family val="2"/>
      </rPr>
      <t>−2</t>
    </r>
  </si>
  <si>
    <t>25 Mn manganese</t>
  </si>
  <si>
    <r>
      <t>6.9×10</t>
    </r>
    <r>
      <rPr>
        <vertAlign val="superscript"/>
        <sz val="5"/>
        <color rgb="FF000000"/>
        <rFont val="Arial"/>
        <family val="2"/>
      </rPr>
      <t>−3</t>
    </r>
  </si>
  <si>
    <r>
      <t>9.5×10</t>
    </r>
    <r>
      <rPr>
        <vertAlign val="superscript"/>
        <sz val="5"/>
        <color rgb="FF000000"/>
        <rFont val="Arial"/>
        <family val="2"/>
      </rPr>
      <t>−3</t>
    </r>
  </si>
  <si>
    <t>26 Fe iron</t>
  </si>
  <si>
    <r>
      <t>9.0×10</t>
    </r>
    <r>
      <rPr>
        <vertAlign val="superscript"/>
        <sz val="5"/>
        <color rgb="FF000000"/>
        <rFont val="Arial"/>
        <family val="2"/>
      </rPr>
      <t>−1</t>
    </r>
  </si>
  <si>
    <t>27 Co cobalt</t>
  </si>
  <si>
    <r>
      <t>2.3×10</t>
    </r>
    <r>
      <rPr>
        <vertAlign val="superscript"/>
        <sz val="5"/>
        <color rgb="FF000000"/>
        <rFont val="Arial"/>
        <family val="2"/>
      </rPr>
      <t>−3</t>
    </r>
  </si>
  <si>
    <t>28 Ni nickel</t>
  </si>
  <si>
    <r>
      <t>5.0×10</t>
    </r>
    <r>
      <rPr>
        <vertAlign val="superscript"/>
        <sz val="5"/>
        <color rgb="FF000000"/>
        <rFont val="Arial"/>
        <family val="2"/>
      </rPr>
      <t>−2</t>
    </r>
  </si>
  <si>
    <t>29 Cu copper</t>
  </si>
  <si>
    <r>
      <t>4.5×10</t>
    </r>
    <r>
      <rPr>
        <vertAlign val="superscript"/>
        <sz val="5"/>
        <color rgb="FF000000"/>
        <rFont val="Arial"/>
        <family val="2"/>
      </rPr>
      <t>−4</t>
    </r>
  </si>
  <si>
    <r>
      <t>5.2×10</t>
    </r>
    <r>
      <rPr>
        <vertAlign val="superscript"/>
        <sz val="5"/>
        <color rgb="FF000000"/>
        <rFont val="Arial"/>
        <family val="2"/>
      </rPr>
      <t>−4</t>
    </r>
  </si>
  <si>
    <t>30 Zn zinc</t>
  </si>
  <si>
    <r>
      <t>1.1×10</t>
    </r>
    <r>
      <rPr>
        <vertAlign val="superscript"/>
        <sz val="5"/>
        <color rgb="FF000000"/>
        <rFont val="Arial"/>
        <family val="2"/>
      </rPr>
      <t>−3</t>
    </r>
  </si>
  <si>
    <r>
      <t>1.3×10</t>
    </r>
    <r>
      <rPr>
        <vertAlign val="superscript"/>
        <sz val="5"/>
        <color rgb="FF000000"/>
        <rFont val="Arial"/>
        <family val="2"/>
      </rPr>
      <t>−3</t>
    </r>
  </si>
  <si>
    <t>31 Ga gallium</t>
  </si>
  <si>
    <r>
      <t>3.8×10</t>
    </r>
    <r>
      <rPr>
        <vertAlign val="superscript"/>
        <sz val="5"/>
        <color rgb="FF000000"/>
        <rFont val="Arial"/>
        <family val="2"/>
      </rPr>
      <t>−5</t>
    </r>
  </si>
  <si>
    <t>32 Ge germanium</t>
  </si>
  <si>
    <r>
      <t>7.2×10</t>
    </r>
    <r>
      <rPr>
        <vertAlign val="superscript"/>
        <sz val="5"/>
        <color rgb="FF000000"/>
        <rFont val="Arial"/>
        <family val="2"/>
      </rPr>
      <t>−5</t>
    </r>
  </si>
  <si>
    <r>
      <t>1.2×10</t>
    </r>
    <r>
      <rPr>
        <vertAlign val="superscript"/>
        <sz val="5"/>
        <color rgb="FF000000"/>
        <rFont val="Arial"/>
        <family val="2"/>
      </rPr>
      <t>−4</t>
    </r>
  </si>
  <si>
    <t>33 As arsenic</t>
  </si>
  <si>
    <r>
      <t>6.6×10</t>
    </r>
    <r>
      <rPr>
        <vertAlign val="superscript"/>
        <sz val="5"/>
        <color rgb="FF000000"/>
        <rFont val="Arial"/>
        <family val="2"/>
      </rPr>
      <t>−6</t>
    </r>
  </si>
  <si>
    <t>34 Se selenium</t>
  </si>
  <si>
    <r>
      <t>6.3×10</t>
    </r>
    <r>
      <rPr>
        <vertAlign val="superscript"/>
        <sz val="5"/>
        <color rgb="FF000000"/>
        <rFont val="Arial"/>
        <family val="2"/>
      </rPr>
      <t>−5</t>
    </r>
  </si>
  <si>
    <t>35 Br bromine</t>
  </si>
  <si>
    <r>
      <t>1.2×10</t>
    </r>
    <r>
      <rPr>
        <vertAlign val="superscript"/>
        <sz val="5"/>
        <color rgb="FF000000"/>
        <rFont val="Arial"/>
        <family val="2"/>
      </rPr>
      <t>−5</t>
    </r>
  </si>
  <si>
    <t>36 Kr krypton</t>
  </si>
  <si>
    <r>
      <t>4.8×10</t>
    </r>
    <r>
      <rPr>
        <vertAlign val="superscript"/>
        <sz val="5"/>
        <color rgb="FF000000"/>
        <rFont val="Arial"/>
        <family val="2"/>
      </rPr>
      <t>−5</t>
    </r>
  </si>
  <si>
    <t>37 Rb rubidium</t>
  </si>
  <si>
    <r>
      <t>7.0×10</t>
    </r>
    <r>
      <rPr>
        <vertAlign val="superscript"/>
        <sz val="5"/>
        <color rgb="FF000000"/>
        <rFont val="Arial"/>
        <family val="2"/>
      </rPr>
      <t>−6</t>
    </r>
  </si>
  <si>
    <t>38 Sr strontium</t>
  </si>
  <si>
    <r>
      <t>2.2×10</t>
    </r>
    <r>
      <rPr>
        <vertAlign val="superscript"/>
        <sz val="5"/>
        <color rgb="FF000000"/>
        <rFont val="Arial"/>
        <family val="2"/>
      </rPr>
      <t>−5</t>
    </r>
  </si>
  <si>
    <r>
      <t>2.4×10</t>
    </r>
    <r>
      <rPr>
        <vertAlign val="superscript"/>
        <sz val="5"/>
        <color rgb="FF000000"/>
        <rFont val="Arial"/>
        <family val="2"/>
      </rPr>
      <t>−5</t>
    </r>
  </si>
  <si>
    <t>39 Y yttrium</t>
  </si>
  <si>
    <r>
      <t>4.9×10</t>
    </r>
    <r>
      <rPr>
        <vertAlign val="superscript"/>
        <sz val="5"/>
        <color rgb="FF000000"/>
        <rFont val="Arial"/>
        <family val="2"/>
      </rPr>
      <t>−6</t>
    </r>
  </si>
  <si>
    <r>
      <t>4.6×10</t>
    </r>
    <r>
      <rPr>
        <vertAlign val="superscript"/>
        <sz val="5"/>
        <color rgb="FF000000"/>
        <rFont val="Arial"/>
        <family val="2"/>
      </rPr>
      <t>−6</t>
    </r>
  </si>
  <si>
    <t>40 Zr zirconium</t>
  </si>
  <si>
    <r>
      <t>1.12×10</t>
    </r>
    <r>
      <rPr>
        <vertAlign val="superscript"/>
        <sz val="5"/>
        <color rgb="FF000000"/>
        <rFont val="Arial"/>
        <family val="2"/>
      </rPr>
      <t>−5</t>
    </r>
  </si>
  <si>
    <r>
      <t>1.14×10</t>
    </r>
    <r>
      <rPr>
        <vertAlign val="superscript"/>
        <sz val="5"/>
        <color rgb="FF000000"/>
        <rFont val="Arial"/>
        <family val="2"/>
      </rPr>
      <t>−5</t>
    </r>
  </si>
  <si>
    <t>41 Nb niobium</t>
  </si>
  <si>
    <t>42 Mo molybdenum</t>
  </si>
  <si>
    <r>
      <t>2.3×10</t>
    </r>
    <r>
      <rPr>
        <vertAlign val="superscript"/>
        <sz val="5"/>
        <color rgb="FF000000"/>
        <rFont val="Arial"/>
        <family val="2"/>
      </rPr>
      <t>−6</t>
    </r>
  </si>
  <si>
    <r>
      <t>2.6×10</t>
    </r>
    <r>
      <rPr>
        <vertAlign val="superscript"/>
        <sz val="5"/>
        <color rgb="FF000000"/>
        <rFont val="Arial"/>
        <family val="2"/>
      </rPr>
      <t>−6</t>
    </r>
  </si>
  <si>
    <t>43 Tc technetium</t>
  </si>
  <si>
    <t>44 Ru ruthenium</t>
  </si>
  <si>
    <r>
      <t>1.9×10</t>
    </r>
    <r>
      <rPr>
        <vertAlign val="superscript"/>
        <sz val="5"/>
        <color rgb="FF000000"/>
        <rFont val="Arial"/>
        <family val="2"/>
      </rPr>
      <t>−6</t>
    </r>
  </si>
  <si>
    <t>45 Rh rhodium</t>
  </si>
  <si>
    <r>
      <t>3.4×10</t>
    </r>
    <r>
      <rPr>
        <vertAlign val="superscript"/>
        <sz val="5"/>
        <color rgb="FF000000"/>
        <rFont val="Arial"/>
        <family val="2"/>
      </rPr>
      <t>−7</t>
    </r>
  </si>
  <si>
    <t>46 Pd palladium</t>
  </si>
  <si>
    <r>
      <t>1.4×10</t>
    </r>
    <r>
      <rPr>
        <vertAlign val="superscript"/>
        <sz val="5"/>
        <color rgb="FF000000"/>
        <rFont val="Arial"/>
        <family val="2"/>
      </rPr>
      <t>−6</t>
    </r>
  </si>
  <si>
    <t>47 Ag silver</t>
  </si>
  <si>
    <r>
      <t>4.9×10</t>
    </r>
    <r>
      <rPr>
        <vertAlign val="superscript"/>
        <sz val="5"/>
        <color rgb="FF000000"/>
        <rFont val="Arial"/>
        <family val="2"/>
      </rPr>
      <t>−7</t>
    </r>
  </si>
  <si>
    <t>48 Cd cadmium</t>
  </si>
  <si>
    <r>
      <t>2.0×10</t>
    </r>
    <r>
      <rPr>
        <vertAlign val="superscript"/>
        <sz val="5"/>
        <color rgb="FF000000"/>
        <rFont val="Arial"/>
        <family val="2"/>
      </rPr>
      <t>−6</t>
    </r>
  </si>
  <si>
    <r>
      <t>1.6×10</t>
    </r>
    <r>
      <rPr>
        <vertAlign val="superscript"/>
        <sz val="5"/>
        <color rgb="FF000000"/>
        <rFont val="Arial"/>
        <family val="2"/>
      </rPr>
      <t>−6</t>
    </r>
  </si>
  <si>
    <t>49 In indium</t>
  </si>
  <si>
    <r>
      <t>1.9×10</t>
    </r>
    <r>
      <rPr>
        <vertAlign val="superscript"/>
        <sz val="5"/>
        <color rgb="FF000000"/>
        <rFont val="Arial"/>
        <family val="2"/>
      </rPr>
      <t>−7</t>
    </r>
  </si>
  <si>
    <t>50 Sn tin</t>
  </si>
  <si>
    <r>
      <t>3.9×10</t>
    </r>
    <r>
      <rPr>
        <vertAlign val="superscript"/>
        <sz val="5"/>
        <color rgb="FF000000"/>
        <rFont val="Arial"/>
        <family val="2"/>
      </rPr>
      <t>−6</t>
    </r>
  </si>
  <si>
    <t>51 Sb antimony</t>
  </si>
  <si>
    <r>
      <t>3.1×10</t>
    </r>
    <r>
      <rPr>
        <vertAlign val="superscript"/>
        <sz val="5"/>
        <color rgb="FF000000"/>
        <rFont val="Arial"/>
        <family val="2"/>
      </rPr>
      <t>−7</t>
    </r>
  </si>
  <si>
    <t>52 Te tellurium</t>
  </si>
  <si>
    <t>53 I iodine</t>
  </si>
  <si>
    <r>
      <t>9.0×10</t>
    </r>
    <r>
      <rPr>
        <vertAlign val="superscript"/>
        <sz val="5"/>
        <color rgb="FF000000"/>
        <rFont val="Arial"/>
        <family val="2"/>
      </rPr>
      <t>−7</t>
    </r>
  </si>
  <si>
    <t>54 Xe xenon</t>
  </si>
  <si>
    <r>
      <t>4.8×10</t>
    </r>
    <r>
      <rPr>
        <vertAlign val="superscript"/>
        <sz val="5"/>
        <color rgb="FF000000"/>
        <rFont val="Arial"/>
        <family val="2"/>
      </rPr>
      <t>−6</t>
    </r>
  </si>
  <si>
    <t>55 Cs caesium</t>
  </si>
  <si>
    <r>
      <t>3.7×10</t>
    </r>
    <r>
      <rPr>
        <vertAlign val="superscript"/>
        <sz val="5"/>
        <color rgb="FF000000"/>
        <rFont val="Arial"/>
        <family val="2"/>
      </rPr>
      <t>−7</t>
    </r>
  </si>
  <si>
    <t>56 Ba barium</t>
  </si>
  <si>
    <r>
      <t>3.8×10</t>
    </r>
    <r>
      <rPr>
        <vertAlign val="superscript"/>
        <sz val="5"/>
        <color rgb="FF000000"/>
        <rFont val="Arial"/>
        <family val="2"/>
      </rPr>
      <t>−6</t>
    </r>
  </si>
  <si>
    <r>
      <t>4.5×10</t>
    </r>
    <r>
      <rPr>
        <vertAlign val="superscript"/>
        <sz val="5"/>
        <color rgb="FF000000"/>
        <rFont val="Arial"/>
        <family val="2"/>
      </rPr>
      <t>−6</t>
    </r>
  </si>
  <si>
    <t>57 La lanthanum</t>
  </si>
  <si>
    <r>
      <t>5.0×10</t>
    </r>
    <r>
      <rPr>
        <vertAlign val="superscript"/>
        <sz val="5"/>
        <color rgb="FF000000"/>
        <rFont val="Arial"/>
        <family val="2"/>
      </rPr>
      <t>−7</t>
    </r>
  </si>
  <si>
    <r>
      <t>4.4×10</t>
    </r>
    <r>
      <rPr>
        <vertAlign val="superscript"/>
        <sz val="5"/>
        <color rgb="FF000000"/>
        <rFont val="Arial"/>
        <family val="2"/>
      </rPr>
      <t>−7</t>
    </r>
  </si>
  <si>
    <t>58 Ce cerium</t>
  </si>
  <si>
    <r>
      <t>1.0×10</t>
    </r>
    <r>
      <rPr>
        <vertAlign val="superscript"/>
        <sz val="5"/>
        <color rgb="FF000000"/>
        <rFont val="Arial"/>
        <family val="2"/>
      </rPr>
      <t>−6</t>
    </r>
  </si>
  <si>
    <r>
      <t>1.1×10</t>
    </r>
    <r>
      <rPr>
        <vertAlign val="superscript"/>
        <sz val="5"/>
        <color rgb="FF000000"/>
        <rFont val="Arial"/>
        <family val="2"/>
      </rPr>
      <t>−6</t>
    </r>
  </si>
  <si>
    <t>59 Pr praseodymium</t>
  </si>
  <si>
    <r>
      <t>1.4×10</t>
    </r>
    <r>
      <rPr>
        <vertAlign val="superscript"/>
        <sz val="5"/>
        <color rgb="FF000000"/>
        <rFont val="Arial"/>
        <family val="2"/>
      </rPr>
      <t>−7</t>
    </r>
  </si>
  <si>
    <r>
      <t>1.7×10</t>
    </r>
    <r>
      <rPr>
        <vertAlign val="superscript"/>
        <sz val="5"/>
        <color rgb="FF000000"/>
        <rFont val="Arial"/>
        <family val="2"/>
      </rPr>
      <t>−7</t>
    </r>
  </si>
  <si>
    <t>60 Nd neodymium</t>
  </si>
  <si>
    <r>
      <t>8.3×10</t>
    </r>
    <r>
      <rPr>
        <vertAlign val="superscript"/>
        <sz val="5"/>
        <color rgb="FF000000"/>
        <rFont val="Arial"/>
        <family val="2"/>
      </rPr>
      <t>−7</t>
    </r>
  </si>
  <si>
    <t>61 Pm promethium</t>
  </si>
  <si>
    <t>62 Sm samarium</t>
  </si>
  <si>
    <r>
      <t>3.0×10</t>
    </r>
    <r>
      <rPr>
        <vertAlign val="superscript"/>
        <sz val="5"/>
        <color rgb="FF000000"/>
        <rFont val="Arial"/>
        <family val="2"/>
      </rPr>
      <t>−7</t>
    </r>
  </si>
  <si>
    <r>
      <t>2.6×10</t>
    </r>
    <r>
      <rPr>
        <vertAlign val="superscript"/>
        <sz val="5"/>
        <color rgb="FF000000"/>
        <rFont val="Arial"/>
        <family val="2"/>
      </rPr>
      <t>−7</t>
    </r>
  </si>
  <si>
    <t>63 Eu europium</t>
  </si>
  <si>
    <r>
      <t>9.0×10</t>
    </r>
    <r>
      <rPr>
        <vertAlign val="superscript"/>
        <sz val="5"/>
        <color rgb="FF000000"/>
        <rFont val="Arial"/>
        <family val="2"/>
      </rPr>
      <t>−8</t>
    </r>
  </si>
  <si>
    <r>
      <t>9.7×10</t>
    </r>
    <r>
      <rPr>
        <vertAlign val="superscript"/>
        <sz val="5"/>
        <color rgb="FF000000"/>
        <rFont val="Arial"/>
        <family val="2"/>
      </rPr>
      <t>−8</t>
    </r>
  </si>
  <si>
    <t>64 Gd gadolinium</t>
  </si>
  <si>
    <r>
      <t>3.3×10</t>
    </r>
    <r>
      <rPr>
        <vertAlign val="superscript"/>
        <sz val="5"/>
        <color rgb="FF000000"/>
        <rFont val="Arial"/>
        <family val="2"/>
      </rPr>
      <t>−7</t>
    </r>
  </si>
  <si>
    <t>65 Tb terbium</t>
  </si>
  <si>
    <r>
      <t>6.0×10</t>
    </r>
    <r>
      <rPr>
        <vertAlign val="superscript"/>
        <sz val="5"/>
        <color rgb="FF000000"/>
        <rFont val="Arial"/>
        <family val="2"/>
      </rPr>
      <t>−8</t>
    </r>
  </si>
  <si>
    <t>66 Dy dysprosium</t>
  </si>
  <si>
    <r>
      <t>3.5×10</t>
    </r>
    <r>
      <rPr>
        <vertAlign val="superscript"/>
        <sz val="5"/>
        <color rgb="FF000000"/>
        <rFont val="Arial"/>
        <family val="2"/>
      </rPr>
      <t>−7</t>
    </r>
  </si>
  <si>
    <t>67 Ho holmium</t>
  </si>
  <si>
    <r>
      <t>8.9×10</t>
    </r>
    <r>
      <rPr>
        <vertAlign val="superscript"/>
        <sz val="5"/>
        <color rgb="FF000000"/>
        <rFont val="Arial"/>
        <family val="2"/>
      </rPr>
      <t>−8</t>
    </r>
  </si>
  <si>
    <t>68 Er erbium</t>
  </si>
  <si>
    <r>
      <t>2.4×10</t>
    </r>
    <r>
      <rPr>
        <vertAlign val="superscript"/>
        <sz val="5"/>
        <color rgb="FF000000"/>
        <rFont val="Arial"/>
        <family val="2"/>
      </rPr>
      <t>−7</t>
    </r>
  </si>
  <si>
    <r>
      <t>2.5×10</t>
    </r>
    <r>
      <rPr>
        <vertAlign val="superscript"/>
        <sz val="5"/>
        <color rgb="FF000000"/>
        <rFont val="Arial"/>
        <family val="2"/>
      </rPr>
      <t>−7</t>
    </r>
  </si>
  <si>
    <t>69 Tm thulium</t>
  </si>
  <si>
    <r>
      <t>3.8×10</t>
    </r>
    <r>
      <rPr>
        <vertAlign val="superscript"/>
        <sz val="5"/>
        <color rgb="FF000000"/>
        <rFont val="Arial"/>
        <family val="2"/>
      </rPr>
      <t>−8</t>
    </r>
  </si>
  <si>
    <t>70 Yb ytterbium</t>
  </si>
  <si>
    <t>71 Lu lutetium</t>
  </si>
  <si>
    <r>
      <t>3.7×10</t>
    </r>
    <r>
      <rPr>
        <vertAlign val="superscript"/>
        <sz val="5"/>
        <color rgb="FF000000"/>
        <rFont val="Arial"/>
        <family val="2"/>
      </rPr>
      <t>−8</t>
    </r>
  </si>
  <si>
    <t>72 Hf hafnium</t>
  </si>
  <si>
    <r>
      <t>2.1×10</t>
    </r>
    <r>
      <rPr>
        <vertAlign val="superscript"/>
        <sz val="5"/>
        <color rgb="FF000000"/>
        <rFont val="Arial"/>
        <family val="2"/>
      </rPr>
      <t>−7</t>
    </r>
  </si>
  <si>
    <r>
      <t>1.5×10</t>
    </r>
    <r>
      <rPr>
        <vertAlign val="superscript"/>
        <sz val="5"/>
        <color rgb="FF000000"/>
        <rFont val="Arial"/>
        <family val="2"/>
      </rPr>
      <t>−7</t>
    </r>
  </si>
  <si>
    <t>73 Ta tantalum</t>
  </si>
  <si>
    <t>74 W tungsten</t>
  </si>
  <si>
    <r>
      <t>1.3×10</t>
    </r>
    <r>
      <rPr>
        <vertAlign val="superscript"/>
        <sz val="5"/>
        <color rgb="FF000000"/>
        <rFont val="Arial"/>
        <family val="2"/>
      </rPr>
      <t>−7</t>
    </r>
  </si>
  <si>
    <t>75 Re rhenium</t>
  </si>
  <si>
    <r>
      <t>5.0×10</t>
    </r>
    <r>
      <rPr>
        <vertAlign val="superscript"/>
        <sz val="5"/>
        <color rgb="FF000000"/>
        <rFont val="Arial"/>
        <family val="2"/>
      </rPr>
      <t>−8</t>
    </r>
  </si>
  <si>
    <t>76 Os osmium</t>
  </si>
  <si>
    <r>
      <t>8.0×10</t>
    </r>
    <r>
      <rPr>
        <vertAlign val="superscript"/>
        <sz val="5"/>
        <color rgb="FF000000"/>
        <rFont val="Arial"/>
        <family val="2"/>
      </rPr>
      <t>−7</t>
    </r>
  </si>
  <si>
    <r>
      <t>6.7×10</t>
    </r>
    <r>
      <rPr>
        <vertAlign val="superscript"/>
        <sz val="5"/>
        <color rgb="FF000000"/>
        <rFont val="Arial"/>
        <family val="2"/>
      </rPr>
      <t>−7</t>
    </r>
  </si>
  <si>
    <t>77 Ir iridium</t>
  </si>
  <si>
    <r>
      <t>6.0×10</t>
    </r>
    <r>
      <rPr>
        <vertAlign val="superscript"/>
        <sz val="5"/>
        <color rgb="FF000000"/>
        <rFont val="Arial"/>
        <family val="2"/>
      </rPr>
      <t>−7</t>
    </r>
  </si>
  <si>
    <r>
      <t>6.6×10</t>
    </r>
    <r>
      <rPr>
        <vertAlign val="superscript"/>
        <sz val="5"/>
        <color rgb="FF000000"/>
        <rFont val="Arial"/>
        <family val="2"/>
      </rPr>
      <t>−7</t>
    </r>
  </si>
  <si>
    <t>78 Pt platinum</t>
  </si>
  <si>
    <r>
      <t>1.34×10</t>
    </r>
    <r>
      <rPr>
        <vertAlign val="superscript"/>
        <sz val="5"/>
        <color rgb="FF000000"/>
        <rFont val="Arial"/>
        <family val="2"/>
      </rPr>
      <t>−6</t>
    </r>
  </si>
  <si>
    <t>79 Au gold</t>
  </si>
  <si>
    <t>80 Hg mercury</t>
  </si>
  <si>
    <t>81 Tl thallium</t>
  </si>
  <si>
    <t>82 Pb lead</t>
  </si>
  <si>
    <r>
      <t>3.1×10</t>
    </r>
    <r>
      <rPr>
        <vertAlign val="superscript"/>
        <sz val="5"/>
        <color rgb="FF000000"/>
        <rFont val="Arial"/>
        <family val="2"/>
      </rPr>
      <t>−6</t>
    </r>
  </si>
  <si>
    <t>83 Bi bismuth</t>
  </si>
  <si>
    <t>84 Po polonium</t>
  </si>
  <si>
    <t>85 At astatine</t>
  </si>
  <si>
    <t>86 Rn radon</t>
  </si>
  <si>
    <t>87 Fr francium</t>
  </si>
  <si>
    <t>88 Ra radium</t>
  </si>
  <si>
    <t>89 Ac actinium</t>
  </si>
  <si>
    <t>90 Th thorium</t>
  </si>
  <si>
    <r>
      <t>4.5×10</t>
    </r>
    <r>
      <rPr>
        <vertAlign val="superscript"/>
        <sz val="5"/>
        <color rgb="FF000000"/>
        <rFont val="Arial"/>
        <family val="2"/>
      </rPr>
      <t>−8</t>
    </r>
  </si>
  <si>
    <t>91 Pa protactinium</t>
  </si>
  <si>
    <t>92 U uranium</t>
  </si>
  <si>
    <r>
      <t>1.8×10</t>
    </r>
    <r>
      <rPr>
        <vertAlign val="superscript"/>
        <sz val="5"/>
        <color rgb="FF000000"/>
        <rFont val="Arial"/>
        <family val="2"/>
      </rPr>
      <t>−8</t>
    </r>
  </si>
  <si>
    <t>93 Np neptunium</t>
  </si>
  <si>
    <t>94 Pu plutonium</t>
  </si>
  <si>
    <t>Sun</t>
  </si>
  <si>
    <t>Solar system</t>
  </si>
  <si>
    <t>sun</t>
  </si>
  <si>
    <t>solarSystem</t>
  </si>
  <si>
    <r>
      <t>1.0×10</t>
    </r>
    <r>
      <rPr>
        <vertAlign val="superscript"/>
        <sz val="5"/>
        <color rgb="FF000000"/>
        <rFont val="Arial"/>
        <family val="2"/>
      </rPr>
      <t>−3</t>
    </r>
  </si>
  <si>
    <r>
      <t>9.0×10</t>
    </r>
    <r>
      <rPr>
        <vertAlign val="superscript"/>
        <sz val="5"/>
        <color rgb="FF000000"/>
        <rFont val="Arial"/>
        <family val="2"/>
      </rPr>
      <t>−3</t>
    </r>
  </si>
  <si>
    <t>2.0×10−7</t>
  </si>
  <si>
    <t>1.3×10−6</t>
  </si>
  <si>
    <t>3.0×10−6</t>
  </si>
  <si>
    <t>3.0×10−7</t>
  </si>
  <si>
    <t>2.0×10−8</t>
  </si>
  <si>
    <t>5.0×10−8</t>
  </si>
  <si>
    <t>3.0×10−8</t>
  </si>
  <si>
    <t>1.5×10−7</t>
  </si>
  <si>
    <t>3.6×10−7</t>
  </si>
  <si>
    <t>1.8×10−6</t>
  </si>
  <si>
    <t>Atom mole fraction relative to silicon = 1.</t>
  </si>
  <si>
    <t>ss</t>
  </si>
  <si>
    <t>solarSystemExcSun</t>
  </si>
  <si>
    <t>solarPanel</t>
  </si>
  <si>
    <t>item</t>
  </si>
  <si>
    <t>requirements</t>
  </si>
  <si>
    <t>m</t>
  </si>
  <si>
    <t>satClass</t>
  </si>
  <si>
    <t>star</t>
  </si>
  <si>
    <t>rockyPlanet</t>
  </si>
  <si>
    <t>Venus</t>
  </si>
  <si>
    <t>Earth</t>
  </si>
  <si>
    <t>Mars</t>
  </si>
  <si>
    <t>Jupiter</t>
  </si>
  <si>
    <t>Saturn</t>
  </si>
  <si>
    <t>Neptune</t>
  </si>
  <si>
    <t>Uranus</t>
  </si>
  <si>
    <t>gasPlanet</t>
  </si>
  <si>
    <t>Ceres</t>
  </si>
  <si>
    <t>Pluto</t>
  </si>
  <si>
    <t>Haumea</t>
  </si>
  <si>
    <t>Eris</t>
  </si>
  <si>
    <t>Makemake</t>
  </si>
  <si>
    <t>parent</t>
  </si>
  <si>
    <t>None</t>
  </si>
  <si>
    <t>asteroid</t>
  </si>
  <si>
    <t>plutoid</t>
  </si>
  <si>
    <t>Orcus</t>
  </si>
  <si>
    <t>Ixion</t>
  </si>
  <si>
    <t>Salacia</t>
  </si>
  <si>
    <t>Varuna</t>
  </si>
  <si>
    <t>Quaoar</t>
  </si>
  <si>
    <t>Sedna</t>
  </si>
  <si>
    <t>2002MS4</t>
  </si>
  <si>
    <t>2005UQ513</t>
  </si>
  <si>
    <t>2007OR10</t>
  </si>
  <si>
    <t>2007UK126</t>
  </si>
  <si>
    <t>Image</t>
  </si>
  <si>
    <t>Numeral</t>
  </si>
  <si>
    <t>Name</t>
  </si>
  <si>
    <t>Mean radius (km)</t>
  </si>
  <si>
    <t>Semi-major axis (km)</t>
  </si>
  <si>
    <r>
      <t>Sidereal period</t>
    </r>
    <r>
      <rPr>
        <b/>
        <sz val="6"/>
        <color rgb="FF000000"/>
        <rFont val="Arial"/>
        <family val="2"/>
      </rPr>
      <t> (</t>
    </r>
    <r>
      <rPr>
        <b/>
        <sz val="6"/>
        <color rgb="FF0B0080"/>
        <rFont val="Arial"/>
        <family val="2"/>
      </rPr>
      <t>d</t>
    </r>
    <r>
      <rPr>
        <b/>
        <sz val="6"/>
        <color rgb="FF000000"/>
        <rFont val="Arial"/>
        <family val="2"/>
      </rPr>
      <t>)</t>
    </r>
  </si>
  <si>
    <t>(r = retrograde)</t>
  </si>
  <si>
    <t>Discovery year</t>
  </si>
  <si>
    <t>Discovered by</t>
  </si>
  <si>
    <t>Notes</t>
  </si>
  <si>
    <t>Ref(s)</t>
  </si>
  <si>
    <t>Planet</t>
  </si>
  <si>
    <t>Moon</t>
  </si>
  <si>
    <t>Prehistoric</t>
  </si>
  <si>
    <t>—</t>
  </si>
  <si>
    <t>Synchronous rotation</t>
  </si>
  <si>
    <t>[13]</t>
  </si>
  <si>
    <t>Phobos</t>
  </si>
  <si>
    <t>11.1 ± 0.15</t>
  </si>
  <si>
    <t>Hall</t>
  </si>
  <si>
    <t>[14][15][16]</t>
  </si>
  <si>
    <t>II</t>
  </si>
  <si>
    <t>Deimos</t>
  </si>
  <si>
    <t>6.2 ± 0.18</t>
  </si>
  <si>
    <t>Io</t>
  </si>
  <si>
    <t>1818.1 ± 0.1</t>
  </si>
  <si>
    <t>Galileo</t>
  </si>
  <si>
    <t>Main-group moon (Galilean)</t>
  </si>
  <si>
    <t>[16][17]</t>
  </si>
  <si>
    <t>Europa</t>
  </si>
  <si>
    <t>1560.7 ± 0.7</t>
  </si>
  <si>
    <t>III</t>
  </si>
  <si>
    <t>Ganymede</t>
  </si>
  <si>
    <t>2634.1 ± 0.3</t>
  </si>
  <si>
    <t>IV</t>
  </si>
  <si>
    <t>Callisto</t>
  </si>
  <si>
    <t>2408.4 ± 0.3</t>
  </si>
  <si>
    <t>Amalthea</t>
  </si>
  <si>
    <t>83.45 ± 2.4</t>
  </si>
  <si>
    <t>Barnard</t>
  </si>
  <si>
    <r>
      <t>Inner moon</t>
    </r>
    <r>
      <rPr>
        <sz val="6"/>
        <color rgb="FF000000"/>
        <rFont val="Arial"/>
        <family val="2"/>
      </rPr>
      <t>(</t>
    </r>
    <r>
      <rPr>
        <sz val="6"/>
        <color rgb="FF0B0080"/>
        <rFont val="Arial"/>
        <family val="2"/>
      </rPr>
      <t>Amalthea</t>
    </r>
    <r>
      <rPr>
        <sz val="6"/>
        <color rgb="FF000000"/>
        <rFont val="Arial"/>
        <family val="2"/>
      </rPr>
      <t>)</t>
    </r>
  </si>
  <si>
    <t>[15][16][18]</t>
  </si>
  <si>
    <t>VI</t>
  </si>
  <si>
    <t>Himalia</t>
  </si>
  <si>
    <t>67 ± 10[19]</t>
  </si>
  <si>
    <t>Perrine</t>
  </si>
  <si>
    <r>
      <t>Prograde </t>
    </r>
    <r>
      <rPr>
        <sz val="6"/>
        <color rgb="FF0B0080"/>
        <rFont val="Arial"/>
        <family val="2"/>
      </rPr>
      <t>irregular</t>
    </r>
    <r>
      <rPr>
        <sz val="6"/>
        <color rgb="FF000000"/>
        <rFont val="Arial"/>
        <family val="2"/>
      </rPr>
      <t>(</t>
    </r>
    <r>
      <rPr>
        <sz val="6"/>
        <color rgb="FF0B0080"/>
        <rFont val="Arial"/>
        <family val="2"/>
      </rPr>
      <t>Himalia</t>
    </r>
    <r>
      <rPr>
        <sz val="6"/>
        <color rgb="FF000000"/>
        <rFont val="Arial"/>
        <family val="2"/>
      </rPr>
      <t>)</t>
    </r>
  </si>
  <si>
    <t>[15][16][20]</t>
  </si>
  <si>
    <t>VII</t>
  </si>
  <si>
    <t>Elara</t>
  </si>
  <si>
    <t>[15][16][21]</t>
  </si>
  <si>
    <t>VIII</t>
  </si>
  <si>
    <t>Pasiphae</t>
  </si>
  <si>
    <t>743.63 (r)</t>
  </si>
  <si>
    <t>Melotte</t>
  </si>
  <si>
    <r>
      <t>Retrograde </t>
    </r>
    <r>
      <rPr>
        <sz val="6"/>
        <color rgb="FF0B0080"/>
        <rFont val="Arial"/>
        <family val="2"/>
      </rPr>
      <t>irregular</t>
    </r>
    <r>
      <rPr>
        <sz val="6"/>
        <color rgb="FF000000"/>
        <rFont val="Arial"/>
        <family val="2"/>
      </rPr>
      <t>(</t>
    </r>
    <r>
      <rPr>
        <sz val="6"/>
        <color rgb="FF0B0080"/>
        <rFont val="Arial"/>
        <family val="2"/>
      </rPr>
      <t>Pasiphae</t>
    </r>
    <r>
      <rPr>
        <sz val="6"/>
        <color rgb="FF000000"/>
        <rFont val="Arial"/>
        <family val="2"/>
      </rPr>
      <t>)</t>
    </r>
  </si>
  <si>
    <t>[15][16][22]</t>
  </si>
  <si>
    <t>IX</t>
  </si>
  <si>
    <t>Sinope</t>
  </si>
  <si>
    <t>758.90 (r)</t>
  </si>
  <si>
    <t>Nicholson</t>
  </si>
  <si>
    <t>[15][16][23]</t>
  </si>
  <si>
    <t>X</t>
  </si>
  <si>
    <t>Lysithea</t>
  </si>
  <si>
    <t>[15][16][24]</t>
  </si>
  <si>
    <t>XI</t>
  </si>
  <si>
    <t>Carme</t>
  </si>
  <si>
    <t>734.17 (r)</t>
  </si>
  <si>
    <r>
      <t>Retrograde </t>
    </r>
    <r>
      <rPr>
        <sz val="6"/>
        <color rgb="FF0B0080"/>
        <rFont val="Arial"/>
        <family val="2"/>
      </rPr>
      <t>irregular</t>
    </r>
    <r>
      <rPr>
        <sz val="6"/>
        <color rgb="FF000000"/>
        <rFont val="Arial"/>
        <family val="2"/>
      </rPr>
      <t> (</t>
    </r>
    <r>
      <rPr>
        <sz val="6"/>
        <color rgb="FF0B0080"/>
        <rFont val="Arial"/>
        <family val="2"/>
      </rPr>
      <t>Carme</t>
    </r>
    <r>
      <rPr>
        <sz val="6"/>
        <color rgb="FF000000"/>
        <rFont val="Arial"/>
        <family val="2"/>
      </rPr>
      <t>)</t>
    </r>
  </si>
  <si>
    <t>XII</t>
  </si>
  <si>
    <t>Ananke</t>
  </si>
  <si>
    <t>629.77 (r)</t>
  </si>
  <si>
    <r>
      <t>Retrograde </t>
    </r>
    <r>
      <rPr>
        <sz val="6"/>
        <color rgb="FF0B0080"/>
        <rFont val="Arial"/>
        <family val="2"/>
      </rPr>
      <t>irregular</t>
    </r>
    <r>
      <rPr>
        <sz val="6"/>
        <color rgb="FF000000"/>
        <rFont val="Arial"/>
        <family val="2"/>
      </rPr>
      <t>(</t>
    </r>
    <r>
      <rPr>
        <sz val="6"/>
        <color rgb="FF0B0080"/>
        <rFont val="Arial"/>
        <family val="2"/>
      </rPr>
      <t>Ananke</t>
    </r>
    <r>
      <rPr>
        <sz val="6"/>
        <color rgb="FF000000"/>
        <rFont val="Arial"/>
        <family val="2"/>
      </rPr>
      <t>)</t>
    </r>
  </si>
  <si>
    <t>[15][16][25]</t>
  </si>
  <si>
    <t>XIII</t>
  </si>
  <si>
    <t>Leda</t>
  </si>
  <si>
    <t>Kowal</t>
  </si>
  <si>
    <t>[15][16][26]</t>
  </si>
  <si>
    <t>XIV</t>
  </si>
  <si>
    <t>Thebe</t>
  </si>
  <si>
    <t>49.3 ± 2.0</t>
  </si>
  <si>
    <r>
      <t>Synnott</t>
    </r>
    <r>
      <rPr>
        <sz val="6"/>
        <color rgb="FF000000"/>
        <rFont val="Arial"/>
        <family val="2"/>
      </rPr>
      <t> (</t>
    </r>
    <r>
      <rPr>
        <sz val="6"/>
        <color rgb="FF0B0080"/>
        <rFont val="Arial"/>
        <family val="2"/>
      </rPr>
      <t>Voyager 1</t>
    </r>
    <r>
      <rPr>
        <sz val="6"/>
        <color rgb="FF000000"/>
        <rFont val="Arial"/>
        <family val="2"/>
      </rPr>
      <t>)</t>
    </r>
  </si>
  <si>
    <t>[15][16][27]</t>
  </si>
  <si>
    <t>XV</t>
  </si>
  <si>
    <t>Adrastea</t>
  </si>
  <si>
    <t>8.2 ± 2.0</t>
  </si>
  <si>
    <r>
      <t>Jewitt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Danielson</t>
    </r>
    <r>
      <rPr>
        <sz val="6"/>
        <color rgb="FF000000"/>
        <rFont val="Arial"/>
        <family val="2"/>
      </rPr>
      <t> (</t>
    </r>
    <r>
      <rPr>
        <sz val="6"/>
        <color rgb="FF0B0080"/>
        <rFont val="Arial"/>
        <family val="2"/>
      </rPr>
      <t>Voyager 1</t>
    </r>
    <r>
      <rPr>
        <sz val="6"/>
        <color rgb="FF000000"/>
        <rFont val="Arial"/>
        <family val="2"/>
      </rPr>
      <t>)</t>
    </r>
  </si>
  <si>
    <t>[15][16][28]</t>
  </si>
  <si>
    <t>XVI</t>
  </si>
  <si>
    <t>Metis</t>
  </si>
  <si>
    <t>21.5 ± 2.0</t>
  </si>
  <si>
    <t>[15][16][29]</t>
  </si>
  <si>
    <t>XVII</t>
  </si>
  <si>
    <t>Callirrhoe</t>
  </si>
  <si>
    <t>758.77 (r)</t>
  </si>
  <si>
    <r>
      <t>Scotti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Spahr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McMillan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Larsen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Montani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Gleason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Gehrels</t>
    </r>
  </si>
  <si>
    <t>[15][16][30]</t>
  </si>
  <si>
    <t>XVIII</t>
  </si>
  <si>
    <t>Themisto</t>
  </si>
  <si>
    <t>1975/2000</t>
  </si>
  <si>
    <r>
      <t>Kowal</t>
    </r>
    <r>
      <rPr>
        <sz val="6"/>
        <color rgb="FF000000"/>
        <rFont val="Arial"/>
        <family val="2"/>
      </rPr>
      <t> and </t>
    </r>
    <r>
      <rPr>
        <sz val="6"/>
        <color rgb="FF0B0080"/>
        <rFont val="Arial"/>
        <family val="2"/>
      </rPr>
      <t>Roemer</t>
    </r>
    <r>
      <rPr>
        <sz val="6"/>
        <color rgb="FF000000"/>
        <rFont val="Arial"/>
        <family val="2"/>
      </rPr>
      <t> (original); </t>
    </r>
    <r>
      <rPr>
        <sz val="6"/>
        <color rgb="FF0B0080"/>
        <rFont val="Arial"/>
        <family val="2"/>
      </rPr>
      <t>Sheppard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Jewitt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Fernández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Magnier</t>
    </r>
    <r>
      <rPr>
        <sz val="6"/>
        <color rgb="FF000000"/>
        <rFont val="Arial"/>
        <family val="2"/>
      </rPr>
      <t> (rediscovery)</t>
    </r>
  </si>
  <si>
    <t>Prograde irregular(Themisto)</t>
  </si>
  <si>
    <t>[15][16][31][32]</t>
  </si>
  <si>
    <t>XIX</t>
  </si>
  <si>
    <t>Megaclite</t>
  </si>
  <si>
    <t>752.86 (r)</t>
  </si>
  <si>
    <r>
      <t>Sheppard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Jewitt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Fernández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Magnier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Dahm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Evans</t>
    </r>
  </si>
  <si>
    <t>[15][16][33]</t>
  </si>
  <si>
    <t>XX</t>
  </si>
  <si>
    <t>Taygete</t>
  </si>
  <si>
    <t>732.41 (r)</t>
  </si>
  <si>
    <t>XXI</t>
  </si>
  <si>
    <t>Chaldene</t>
  </si>
  <si>
    <t>723.72 (r)</t>
  </si>
  <si>
    <t>XXII</t>
  </si>
  <si>
    <t>Harpalyke</t>
  </si>
  <si>
    <t>623.32 (r)</t>
  </si>
  <si>
    <t>XXIII</t>
  </si>
  <si>
    <t>Kalyke</t>
  </si>
  <si>
    <t>742.06 (r)</t>
  </si>
  <si>
    <t>XXIV</t>
  </si>
  <si>
    <t>Iocaste</t>
  </si>
  <si>
    <t>631.60 (r)</t>
  </si>
  <si>
    <t>XXV</t>
  </si>
  <si>
    <t>Erinome</t>
  </si>
  <si>
    <t>728.46 (r)</t>
  </si>
  <si>
    <t>XXVI</t>
  </si>
  <si>
    <t>Isonoe</t>
  </si>
  <si>
    <t>726.23 (r)</t>
  </si>
  <si>
    <t>XXVII</t>
  </si>
  <si>
    <t>Praxidike</t>
  </si>
  <si>
    <t>625.39 (r)</t>
  </si>
  <si>
    <t>XXVIII</t>
  </si>
  <si>
    <t>Autonoe</t>
  </si>
  <si>
    <t>760.95 (r)</t>
  </si>
  <si>
    <r>
      <t>Sheppard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Jewitt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Kleyna</t>
    </r>
  </si>
  <si>
    <t>[15][16][34]</t>
  </si>
  <si>
    <t>XXIX</t>
  </si>
  <si>
    <t>Thyone</t>
  </si>
  <si>
    <t>627.21 (r)</t>
  </si>
  <si>
    <t>XXX</t>
  </si>
  <si>
    <t>Hermippe</t>
  </si>
  <si>
    <t>633.9 (r)</t>
  </si>
  <si>
    <t>XXXI</t>
  </si>
  <si>
    <t>Aitne</t>
  </si>
  <si>
    <t>730.18 (r)</t>
  </si>
  <si>
    <t>XXXII</t>
  </si>
  <si>
    <t>Eurydome</t>
  </si>
  <si>
    <t>717.33 (r)</t>
  </si>
  <si>
    <t>XXXIII</t>
  </si>
  <si>
    <t>Euanthe</t>
  </si>
  <si>
    <t>620.49 (r)</t>
  </si>
  <si>
    <t>XXXIV</t>
  </si>
  <si>
    <t>Euporie</t>
  </si>
  <si>
    <t>550.74 (r)</t>
  </si>
  <si>
    <t>XXXV</t>
  </si>
  <si>
    <t>Orthosie</t>
  </si>
  <si>
    <t>622.56 (r)</t>
  </si>
  <si>
    <t>XXXVI</t>
  </si>
  <si>
    <t>Sponde</t>
  </si>
  <si>
    <t>748.34 (r)</t>
  </si>
  <si>
    <t>XXXVII</t>
  </si>
  <si>
    <t>Kale</t>
  </si>
  <si>
    <t>729.47 (r)</t>
  </si>
  <si>
    <t>XXXVIII</t>
  </si>
  <si>
    <t>Pasithee</t>
  </si>
  <si>
    <t>719.44 (r)</t>
  </si>
  <si>
    <t>XXXIX</t>
  </si>
  <si>
    <t>Hegemone</t>
  </si>
  <si>
    <t>739.88 (r)</t>
  </si>
  <si>
    <r>
      <t>Sheppard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Jewitt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Kleyna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Fernández</t>
    </r>
  </si>
  <si>
    <t>[15][16]</t>
  </si>
  <si>
    <t>XL</t>
  </si>
  <si>
    <t>Mneme</t>
  </si>
  <si>
    <t>620.04 (r)</t>
  </si>
  <si>
    <r>
      <t>Gladman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Allen</t>
    </r>
  </si>
  <si>
    <t>XLI</t>
  </si>
  <si>
    <t>Aoede</t>
  </si>
  <si>
    <t>761.50 (r)</t>
  </si>
  <si>
    <r>
      <t>Sheppard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Jewitt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Kleyna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Fernández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Hsieh</t>
    </r>
  </si>
  <si>
    <t>XLII</t>
  </si>
  <si>
    <t>Thelxinoe</t>
  </si>
  <si>
    <t>628.09 (r)</t>
  </si>
  <si>
    <r>
      <t>Sheppard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Jewitt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Kleyna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Gladman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Kavelaars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Petit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Allen</t>
    </r>
  </si>
  <si>
    <t>XLIII</t>
  </si>
  <si>
    <t>Arche</t>
  </si>
  <si>
    <t>731.95 (r)</t>
  </si>
  <si>
    <r>
      <t>Sheppard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Meech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Hsieh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Tholen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Tonry</t>
    </r>
  </si>
  <si>
    <t>XLIV</t>
  </si>
  <si>
    <t>Kallichore</t>
  </si>
  <si>
    <t>728.73 (r)</t>
  </si>
  <si>
    <t>XLV</t>
  </si>
  <si>
    <t>Helike</t>
  </si>
  <si>
    <t>626.32 (r)</t>
  </si>
  <si>
    <t>XLVI</t>
  </si>
  <si>
    <t>Carpo</t>
  </si>
  <si>
    <r>
      <t>Sheppard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Gladman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Kavelaars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Petit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Allen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Jewitt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Kleyna</t>
    </r>
  </si>
  <si>
    <t>Prograde irregular (Carpo)</t>
  </si>
  <si>
    <t>XLVII</t>
  </si>
  <si>
    <t>Eukelade</t>
  </si>
  <si>
    <t>730.47 (r)</t>
  </si>
  <si>
    <t>XLVIII</t>
  </si>
  <si>
    <t>Cyllene</t>
  </si>
  <si>
    <t>752 (r)</t>
  </si>
  <si>
    <t>XLIX</t>
  </si>
  <si>
    <t>Kore</t>
  </si>
  <si>
    <t>779.17 (r)</t>
  </si>
  <si>
    <t>L</t>
  </si>
  <si>
    <t>Herse</t>
  </si>
  <si>
    <t>714.51 (r)</t>
  </si>
  <si>
    <r>
      <t>Gladman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Sheppard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Jewitt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Kleyna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Kavelaars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Petit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Allen</t>
    </r>
  </si>
  <si>
    <t>LI</t>
  </si>
  <si>
    <t>S/2010 J 1</t>
  </si>
  <si>
    <t>723.2 (r)</t>
  </si>
  <si>
    <r>
      <t>Jacobson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Brozović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Gladman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Alexandersen</t>
    </r>
  </si>
  <si>
    <t>[35]</t>
  </si>
  <si>
    <t>LII</t>
  </si>
  <si>
    <t>S/2010 J 2</t>
  </si>
  <si>
    <t>588.1 (r)</t>
  </si>
  <si>
    <t>Veillet</t>
  </si>
  <si>
    <t>LIII</t>
  </si>
  <si>
    <t>Dia</t>
  </si>
  <si>
    <t>LIV</t>
  </si>
  <si>
    <t>S/2016 J 1</t>
  </si>
  <si>
    <t>602.7 (r)</t>
  </si>
  <si>
    <t>Sheppard</t>
  </si>
  <si>
    <t>LV</t>
  </si>
  <si>
    <t>S/2003 J 18</t>
  </si>
  <si>
    <t>596.58 (r)</t>
  </si>
  <si>
    <t>LVI</t>
  </si>
  <si>
    <t>S/2011 J 2</t>
  </si>
  <si>
    <t>726.8 (r)</t>
  </si>
  <si>
    <t>LVII</t>
  </si>
  <si>
    <t>S/2003 J 5</t>
  </si>
  <si>
    <t>738.74 (r)</t>
  </si>
  <si>
    <t>LVIII</t>
  </si>
  <si>
    <t>S/2003 J 15</t>
  </si>
  <si>
    <t>689.77 (r)</t>
  </si>
  <si>
    <t>LIX</t>
  </si>
  <si>
    <t>S/2017 J 1</t>
  </si>
  <si>
    <t>734.2 (r)</t>
  </si>
  <si>
    <t>S/2003 J 2</t>
  </si>
  <si>
    <t>981.55 (r)</t>
  </si>
  <si>
    <t>Retrograde irregular</t>
  </si>
  <si>
    <t>S/2003 J 3</t>
  </si>
  <si>
    <t>583.88 (r)</t>
  </si>
  <si>
    <r>
      <t>Retrograde </t>
    </r>
    <r>
      <rPr>
        <sz val="6"/>
        <color rgb="FF0B0080"/>
        <rFont val="Arial"/>
        <family val="2"/>
      </rPr>
      <t>irregular</t>
    </r>
    <r>
      <rPr>
        <sz val="6"/>
        <color rgb="FF000000"/>
        <rFont val="Arial"/>
        <family val="2"/>
      </rPr>
      <t>(</t>
    </r>
    <r>
      <rPr>
        <sz val="6"/>
        <color rgb="FF0B0080"/>
        <rFont val="Arial"/>
        <family val="2"/>
      </rPr>
      <t>Ananke</t>
    </r>
    <r>
      <rPr>
        <sz val="6"/>
        <color rgb="FF000000"/>
        <rFont val="Arial"/>
        <family val="2"/>
      </rPr>
      <t>?)</t>
    </r>
  </si>
  <si>
    <t>S/2003 J 4</t>
  </si>
  <si>
    <t>755.26 (r)</t>
  </si>
  <si>
    <r>
      <t>Retrograde </t>
    </r>
    <r>
      <rPr>
        <sz val="6"/>
        <color rgb="FF0B0080"/>
        <rFont val="Arial"/>
        <family val="2"/>
      </rPr>
      <t>irregular</t>
    </r>
    <r>
      <rPr>
        <sz val="6"/>
        <color rgb="FF000000"/>
        <rFont val="Arial"/>
        <family val="2"/>
      </rPr>
      <t>(</t>
    </r>
    <r>
      <rPr>
        <sz val="6"/>
        <color rgb="FF0B0080"/>
        <rFont val="Arial"/>
        <family val="2"/>
      </rPr>
      <t>Pasiphae</t>
    </r>
    <r>
      <rPr>
        <sz val="6"/>
        <color rgb="FF000000"/>
        <rFont val="Arial"/>
        <family val="2"/>
      </rPr>
      <t>?)</t>
    </r>
  </si>
  <si>
    <t>S/2003 J 9</t>
  </si>
  <si>
    <t>733.30 (r)</t>
  </si>
  <si>
    <r>
      <t>Retrograde </t>
    </r>
    <r>
      <rPr>
        <sz val="6"/>
        <color rgb="FF0B0080"/>
        <rFont val="Arial"/>
        <family val="2"/>
      </rPr>
      <t>irregular</t>
    </r>
    <r>
      <rPr>
        <sz val="6"/>
        <color rgb="FF000000"/>
        <rFont val="Arial"/>
        <family val="2"/>
      </rPr>
      <t>(</t>
    </r>
    <r>
      <rPr>
        <sz val="6"/>
        <color rgb="FF0B0080"/>
        <rFont val="Arial"/>
        <family val="2"/>
      </rPr>
      <t>Carme</t>
    </r>
    <r>
      <rPr>
        <sz val="6"/>
        <color rgb="FF000000"/>
        <rFont val="Arial"/>
        <family val="2"/>
      </rPr>
      <t>?)</t>
    </r>
  </si>
  <si>
    <t>S/2003 J 10</t>
  </si>
  <si>
    <t>716.25 (r)</t>
  </si>
  <si>
    <t>S/2003 J 12</t>
  </si>
  <si>
    <t>489.72 (r)</t>
  </si>
  <si>
    <t>S/2003 J 16</t>
  </si>
  <si>
    <t>616.33 (r)</t>
  </si>
  <si>
    <t>S/2003 J 19</t>
  </si>
  <si>
    <t>740.43 (r)</t>
  </si>
  <si>
    <t>S/2003 J 23</t>
  </si>
  <si>
    <t>732.45 (r)</t>
  </si>
  <si>
    <t>S/2011 J 1</t>
  </si>
  <si>
    <t>580.7 (r)</t>
  </si>
  <si>
    <t>Mimas</t>
  </si>
  <si>
    <t>198.2 ± 0.4</t>
  </si>
  <si>
    <t>Herschel</t>
  </si>
  <si>
    <t>Main-group moon</t>
  </si>
  <si>
    <t>Enceladus</t>
  </si>
  <si>
    <t>252.3 ± 0.6</t>
  </si>
  <si>
    <t>Tethys</t>
  </si>
  <si>
    <t>536.3 ± 1.5</t>
  </si>
  <si>
    <t>Cassini</t>
  </si>
  <si>
    <t>Main-group moon (Sidera Lodoicea)</t>
  </si>
  <si>
    <t>Dione</t>
  </si>
  <si>
    <t>562.5 ± 1.5</t>
  </si>
  <si>
    <t>Rhea</t>
  </si>
  <si>
    <t>764.5 ± 2.0</t>
  </si>
  <si>
    <t>Titan</t>
  </si>
  <si>
    <t>2575.5 ± 2.0</t>
  </si>
  <si>
    <t>Huygens</t>
  </si>
  <si>
    <t>Hyperion</t>
  </si>
  <si>
    <t>133.0 ± 8.0</t>
  </si>
  <si>
    <r>
      <t>W.Bond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G. Bond</t>
    </r>
    <r>
      <rPr>
        <sz val="6"/>
        <color rgb="FF000000"/>
        <rFont val="Arial"/>
        <family val="2"/>
      </rPr>
      <t>, and </t>
    </r>
    <r>
      <rPr>
        <sz val="6"/>
        <color rgb="FF0B0080"/>
        <rFont val="Arial"/>
        <family val="2"/>
      </rPr>
      <t>Lassell</t>
    </r>
  </si>
  <si>
    <t>Iapetus</t>
  </si>
  <si>
    <t>734.5 ± 4.0</t>
  </si>
  <si>
    <t>Phoebe</t>
  </si>
  <si>
    <t>106.6 ± 1.1</t>
  </si>
  <si>
    <t>550.31 (r)</t>
  </si>
  <si>
    <t>Pickering</t>
  </si>
  <si>
    <r>
      <t>Retrograde </t>
    </r>
    <r>
      <rPr>
        <sz val="6"/>
        <color rgb="FF0B0080"/>
        <rFont val="Arial"/>
        <family val="2"/>
      </rPr>
      <t>irregular</t>
    </r>
    <r>
      <rPr>
        <sz val="6"/>
        <color rgb="FF000000"/>
        <rFont val="Arial"/>
        <family val="2"/>
      </rPr>
      <t> (</t>
    </r>
    <r>
      <rPr>
        <sz val="6"/>
        <color rgb="FF0B0080"/>
        <rFont val="Arial"/>
        <family val="2"/>
      </rPr>
      <t>Norse</t>
    </r>
    <r>
      <rPr>
        <sz val="6"/>
        <color rgb="FF000000"/>
        <rFont val="Arial"/>
        <family val="2"/>
      </rPr>
      <t>)</t>
    </r>
  </si>
  <si>
    <t>Janus</t>
  </si>
  <si>
    <t>90.4 ± 3.0</t>
  </si>
  <si>
    <r>
      <t>Dollfus</t>
    </r>
    <r>
      <rPr>
        <sz val="6"/>
        <color rgb="FF000000"/>
        <rFont val="Arial"/>
        <family val="2"/>
      </rPr>
      <t>; </t>
    </r>
    <r>
      <rPr>
        <sz val="6"/>
        <color rgb="FF0B0080"/>
        <rFont val="Arial"/>
        <family val="2"/>
      </rPr>
      <t>Voyager 1</t>
    </r>
  </si>
  <si>
    <t>Inner moon (co-orbital)</t>
  </si>
  <si>
    <t>Epimetheus</t>
  </si>
  <si>
    <t>58.3 ± 3.1</t>
  </si>
  <si>
    <r>
      <t>Walker</t>
    </r>
    <r>
      <rPr>
        <sz val="6"/>
        <color rgb="FF000000"/>
        <rFont val="Arial"/>
        <family val="2"/>
      </rPr>
      <t>; </t>
    </r>
    <r>
      <rPr>
        <sz val="6"/>
        <color rgb="FF0B0080"/>
        <rFont val="Arial"/>
        <family val="2"/>
      </rPr>
      <t>Voyager 1</t>
    </r>
  </si>
  <si>
    <t>Helene</t>
  </si>
  <si>
    <t>16 ± 4</t>
  </si>
  <si>
    <r>
      <t>Laques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Lecacheux</t>
    </r>
  </si>
  <si>
    <t>Main-group trojan</t>
  </si>
  <si>
    <t>Telesto</t>
  </si>
  <si>
    <t>12 ± 3</t>
  </si>
  <si>
    <r>
      <t>Smith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Reitsema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Larson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Fountain</t>
    </r>
    <r>
      <rPr>
        <sz val="6"/>
        <color rgb="FF000000"/>
        <rFont val="Arial"/>
        <family val="2"/>
      </rPr>
      <t> (</t>
    </r>
    <r>
      <rPr>
        <sz val="6"/>
        <color rgb="FF0B0080"/>
        <rFont val="Arial"/>
        <family val="2"/>
      </rPr>
      <t>Voyager 1</t>
    </r>
    <r>
      <rPr>
        <sz val="6"/>
        <color rgb="FF000000"/>
        <rFont val="Arial"/>
        <family val="2"/>
      </rPr>
      <t>)</t>
    </r>
  </si>
  <si>
    <t>Calypso</t>
  </si>
  <si>
    <t>9.5 ± 1.5</t>
  </si>
  <si>
    <r>
      <t>Pascu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Seidelmann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Baum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Currie</t>
    </r>
  </si>
  <si>
    <t>Atlas</t>
  </si>
  <si>
    <t>15.3 ± 1.2</t>
  </si>
  <si>
    <r>
      <t>Terrile</t>
    </r>
    <r>
      <rPr>
        <sz val="6"/>
        <color rgb="FF000000"/>
        <rFont val="Arial"/>
        <family val="2"/>
      </rPr>
      <t> (</t>
    </r>
    <r>
      <rPr>
        <sz val="6"/>
        <color rgb="FF0B0080"/>
        <rFont val="Arial"/>
        <family val="2"/>
      </rPr>
      <t>Voyager 1</t>
    </r>
    <r>
      <rPr>
        <sz val="6"/>
        <color rgb="FF000000"/>
        <rFont val="Arial"/>
        <family val="2"/>
      </rPr>
      <t>)</t>
    </r>
  </si>
  <si>
    <r>
      <t>Inner moon</t>
    </r>
    <r>
      <rPr>
        <sz val="6"/>
        <color rgb="FF000000"/>
        <rFont val="Arial"/>
        <family val="2"/>
      </rPr>
      <t>(</t>
    </r>
    <r>
      <rPr>
        <sz val="6"/>
        <color rgb="FF0B0080"/>
        <rFont val="Arial"/>
        <family val="2"/>
      </rPr>
      <t>shepherd</t>
    </r>
    <r>
      <rPr>
        <sz val="6"/>
        <color rgb="FF000000"/>
        <rFont val="Arial"/>
        <family val="2"/>
      </rPr>
      <t>)</t>
    </r>
  </si>
  <si>
    <t>Prometheus</t>
  </si>
  <si>
    <t>46.8 ± 5.6</t>
  </si>
  <si>
    <r>
      <t>Collins</t>
    </r>
    <r>
      <rPr>
        <sz val="6"/>
        <color rgb="FF000000"/>
        <rFont val="Arial"/>
        <family val="2"/>
      </rPr>
      <t> (</t>
    </r>
    <r>
      <rPr>
        <sz val="6"/>
        <color rgb="FF0B0080"/>
        <rFont val="Arial"/>
        <family val="2"/>
      </rPr>
      <t>Voyager 1</t>
    </r>
    <r>
      <rPr>
        <sz val="6"/>
        <color rgb="FF000000"/>
        <rFont val="Arial"/>
        <family val="2"/>
      </rPr>
      <t>)</t>
    </r>
  </si>
  <si>
    <t>Pandora</t>
  </si>
  <si>
    <t>40.6 ± 4.5</t>
  </si>
  <si>
    <t>Pan</t>
  </si>
  <si>
    <r>
      <t>Showalter</t>
    </r>
    <r>
      <rPr>
        <sz val="6"/>
        <color rgb="FF000000"/>
        <rFont val="Arial"/>
        <family val="2"/>
      </rPr>
      <t> (</t>
    </r>
    <r>
      <rPr>
        <sz val="6"/>
        <color rgb="FF0B0080"/>
        <rFont val="Arial"/>
        <family val="2"/>
      </rPr>
      <t>Voyager 2</t>
    </r>
    <r>
      <rPr>
        <sz val="6"/>
        <color rgb="FF000000"/>
        <rFont val="Arial"/>
        <family val="2"/>
      </rPr>
      <t>)</t>
    </r>
  </si>
  <si>
    <t>Ymir</t>
  </si>
  <si>
    <t>1,315.58 (r)</t>
  </si>
  <si>
    <t>Gladman</t>
  </si>
  <si>
    <t>Paaliaq</t>
  </si>
  <si>
    <r>
      <t>Prograde </t>
    </r>
    <r>
      <rPr>
        <sz val="6"/>
        <color rgb="FF0B0080"/>
        <rFont val="Arial"/>
        <family val="2"/>
      </rPr>
      <t>irregular</t>
    </r>
    <r>
      <rPr>
        <sz val="6"/>
        <color rgb="FF000000"/>
        <rFont val="Arial"/>
        <family val="2"/>
      </rPr>
      <t> (</t>
    </r>
    <r>
      <rPr>
        <sz val="6"/>
        <color rgb="FF0B0080"/>
        <rFont val="Arial"/>
        <family val="2"/>
      </rPr>
      <t>Inuit</t>
    </r>
    <r>
      <rPr>
        <sz val="6"/>
        <color rgb="FF000000"/>
        <rFont val="Arial"/>
        <family val="2"/>
      </rPr>
      <t>)</t>
    </r>
  </si>
  <si>
    <t>Tarvos</t>
  </si>
  <si>
    <r>
      <t>Gladman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Kavelaars</t>
    </r>
  </si>
  <si>
    <r>
      <t>Prograde </t>
    </r>
    <r>
      <rPr>
        <sz val="6"/>
        <color rgb="FF0B0080"/>
        <rFont val="Arial"/>
        <family val="2"/>
      </rPr>
      <t>irregular</t>
    </r>
    <r>
      <rPr>
        <sz val="6"/>
        <color rgb="FF000000"/>
        <rFont val="Arial"/>
        <family val="2"/>
      </rPr>
      <t> (</t>
    </r>
    <r>
      <rPr>
        <sz val="6"/>
        <color rgb="FF0B0080"/>
        <rFont val="Arial"/>
        <family val="2"/>
      </rPr>
      <t>Gallic</t>
    </r>
    <r>
      <rPr>
        <sz val="6"/>
        <color rgb="FF000000"/>
        <rFont val="Arial"/>
        <family val="2"/>
      </rPr>
      <t>)</t>
    </r>
  </si>
  <si>
    <t>Ijiraq</t>
  </si>
  <si>
    <t>Suttungr</t>
  </si>
  <si>
    <t>1,016.67 (r)</t>
  </si>
  <si>
    <t>Kiviuq</t>
  </si>
  <si>
    <t>Mundilfari</t>
  </si>
  <si>
    <t>952.77 (r)</t>
  </si>
  <si>
    <t>Albiorix</t>
  </si>
  <si>
    <r>
      <t>Holman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Spahr</t>
    </r>
  </si>
  <si>
    <t>Skathi</t>
  </si>
  <si>
    <t>728.20 (r)</t>
  </si>
  <si>
    <t>Erriapus</t>
  </si>
  <si>
    <t>Siarnaq</t>
  </si>
  <si>
    <t>Thrymr</t>
  </si>
  <si>
    <t>1,094.11 (r)</t>
  </si>
  <si>
    <t>Narvi</t>
  </si>
  <si>
    <t>1,003.86 (r)</t>
  </si>
  <si>
    <t>Methone</t>
  </si>
  <si>
    <r>
      <t>Porco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Charnoz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Brahic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Dones</t>
    </r>
    <r>
      <rPr>
        <sz val="6"/>
        <color rgb="FF000000"/>
        <rFont val="Arial"/>
        <family val="2"/>
      </rPr>
      <t> (</t>
    </r>
    <r>
      <rPr>
        <sz val="6"/>
        <color rgb="FF0B0080"/>
        <rFont val="Arial"/>
        <family val="2"/>
      </rPr>
      <t>Cassini–Huygens</t>
    </r>
    <r>
      <rPr>
        <sz val="6"/>
        <color rgb="FF000000"/>
        <rFont val="Arial"/>
        <family val="2"/>
      </rPr>
      <t>)</t>
    </r>
  </si>
  <si>
    <t>Alkyonide moon</t>
  </si>
  <si>
    <t>[16]</t>
  </si>
  <si>
    <t>Pallene</t>
  </si>
  <si>
    <r>
      <t>Gordon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Murray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Beurle</t>
    </r>
    <r>
      <rPr>
        <sz val="6"/>
        <color rgb="FF000000"/>
        <rFont val="Arial"/>
        <family val="2"/>
      </rPr>
      <t>, et al. (</t>
    </r>
    <r>
      <rPr>
        <sz val="6"/>
        <color rgb="FF0B0080"/>
        <rFont val="Arial"/>
        <family val="2"/>
      </rPr>
      <t>Cassini–Huygens</t>
    </r>
    <r>
      <rPr>
        <sz val="6"/>
        <color rgb="FF000000"/>
        <rFont val="Arial"/>
        <family val="2"/>
      </rPr>
      <t>)</t>
    </r>
  </si>
  <si>
    <t>Polydeuces</t>
  </si>
  <si>
    <r>
      <t>Porco</t>
    </r>
    <r>
      <rPr>
        <sz val="6"/>
        <color rgb="FF000000"/>
        <rFont val="Arial"/>
        <family val="2"/>
      </rPr>
      <t> et al. (</t>
    </r>
    <r>
      <rPr>
        <sz val="6"/>
        <color rgb="FF0B0080"/>
        <rFont val="Arial"/>
        <family val="2"/>
      </rPr>
      <t>Cassini–Huygens</t>
    </r>
    <r>
      <rPr>
        <sz val="6"/>
        <color rgb="FF000000"/>
        <rFont val="Arial"/>
        <family val="2"/>
      </rPr>
      <t>)</t>
    </r>
  </si>
  <si>
    <t>Daphnis</t>
  </si>
  <si>
    <t>3–4</t>
  </si>
  <si>
    <t>Aegir</t>
  </si>
  <si>
    <t>1,117.52 (r)</t>
  </si>
  <si>
    <r>
      <t>Sheppard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Jewitt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Kleyna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Marsden</t>
    </r>
  </si>
  <si>
    <t>Bebhionn</t>
  </si>
  <si>
    <t>Bergelmir</t>
  </si>
  <si>
    <t>1,005.74 (r)</t>
  </si>
  <si>
    <t>Bestla</t>
  </si>
  <si>
    <t>1,088.72 (r)</t>
  </si>
  <si>
    <t>Farbauti</t>
  </si>
  <si>
    <t>1,085.55 (r)</t>
  </si>
  <si>
    <t>Fenrir</t>
  </si>
  <si>
    <t>1,260.35 (r)</t>
  </si>
  <si>
    <t>Fornjot</t>
  </si>
  <si>
    <t>1,494.2 (r)</t>
  </si>
  <si>
    <t>Hati</t>
  </si>
  <si>
    <t>1,038.61 (r)</t>
  </si>
  <si>
    <t>Hyrrokkin</t>
  </si>
  <si>
    <t>931.86 (r)</t>
  </si>
  <si>
    <t>Kari</t>
  </si>
  <si>
    <t>1,230.97 (r)</t>
  </si>
  <si>
    <t>Loge</t>
  </si>
  <si>
    <t>1,311.36 (r)</t>
  </si>
  <si>
    <t>Skoll</t>
  </si>
  <si>
    <t>878.29 (r)</t>
  </si>
  <si>
    <t>Surtur</t>
  </si>
  <si>
    <t>1,297.36 (r)</t>
  </si>
  <si>
    <t>Anthe</t>
  </si>
  <si>
    <t>[36]</t>
  </si>
  <si>
    <t>Jarnsaxa</t>
  </si>
  <si>
    <t>964.74 (r)</t>
  </si>
  <si>
    <t>Greip</t>
  </si>
  <si>
    <t>921.19 (r)</t>
  </si>
  <si>
    <t>Tarqeq</t>
  </si>
  <si>
    <t>Aegaeon</t>
  </si>
  <si>
    <t>Cassini Imaging Science Team Cassini–Huygens</t>
  </si>
  <si>
    <t>G-ring moonlet</t>
  </si>
  <si>
    <t>[37]</t>
  </si>
  <si>
    <t>S/2004 S 7</t>
  </si>
  <si>
    <t>1,140.24 (r)</t>
  </si>
  <si>
    <t>S/2004 S 12</t>
  </si>
  <si>
    <t>1,046.19 (r)</t>
  </si>
  <si>
    <t>S/2004 S 13</t>
  </si>
  <si>
    <t>933.48 (r)</t>
  </si>
  <si>
    <t>S/2004 S 17</t>
  </si>
  <si>
    <t>1,014.70 (r)</t>
  </si>
  <si>
    <t>S/2006 S 1</t>
  </si>
  <si>
    <t>963.37 (r)</t>
  </si>
  <si>
    <t>S/2006 S 3</t>
  </si>
  <si>
    <t>1,227.21 (r)</t>
  </si>
  <si>
    <t>S/2007 S 2</t>
  </si>
  <si>
    <t>808.08 (r)</t>
  </si>
  <si>
    <t>S/2007 S 3</t>
  </si>
  <si>
    <t>977.8 (r)</t>
  </si>
  <si>
    <t>S/2009 S 1</t>
  </si>
  <si>
    <t>B-ring moonlet</t>
  </si>
  <si>
    <t>[38]</t>
  </si>
  <si>
    <t>Ariel</t>
  </si>
  <si>
    <t>578.9 ± 0.6</t>
  </si>
  <si>
    <t>Lassell</t>
  </si>
  <si>
    <t>Umbriel</t>
  </si>
  <si>
    <t>584.7 ± 2.8</t>
  </si>
  <si>
    <t>Titania</t>
  </si>
  <si>
    <t>788.9 ± 1.8</t>
  </si>
  <si>
    <t>Oberon</t>
  </si>
  <si>
    <t>761.4 ± 2.6</t>
  </si>
  <si>
    <t>Miranda</t>
  </si>
  <si>
    <t>235.8 ± 0.7</t>
  </si>
  <si>
    <t>Kuiper</t>
  </si>
  <si>
    <t>Cordelia</t>
  </si>
  <si>
    <t>20.1 ± 3</t>
  </si>
  <si>
    <r>
      <t>Terrile</t>
    </r>
    <r>
      <rPr>
        <sz val="6"/>
        <color rgb="FF000000"/>
        <rFont val="Arial"/>
        <family val="2"/>
      </rPr>
      <t> (</t>
    </r>
    <r>
      <rPr>
        <sz val="6"/>
        <color rgb="FF0B0080"/>
        <rFont val="Arial"/>
        <family val="2"/>
      </rPr>
      <t>Voyager 2</t>
    </r>
    <r>
      <rPr>
        <sz val="6"/>
        <color rgb="FF000000"/>
        <rFont val="Arial"/>
        <family val="2"/>
      </rPr>
      <t>)</t>
    </r>
  </si>
  <si>
    <t>Ophelia</t>
  </si>
  <si>
    <t>21.4 ± 4</t>
  </si>
  <si>
    <t>Bianca</t>
  </si>
  <si>
    <t>25.7 ± 2</t>
  </si>
  <si>
    <r>
      <t>Smith</t>
    </r>
    <r>
      <rPr>
        <sz val="6"/>
        <color rgb="FF000000"/>
        <rFont val="Arial"/>
        <family val="2"/>
      </rPr>
      <t> (</t>
    </r>
    <r>
      <rPr>
        <sz val="6"/>
        <color rgb="FF0B0080"/>
        <rFont val="Arial"/>
        <family val="2"/>
      </rPr>
      <t>Voyager 2</t>
    </r>
    <r>
      <rPr>
        <sz val="6"/>
        <color rgb="FF000000"/>
        <rFont val="Arial"/>
        <family val="2"/>
      </rPr>
      <t>)</t>
    </r>
  </si>
  <si>
    <t>Inner moon</t>
  </si>
  <si>
    <t>Cressida</t>
  </si>
  <si>
    <t>39.8 ± 2</t>
  </si>
  <si>
    <r>
      <t>Synnott</t>
    </r>
    <r>
      <rPr>
        <sz val="6"/>
        <color rgb="FF000000"/>
        <rFont val="Arial"/>
        <family val="2"/>
      </rPr>
      <t> (</t>
    </r>
    <r>
      <rPr>
        <sz val="6"/>
        <color rgb="FF0B0080"/>
        <rFont val="Arial"/>
        <family val="2"/>
      </rPr>
      <t>Voyager 2</t>
    </r>
    <r>
      <rPr>
        <sz val="6"/>
        <color rgb="FF000000"/>
        <rFont val="Arial"/>
        <family val="2"/>
      </rPr>
      <t>)</t>
    </r>
  </si>
  <si>
    <t>Desdemona</t>
  </si>
  <si>
    <t>32.0 ± 4</t>
  </si>
  <si>
    <t>Juliet</t>
  </si>
  <si>
    <t>46.8 ± 4</t>
  </si>
  <si>
    <t>Portia</t>
  </si>
  <si>
    <t>67.6 ± 4</t>
  </si>
  <si>
    <t>Rosalind</t>
  </si>
  <si>
    <t>36 ± 6</t>
  </si>
  <si>
    <t>Belinda</t>
  </si>
  <si>
    <t>40.3 ± 8</t>
  </si>
  <si>
    <t>Puck</t>
  </si>
  <si>
    <t>81 ± 2</t>
  </si>
  <si>
    <t>Caliban</t>
  </si>
  <si>
    <t>579.73 (r)</t>
  </si>
  <si>
    <r>
      <t>Gladman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Nicholson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Burns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Kavelaars</t>
    </r>
  </si>
  <si>
    <t>Sycorax</t>
  </si>
  <si>
    <t>1,288.38 (r)</t>
  </si>
  <si>
    <t>Prospero</t>
  </si>
  <si>
    <t>1,978.29 (r)</t>
  </si>
  <si>
    <r>
      <t>Gladman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Holman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Kavelaars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Petit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Scholl</t>
    </r>
  </si>
  <si>
    <t>Setebos</t>
  </si>
  <si>
    <t>2,225.21 (r)</t>
  </si>
  <si>
    <t>Stephano</t>
  </si>
  <si>
    <t>677.36 (r)</t>
  </si>
  <si>
    <t>Trinculo</t>
  </si>
  <si>
    <t>749.24 (r)</t>
  </si>
  <si>
    <r>
      <t>Holman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Kavelaars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Milisavljevic</t>
    </r>
  </si>
  <si>
    <t>Francisco</t>
  </si>
  <si>
    <t>266.56 (r)</t>
  </si>
  <si>
    <r>
      <t>Holman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Kavelaars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Milisavljevic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Gladman</t>
    </r>
  </si>
  <si>
    <t>Margaret</t>
  </si>
  <si>
    <r>
      <t>Sheppard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Jewitt</t>
    </r>
  </si>
  <si>
    <t>Prograde irregular</t>
  </si>
  <si>
    <t>Ferdinand</t>
  </si>
  <si>
    <t>2,887.21 (r)</t>
  </si>
  <si>
    <r>
      <t>Holman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Kavelaars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Milisavljevic</t>
    </r>
    <r>
      <rPr>
        <sz val="6"/>
        <color rgb="FF000000"/>
        <rFont val="Arial"/>
        <family val="2"/>
      </rPr>
      <t>, et al.</t>
    </r>
  </si>
  <si>
    <t>Perdita</t>
  </si>
  <si>
    <r>
      <t>Karkoschka</t>
    </r>
    <r>
      <rPr>
        <sz val="6"/>
        <color rgb="FF000000"/>
        <rFont val="Arial"/>
        <family val="2"/>
      </rPr>
      <t> (</t>
    </r>
    <r>
      <rPr>
        <sz val="6"/>
        <color rgb="FF0B0080"/>
        <rFont val="Arial"/>
        <family val="2"/>
      </rPr>
      <t>Voyager 2</t>
    </r>
    <r>
      <rPr>
        <sz val="6"/>
        <color rgb="FF000000"/>
        <rFont val="Arial"/>
        <family val="2"/>
      </rPr>
      <t>)</t>
    </r>
  </si>
  <si>
    <t>Mab</t>
  </si>
  <si>
    <r>
      <t>Showalter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Lissauer</t>
    </r>
  </si>
  <si>
    <t>Cupid</t>
  </si>
  <si>
    <t>Triton</t>
  </si>
  <si>
    <t>1353.4 ± 0.9</t>
  </si>
  <si>
    <t>5.877 (r)</t>
  </si>
  <si>
    <t>Nereid</t>
  </si>
  <si>
    <t>170 ± 25</t>
  </si>
  <si>
    <t>Naiad</t>
  </si>
  <si>
    <t>33 ± 3</t>
  </si>
  <si>
    <t>Thalassa</t>
  </si>
  <si>
    <t>41 ± 3</t>
  </si>
  <si>
    <t>Despina</t>
  </si>
  <si>
    <t>75 ± 3</t>
  </si>
  <si>
    <t>Galatea</t>
  </si>
  <si>
    <t>88 ± 4</t>
  </si>
  <si>
    <t>Larissa</t>
  </si>
  <si>
    <t>97 ± 3</t>
  </si>
  <si>
    <r>
      <t>Reitsema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Hubbard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Lebofsky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Tholen</t>
    </r>
    <r>
      <rPr>
        <sz val="6"/>
        <color rgb="FF000000"/>
        <rFont val="Arial"/>
        <family val="2"/>
      </rPr>
      <t> (</t>
    </r>
    <r>
      <rPr>
        <sz val="6"/>
        <color rgb="FF0B0080"/>
        <rFont val="Arial"/>
        <family val="2"/>
      </rPr>
      <t>Voyager 2</t>
    </r>
    <r>
      <rPr>
        <sz val="6"/>
        <color rgb="FF000000"/>
        <rFont val="Arial"/>
        <family val="2"/>
      </rPr>
      <t>)</t>
    </r>
  </si>
  <si>
    <t>Proteus</t>
  </si>
  <si>
    <t>210 ± 7</t>
  </si>
  <si>
    <t>Halimede</t>
  </si>
  <si>
    <t>1,879.71 (r)</t>
  </si>
  <si>
    <r>
      <t>Holman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Kavelaars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Grav</t>
    </r>
    <r>
      <rPr>
        <sz val="6"/>
        <color rgb="FF000000"/>
        <rFont val="Arial"/>
        <family val="2"/>
      </rPr>
      <t>, </t>
    </r>
    <r>
      <rPr>
        <sz val="6"/>
        <color rgb="FFA55858"/>
        <rFont val="Arial"/>
        <family val="2"/>
      </rPr>
      <t>Fraser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Milisavljevic</t>
    </r>
  </si>
  <si>
    <t>Psamathe</t>
  </si>
  <si>
    <t>9,115.91 (r)</t>
  </si>
  <si>
    <r>
      <t>Jewitt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Kleyna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Sheppard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Holman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Kavelaars</t>
    </r>
  </si>
  <si>
    <t>Sao</t>
  </si>
  <si>
    <t>Laomedeia</t>
  </si>
  <si>
    <t>Neso</t>
  </si>
  <si>
    <t>9,373.99 (r)</t>
  </si>
  <si>
    <t>S/2004 N 1</t>
  </si>
  <si>
    <t>8–10</t>
  </si>
  <si>
    <t>Showalter et al.</t>
  </si>
  <si>
    <t>[39]</t>
  </si>
  <si>
    <t>Charon</t>
  </si>
  <si>
    <t>603.6 ± 1.4</t>
  </si>
  <si>
    <t>Christy</t>
  </si>
  <si>
    <t>Nix</t>
  </si>
  <si>
    <t>23.0 ± 2</t>
  </si>
  <si>
    <r>
      <t>Weaver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Stern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Buie</t>
    </r>
    <r>
      <rPr>
        <sz val="6"/>
        <color rgb="FF000000"/>
        <rFont val="Arial"/>
        <family val="2"/>
      </rPr>
      <t>, et al.</t>
    </r>
  </si>
  <si>
    <t>Hydra</t>
  </si>
  <si>
    <t>30.5 ± 4</t>
  </si>
  <si>
    <t>Kerberos</t>
  </si>
  <si>
    <r>
      <t>Showalter</t>
    </r>
    <r>
      <rPr>
        <sz val="6"/>
        <color rgb="FF000000"/>
        <rFont val="Arial"/>
        <family val="2"/>
      </rPr>
      <t> (</t>
    </r>
    <r>
      <rPr>
        <sz val="6"/>
        <color rgb="FF0B0080"/>
        <rFont val="Arial"/>
        <family val="2"/>
      </rPr>
      <t>Hubble</t>
    </r>
    <r>
      <rPr>
        <sz val="6"/>
        <color rgb="FF000000"/>
        <rFont val="Arial"/>
        <family val="2"/>
      </rPr>
      <t>)</t>
    </r>
  </si>
  <si>
    <t>[15][16][40][41]</t>
  </si>
  <si>
    <t>Styx</t>
  </si>
  <si>
    <t>[15][16][42]</t>
  </si>
  <si>
    <t>Hiʻiaka</t>
  </si>
  <si>
    <t>~160</t>
  </si>
  <si>
    <t>49,500 ± 400</t>
  </si>
  <si>
    <t>49.12 ± 0.03</t>
  </si>
  <si>
    <t>Brown et al.</t>
  </si>
  <si>
    <t>[7][43]</t>
  </si>
  <si>
    <t>Namaka</t>
  </si>
  <si>
    <t>~85</t>
  </si>
  <si>
    <t>39,000 (r)</t>
  </si>
  <si>
    <t>34.7 ± 0.1</t>
  </si>
  <si>
    <r>
      <t>if </t>
    </r>
    <r>
      <rPr>
        <i/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 = 0</t>
    </r>
  </si>
  <si>
    <t>S/2015 (136472) 1</t>
  </si>
  <si>
    <t>~80</t>
  </si>
  <si>
    <t>Parker et al.</t>
  </si>
  <si>
    <t>[44]</t>
  </si>
  <si>
    <t>Dysnomia</t>
  </si>
  <si>
    <t>257± 110[9]</t>
  </si>
  <si>
    <t>37,370 ± 150</t>
  </si>
  <si>
    <t>15.774 ± 0.002</t>
  </si>
  <si>
    <r>
      <t>Brown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Rabinowitz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Trujillo</t>
    </r>
    <r>
      <rPr>
        <sz val="6"/>
        <color rgb="FF000000"/>
        <rFont val="Arial"/>
        <family val="2"/>
      </rPr>
      <t> et al.</t>
    </r>
  </si>
  <si>
    <t>SDO moon</t>
  </si>
  <si>
    <t>[45][46][47]</t>
  </si>
  <si>
    <t>moon</t>
  </si>
  <si>
    <t>S2010J1</t>
  </si>
  <si>
    <t>S2010J2</t>
  </si>
  <si>
    <t>S2016J1</t>
  </si>
  <si>
    <t>S2003J18</t>
  </si>
  <si>
    <t>S2011J2</t>
  </si>
  <si>
    <t>S2003J5</t>
  </si>
  <si>
    <t>S2003J15</t>
  </si>
  <si>
    <t>S2017J1</t>
  </si>
  <si>
    <t>S2003J2</t>
  </si>
  <si>
    <t>S2003J3</t>
  </si>
  <si>
    <t>S2003J4</t>
  </si>
  <si>
    <t>S2003J9</t>
  </si>
  <si>
    <t>S2003J10</t>
  </si>
  <si>
    <t>S2003J12</t>
  </si>
  <si>
    <t>S2003J16</t>
  </si>
  <si>
    <t>S2003J19</t>
  </si>
  <si>
    <t>S2003J23</t>
  </si>
  <si>
    <t>S2011J1</t>
  </si>
  <si>
    <t>S20151364721</t>
  </si>
  <si>
    <t>S2004N1</t>
  </si>
  <si>
    <t>S2004S7</t>
  </si>
  <si>
    <t>S2004S12</t>
  </si>
  <si>
    <t>S2004S13</t>
  </si>
  <si>
    <t>S2004S17</t>
  </si>
  <si>
    <t>S2006S1</t>
  </si>
  <si>
    <t>S2006S3</t>
  </si>
  <si>
    <t>S2007S2</t>
  </si>
  <si>
    <t>S2007S3</t>
  </si>
  <si>
    <t>S2009S1</t>
  </si>
  <si>
    <t>silicone</t>
  </si>
  <si>
    <t>massDriver</t>
  </si>
  <si>
    <t>iron, aluminium</t>
  </si>
  <si>
    <t>horizonsID</t>
  </si>
  <si>
    <t>a</t>
  </si>
  <si>
    <t>e</t>
  </si>
  <si>
    <t>p</t>
  </si>
  <si>
    <t>incl</t>
  </si>
  <si>
    <t>node</t>
  </si>
  <si>
    <t>argper</t>
  </si>
  <si>
    <t>Tp</t>
  </si>
  <si>
    <t>meananomaly</t>
  </si>
  <si>
    <t>trueanomaly</t>
  </si>
  <si>
    <t>period</t>
  </si>
  <si>
    <t>Q</t>
  </si>
  <si>
    <t>Mass</t>
  </si>
  <si>
    <t>Geometric</t>
  </si>
  <si>
    <t>Albedo</t>
  </si>
  <si>
    <t>(km)</t>
  </si>
  <si>
    <t>(d)</t>
  </si>
  <si>
    <t>(y)</t>
  </si>
  <si>
    <t>(mag)</t>
  </si>
  <si>
    <t>(x 1024 kg)</t>
  </si>
  <si>
    <t>(g cm-3)</t>
  </si>
  <si>
    <t>(m s-2)</t>
  </si>
  <si>
    <t>(km s-1)</t>
  </si>
  <si>
    <t>EquatorialRadius</t>
  </si>
  <si>
    <t>MeanRadius</t>
  </si>
  <si>
    <t>BulkDensity</t>
  </si>
  <si>
    <t>SiderealRotation Period</t>
  </si>
  <si>
    <t>SiderealOrbit Period</t>
  </si>
  <si>
    <t>GeometricAlbedo</t>
  </si>
  <si>
    <t>EquatorialGravity</t>
  </si>
  <si>
    <t>EscapeVelocity</t>
  </si>
  <si>
    <t>Units</t>
  </si>
  <si>
    <t>Sat.</t>
  </si>
  <si>
    <t>GM</t>
  </si>
  <si>
    <t>(km3/sec2)</t>
  </si>
  <si>
    <t>Mean radius</t>
  </si>
  <si>
    <t>Mean density</t>
  </si>
  <si>
    <t>(g/cm3)</t>
  </si>
  <si>
    <t>Magnitude</t>
  </si>
  <si>
    <t>V0 or R</t>
  </si>
  <si>
    <t>4902.801±0.001</t>
  </si>
  <si>
    <t>[1]</t>
  </si>
  <si>
    <t>1737.5±0.1</t>
  </si>
  <si>
    <t>[2]</t>
  </si>
  <si>
    <t>3.344±0.005</t>
  </si>
  <si>
    <t>[3]</t>
  </si>
  <si>
    <t>0.0007112±0.0000010</t>
  </si>
  <si>
    <t>[4]</t>
  </si>
  <si>
    <t>11.1±0.15</t>
  </si>
  <si>
    <t>[5]</t>
  </si>
  <si>
    <t>1.872±0.076</t>
  </si>
  <si>
    <t>11.4±0.2</t>
  </si>
  <si>
    <t>[6]</t>
  </si>
  <si>
    <t>0.071±0.012</t>
  </si>
  <si>
    <t>0.0000985±0.0000024</t>
  </si>
  <si>
    <t>6.2±0.18</t>
  </si>
  <si>
    <t>1.471±0.166</t>
  </si>
  <si>
    <t>12.45±0.05</t>
  </si>
  <si>
    <t>0.068±0.007</t>
  </si>
  <si>
    <t>[7]</t>
  </si>
  <si>
    <t>5959.916±0.012</t>
  </si>
  <si>
    <t>[8]</t>
  </si>
  <si>
    <t>1821.6±0.5</t>
  </si>
  <si>
    <t>[9]</t>
  </si>
  <si>
    <t>3.528±0.006</t>
  </si>
  <si>
    <t>5.02±0.03</t>
  </si>
  <si>
    <t>[14]</t>
  </si>
  <si>
    <t>0.63±0.02</t>
  </si>
  <si>
    <t>3202.739±0.009</t>
  </si>
  <si>
    <t>1560.8±0.5</t>
  </si>
  <si>
    <t>[10]</t>
  </si>
  <si>
    <t>3.013±0.005</t>
  </si>
  <si>
    <t>5.29±0.02</t>
  </si>
  <si>
    <t>0.67±0.03</t>
  </si>
  <si>
    <t>[17]</t>
  </si>
  <si>
    <t>9887.834±0.017</t>
  </si>
  <si>
    <t>2631.2±1.7</t>
  </si>
  <si>
    <t>[11]</t>
  </si>
  <si>
    <t>1.942±0.005</t>
  </si>
  <si>
    <t>4.61±0.03</t>
  </si>
  <si>
    <t>0.43±0.02</t>
  </si>
  <si>
    <t>[18]</t>
  </si>
  <si>
    <t>7179.289±0.013</t>
  </si>
  <si>
    <t>2410.3±1.5</t>
  </si>
  <si>
    <t>[12]</t>
  </si>
  <si>
    <t>1.834±0.004</t>
  </si>
  <si>
    <t>5.65±0.10</t>
  </si>
  <si>
    <t>0.17±0.02</t>
  </si>
  <si>
    <t>0.138±0.030</t>
  </si>
  <si>
    <t>83.45±2.4</t>
  </si>
  <si>
    <t>0.849±0.199</t>
  </si>
  <si>
    <t>14.1±0.2</t>
  </si>
  <si>
    <t>[15]</t>
  </si>
  <si>
    <t>0.090±0.005</t>
  </si>
  <si>
    <t>[19]</t>
  </si>
  <si>
    <t>[20]</t>
  </si>
  <si>
    <t>14.2R</t>
  </si>
  <si>
    <t>[26]</t>
  </si>
  <si>
    <t>16.0R</t>
  </si>
  <si>
    <t>16.8R</t>
  </si>
  <si>
    <t>18.2R</t>
  </si>
  <si>
    <t>18.1R</t>
  </si>
  <si>
    <t>19.1R</t>
  </si>
  <si>
    <t>19.2R</t>
  </si>
  <si>
    <t>49.3±2.0</t>
  </si>
  <si>
    <t>[21]</t>
  </si>
  <si>
    <t>[22]</t>
  </si>
  <si>
    <t>0.047±0.003</t>
  </si>
  <si>
    <t>8.2±2.0</t>
  </si>
  <si>
    <t>0.1±0.045</t>
  </si>
  <si>
    <t>21.5±2.0</t>
  </si>
  <si>
    <t>0.061±0.003</t>
  </si>
  <si>
    <t>[25]</t>
  </si>
  <si>
    <t>20.8R</t>
  </si>
  <si>
    <t>21.0R</t>
  </si>
  <si>
    <t>21.7R</t>
  </si>
  <si>
    <t>21.9R</t>
  </si>
  <si>
    <t>22.5R</t>
  </si>
  <si>
    <t>22.2R</t>
  </si>
  <si>
    <t>21.8R</t>
  </si>
  <si>
    <t>22.8R</t>
  </si>
  <si>
    <t>21.2R</t>
  </si>
  <si>
    <t>22.0R</t>
  </si>
  <si>
    <t>22.3R</t>
  </si>
  <si>
    <t>22.1R</t>
  </si>
  <si>
    <t>22.7R</t>
  </si>
  <si>
    <t>23.1R</t>
  </si>
  <si>
    <t>23.0R</t>
  </si>
  <si>
    <t>23.2R</t>
  </si>
  <si>
    <t>23.3R</t>
  </si>
  <si>
    <t>23.5R</t>
  </si>
  <si>
    <t>23.7R</t>
  </si>
  <si>
    <t>22.6R</t>
  </si>
  <si>
    <t>23.6R</t>
  </si>
  <si>
    <t>23.4R</t>
  </si>
  <si>
    <t>S/2000 J11</t>
  </si>
  <si>
    <t>22.4R</t>
  </si>
  <si>
    <t>S/2003 J2</t>
  </si>
  <si>
    <t>S/2003 J3</t>
  </si>
  <si>
    <t>S/2003 J4</t>
  </si>
  <si>
    <t>S/2003 J5</t>
  </si>
  <si>
    <t>S/2003 J9</t>
  </si>
  <si>
    <t>S/2003 J10</t>
  </si>
  <si>
    <t>S/2003 J12</t>
  </si>
  <si>
    <t>23.9R</t>
  </si>
  <si>
    <t>S/2003 J15</t>
  </si>
  <si>
    <t>S/2003 J16</t>
  </si>
  <si>
    <t>S/2003 J18</t>
  </si>
  <si>
    <t>S/2003 J19</t>
  </si>
  <si>
    <t>S/2003 J23</t>
  </si>
  <si>
    <t>S/2010 J1</t>
  </si>
  <si>
    <t>[60]</t>
  </si>
  <si>
    <t>23.2r</t>
  </si>
  <si>
    <t>S/2010 J2</t>
  </si>
  <si>
    <t>24.0r</t>
  </si>
  <si>
    <t>S/2011 J1</t>
  </si>
  <si>
    <t>[61]</t>
  </si>
  <si>
    <t>S/2011 J2</t>
  </si>
  <si>
    <t>2.5026±0.0006</t>
  </si>
  <si>
    <t>[27]</t>
  </si>
  <si>
    <t>198.20±0.25</t>
  </si>
  <si>
    <t>[28]</t>
  </si>
  <si>
    <t>1.150±0.004</t>
  </si>
  <si>
    <t>[29]</t>
  </si>
  <si>
    <t>0.962±0.004</t>
  </si>
  <si>
    <t>[59]</t>
  </si>
  <si>
    <t>7.2027±0.0125</t>
  </si>
  <si>
    <t>252.10±0.10</t>
  </si>
  <si>
    <t>1.608±0.003</t>
  </si>
  <si>
    <t>1.375±0.008</t>
  </si>
  <si>
    <t>41.2067±0.0038</t>
  </si>
  <si>
    <t>533.00±0.70</t>
  </si>
  <si>
    <t>0.973±0.004</t>
  </si>
  <si>
    <t>1.229±0.005</t>
  </si>
  <si>
    <t>73.1146±0.0015</t>
  </si>
  <si>
    <t>561.70±0.45</t>
  </si>
  <si>
    <t>1.476±0.004</t>
  </si>
  <si>
    <t>0.998±0.004</t>
  </si>
  <si>
    <t>153.9426±0.0037</t>
  </si>
  <si>
    <t>764.30±1.10</t>
  </si>
  <si>
    <t>1.233±0.005</t>
  </si>
  <si>
    <t>0.949±0.003</t>
  </si>
  <si>
    <t>8978.1382±0.0020</t>
  </si>
  <si>
    <t>2574.73±0.09</t>
  </si>
  <si>
    <t>[55]</t>
  </si>
  <si>
    <t>1.882±0.001</t>
  </si>
  <si>
    <t>0.3727±0.0012</t>
  </si>
  <si>
    <t>135.00±4.00</t>
  </si>
  <si>
    <t>[54]</t>
  </si>
  <si>
    <t>0.544±0.050</t>
  </si>
  <si>
    <t>120.5038±0.0080</t>
  </si>
  <si>
    <t>735.60±1.50</t>
  </si>
  <si>
    <t>1.083±0.007</t>
  </si>
  <si>
    <t>0.5532±0.0006</t>
  </si>
  <si>
    <t>106.50±0.70</t>
  </si>
  <si>
    <t>1.638±0.033</t>
  </si>
  <si>
    <t>[34]</t>
  </si>
  <si>
    <t>0.081±0.002</t>
  </si>
  <si>
    <t>[30]</t>
  </si>
  <si>
    <t>0.1263±0.0087</t>
  </si>
  <si>
    <t>89.5±1.5</t>
  </si>
  <si>
    <t>0.630±0.030</t>
  </si>
  <si>
    <t>0.71±0.02</t>
  </si>
  <si>
    <t>0.0351±0.0047</t>
  </si>
  <si>
    <t>58.1±1.8</t>
  </si>
  <si>
    <t>0.640±0.062</t>
  </si>
  <si>
    <t>0.73±0.03</t>
  </si>
  <si>
    <t>17.6±0.4</t>
  </si>
  <si>
    <t>1.67±0.20</t>
  </si>
  <si>
    <t>12.4±0.4</t>
  </si>
  <si>
    <t>10.7±0.7</t>
  </si>
  <si>
    <t>1.34±0.10</t>
  </si>
  <si>
    <t>0.00044±0.00015</t>
  </si>
  <si>
    <t>15.1±1.2</t>
  </si>
  <si>
    <t>0.460±0.110</t>
  </si>
  <si>
    <t>0.01074±0.00285</t>
  </si>
  <si>
    <t>43.1±2.7</t>
  </si>
  <si>
    <t>0.480±0.090</t>
  </si>
  <si>
    <t>0.00924±0.00152</t>
  </si>
  <si>
    <t>40.7±1.5</t>
  </si>
  <si>
    <t>0.490±0.060</t>
  </si>
  <si>
    <t>0.00033±0.00015</t>
  </si>
  <si>
    <t>14.1±1.3</t>
  </si>
  <si>
    <t>0.420±0.150</t>
  </si>
  <si>
    <t>[32]</t>
  </si>
  <si>
    <t>1.6±0.6</t>
  </si>
  <si>
    <t>?</t>
  </si>
  <si>
    <t>2.5±0.6</t>
  </si>
  <si>
    <t>1.3±0.4</t>
  </si>
  <si>
    <t>0.0000052±0.0000052</t>
  </si>
  <si>
    <t>3.8±0.8</t>
  </si>
  <si>
    <t>0.340±0.260</t>
  </si>
  <si>
    <t>[57]</t>
  </si>
  <si>
    <t>[56]</t>
  </si>
  <si>
    <t>[33]</t>
  </si>
  <si>
    <t>21.1R</t>
  </si>
  <si>
    <t>23.8R</t>
  </si>
  <si>
    <t>20.5R</t>
  </si>
  <si>
    <t>19.9R</t>
  </si>
  <si>
    <t>24.4R</t>
  </si>
  <si>
    <t>24.1R</t>
  </si>
  <si>
    <t>24.2R</t>
  </si>
  <si>
    <t>24.7R</t>
  </si>
  <si>
    <t>25.0R</t>
  </si>
  <si>
    <t>24.6R</t>
  </si>
  <si>
    <t>24.5R</t>
  </si>
  <si>
    <t>24.8R</t>
  </si>
  <si>
    <t>S/2004 S7</t>
  </si>
  <si>
    <t>S/2004 S12</t>
  </si>
  <si>
    <t>S/2004 S13</t>
  </si>
  <si>
    <t>S/2004 S17</t>
  </si>
  <si>
    <t>25.2R</t>
  </si>
  <si>
    <t>S/2006 S1</t>
  </si>
  <si>
    <t>S/2006 S3</t>
  </si>
  <si>
    <t>S/2007 S2</t>
  </si>
  <si>
    <t>S/2007 S3</t>
  </si>
  <si>
    <t>24.9R</t>
  </si>
  <si>
    <t>86.4±5.0</t>
  </si>
  <si>
    <t>578.9±0.6</t>
  </si>
  <si>
    <t>1.592±0.092</t>
  </si>
  <si>
    <t>13.70±0.04</t>
  </si>
  <si>
    <t>0.39±0.04</t>
  </si>
  <si>
    <t>81.5±5.0</t>
  </si>
  <si>
    <t>584.7±2.8</t>
  </si>
  <si>
    <t>1.459±0.092</t>
  </si>
  <si>
    <t>14.47±0.04</t>
  </si>
  <si>
    <t>0.21±0.02</t>
  </si>
  <si>
    <t>228.2±5.0</t>
  </si>
  <si>
    <t>788.9±1.8</t>
  </si>
  <si>
    <t>1.662±0.038</t>
  </si>
  <si>
    <t>13.49±0.04</t>
  </si>
  <si>
    <t>0.27±0.03</t>
  </si>
  <si>
    <t>192.4±7.0</t>
  </si>
  <si>
    <t>761.4±2.6</t>
  </si>
  <si>
    <t>1.559±0.059</t>
  </si>
  <si>
    <t>0.23±0.03</t>
  </si>
  <si>
    <t>4.4±0.4</t>
  </si>
  <si>
    <t>235.8±0.7</t>
  </si>
  <si>
    <t>1.214±0.109</t>
  </si>
  <si>
    <t>15.79±0.04</t>
  </si>
  <si>
    <t>0.32±0.03</t>
  </si>
  <si>
    <t>20.1±3.</t>
  </si>
  <si>
    <t>[40]</t>
  </si>
  <si>
    <t>23.62±0.35</t>
  </si>
  <si>
    <t>21.4±4.</t>
  </si>
  <si>
    <t>23.26±0.25</t>
  </si>
  <si>
    <t>27±2</t>
  </si>
  <si>
    <t>[67]</t>
  </si>
  <si>
    <t>22.52±0.24</t>
  </si>
  <si>
    <t>0.065±0.010</t>
  </si>
  <si>
    <t>41±2</t>
  </si>
  <si>
    <t>21.58±0.11</t>
  </si>
  <si>
    <t>0.069±0.007</t>
  </si>
  <si>
    <t>35±4</t>
  </si>
  <si>
    <t>21.99±0.16</t>
  </si>
  <si>
    <t>0.084±0.019</t>
  </si>
  <si>
    <t>53±4</t>
  </si>
  <si>
    <t>21.12±0.05</t>
  </si>
  <si>
    <t>0.075±0.011</t>
  </si>
  <si>
    <t>70±4</t>
  </si>
  <si>
    <t>20.42±0.05</t>
  </si>
  <si>
    <t>0.069±0.008</t>
  </si>
  <si>
    <t>36±6</t>
  </si>
  <si>
    <t>21.79±0.13</t>
  </si>
  <si>
    <t>0.072±0.024</t>
  </si>
  <si>
    <t>45±8</t>
  </si>
  <si>
    <t>21.47±0.09</t>
  </si>
  <si>
    <t>0.067±0.024</t>
  </si>
  <si>
    <t>81±2</t>
  </si>
  <si>
    <t>19.75±0.05</t>
  </si>
  <si>
    <t>0.104±0.006</t>
  </si>
  <si>
    <t>[42]</t>
  </si>
  <si>
    <t>25.4R</t>
  </si>
  <si>
    <t>25.1R</t>
  </si>
  <si>
    <t>13±1</t>
  </si>
  <si>
    <t>23.6V</t>
  </si>
  <si>
    <t>0.070±0.006</t>
  </si>
  <si>
    <t>12±1</t>
  </si>
  <si>
    <t>24.6V</t>
  </si>
  <si>
    <t>0.103±0.006</t>
  </si>
  <si>
    <t>9±1</t>
  </si>
  <si>
    <t>25.8V</t>
  </si>
  <si>
    <t>1427.6±1.9</t>
  </si>
  <si>
    <t>[43]</t>
  </si>
  <si>
    <t>1353.4±0.9</t>
  </si>
  <si>
    <t>2.059±0.005</t>
  </si>
  <si>
    <t>[46]</t>
  </si>
  <si>
    <t>170.±25.</t>
  </si>
  <si>
    <t>[47]</t>
  </si>
  <si>
    <t>[48]</t>
  </si>
  <si>
    <t>33.±3.</t>
  </si>
  <si>
    <t>41.±3.</t>
  </si>
  <si>
    <t>75.±3.</t>
  </si>
  <si>
    <t>88.±4.</t>
  </si>
  <si>
    <t>97.±3.</t>
  </si>
  <si>
    <t>210.±7.</t>
  </si>
  <si>
    <t>[49]</t>
  </si>
  <si>
    <t>25.5R</t>
  </si>
  <si>
    <t>S/2004 N1</t>
  </si>
  <si>
    <t>[62]</t>
  </si>
  <si>
    <t>26.5V</t>
  </si>
  <si>
    <t>102.3±0.2</t>
  </si>
  <si>
    <t>[66]</t>
  </si>
  <si>
    <t>603.6±1.4</t>
  </si>
  <si>
    <t>[51]</t>
  </si>
  <si>
    <t>1.664±0.012</t>
  </si>
  <si>
    <t>17.26±0.01</t>
  </si>
  <si>
    <t>[52]</t>
  </si>
  <si>
    <t>0.372±0.012</t>
  </si>
  <si>
    <t>0.0013±0.0023</t>
  </si>
  <si>
    <t>23.0±2.</t>
  </si>
  <si>
    <t>[63]</t>
  </si>
  <si>
    <t>23.4V±0.2</t>
  </si>
  <si>
    <t>0.0065±0.0022</t>
  </si>
  <si>
    <t>30.5±4.</t>
  </si>
  <si>
    <t>22.9V±0.1</t>
  </si>
  <si>
    <t>0.0011±0.0005</t>
  </si>
  <si>
    <t>[64]</t>
  </si>
  <si>
    <t>26.1V±0.3</t>
  </si>
  <si>
    <t>0.0000±0.0008</t>
  </si>
  <si>
    <t>[65]</t>
  </si>
  <si>
    <t>27.0V±0.3</t>
  </si>
  <si>
    <t>GM: G = 6.67259x10-20(kg-1 km3 sec-2), M = mass (kg), if the density is assumed (i. e. has no</t>
  </si>
  <si>
    <t>uncertainty) the value is computed from the density and mean radius</t>
  </si>
  <si>
    <t>Mean radius: if no uncertainty is given, the value is computed from the magnitude and albedo</t>
  </si>
  <si>
    <t>Mean density: derived from the GM and mean radius when an uncertainty is given, otherwise assumed</t>
  </si>
  <si>
    <t>Mean opposition magnitude: V0, or red magnitude, R</t>
  </si>
  <si>
    <t>Geometric Albedo</t>
  </si>
  <si>
    <t>Geometric albedo</t>
  </si>
  <si>
    <t>w</t>
  </si>
  <si>
    <t>M</t>
  </si>
  <si>
    <t>i</t>
  </si>
  <si>
    <t>n</t>
  </si>
  <si>
    <t>Pw</t>
  </si>
  <si>
    <t>Pnode</t>
  </si>
  <si>
    <t>Ref.</t>
  </si>
  <si>
    <t>(deg)</t>
  </si>
  <si>
    <t>(deg/day)</t>
  </si>
  <si>
    <t>(days)</t>
  </si>
  <si>
    <t>(yr)</t>
  </si>
  <si>
    <t>R.A.</t>
  </si>
  <si>
    <t>Dec.</t>
  </si>
  <si>
    <t>Tilt</t>
  </si>
  <si>
    <t>S/2000 J 11</t>
  </si>
  <si>
    <t>Semi-major Axis (mean value)</t>
  </si>
  <si>
    <t>Eccentricity (mean value)</t>
  </si>
  <si>
    <t>Argument of periapsis (mean value)</t>
  </si>
  <si>
    <t>Mean anomaly (mean value)</t>
  </si>
  <si>
    <t>Inclination with respect to the reference plane: ecliptic, ICRF, or local Laplace (mean value)</t>
  </si>
  <si>
    <t>Longitude of the ascending node (mean value) measured from the node of the reference plane on the ICRF equator</t>
  </si>
  <si>
    <t>Longitude rate (mean value)</t>
  </si>
  <si>
    <t>Sidereal period (mean value)</t>
  </si>
  <si>
    <t>Argument of periapsis precession period (mean value)</t>
  </si>
  <si>
    <t>Longitude of the ascending node precession period (mean value)</t>
  </si>
  <si>
    <t>Equatorial</t>
  </si>
  <si>
    <t>Radius</t>
  </si>
  <si>
    <t>Mean</t>
  </si>
  <si>
    <t>Bulk</t>
  </si>
  <si>
    <t>Density</t>
  </si>
  <si>
    <t>Sidereal</t>
  </si>
  <si>
    <t>Rotation Period</t>
  </si>
  <si>
    <t>Orbit Period</t>
  </si>
  <si>
    <t>V(1,0)</t>
  </si>
  <si>
    <t>Gravity</t>
  </si>
  <si>
    <t>Escape</t>
  </si>
  <si>
    <t>Velocity</t>
  </si>
  <si>
    <t>(x 1024 kg)</t>
  </si>
  <si>
    <t>±1.0</t>
  </si>
  <si>
    <t xml:space="preserve">  [D]</t>
  </si>
  <si>
    <t>±0.000036</t>
  </si>
  <si>
    <t xml:space="preserve">  [F]</t>
  </si>
  <si>
    <t>±0.007</t>
  </si>
  <si>
    <t xml:space="preserve">  [*]</t>
  </si>
  <si>
    <t xml:space="preserve">  [B]</t>
  </si>
  <si>
    <t>±0.10</t>
  </si>
  <si>
    <t xml:space="preserve">  [E]</t>
  </si>
  <si>
    <t>±0.00049</t>
  </si>
  <si>
    <t xml:space="preserve">  [G]</t>
  </si>
  <si>
    <t>±0.003</t>
  </si>
  <si>
    <t>±0.07</t>
  </si>
  <si>
    <t>±0.01</t>
  </si>
  <si>
    <t>±0.00060</t>
  </si>
  <si>
    <t xml:space="preserve">  [H]</t>
  </si>
  <si>
    <t>±0.0006</t>
  </si>
  <si>
    <t>±0.1</t>
  </si>
  <si>
    <t>±0.2</t>
  </si>
  <si>
    <t>±0.000064</t>
  </si>
  <si>
    <t xml:space="preserve">  [I]</t>
  </si>
  <si>
    <t>±0.0008</t>
  </si>
  <si>
    <t>±4</t>
  </si>
  <si>
    <t>±6</t>
  </si>
  <si>
    <t>±0.19</t>
  </si>
  <si>
    <t xml:space="preserve">  [J]</t>
  </si>
  <si>
    <t>±0.0004</t>
  </si>
  <si>
    <t>±0.057</t>
  </si>
  <si>
    <t xml:space="preserve">  [K]</t>
  </si>
  <si>
    <t>±0.0002</t>
  </si>
  <si>
    <t>±7</t>
  </si>
  <si>
    <t>±0.0087</t>
  </si>
  <si>
    <t xml:space="preserve">  [L]</t>
  </si>
  <si>
    <t>±0.001</t>
  </si>
  <si>
    <t>±15</t>
  </si>
  <si>
    <t>±19</t>
  </si>
  <si>
    <t>±0.010</t>
  </si>
  <si>
    <t xml:space="preserve">  [M]</t>
  </si>
  <si>
    <t>±0.004</t>
  </si>
  <si>
    <t xml:space="preserve">  [C]</t>
  </si>
  <si>
    <t>±0.00018</t>
  </si>
  <si>
    <t xml:space="preserve">  [N]</t>
  </si>
  <si>
    <t>±0.04</t>
  </si>
  <si>
    <r>
      <t>Planetary mass × 10</t>
    </r>
    <r>
      <rPr>
        <b/>
        <vertAlign val="superscript"/>
        <sz val="5"/>
        <color rgb="FF000000"/>
        <rFont val="Arial"/>
        <family val="2"/>
      </rPr>
      <t>−6</t>
    </r>
  </si>
  <si>
    <t>(relative to the Sun)</t>
  </si>
  <si>
    <t>Satellite mass</t>
  </si>
  <si>
    <t>(relative to</t>
  </si>
  <si>
    <t>the parent planet)</t>
  </si>
  <si>
    <t>Absolute</t>
  </si>
  <si>
    <t>mass</t>
  </si>
  <si>
    <t>density</t>
  </si>
  <si>
    <t>Planets and natural satellites</t>
  </si>
  <si>
    <r>
      <t>3.301×10</t>
    </r>
    <r>
      <rPr>
        <vertAlign val="superscript"/>
        <sz val="5"/>
        <color rgb="FF000000"/>
        <rFont val="Arial"/>
        <family val="2"/>
      </rPr>
      <t>23</t>
    </r>
    <r>
      <rPr>
        <sz val="6"/>
        <color rgb="FF000000"/>
        <rFont val="Arial"/>
        <family val="2"/>
      </rPr>
      <t> kg</t>
    </r>
  </si>
  <si>
    <r>
      <t>5.43 g/cm</t>
    </r>
    <r>
      <rPr>
        <vertAlign val="superscript"/>
        <sz val="5"/>
        <color rgb="FF000000"/>
        <rFont val="Arial"/>
        <family val="2"/>
      </rPr>
      <t>3</t>
    </r>
  </si>
  <si>
    <r>
      <t>4.867×10</t>
    </r>
    <r>
      <rPr>
        <vertAlign val="superscript"/>
        <sz val="5"/>
        <color rgb="FF000000"/>
        <rFont val="Arial"/>
        <family val="2"/>
      </rPr>
      <t>24</t>
    </r>
    <r>
      <rPr>
        <sz val="6"/>
        <color rgb="FF000000"/>
        <rFont val="Arial"/>
        <family val="2"/>
      </rPr>
      <t> kg</t>
    </r>
  </si>
  <si>
    <r>
      <t>5.24 g/cm</t>
    </r>
    <r>
      <rPr>
        <vertAlign val="superscript"/>
        <sz val="5"/>
        <color rgb="FF000000"/>
        <rFont val="Arial"/>
        <family val="2"/>
      </rPr>
      <t>3</t>
    </r>
  </si>
  <si>
    <r>
      <t>Earth</t>
    </r>
    <r>
      <rPr>
        <sz val="6"/>
        <color rgb="FF000000"/>
        <rFont val="Arial"/>
        <family val="2"/>
      </rPr>
      <t>/</t>
    </r>
    <r>
      <rPr>
        <sz val="6"/>
        <color rgb="FF0B0080"/>
        <rFont val="Arial"/>
        <family val="2"/>
      </rPr>
      <t>Moon</t>
    </r>
    <r>
      <rPr>
        <sz val="6"/>
        <color rgb="FF000000"/>
        <rFont val="Arial"/>
        <family val="2"/>
      </rPr>
      <t> system</t>
    </r>
  </si>
  <si>
    <r>
      <t>6.046×10</t>
    </r>
    <r>
      <rPr>
        <vertAlign val="superscript"/>
        <sz val="5"/>
        <color rgb="FF000000"/>
        <rFont val="Arial"/>
        <family val="2"/>
      </rPr>
      <t>24</t>
    </r>
    <r>
      <rPr>
        <sz val="6"/>
        <color rgb="FF000000"/>
        <rFont val="Arial"/>
        <family val="2"/>
      </rPr>
      <t> kg</t>
    </r>
  </si>
  <si>
    <r>
      <t>5.972×10</t>
    </r>
    <r>
      <rPr>
        <vertAlign val="superscript"/>
        <sz val="5"/>
        <color rgb="FF000000"/>
        <rFont val="Arial"/>
        <family val="2"/>
      </rPr>
      <t>24</t>
    </r>
    <r>
      <rPr>
        <sz val="6"/>
        <color rgb="FF000000"/>
        <rFont val="Arial"/>
        <family val="2"/>
      </rPr>
      <t> kg</t>
    </r>
  </si>
  <si>
    <r>
      <t>1.23000383×10</t>
    </r>
    <r>
      <rPr>
        <vertAlign val="superscript"/>
        <sz val="5"/>
        <color rgb="FF000000"/>
        <rFont val="Arial"/>
        <family val="2"/>
      </rPr>
      <t>−2</t>
    </r>
  </si>
  <si>
    <r>
      <t>7.346×10</t>
    </r>
    <r>
      <rPr>
        <vertAlign val="superscript"/>
        <sz val="5"/>
        <color rgb="FF000000"/>
        <rFont val="Arial"/>
        <family val="2"/>
      </rPr>
      <t>22</t>
    </r>
    <r>
      <rPr>
        <sz val="6"/>
        <color rgb="FF000000"/>
        <rFont val="Arial"/>
        <family val="2"/>
      </rPr>
      <t> kg</t>
    </r>
  </si>
  <si>
    <r>
      <t>6.417×10</t>
    </r>
    <r>
      <rPr>
        <vertAlign val="superscript"/>
        <sz val="5"/>
        <color rgb="FF000000"/>
        <rFont val="Arial"/>
        <family val="2"/>
      </rPr>
      <t>23</t>
    </r>
    <r>
      <rPr>
        <sz val="6"/>
        <color rgb="FF000000"/>
        <rFont val="Arial"/>
        <family val="2"/>
      </rPr>
      <t> kg</t>
    </r>
  </si>
  <si>
    <r>
      <t>3.91 g/cm</t>
    </r>
    <r>
      <rPr>
        <vertAlign val="superscript"/>
        <sz val="5"/>
        <color rgb="FF000000"/>
        <rFont val="Arial"/>
        <family val="2"/>
      </rPr>
      <t>3</t>
    </r>
  </si>
  <si>
    <r>
      <t>1.899×10</t>
    </r>
    <r>
      <rPr>
        <vertAlign val="superscript"/>
        <sz val="5"/>
        <color rgb="FF000000"/>
        <rFont val="Arial"/>
        <family val="2"/>
      </rPr>
      <t>27</t>
    </r>
    <r>
      <rPr>
        <sz val="6"/>
        <color rgb="FF000000"/>
        <rFont val="Arial"/>
        <family val="2"/>
      </rPr>
      <t> kg</t>
    </r>
  </si>
  <si>
    <r>
      <t>1.24 g/cm</t>
    </r>
    <r>
      <rPr>
        <vertAlign val="superscript"/>
        <sz val="5"/>
        <color rgb="FF000000"/>
        <rFont val="Arial"/>
        <family val="2"/>
      </rPr>
      <t>3</t>
    </r>
  </si>
  <si>
    <r>
      <t>4.70×10</t>
    </r>
    <r>
      <rPr>
        <vertAlign val="superscript"/>
        <sz val="5"/>
        <color rgb="FF000000"/>
        <rFont val="Arial"/>
        <family val="2"/>
      </rPr>
      <t>−5</t>
    </r>
  </si>
  <si>
    <r>
      <t>8.93×10</t>
    </r>
    <r>
      <rPr>
        <vertAlign val="superscript"/>
        <sz val="5"/>
        <color rgb="FF000000"/>
        <rFont val="Arial"/>
        <family val="2"/>
      </rPr>
      <t>22</t>
    </r>
    <r>
      <rPr>
        <sz val="6"/>
        <color rgb="FF000000"/>
        <rFont val="Arial"/>
        <family val="2"/>
      </rPr>
      <t> kg</t>
    </r>
  </si>
  <si>
    <r>
      <t>2.53×10</t>
    </r>
    <r>
      <rPr>
        <vertAlign val="superscript"/>
        <sz val="5"/>
        <color rgb="FF000000"/>
        <rFont val="Arial"/>
        <family val="2"/>
      </rPr>
      <t>−5</t>
    </r>
  </si>
  <si>
    <r>
      <t>4.80×10</t>
    </r>
    <r>
      <rPr>
        <vertAlign val="superscript"/>
        <sz val="5"/>
        <color rgb="FF000000"/>
        <rFont val="Arial"/>
        <family val="2"/>
      </rPr>
      <t>22</t>
    </r>
    <r>
      <rPr>
        <sz val="6"/>
        <color rgb="FF000000"/>
        <rFont val="Arial"/>
        <family val="2"/>
      </rPr>
      <t> kg</t>
    </r>
  </si>
  <si>
    <r>
      <t>7.80×10</t>
    </r>
    <r>
      <rPr>
        <vertAlign val="superscript"/>
        <sz val="5"/>
        <color rgb="FF000000"/>
        <rFont val="Arial"/>
        <family val="2"/>
      </rPr>
      <t>−5</t>
    </r>
  </si>
  <si>
    <r>
      <t>1.48×10</t>
    </r>
    <r>
      <rPr>
        <vertAlign val="superscript"/>
        <sz val="5"/>
        <color rgb="FF000000"/>
        <rFont val="Arial"/>
        <family val="2"/>
      </rPr>
      <t>23</t>
    </r>
    <r>
      <rPr>
        <sz val="6"/>
        <color rgb="FF000000"/>
        <rFont val="Arial"/>
        <family val="2"/>
      </rPr>
      <t> kg</t>
    </r>
  </si>
  <si>
    <r>
      <t>5.67×10</t>
    </r>
    <r>
      <rPr>
        <vertAlign val="superscript"/>
        <sz val="5"/>
        <color rgb="FF000000"/>
        <rFont val="Arial"/>
        <family val="2"/>
      </rPr>
      <t>−5</t>
    </r>
  </si>
  <si>
    <r>
      <t>1.08×10</t>
    </r>
    <r>
      <rPr>
        <vertAlign val="superscript"/>
        <sz val="5"/>
        <color rgb="FF000000"/>
        <rFont val="Arial"/>
        <family val="2"/>
      </rPr>
      <t>23</t>
    </r>
    <r>
      <rPr>
        <sz val="6"/>
        <color rgb="FF000000"/>
        <rFont val="Arial"/>
        <family val="2"/>
      </rPr>
      <t> kg</t>
    </r>
  </si>
  <si>
    <r>
      <t>5.685×10</t>
    </r>
    <r>
      <rPr>
        <vertAlign val="superscript"/>
        <sz val="5"/>
        <color rgb="FF000000"/>
        <rFont val="Arial"/>
        <family val="2"/>
      </rPr>
      <t>26</t>
    </r>
    <r>
      <rPr>
        <sz val="6"/>
        <color rgb="FF000000"/>
        <rFont val="Arial"/>
        <family val="2"/>
      </rPr>
      <t> kg</t>
    </r>
  </si>
  <si>
    <r>
      <t>0.62 g/cm</t>
    </r>
    <r>
      <rPr>
        <vertAlign val="superscript"/>
        <sz val="5"/>
        <color rgb="FF000000"/>
        <rFont val="Arial"/>
        <family val="2"/>
      </rPr>
      <t>3</t>
    </r>
  </si>
  <si>
    <r>
      <t>2.37×10</t>
    </r>
    <r>
      <rPr>
        <vertAlign val="superscript"/>
        <sz val="5"/>
        <color rgb="FF000000"/>
        <rFont val="Arial"/>
        <family val="2"/>
      </rPr>
      <t>−4</t>
    </r>
  </si>
  <si>
    <r>
      <t>1.35×10</t>
    </r>
    <r>
      <rPr>
        <vertAlign val="superscript"/>
        <sz val="5"/>
        <color rgb="FF000000"/>
        <rFont val="Arial"/>
        <family val="2"/>
      </rPr>
      <t>23</t>
    </r>
    <r>
      <rPr>
        <sz val="6"/>
        <color rgb="FF000000"/>
        <rFont val="Arial"/>
        <family val="2"/>
      </rPr>
      <t> kg</t>
    </r>
  </si>
  <si>
    <r>
      <t>8.682×10</t>
    </r>
    <r>
      <rPr>
        <vertAlign val="superscript"/>
        <sz val="5"/>
        <color rgb="FF000000"/>
        <rFont val="Arial"/>
        <family val="2"/>
      </rPr>
      <t>25</t>
    </r>
    <r>
      <rPr>
        <sz val="6"/>
        <color rgb="FF000000"/>
        <rFont val="Arial"/>
        <family val="2"/>
      </rPr>
      <t> kg</t>
    </r>
  </si>
  <si>
    <r>
      <t>4.06×10</t>
    </r>
    <r>
      <rPr>
        <vertAlign val="superscript"/>
        <sz val="5"/>
        <color rgb="FF000000"/>
        <rFont val="Arial"/>
        <family val="2"/>
      </rPr>
      <t>−5</t>
    </r>
  </si>
  <si>
    <r>
      <t>3.52×10</t>
    </r>
    <r>
      <rPr>
        <vertAlign val="superscript"/>
        <sz val="5"/>
        <color rgb="FF000000"/>
        <rFont val="Arial"/>
        <family val="2"/>
      </rPr>
      <t>21</t>
    </r>
    <r>
      <rPr>
        <sz val="6"/>
        <color rgb="FF000000"/>
        <rFont val="Arial"/>
        <family val="2"/>
      </rPr>
      <t> kg</t>
    </r>
  </si>
  <si>
    <r>
      <t>3.47×10</t>
    </r>
    <r>
      <rPr>
        <vertAlign val="superscript"/>
        <sz val="5"/>
        <color rgb="FF000000"/>
        <rFont val="Arial"/>
        <family val="2"/>
      </rPr>
      <t>−5</t>
    </r>
  </si>
  <si>
    <r>
      <t>3.01×10</t>
    </r>
    <r>
      <rPr>
        <vertAlign val="superscript"/>
        <sz val="5"/>
        <color rgb="FF000000"/>
        <rFont val="Arial"/>
        <family val="2"/>
      </rPr>
      <t>21</t>
    </r>
    <r>
      <rPr>
        <sz val="6"/>
        <color rgb="FF000000"/>
        <rFont val="Arial"/>
        <family val="2"/>
      </rPr>
      <t> kg</t>
    </r>
  </si>
  <si>
    <r>
      <t>1.024×10</t>
    </r>
    <r>
      <rPr>
        <vertAlign val="superscript"/>
        <sz val="5"/>
        <color rgb="FF000000"/>
        <rFont val="Arial"/>
        <family val="2"/>
      </rPr>
      <t>26</t>
    </r>
    <r>
      <rPr>
        <sz val="6"/>
        <color rgb="FF000000"/>
        <rFont val="Arial"/>
        <family val="2"/>
      </rPr>
      <t> kg</t>
    </r>
  </si>
  <si>
    <r>
      <t>1.61 g/cm</t>
    </r>
    <r>
      <rPr>
        <vertAlign val="superscript"/>
        <sz val="5"/>
        <color rgb="FF000000"/>
        <rFont val="Arial"/>
        <family val="2"/>
      </rPr>
      <t>3</t>
    </r>
  </si>
  <si>
    <r>
      <t>2.09×10</t>
    </r>
    <r>
      <rPr>
        <vertAlign val="superscript"/>
        <sz val="5"/>
        <color rgb="FF000000"/>
        <rFont val="Arial"/>
        <family val="2"/>
      </rPr>
      <t>−4</t>
    </r>
  </si>
  <si>
    <r>
      <t>2.14×10</t>
    </r>
    <r>
      <rPr>
        <vertAlign val="superscript"/>
        <sz val="5"/>
        <color rgb="FF000000"/>
        <rFont val="Arial"/>
        <family val="2"/>
      </rPr>
      <t>22</t>
    </r>
    <r>
      <rPr>
        <sz val="6"/>
        <color rgb="FF000000"/>
        <rFont val="Arial"/>
        <family val="2"/>
      </rPr>
      <t> kg</t>
    </r>
  </si>
  <si>
    <t>Dwarf planets and asteroids</t>
  </si>
  <si>
    <r>
      <t>Pluto</t>
    </r>
    <r>
      <rPr>
        <sz val="6"/>
        <color rgb="FF000000"/>
        <rFont val="Arial"/>
        <family val="2"/>
      </rPr>
      <t>/</t>
    </r>
    <r>
      <rPr>
        <sz val="6"/>
        <color rgb="FF0B0080"/>
        <rFont val="Arial"/>
        <family val="2"/>
      </rPr>
      <t>Charon</t>
    </r>
    <r>
      <rPr>
        <sz val="6"/>
        <color rgb="FF000000"/>
        <rFont val="Arial"/>
        <family val="2"/>
      </rPr>
      <t> system</t>
    </r>
  </si>
  <si>
    <r>
      <t>1.471×10</t>
    </r>
    <r>
      <rPr>
        <vertAlign val="superscript"/>
        <sz val="5"/>
        <color rgb="FF000000"/>
        <rFont val="Arial"/>
        <family val="2"/>
      </rPr>
      <t>22</t>
    </r>
    <r>
      <rPr>
        <sz val="6"/>
        <color rgb="FF000000"/>
        <rFont val="Arial"/>
        <family val="2"/>
      </rPr>
      <t> kg</t>
    </r>
  </si>
  <si>
    <r>
      <t>2.06 g/cm</t>
    </r>
    <r>
      <rPr>
        <vertAlign val="superscript"/>
        <sz val="5"/>
        <color rgb="FF000000"/>
        <rFont val="Arial"/>
        <family val="2"/>
      </rPr>
      <t>3</t>
    </r>
  </si>
  <si>
    <r>
      <t>9.3×10</t>
    </r>
    <r>
      <rPr>
        <vertAlign val="superscript"/>
        <sz val="5"/>
        <color rgb="FF000000"/>
        <rFont val="Arial"/>
        <family val="2"/>
      </rPr>
      <t>20</t>
    </r>
    <r>
      <rPr>
        <sz val="6"/>
        <color rgb="FF000000"/>
        <rFont val="Arial"/>
        <family val="2"/>
      </rPr>
      <t> kg</t>
    </r>
  </si>
  <si>
    <t>Vesta</t>
  </si>
  <si>
    <r>
      <t>2.6×10</t>
    </r>
    <r>
      <rPr>
        <vertAlign val="superscript"/>
        <sz val="5"/>
        <color rgb="FF000000"/>
        <rFont val="Arial"/>
        <family val="2"/>
      </rPr>
      <t>20</t>
    </r>
    <r>
      <rPr>
        <sz val="6"/>
        <color rgb="FF000000"/>
        <rFont val="Arial"/>
        <family val="2"/>
      </rPr>
      <t> kg</t>
    </r>
  </si>
  <si>
    <t>Pallas</t>
  </si>
  <si>
    <r>
      <t>2.0×10</t>
    </r>
    <r>
      <rPr>
        <vertAlign val="superscript"/>
        <sz val="5"/>
        <color rgb="FF000000"/>
        <rFont val="Arial"/>
        <family val="2"/>
      </rPr>
      <t>20</t>
    </r>
    <r>
      <rPr>
        <sz val="6"/>
        <color rgb="FF000000"/>
        <rFont val="Arial"/>
        <family val="2"/>
      </rPr>
      <t> kg</t>
    </r>
  </si>
  <si>
    <t>Sat</t>
  </si>
  <si>
    <t>au</t>
  </si>
  <si>
    <t>‎149597870700</t>
  </si>
  <si>
    <t>radian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</si>
</sst>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"/>
    <numFmt numFmtId="171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vertAlign val="superscript"/>
      <sz val="5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6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6"/>
      <color rgb="FF0B0080"/>
      <name val="Arial"/>
      <family val="2"/>
    </font>
    <font>
      <vertAlign val="superscript"/>
      <sz val="5"/>
      <color rgb="FF0B0080"/>
      <name val="Arial"/>
      <family val="2"/>
    </font>
    <font>
      <sz val="6"/>
      <color rgb="FF0B0080"/>
      <name val="Arial"/>
      <family val="2"/>
    </font>
    <font>
      <i/>
      <sz val="6"/>
      <color rgb="FF000000"/>
      <name val="Arial"/>
      <family val="2"/>
    </font>
    <font>
      <sz val="6"/>
      <color rgb="FFA5585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  <font>
      <b/>
      <vertAlign val="superscript"/>
      <sz val="5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FE8E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BB8899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6" fillId="17" borderId="3" applyNumberFormat="0" applyAlignment="0" applyProtection="0"/>
  </cellStyleXfs>
  <cellXfs count="107">
    <xf numFmtId="0" fontId="0" fillId="0" borderId="0" xfId="0"/>
    <xf numFmtId="2" fontId="0" fillId="0" borderId="0" xfId="0" applyNumberFormat="1"/>
    <xf numFmtId="0" fontId="1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0" fillId="4" borderId="0" xfId="0" applyFill="1"/>
    <xf numFmtId="0" fontId="2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5" fillId="4" borderId="0" xfId="1" applyFill="1" applyAlignment="1">
      <alignment vertical="center"/>
    </xf>
    <xf numFmtId="0" fontId="6" fillId="0" borderId="0" xfId="0" applyFont="1"/>
    <xf numFmtId="164" fontId="0" fillId="0" borderId="0" xfId="0" applyNumberFormat="1"/>
    <xf numFmtId="0" fontId="7" fillId="0" borderId="2" xfId="0" applyFont="1" applyBorder="1"/>
    <xf numFmtId="0" fontId="7" fillId="2" borderId="2" xfId="0" applyFont="1" applyFill="1" applyBorder="1"/>
    <xf numFmtId="0" fontId="8" fillId="2" borderId="1" xfId="0" applyFont="1" applyFill="1" applyBorder="1" applyAlignment="1">
      <alignment vertical="top" textRotation="90"/>
    </xf>
    <xf numFmtId="0" fontId="8" fillId="0" borderId="1" xfId="0" applyFont="1" applyBorder="1" applyAlignment="1">
      <alignment vertical="top" textRotation="90"/>
    </xf>
    <xf numFmtId="0" fontId="2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5" fillId="9" borderId="0" xfId="1" applyFill="1" applyAlignment="1">
      <alignment vertical="center" wrapText="1"/>
    </xf>
    <xf numFmtId="3" fontId="3" fillId="9" borderId="0" xfId="0" applyNumberFormat="1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0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 wrapText="1"/>
    </xf>
    <xf numFmtId="0" fontId="5" fillId="10" borderId="0" xfId="1" applyFill="1" applyAlignment="1">
      <alignment vertical="center" wrapText="1"/>
    </xf>
    <xf numFmtId="3" fontId="3" fillId="10" borderId="0" xfId="0" applyNumberFormat="1" applyFont="1" applyFill="1" applyAlignment="1">
      <alignment vertical="center" wrapText="1"/>
    </xf>
    <xf numFmtId="0" fontId="11" fillId="10" borderId="0" xfId="0" applyFont="1" applyFill="1" applyAlignment="1">
      <alignment vertical="center" wrapText="1"/>
    </xf>
    <xf numFmtId="0" fontId="10" fillId="10" borderId="0" xfId="0" applyFont="1" applyFill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3" fillId="11" borderId="0" xfId="0" applyFont="1" applyFill="1" applyAlignment="1">
      <alignment vertical="center" wrapText="1"/>
    </xf>
    <xf numFmtId="0" fontId="5" fillId="11" borderId="0" xfId="1" applyFill="1" applyAlignment="1">
      <alignment vertical="center" wrapText="1"/>
    </xf>
    <xf numFmtId="3" fontId="3" fillId="11" borderId="0" xfId="0" applyNumberFormat="1" applyFont="1" applyFill="1" applyAlignment="1">
      <alignment vertical="center" wrapText="1"/>
    </xf>
    <xf numFmtId="0" fontId="11" fillId="11" borderId="0" xfId="0" applyFont="1" applyFill="1" applyAlignment="1">
      <alignment vertical="center" wrapText="1"/>
    </xf>
    <xf numFmtId="0" fontId="10" fillId="11" borderId="0" xfId="0" applyFont="1" applyFill="1" applyAlignment="1">
      <alignment vertical="center" wrapText="1"/>
    </xf>
    <xf numFmtId="4" fontId="3" fillId="11" borderId="0" xfId="0" applyNumberFormat="1" applyFont="1" applyFill="1" applyAlignment="1">
      <alignment vertical="center" wrapText="1"/>
    </xf>
    <xf numFmtId="0" fontId="3" fillId="12" borderId="0" xfId="0" applyFont="1" applyFill="1" applyAlignment="1">
      <alignment vertical="center" wrapText="1"/>
    </xf>
    <xf numFmtId="0" fontId="5" fillId="12" borderId="0" xfId="1" applyFill="1" applyAlignment="1">
      <alignment vertical="center" wrapText="1"/>
    </xf>
    <xf numFmtId="3" fontId="3" fillId="12" borderId="0" xfId="0" applyNumberFormat="1" applyFont="1" applyFill="1" applyAlignment="1">
      <alignment vertical="center" wrapText="1"/>
    </xf>
    <xf numFmtId="0" fontId="11" fillId="12" borderId="0" xfId="0" applyFont="1" applyFill="1" applyAlignment="1">
      <alignment vertical="center" wrapText="1"/>
    </xf>
    <xf numFmtId="0" fontId="10" fillId="12" borderId="0" xfId="0" applyFont="1" applyFill="1" applyAlignment="1">
      <alignment vertical="center" wrapText="1"/>
    </xf>
    <xf numFmtId="4" fontId="3" fillId="12" borderId="0" xfId="0" applyNumberFormat="1" applyFont="1" applyFill="1" applyAlignment="1">
      <alignment vertical="center" wrapText="1"/>
    </xf>
    <xf numFmtId="0" fontId="3" fillId="13" borderId="0" xfId="0" applyFont="1" applyFill="1" applyAlignment="1">
      <alignment vertical="center" wrapText="1"/>
    </xf>
    <xf numFmtId="0" fontId="5" fillId="13" borderId="0" xfId="1" applyFill="1" applyAlignment="1">
      <alignment vertical="center" wrapText="1"/>
    </xf>
    <xf numFmtId="3" fontId="3" fillId="13" borderId="0" xfId="0" applyNumberFormat="1" applyFont="1" applyFill="1" applyAlignment="1">
      <alignment vertical="center" wrapText="1"/>
    </xf>
    <xf numFmtId="0" fontId="11" fillId="13" borderId="0" xfId="0" applyFont="1" applyFill="1" applyAlignment="1">
      <alignment vertical="center" wrapText="1"/>
    </xf>
    <xf numFmtId="0" fontId="10" fillId="13" borderId="0" xfId="0" applyFont="1" applyFill="1" applyAlignment="1">
      <alignment vertical="center" wrapText="1"/>
    </xf>
    <xf numFmtId="0" fontId="13" fillId="13" borderId="0" xfId="0" applyFont="1" applyFill="1" applyAlignment="1">
      <alignment vertical="center" wrapText="1"/>
    </xf>
    <xf numFmtId="0" fontId="3" fillId="14" borderId="0" xfId="0" applyFont="1" applyFill="1" applyAlignment="1">
      <alignment vertical="center" wrapText="1"/>
    </xf>
    <xf numFmtId="0" fontId="5" fillId="14" borderId="0" xfId="1" applyFill="1" applyAlignment="1">
      <alignment vertical="center" wrapText="1"/>
    </xf>
    <xf numFmtId="0" fontId="10" fillId="14" borderId="0" xfId="0" applyFont="1" applyFill="1" applyAlignment="1">
      <alignment vertical="center" wrapText="1"/>
    </xf>
    <xf numFmtId="0" fontId="3" fillId="15" borderId="0" xfId="0" applyFont="1" applyFill="1" applyAlignment="1">
      <alignment vertical="center" wrapText="1"/>
    </xf>
    <xf numFmtId="0" fontId="5" fillId="15" borderId="0" xfId="1" applyFill="1" applyAlignment="1">
      <alignment vertical="center" wrapText="1"/>
    </xf>
    <xf numFmtId="0" fontId="0" fillId="0" borderId="0" xfId="0" applyFont="1" applyFill="1" applyBorder="1"/>
    <xf numFmtId="0" fontId="2" fillId="5" borderId="0" xfId="0" applyFont="1" applyFill="1" applyAlignment="1">
      <alignment horizontal="center" vertical="center" wrapText="1"/>
    </xf>
    <xf numFmtId="0" fontId="1" fillId="3" borderId="1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0" fontId="3" fillId="12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14" borderId="0" xfId="0" applyFont="1" applyFill="1" applyAlignment="1">
      <alignment vertical="center" wrapText="1"/>
    </xf>
    <xf numFmtId="0" fontId="5" fillId="14" borderId="0" xfId="1" applyFill="1" applyAlignment="1">
      <alignment vertical="center" wrapText="1"/>
    </xf>
    <xf numFmtId="0" fontId="3" fillId="16" borderId="0" xfId="0" applyFont="1" applyFill="1" applyAlignment="1">
      <alignment vertical="center" wrapText="1"/>
    </xf>
    <xf numFmtId="0" fontId="5" fillId="16" borderId="0" xfId="1" applyFill="1" applyAlignment="1">
      <alignment vertical="center" wrapText="1"/>
    </xf>
    <xf numFmtId="0" fontId="11" fillId="16" borderId="0" xfId="0" applyFont="1" applyFill="1" applyAlignment="1">
      <alignment vertical="center" wrapText="1"/>
    </xf>
    <xf numFmtId="0" fontId="10" fillId="16" borderId="0" xfId="0" applyFont="1" applyFill="1" applyAlignment="1">
      <alignment vertical="center" wrapText="1"/>
    </xf>
    <xf numFmtId="0" fontId="10" fillId="14" borderId="0" xfId="0" applyFont="1" applyFill="1" applyAlignment="1">
      <alignment vertical="center" wrapText="1"/>
    </xf>
    <xf numFmtId="0" fontId="11" fillId="6" borderId="0" xfId="0" applyFont="1" applyFill="1" applyAlignment="1">
      <alignment horizontal="center" vertical="center" wrapText="1"/>
    </xf>
    <xf numFmtId="0" fontId="5" fillId="12" borderId="0" xfId="1" applyFill="1" applyAlignment="1">
      <alignment vertical="center" wrapText="1"/>
    </xf>
    <xf numFmtId="3" fontId="3" fillId="12" borderId="0" xfId="0" applyNumberFormat="1" applyFont="1" applyFill="1" applyAlignment="1">
      <alignment vertical="center" wrapText="1"/>
    </xf>
    <xf numFmtId="0" fontId="11" fillId="12" borderId="0" xfId="0" applyFont="1" applyFill="1" applyAlignment="1">
      <alignment vertical="center" wrapText="1"/>
    </xf>
    <xf numFmtId="0" fontId="10" fillId="12" borderId="0" xfId="0" applyFont="1" applyFill="1" applyAlignment="1">
      <alignment vertical="center" wrapText="1"/>
    </xf>
    <xf numFmtId="0" fontId="5" fillId="11" borderId="0" xfId="1" applyFill="1" applyAlignment="1">
      <alignment vertical="center" wrapText="1"/>
    </xf>
    <xf numFmtId="0" fontId="3" fillId="11" borderId="0" xfId="0" applyFont="1" applyFill="1" applyAlignment="1">
      <alignment vertical="center" wrapText="1"/>
    </xf>
    <xf numFmtId="3" fontId="3" fillId="11" borderId="0" xfId="0" applyNumberFormat="1" applyFont="1" applyFill="1" applyAlignment="1">
      <alignment vertical="center" wrapText="1"/>
    </xf>
    <xf numFmtId="0" fontId="11" fillId="11" borderId="0" xfId="0" applyFont="1" applyFill="1" applyAlignment="1">
      <alignment vertical="center" wrapText="1"/>
    </xf>
    <xf numFmtId="0" fontId="10" fillId="11" borderId="0" xfId="0" applyFont="1" applyFill="1" applyAlignment="1">
      <alignment vertical="center" wrapText="1"/>
    </xf>
    <xf numFmtId="0" fontId="13" fillId="11" borderId="0" xfId="0" applyFont="1" applyFill="1" applyAlignment="1">
      <alignment vertical="center" wrapText="1"/>
    </xf>
    <xf numFmtId="0" fontId="10" fillId="10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 wrapText="1"/>
    </xf>
    <xf numFmtId="0" fontId="5" fillId="10" borderId="0" xfId="1" applyFill="1" applyAlignment="1">
      <alignment vertical="center" wrapText="1"/>
    </xf>
    <xf numFmtId="3" fontId="3" fillId="10" borderId="0" xfId="0" applyNumberFormat="1" applyFont="1" applyFill="1" applyAlignment="1">
      <alignment vertical="center" wrapText="1"/>
    </xf>
    <xf numFmtId="0" fontId="11" fillId="10" borderId="0" xfId="0" applyFont="1" applyFill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0" fillId="9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5" fillId="9" borderId="0" xfId="1" applyFill="1" applyAlignment="1">
      <alignment vertical="center" wrapText="1"/>
    </xf>
    <xf numFmtId="3" fontId="3" fillId="9" borderId="0" xfId="0" applyNumberFormat="1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0" fontId="3" fillId="8" borderId="0" xfId="0" applyFont="1" applyFill="1" applyAlignment="1">
      <alignment vertical="center" wrapText="1"/>
    </xf>
    <xf numFmtId="0" fontId="5" fillId="8" borderId="0" xfId="1" applyFill="1" applyAlignment="1">
      <alignment vertical="center" wrapText="1"/>
    </xf>
    <xf numFmtId="3" fontId="3" fillId="8" borderId="0" xfId="0" applyNumberFormat="1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vertical="center" wrapText="1"/>
    </xf>
    <xf numFmtId="0" fontId="5" fillId="7" borderId="0" xfId="1" applyFill="1" applyAlignment="1">
      <alignment vertical="center" wrapText="1"/>
    </xf>
    <xf numFmtId="3" fontId="3" fillId="7" borderId="0" xfId="0" applyNumberFormat="1" applyFont="1" applyFill="1" applyAlignment="1">
      <alignment vertical="center" wrapText="1"/>
    </xf>
    <xf numFmtId="0" fontId="5" fillId="5" borderId="0" xfId="1" applyFill="1" applyAlignment="1">
      <alignment horizontal="center" vertical="center" wrapText="1"/>
    </xf>
    <xf numFmtId="0" fontId="5" fillId="4" borderId="0" xfId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5" fillId="4" borderId="0" xfId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11" fillId="4" borderId="0" xfId="0" applyFont="1" applyFill="1" applyAlignment="1">
      <alignment vertical="center" wrapText="1"/>
    </xf>
    <xf numFmtId="171" fontId="0" fillId="0" borderId="0" xfId="0" applyNumberFormat="1"/>
    <xf numFmtId="0" fontId="16" fillId="17" borderId="3" xfId="2"/>
  </cellXfs>
  <cellStyles count="3">
    <cellStyle name="Calculation" xfId="2" builtinId="22"/>
    <cellStyle name="Hyperlink" xfId="1" builtinId="8"/>
    <cellStyle name="Normal" xfId="0" builtinId="0"/>
  </cellStyles>
  <dxfs count="9">
    <dxf>
      <numFmt numFmtId="171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90" wrapText="0" indent="0" justifyLastLine="0" shrinkToFit="0" readingOrder="0"/>
    </dxf>
    <dxf>
      <numFmt numFmtId="164" formatCode="0.0000000000000"/>
    </dxf>
    <dxf>
      <numFmt numFmtId="164" formatCode="0.0000000000000"/>
    </dxf>
    <dxf>
      <numFmt numFmtId="164" formatCode="0.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File:Aegaeon_(2008_S1).jpg" TargetMode="External"/><Relationship Id="rId21" Type="http://schemas.openxmlformats.org/officeDocument/2006/relationships/hyperlink" Target="https://en.wikipedia.org/wiki/File:Pasipha%C3%A9.jpg" TargetMode="External"/><Relationship Id="rId42" Type="http://schemas.openxmlformats.org/officeDocument/2006/relationships/image" Target="../media/image21.gif"/><Relationship Id="rId63" Type="http://schemas.openxmlformats.org/officeDocument/2006/relationships/hyperlink" Target="https://en.wikipedia.org/wiki/File:Phoebe_cassini.jpg" TargetMode="External"/><Relationship Id="rId84" Type="http://schemas.openxmlformats.org/officeDocument/2006/relationships/image" Target="../media/image42.jpeg"/><Relationship Id="rId138" Type="http://schemas.openxmlformats.org/officeDocument/2006/relationships/image" Target="../media/image69.gif"/><Relationship Id="rId159" Type="http://schemas.openxmlformats.org/officeDocument/2006/relationships/hyperlink" Target="https://en.wikipedia.org/wiki/File:Ferdinand_-_Uranus_moon.gif" TargetMode="External"/><Relationship Id="rId170" Type="http://schemas.openxmlformats.org/officeDocument/2006/relationships/image" Target="../media/image85.jpeg"/><Relationship Id="rId191" Type="http://schemas.openxmlformats.org/officeDocument/2006/relationships/hyperlink" Target="https://en.wikipedia.org/wiki/File:Hydra_(moon)_from_231_000_kilometres.jpg" TargetMode="External"/><Relationship Id="rId196" Type="http://schemas.openxmlformats.org/officeDocument/2006/relationships/image" Target="../media/image98.jpeg"/><Relationship Id="rId200" Type="http://schemas.openxmlformats.org/officeDocument/2006/relationships/image" Target="../media/image100.jpeg"/><Relationship Id="rId16" Type="http://schemas.openxmlformats.org/officeDocument/2006/relationships/image" Target="../media/image8.png"/><Relationship Id="rId107" Type="http://schemas.openxmlformats.org/officeDocument/2006/relationships/hyperlink" Target="https://en.wikipedia.org/wiki/File:%CE%9C%CF%80%CE%AD%CE%B2%CE%B9%CE%BD.jpg" TargetMode="External"/><Relationship Id="rId11" Type="http://schemas.openxmlformats.org/officeDocument/2006/relationships/hyperlink" Target="https://en.wikipedia.org/wiki/File:Ganymede_g1_true-edit1.jpg" TargetMode="External"/><Relationship Id="rId32" Type="http://schemas.openxmlformats.org/officeDocument/2006/relationships/image" Target="../media/image16.jpeg"/><Relationship Id="rId37" Type="http://schemas.openxmlformats.org/officeDocument/2006/relationships/hyperlink" Target="https://en.wikipedia.org/wiki/File:S1999j1.jpg" TargetMode="External"/><Relationship Id="rId53" Type="http://schemas.openxmlformats.org/officeDocument/2006/relationships/hyperlink" Target="https://en.wikipedia.org/wiki/File:Dione3_cassini_big.jpg" TargetMode="External"/><Relationship Id="rId58" Type="http://schemas.openxmlformats.org/officeDocument/2006/relationships/image" Target="../media/image29.jpeg"/><Relationship Id="rId74" Type="http://schemas.openxmlformats.org/officeDocument/2006/relationships/image" Target="../media/image37.jpeg"/><Relationship Id="rId79" Type="http://schemas.openxmlformats.org/officeDocument/2006/relationships/hyperlink" Target="https://en.wikipedia.org/wiki/File:Pandora_PIA07632.jpg" TargetMode="External"/><Relationship Id="rId102" Type="http://schemas.openxmlformats.org/officeDocument/2006/relationships/image" Target="../media/image51.jpeg"/><Relationship Id="rId123" Type="http://schemas.openxmlformats.org/officeDocument/2006/relationships/hyperlink" Target="https://en.wikipedia.org/wiki/File:PIA00040_Umbrielx2.47.jpg" TargetMode="External"/><Relationship Id="rId128" Type="http://schemas.openxmlformats.org/officeDocument/2006/relationships/image" Target="../media/image64.jpeg"/><Relationship Id="rId144" Type="http://schemas.openxmlformats.org/officeDocument/2006/relationships/image" Target="../media/image72.gif"/><Relationship Id="rId149" Type="http://schemas.openxmlformats.org/officeDocument/2006/relationships/hyperlink" Target="https://en.wikipedia.org/wiki/File:Sycorax.jpg" TargetMode="External"/><Relationship Id="rId5" Type="http://schemas.openxmlformats.org/officeDocument/2006/relationships/hyperlink" Target="https://en.wikipedia.org/wiki/File:Deimos-MRO.jpg" TargetMode="External"/><Relationship Id="rId90" Type="http://schemas.openxmlformats.org/officeDocument/2006/relationships/image" Target="../media/image45.gif"/><Relationship Id="rId95" Type="http://schemas.openxmlformats.org/officeDocument/2006/relationships/hyperlink" Target="https://en.wikipedia.org/wiki/File:Thrymr_from_Cassini_on_April_05,2009.png" TargetMode="External"/><Relationship Id="rId160" Type="http://schemas.openxmlformats.org/officeDocument/2006/relationships/image" Target="../media/image80.gif"/><Relationship Id="rId165" Type="http://schemas.openxmlformats.org/officeDocument/2006/relationships/hyperlink" Target="https://en.wikipedia.org/wiki/File:Cupid_moon.png" TargetMode="External"/><Relationship Id="rId181" Type="http://schemas.openxmlformats.org/officeDocument/2006/relationships/hyperlink" Target="https://en.wikipedia.org/wiki/File:Halimede.jpg" TargetMode="External"/><Relationship Id="rId186" Type="http://schemas.openxmlformats.org/officeDocument/2006/relationships/image" Target="../media/image93.jpeg"/><Relationship Id="rId22" Type="http://schemas.openxmlformats.org/officeDocument/2006/relationships/image" Target="../media/image11.jpeg"/><Relationship Id="rId27" Type="http://schemas.openxmlformats.org/officeDocument/2006/relationships/hyperlink" Target="https://en.wikipedia.org/wiki/File:Carm%C3%A9.jpg" TargetMode="External"/><Relationship Id="rId43" Type="http://schemas.openxmlformats.org/officeDocument/2006/relationships/hyperlink" Target="https://en.wikipedia.org/wiki/File:Bigs2002j1barrow.png" TargetMode="External"/><Relationship Id="rId48" Type="http://schemas.openxmlformats.org/officeDocument/2006/relationships/image" Target="../media/image24.jpeg"/><Relationship Id="rId64" Type="http://schemas.openxmlformats.org/officeDocument/2006/relationships/image" Target="../media/image32.jpeg"/><Relationship Id="rId69" Type="http://schemas.openxmlformats.org/officeDocument/2006/relationships/hyperlink" Target="https://en.wikipedia.org/wiki/File:Cassini_Helene_N00086698_CL.jpg" TargetMode="External"/><Relationship Id="rId113" Type="http://schemas.openxmlformats.org/officeDocument/2006/relationships/hyperlink" Target="https://en.wikipedia.org/wiki/File:Kari_moon_crop.jpg" TargetMode="External"/><Relationship Id="rId118" Type="http://schemas.openxmlformats.org/officeDocument/2006/relationships/image" Target="../media/image59.jpeg"/><Relationship Id="rId134" Type="http://schemas.openxmlformats.org/officeDocument/2006/relationships/image" Target="../media/image67.png"/><Relationship Id="rId139" Type="http://schemas.openxmlformats.org/officeDocument/2006/relationships/hyperlink" Target="https://en.wikipedia.org/wiki/File:Uranus-Juliet-NASA.gif" TargetMode="External"/><Relationship Id="rId80" Type="http://schemas.openxmlformats.org/officeDocument/2006/relationships/image" Target="../media/image40.jpeg"/><Relationship Id="rId85" Type="http://schemas.openxmlformats.org/officeDocument/2006/relationships/hyperlink" Target="https://en.wikipedia.org/wiki/File:Paaliaq.jpg" TargetMode="External"/><Relationship Id="rId150" Type="http://schemas.openxmlformats.org/officeDocument/2006/relationships/image" Target="../media/image75.jpeg"/><Relationship Id="rId155" Type="http://schemas.openxmlformats.org/officeDocument/2006/relationships/hyperlink" Target="https://en.wikipedia.org/wiki/File:Stephano_-_Uranus_moon.jpg" TargetMode="External"/><Relationship Id="rId171" Type="http://schemas.openxmlformats.org/officeDocument/2006/relationships/hyperlink" Target="https://en.wikipedia.org/wiki/File:Naiad_Voyager.png" TargetMode="External"/><Relationship Id="rId176" Type="http://schemas.openxmlformats.org/officeDocument/2006/relationships/image" Target="../media/image88.jpeg"/><Relationship Id="rId192" Type="http://schemas.openxmlformats.org/officeDocument/2006/relationships/image" Target="../media/image96.jpeg"/><Relationship Id="rId197" Type="http://schemas.openxmlformats.org/officeDocument/2006/relationships/hyperlink" Target="https://en.wikipedia.org/wiki/File:Makemake_moon_Hubble_image_with_legend_(cropped).jpg" TargetMode="External"/><Relationship Id="rId12" Type="http://schemas.openxmlformats.org/officeDocument/2006/relationships/image" Target="../media/image6.jpeg"/><Relationship Id="rId17" Type="http://schemas.openxmlformats.org/officeDocument/2006/relationships/hyperlink" Target="https://en.wikipedia.org/wiki/File:Himalia_from_New_Horizons.jpg" TargetMode="External"/><Relationship Id="rId33" Type="http://schemas.openxmlformats.org/officeDocument/2006/relationships/hyperlink" Target="https://en.wikipedia.org/wiki/File:Adrastea.jpg" TargetMode="External"/><Relationship Id="rId38" Type="http://schemas.openxmlformats.org/officeDocument/2006/relationships/image" Target="../media/image19.jpeg"/><Relationship Id="rId59" Type="http://schemas.openxmlformats.org/officeDocument/2006/relationships/hyperlink" Target="https://en.wikipedia.org/wiki/File:Hyperion_true.jpg" TargetMode="External"/><Relationship Id="rId103" Type="http://schemas.openxmlformats.org/officeDocument/2006/relationships/hyperlink" Target="https://en.wikipedia.org/wiki/File:Polydeuces.jpg" TargetMode="External"/><Relationship Id="rId108" Type="http://schemas.openxmlformats.org/officeDocument/2006/relationships/image" Target="../media/image54.jpeg"/><Relationship Id="rId124" Type="http://schemas.openxmlformats.org/officeDocument/2006/relationships/image" Target="../media/image62.jpeg"/><Relationship Id="rId129" Type="http://schemas.openxmlformats.org/officeDocument/2006/relationships/hyperlink" Target="https://en.wikipedia.org/wiki/File:Miranda.jpg" TargetMode="External"/><Relationship Id="rId54" Type="http://schemas.openxmlformats.org/officeDocument/2006/relationships/image" Target="../media/image27.jpeg"/><Relationship Id="rId70" Type="http://schemas.openxmlformats.org/officeDocument/2006/relationships/image" Target="../media/image35.jpeg"/><Relationship Id="rId75" Type="http://schemas.openxmlformats.org/officeDocument/2006/relationships/hyperlink" Target="https://en.wikipedia.org/wiki/File:Atlas_2017-04-12_raw_preview.jpg" TargetMode="External"/><Relationship Id="rId91" Type="http://schemas.openxmlformats.org/officeDocument/2006/relationships/hyperlink" Target="https://en.wikipedia.org/wiki/File:Kiviuq_N00164111.jpg" TargetMode="External"/><Relationship Id="rId96" Type="http://schemas.openxmlformats.org/officeDocument/2006/relationships/image" Target="../media/image48.png"/><Relationship Id="rId140" Type="http://schemas.openxmlformats.org/officeDocument/2006/relationships/image" Target="../media/image70.gif"/><Relationship Id="rId145" Type="http://schemas.openxmlformats.org/officeDocument/2006/relationships/hyperlink" Target="https://en.wikipedia.org/wiki/File:Puck.png" TargetMode="External"/><Relationship Id="rId161" Type="http://schemas.openxmlformats.org/officeDocument/2006/relationships/hyperlink" Target="https://en.wikipedia.org/wiki/File:Perdita_feat.jpg" TargetMode="External"/><Relationship Id="rId166" Type="http://schemas.openxmlformats.org/officeDocument/2006/relationships/image" Target="../media/image83.png"/><Relationship Id="rId182" Type="http://schemas.openxmlformats.org/officeDocument/2006/relationships/image" Target="../media/image91.jpeg"/><Relationship Id="rId187" Type="http://schemas.openxmlformats.org/officeDocument/2006/relationships/hyperlink" Target="https://en.wikipedia.org/wiki/File:Charon_in_Color_(HQ).jpg" TargetMode="External"/><Relationship Id="rId1" Type="http://schemas.openxmlformats.org/officeDocument/2006/relationships/hyperlink" Target="https://en.wikipedia.org/wiki/File:FullMoon2010.jpg" TargetMode="External"/><Relationship Id="rId6" Type="http://schemas.openxmlformats.org/officeDocument/2006/relationships/image" Target="../media/image3.jpeg"/><Relationship Id="rId23" Type="http://schemas.openxmlformats.org/officeDocument/2006/relationships/hyperlink" Target="https://en.wikipedia.org/wiki/File:Sinop%C3%A9.jpg" TargetMode="External"/><Relationship Id="rId28" Type="http://schemas.openxmlformats.org/officeDocument/2006/relationships/image" Target="../media/image14.jpeg"/><Relationship Id="rId49" Type="http://schemas.openxmlformats.org/officeDocument/2006/relationships/hyperlink" Target="https://en.wikipedia.org/wiki/File:PIA17202_-_Approaching_Enceladus.jpg" TargetMode="External"/><Relationship Id="rId114" Type="http://schemas.openxmlformats.org/officeDocument/2006/relationships/image" Target="../media/image57.jpeg"/><Relationship Id="rId119" Type="http://schemas.openxmlformats.org/officeDocument/2006/relationships/hyperlink" Target="https://en.wikipedia.org/wiki/File:PIA11665_moonlet_in_B_Ring_cropped.jpg" TargetMode="External"/><Relationship Id="rId44" Type="http://schemas.openxmlformats.org/officeDocument/2006/relationships/image" Target="../media/image22.png"/><Relationship Id="rId60" Type="http://schemas.openxmlformats.org/officeDocument/2006/relationships/image" Target="../media/image30.jpeg"/><Relationship Id="rId65" Type="http://schemas.openxmlformats.org/officeDocument/2006/relationships/hyperlink" Target="https://en.wikipedia.org/wiki/File:PIA12714_Janus_crop.jpg" TargetMode="External"/><Relationship Id="rId81" Type="http://schemas.openxmlformats.org/officeDocument/2006/relationships/hyperlink" Target="https://en.wikipedia.org/wiki/File:Pan_side_view.jpg" TargetMode="External"/><Relationship Id="rId86" Type="http://schemas.openxmlformats.org/officeDocument/2006/relationships/image" Target="../media/image43.jpeg"/><Relationship Id="rId130" Type="http://schemas.openxmlformats.org/officeDocument/2006/relationships/image" Target="../media/image65.jpeg"/><Relationship Id="rId135" Type="http://schemas.openxmlformats.org/officeDocument/2006/relationships/hyperlink" Target="https://en.wikipedia.org/wiki/File:Uranus-Portia-Cressida-Ophelia-NASA.gif" TargetMode="External"/><Relationship Id="rId151" Type="http://schemas.openxmlformats.org/officeDocument/2006/relationships/hyperlink" Target="https://en.wikipedia.org/wiki/File:Prospero_discovery_image.gif" TargetMode="External"/><Relationship Id="rId156" Type="http://schemas.openxmlformats.org/officeDocument/2006/relationships/image" Target="../media/image78.jpeg"/><Relationship Id="rId177" Type="http://schemas.openxmlformats.org/officeDocument/2006/relationships/hyperlink" Target="https://en.wikipedia.org/wiki/File:Larissa.jpg" TargetMode="External"/><Relationship Id="rId198" Type="http://schemas.openxmlformats.org/officeDocument/2006/relationships/image" Target="../media/image99.jpeg"/><Relationship Id="rId172" Type="http://schemas.openxmlformats.org/officeDocument/2006/relationships/image" Target="../media/image86.png"/><Relationship Id="rId193" Type="http://schemas.openxmlformats.org/officeDocument/2006/relationships/hyperlink" Target="https://en.wikipedia.org/wiki/File:Kerberos_(moon).jpg" TargetMode="External"/><Relationship Id="rId13" Type="http://schemas.openxmlformats.org/officeDocument/2006/relationships/hyperlink" Target="https://en.wikipedia.org/wiki/File:Callisto.jpg" TargetMode="External"/><Relationship Id="rId18" Type="http://schemas.openxmlformats.org/officeDocument/2006/relationships/image" Target="../media/image9.jpeg"/><Relationship Id="rId39" Type="http://schemas.openxmlformats.org/officeDocument/2006/relationships/hyperlink" Target="https://en.wikipedia.org/wiki/File:S_2000_J_1.jpg" TargetMode="External"/><Relationship Id="rId109" Type="http://schemas.openxmlformats.org/officeDocument/2006/relationships/hyperlink" Target="https://en.wikipedia.org/wiki/File:Bergelmir_cassini.jpg" TargetMode="External"/><Relationship Id="rId34" Type="http://schemas.openxmlformats.org/officeDocument/2006/relationships/image" Target="../media/image17.jpeg"/><Relationship Id="rId50" Type="http://schemas.openxmlformats.org/officeDocument/2006/relationships/image" Target="../media/image25.jpeg"/><Relationship Id="rId55" Type="http://schemas.openxmlformats.org/officeDocument/2006/relationships/hyperlink" Target="https://en.wikipedia.org/wiki/File:PIA07763_Rhea_full_globe5.jpg" TargetMode="External"/><Relationship Id="rId76" Type="http://schemas.openxmlformats.org/officeDocument/2006/relationships/image" Target="../media/image38.jpeg"/><Relationship Id="rId97" Type="http://schemas.openxmlformats.org/officeDocument/2006/relationships/hyperlink" Target="https://en.wikipedia.org/wiki/File:Narvi.jpg" TargetMode="External"/><Relationship Id="rId104" Type="http://schemas.openxmlformats.org/officeDocument/2006/relationships/image" Target="../media/image52.jpeg"/><Relationship Id="rId120" Type="http://schemas.openxmlformats.org/officeDocument/2006/relationships/image" Target="../media/image60.jpeg"/><Relationship Id="rId125" Type="http://schemas.openxmlformats.org/officeDocument/2006/relationships/hyperlink" Target="https://en.wikipedia.org/wiki/File:Titania_(moon)_color_cropped.jpg" TargetMode="External"/><Relationship Id="rId141" Type="http://schemas.openxmlformats.org/officeDocument/2006/relationships/hyperlink" Target="https://en.wikipedia.org/wiki/File:Rosalind1.jpg" TargetMode="External"/><Relationship Id="rId146" Type="http://schemas.openxmlformats.org/officeDocument/2006/relationships/image" Target="../media/image73.png"/><Relationship Id="rId167" Type="http://schemas.openxmlformats.org/officeDocument/2006/relationships/hyperlink" Target="https://en.wikipedia.org/wiki/File:Triton_moon_mosaic_Voyager_2_(large).jpg" TargetMode="External"/><Relationship Id="rId188" Type="http://schemas.openxmlformats.org/officeDocument/2006/relationships/image" Target="../media/image94.jpeg"/><Relationship Id="rId7" Type="http://schemas.openxmlformats.org/officeDocument/2006/relationships/hyperlink" Target="https://en.wikipedia.org/wiki/File:Io_highest_resolution_true_color.jpg" TargetMode="External"/><Relationship Id="rId71" Type="http://schemas.openxmlformats.org/officeDocument/2006/relationships/hyperlink" Target="https://en.wikipedia.org/wiki/File:Telesto_cassini_closeup.jpg" TargetMode="External"/><Relationship Id="rId92" Type="http://schemas.openxmlformats.org/officeDocument/2006/relationships/image" Target="../media/image46.jpeg"/><Relationship Id="rId162" Type="http://schemas.openxmlformats.org/officeDocument/2006/relationships/image" Target="../media/image81.jpeg"/><Relationship Id="rId183" Type="http://schemas.openxmlformats.org/officeDocument/2006/relationships/hyperlink" Target="https://en.wikipedia.org/wiki/File:Psmathe_feat.jpg" TargetMode="External"/><Relationship Id="rId2" Type="http://schemas.openxmlformats.org/officeDocument/2006/relationships/image" Target="../media/image1.jpeg"/><Relationship Id="rId29" Type="http://schemas.openxmlformats.org/officeDocument/2006/relationships/hyperlink" Target="https://en.wikipedia.org/wiki/File:Anank%C3%A9.jpg" TargetMode="External"/><Relationship Id="rId24" Type="http://schemas.openxmlformats.org/officeDocument/2006/relationships/image" Target="../media/image12.jpeg"/><Relationship Id="rId40" Type="http://schemas.openxmlformats.org/officeDocument/2006/relationships/image" Target="../media/image20.jpeg"/><Relationship Id="rId45" Type="http://schemas.openxmlformats.org/officeDocument/2006/relationships/hyperlink" Target="https://en.wikipedia.org/wiki/File:S2003j23ccircle.gif" TargetMode="External"/><Relationship Id="rId66" Type="http://schemas.openxmlformats.org/officeDocument/2006/relationships/image" Target="../media/image33.jpeg"/><Relationship Id="rId87" Type="http://schemas.openxmlformats.org/officeDocument/2006/relationships/hyperlink" Target="https://en.wikipedia.org/wiki/File:Tarvos_from_Cassini.jpg" TargetMode="External"/><Relationship Id="rId110" Type="http://schemas.openxmlformats.org/officeDocument/2006/relationships/image" Target="../media/image55.jpeg"/><Relationship Id="rId115" Type="http://schemas.openxmlformats.org/officeDocument/2006/relationships/hyperlink" Target="https://en.wikipedia.org/wiki/File:S2007_S_4_PIA08369.gif" TargetMode="External"/><Relationship Id="rId131" Type="http://schemas.openxmlformats.org/officeDocument/2006/relationships/hyperlink" Target="https://en.wikipedia.org/wiki/File:Uranus_rings_and_two_moons.jpg" TargetMode="External"/><Relationship Id="rId136" Type="http://schemas.openxmlformats.org/officeDocument/2006/relationships/image" Target="../media/image68.gif"/><Relationship Id="rId157" Type="http://schemas.openxmlformats.org/officeDocument/2006/relationships/hyperlink" Target="https://en.wikipedia.org/wiki/File:Uranus_moon_021002_02.jpg" TargetMode="External"/><Relationship Id="rId178" Type="http://schemas.openxmlformats.org/officeDocument/2006/relationships/image" Target="../media/image89.jpeg"/><Relationship Id="rId61" Type="http://schemas.openxmlformats.org/officeDocument/2006/relationships/hyperlink" Target="https://en.wikipedia.org/wiki/File:Iapetus_706_1419_1.jpg" TargetMode="External"/><Relationship Id="rId82" Type="http://schemas.openxmlformats.org/officeDocument/2006/relationships/image" Target="../media/image41.jpeg"/><Relationship Id="rId152" Type="http://schemas.openxmlformats.org/officeDocument/2006/relationships/image" Target="../media/image76.gif"/><Relationship Id="rId173" Type="http://schemas.openxmlformats.org/officeDocument/2006/relationships/hyperlink" Target="https://en.wikipedia.org/wiki/File:Despina.jpg" TargetMode="External"/><Relationship Id="rId194" Type="http://schemas.openxmlformats.org/officeDocument/2006/relationships/image" Target="../media/image97.jpeg"/><Relationship Id="rId199" Type="http://schemas.openxmlformats.org/officeDocument/2006/relationships/hyperlink" Target="https://en.wikipedia.org/wiki/File:Eris_and_dysnomia2.jpg" TargetMode="External"/><Relationship Id="rId19" Type="http://schemas.openxmlformats.org/officeDocument/2006/relationships/hyperlink" Target="https://en.wikipedia.org/wiki/File:Elara2-LB1-mag17.jpg" TargetMode="External"/><Relationship Id="rId14" Type="http://schemas.openxmlformats.org/officeDocument/2006/relationships/image" Target="../media/image7.jpeg"/><Relationship Id="rId30" Type="http://schemas.openxmlformats.org/officeDocument/2006/relationships/image" Target="../media/image15.jpeg"/><Relationship Id="rId35" Type="http://schemas.openxmlformats.org/officeDocument/2006/relationships/hyperlink" Target="https://en.wikipedia.org/wiki/File:Metis.jpg" TargetMode="External"/><Relationship Id="rId56" Type="http://schemas.openxmlformats.org/officeDocument/2006/relationships/image" Target="../media/image28.jpeg"/><Relationship Id="rId77" Type="http://schemas.openxmlformats.org/officeDocument/2006/relationships/hyperlink" Target="https://en.wikipedia.org/wiki/File:Prometheus_12-26-09b.jpg" TargetMode="External"/><Relationship Id="rId100" Type="http://schemas.openxmlformats.org/officeDocument/2006/relationships/image" Target="../media/image50.jpeg"/><Relationship Id="rId105" Type="http://schemas.openxmlformats.org/officeDocument/2006/relationships/hyperlink" Target="https://en.wikipedia.org/wiki/File:Daphnis_raw_2010_cropped.jpg" TargetMode="External"/><Relationship Id="rId126" Type="http://schemas.openxmlformats.org/officeDocument/2006/relationships/image" Target="../media/image63.jpeg"/><Relationship Id="rId147" Type="http://schemas.openxmlformats.org/officeDocument/2006/relationships/hyperlink" Target="https://en.wikipedia.org/wiki/File:Caliban_feat.png" TargetMode="External"/><Relationship Id="rId168" Type="http://schemas.openxmlformats.org/officeDocument/2006/relationships/image" Target="../media/image84.jpeg"/><Relationship Id="rId8" Type="http://schemas.openxmlformats.org/officeDocument/2006/relationships/image" Target="../media/image4.jpeg"/><Relationship Id="rId51" Type="http://schemas.openxmlformats.org/officeDocument/2006/relationships/hyperlink" Target="https://en.wikipedia.org/wiki/File:PIA18317-SaturnMoon-Tethys-Cassini-20150411.jpg" TargetMode="External"/><Relationship Id="rId72" Type="http://schemas.openxmlformats.org/officeDocument/2006/relationships/image" Target="../media/image36.jpeg"/><Relationship Id="rId93" Type="http://schemas.openxmlformats.org/officeDocument/2006/relationships/hyperlink" Target="https://en.wikipedia.org/wiki/File:Mundilfari.jpg" TargetMode="External"/><Relationship Id="rId98" Type="http://schemas.openxmlformats.org/officeDocument/2006/relationships/image" Target="../media/image49.jpeg"/><Relationship Id="rId121" Type="http://schemas.openxmlformats.org/officeDocument/2006/relationships/hyperlink" Target="https://en.wikipedia.org/wiki/File:Ariel_(moon).jpg" TargetMode="External"/><Relationship Id="rId142" Type="http://schemas.openxmlformats.org/officeDocument/2006/relationships/image" Target="../media/image71.jpeg"/><Relationship Id="rId163" Type="http://schemas.openxmlformats.org/officeDocument/2006/relationships/hyperlink" Target="https://en.wikipedia.org/wiki/File:Mab_moon.png" TargetMode="External"/><Relationship Id="rId184" Type="http://schemas.openxmlformats.org/officeDocument/2006/relationships/image" Target="../media/image92.jpeg"/><Relationship Id="rId189" Type="http://schemas.openxmlformats.org/officeDocument/2006/relationships/hyperlink" Target="https://en.wikipedia.org/wiki/File:Nix_best_view-true_color.jpg" TargetMode="External"/><Relationship Id="rId3" Type="http://schemas.openxmlformats.org/officeDocument/2006/relationships/hyperlink" Target="https://en.wikipedia.org/wiki/File:Phobos_colour_2008.jpg" TargetMode="External"/><Relationship Id="rId25" Type="http://schemas.openxmlformats.org/officeDocument/2006/relationships/hyperlink" Target="https://en.wikipedia.org/wiki/File:Lysithea2.jpg" TargetMode="External"/><Relationship Id="rId46" Type="http://schemas.openxmlformats.org/officeDocument/2006/relationships/image" Target="../media/image23.gif"/><Relationship Id="rId67" Type="http://schemas.openxmlformats.org/officeDocument/2006/relationships/hyperlink" Target="https://en.wikipedia.org/wiki/File:PIA09813_Epimetheus_S._polar_region.jpg" TargetMode="External"/><Relationship Id="rId116" Type="http://schemas.openxmlformats.org/officeDocument/2006/relationships/image" Target="../media/image58.gif"/><Relationship Id="rId137" Type="http://schemas.openxmlformats.org/officeDocument/2006/relationships/hyperlink" Target="https://en.wikipedia.org/wiki/File:Uranus-Desdemona-NASA.gif" TargetMode="External"/><Relationship Id="rId158" Type="http://schemas.openxmlformats.org/officeDocument/2006/relationships/image" Target="../media/image79.jpeg"/><Relationship Id="rId20" Type="http://schemas.openxmlformats.org/officeDocument/2006/relationships/image" Target="../media/image10.jpeg"/><Relationship Id="rId41" Type="http://schemas.openxmlformats.org/officeDocument/2006/relationships/hyperlink" Target="https://en.wikipedia.org/wiki/File:%CE%95%CF%81%CE%BC%CE%AF%CF%80%CF%80%CE%B7.gif" TargetMode="External"/><Relationship Id="rId62" Type="http://schemas.openxmlformats.org/officeDocument/2006/relationships/image" Target="../media/image31.jpeg"/><Relationship Id="rId83" Type="http://schemas.openxmlformats.org/officeDocument/2006/relationships/hyperlink" Target="https://en.wikipedia.org/wiki/File:Ymir-Cassini.jpg" TargetMode="External"/><Relationship Id="rId88" Type="http://schemas.openxmlformats.org/officeDocument/2006/relationships/image" Target="../media/image44.jpeg"/><Relationship Id="rId111" Type="http://schemas.openxmlformats.org/officeDocument/2006/relationships/hyperlink" Target="https://en.wikipedia.org/wiki/File:N00084012.jpg" TargetMode="External"/><Relationship Id="rId132" Type="http://schemas.openxmlformats.org/officeDocument/2006/relationships/image" Target="../media/image66.jpeg"/><Relationship Id="rId153" Type="http://schemas.openxmlformats.org/officeDocument/2006/relationships/hyperlink" Target="https://en.wikipedia.org/wiki/File:Uranus_-_Setebos_image.jpg" TargetMode="External"/><Relationship Id="rId174" Type="http://schemas.openxmlformats.org/officeDocument/2006/relationships/image" Target="../media/image87.jpeg"/><Relationship Id="rId179" Type="http://schemas.openxmlformats.org/officeDocument/2006/relationships/hyperlink" Target="https://en.wikipedia.org/wiki/File:Proteus_(Voyager_2).jpg" TargetMode="External"/><Relationship Id="rId195" Type="http://schemas.openxmlformats.org/officeDocument/2006/relationships/hyperlink" Target="https://en.wikipedia.org/wiki/File:Styx_(moon).jpg" TargetMode="External"/><Relationship Id="rId190" Type="http://schemas.openxmlformats.org/officeDocument/2006/relationships/image" Target="../media/image95.jpeg"/><Relationship Id="rId15" Type="http://schemas.openxmlformats.org/officeDocument/2006/relationships/hyperlink" Target="https://en.wikipedia.org/wiki/File:Amalthea_Voyager-1.png" TargetMode="External"/><Relationship Id="rId36" Type="http://schemas.openxmlformats.org/officeDocument/2006/relationships/image" Target="../media/image18.jpeg"/><Relationship Id="rId57" Type="http://schemas.openxmlformats.org/officeDocument/2006/relationships/hyperlink" Target="https://en.wikipedia.org/wiki/File:Titan_in_natural_color_Cassini.jpg" TargetMode="External"/><Relationship Id="rId106" Type="http://schemas.openxmlformats.org/officeDocument/2006/relationships/image" Target="../media/image53.jpeg"/><Relationship Id="rId127" Type="http://schemas.openxmlformats.org/officeDocument/2006/relationships/hyperlink" Target="https://en.wikipedia.org/wiki/File:Voyager_2_picture_of_Oberon.jpg" TargetMode="External"/><Relationship Id="rId10" Type="http://schemas.openxmlformats.org/officeDocument/2006/relationships/image" Target="../media/image5.jpeg"/><Relationship Id="rId31" Type="http://schemas.openxmlformats.org/officeDocument/2006/relationships/hyperlink" Target="https://en.wikipedia.org/wiki/File:Thebe.jpg" TargetMode="External"/><Relationship Id="rId52" Type="http://schemas.openxmlformats.org/officeDocument/2006/relationships/image" Target="../media/image26.jpeg"/><Relationship Id="rId73" Type="http://schemas.openxmlformats.org/officeDocument/2006/relationships/hyperlink" Target="https://en.wikipedia.org/wiki/File:N00151485_Calypso_crop.jpg" TargetMode="External"/><Relationship Id="rId78" Type="http://schemas.openxmlformats.org/officeDocument/2006/relationships/image" Target="../media/image39.jpeg"/><Relationship Id="rId94" Type="http://schemas.openxmlformats.org/officeDocument/2006/relationships/image" Target="../media/image47.jpeg"/><Relationship Id="rId99" Type="http://schemas.openxmlformats.org/officeDocument/2006/relationships/hyperlink" Target="https://en.wikipedia.org/wiki/File:Methone_PIA14633.jpg" TargetMode="External"/><Relationship Id="rId101" Type="http://schemas.openxmlformats.org/officeDocument/2006/relationships/hyperlink" Target="https://en.wikipedia.org/wiki/File:N00163156.jpg" TargetMode="External"/><Relationship Id="rId122" Type="http://schemas.openxmlformats.org/officeDocument/2006/relationships/image" Target="../media/image61.jpeg"/><Relationship Id="rId143" Type="http://schemas.openxmlformats.org/officeDocument/2006/relationships/hyperlink" Target="https://en.wikipedia.org/wiki/File:Belinda.gif" TargetMode="External"/><Relationship Id="rId148" Type="http://schemas.openxmlformats.org/officeDocument/2006/relationships/image" Target="../media/image74.png"/><Relationship Id="rId164" Type="http://schemas.openxmlformats.org/officeDocument/2006/relationships/image" Target="../media/image82.png"/><Relationship Id="rId169" Type="http://schemas.openxmlformats.org/officeDocument/2006/relationships/hyperlink" Target="https://en.wikipedia.org/wiki/File:Nereid-Voyager2.jpg" TargetMode="External"/><Relationship Id="rId185" Type="http://schemas.openxmlformats.org/officeDocument/2006/relationships/hyperlink" Target="https://en.wikipedia.org/wiki/File:S-2004_N1_Hubble_montage.jpg" TargetMode="External"/><Relationship Id="rId4" Type="http://schemas.openxmlformats.org/officeDocument/2006/relationships/image" Target="../media/image2.jpeg"/><Relationship Id="rId9" Type="http://schemas.openxmlformats.org/officeDocument/2006/relationships/hyperlink" Target="https://en.wikipedia.org/wiki/File:Europa-moon.jpg" TargetMode="External"/><Relationship Id="rId180" Type="http://schemas.openxmlformats.org/officeDocument/2006/relationships/image" Target="../media/image90.jpeg"/><Relationship Id="rId26" Type="http://schemas.openxmlformats.org/officeDocument/2006/relationships/image" Target="../media/image13.jpeg"/><Relationship Id="rId47" Type="http://schemas.openxmlformats.org/officeDocument/2006/relationships/hyperlink" Target="https://en.wikipedia.org/wiki/File:Mimas_Cassini.jpg" TargetMode="External"/><Relationship Id="rId68" Type="http://schemas.openxmlformats.org/officeDocument/2006/relationships/image" Target="../media/image34.jpeg"/><Relationship Id="rId89" Type="http://schemas.openxmlformats.org/officeDocument/2006/relationships/hyperlink" Target="https://en.wikipedia.org/wiki/File:Ijiraq_discovery.gif" TargetMode="External"/><Relationship Id="rId112" Type="http://schemas.openxmlformats.org/officeDocument/2006/relationships/image" Target="../media/image56.jpeg"/><Relationship Id="rId133" Type="http://schemas.openxmlformats.org/officeDocument/2006/relationships/hyperlink" Target="https://en.wikipedia.org/wiki/File:Bianca-luna-urano.png" TargetMode="External"/><Relationship Id="rId154" Type="http://schemas.openxmlformats.org/officeDocument/2006/relationships/image" Target="../media/image77.jpeg"/><Relationship Id="rId175" Type="http://schemas.openxmlformats.org/officeDocument/2006/relationships/hyperlink" Target="https://en.wikipedia.org/wiki/File:Galatea_moon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478971" cy="457201"/>
    <xdr:pic>
      <xdr:nvPicPr>
        <xdr:cNvPr id="2" name="Picture 1" descr="FullMoon2010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70114"/>
          <a:ext cx="478971" cy="457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478971" cy="468085"/>
    <xdr:pic>
      <xdr:nvPicPr>
        <xdr:cNvPr id="3" name="Picture 2" descr="Phobos colour 2008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740229"/>
          <a:ext cx="478971" cy="468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478971" cy="478971"/>
    <xdr:pic>
      <xdr:nvPicPr>
        <xdr:cNvPr id="4" name="Picture 3" descr="Deimos-MRO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1110343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478971" cy="478971"/>
    <xdr:pic>
      <xdr:nvPicPr>
        <xdr:cNvPr id="5" name="Picture 4" descr="Io highest resolution true color.jp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1480457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</xdr:row>
      <xdr:rowOff>0</xdr:rowOff>
    </xdr:from>
    <xdr:ext cx="478971" cy="478971"/>
    <xdr:pic>
      <xdr:nvPicPr>
        <xdr:cNvPr id="6" name="Picture 5" descr="Europa-moon.jp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1850571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478971" cy="478971"/>
    <xdr:pic>
      <xdr:nvPicPr>
        <xdr:cNvPr id="7" name="Picture 6" descr="Ganymede g1 true-edit1.jp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220686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478971" cy="484414"/>
    <xdr:pic>
      <xdr:nvPicPr>
        <xdr:cNvPr id="8" name="Picture 7" descr="Callisto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590800"/>
          <a:ext cx="478971" cy="484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478971" cy="495300"/>
    <xdr:pic>
      <xdr:nvPicPr>
        <xdr:cNvPr id="9" name="Picture 8" descr="Amalthea Voyager-1.pn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960914"/>
          <a:ext cx="478971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478971" cy="457200"/>
    <xdr:pic>
      <xdr:nvPicPr>
        <xdr:cNvPr id="10" name="Picture 9" descr="Himalia from New Horizons.jp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331029"/>
          <a:ext cx="478971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478971" cy="484415"/>
    <xdr:pic>
      <xdr:nvPicPr>
        <xdr:cNvPr id="11" name="Picture 10" descr="Elara2-LB1-mag17.jp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701143"/>
          <a:ext cx="478971" cy="484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</xdr:row>
      <xdr:rowOff>0</xdr:rowOff>
    </xdr:from>
    <xdr:ext cx="478971" cy="468085"/>
    <xdr:pic>
      <xdr:nvPicPr>
        <xdr:cNvPr id="12" name="Picture 11" descr="Pasiphaé.jp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071257"/>
          <a:ext cx="478971" cy="468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478971" cy="484414"/>
    <xdr:pic>
      <xdr:nvPicPr>
        <xdr:cNvPr id="13" name="Picture 12" descr="Sinopé.jp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441371"/>
          <a:ext cx="478971" cy="484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478971" cy="484414"/>
    <xdr:pic>
      <xdr:nvPicPr>
        <xdr:cNvPr id="14" name="Picture 13" descr="Lysithea2.jp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811486"/>
          <a:ext cx="478971" cy="484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</xdr:row>
      <xdr:rowOff>0</xdr:rowOff>
    </xdr:from>
    <xdr:ext cx="478971" cy="478972"/>
    <xdr:pic>
      <xdr:nvPicPr>
        <xdr:cNvPr id="15" name="Picture 14" descr="Carmé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5181600"/>
          <a:ext cx="478971" cy="478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</xdr:row>
      <xdr:rowOff>0</xdr:rowOff>
    </xdr:from>
    <xdr:ext cx="478971" cy="484414"/>
    <xdr:pic>
      <xdr:nvPicPr>
        <xdr:cNvPr id="16" name="Picture 15" descr="Ananké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5551714"/>
          <a:ext cx="478971" cy="484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</xdr:row>
      <xdr:rowOff>0</xdr:rowOff>
    </xdr:from>
    <xdr:ext cx="478971" cy="478971"/>
    <xdr:pic>
      <xdr:nvPicPr>
        <xdr:cNvPr id="17" name="Picture 16" descr="Thebe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6106886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35</xdr:row>
      <xdr:rowOff>0</xdr:rowOff>
    </xdr:from>
    <xdr:ext cx="478971" cy="381000"/>
    <xdr:pic>
      <xdr:nvPicPr>
        <xdr:cNvPr id="18" name="Picture 17" descr="Adrastea.jp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6477000"/>
          <a:ext cx="478971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37</xdr:row>
      <xdr:rowOff>0</xdr:rowOff>
    </xdr:from>
    <xdr:ext cx="478971" cy="429986"/>
    <xdr:pic>
      <xdr:nvPicPr>
        <xdr:cNvPr id="19" name="Picture 18" descr="Metis.jp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6847114"/>
          <a:ext cx="478971" cy="429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</xdr:row>
      <xdr:rowOff>0</xdr:rowOff>
    </xdr:from>
    <xdr:ext cx="478971" cy="304800"/>
    <xdr:pic>
      <xdr:nvPicPr>
        <xdr:cNvPr id="20" name="Picture 19" descr="S1999j1.jp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7217229"/>
          <a:ext cx="478971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478971" cy="478972"/>
    <xdr:pic>
      <xdr:nvPicPr>
        <xdr:cNvPr id="21" name="Picture 20" descr="S 2000 J 1.jp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7402286"/>
          <a:ext cx="478971" cy="478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53</xdr:row>
      <xdr:rowOff>0</xdr:rowOff>
    </xdr:from>
    <xdr:ext cx="478971" cy="255814"/>
    <xdr:pic>
      <xdr:nvPicPr>
        <xdr:cNvPr id="22" name="Picture 21" descr="Ερμίππη.gif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9808029"/>
          <a:ext cx="478971" cy="255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478971" cy="446315"/>
    <xdr:pic>
      <xdr:nvPicPr>
        <xdr:cNvPr id="23" name="Picture 22" descr="Bigs2002j1barrow.pn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12213771"/>
          <a:ext cx="478971" cy="446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92</xdr:row>
      <xdr:rowOff>0</xdr:rowOff>
    </xdr:from>
    <xdr:ext cx="478971" cy="391885"/>
    <xdr:pic>
      <xdr:nvPicPr>
        <xdr:cNvPr id="24" name="Picture 23" descr="S2003j23ccircle.gif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17025257"/>
          <a:ext cx="478971" cy="391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95</xdr:row>
      <xdr:rowOff>0</xdr:rowOff>
    </xdr:from>
    <xdr:ext cx="478971" cy="478972"/>
    <xdr:pic>
      <xdr:nvPicPr>
        <xdr:cNvPr id="25" name="Picture 24" descr="Mimas Cassini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17580429"/>
          <a:ext cx="478971" cy="478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478971" cy="478971"/>
    <xdr:pic>
      <xdr:nvPicPr>
        <xdr:cNvPr id="26" name="Picture 25" descr="PIA17202 - Approaching Enceladus.jp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17950543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99</xdr:row>
      <xdr:rowOff>0</xdr:rowOff>
    </xdr:from>
    <xdr:ext cx="478971" cy="478971"/>
    <xdr:pic>
      <xdr:nvPicPr>
        <xdr:cNvPr id="27" name="Picture 26" descr="PIA18317-SaturnMoon-Tethys-Cassini-20150411.jp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18320657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101</xdr:row>
      <xdr:rowOff>0</xdr:rowOff>
    </xdr:from>
    <xdr:ext cx="478971" cy="478971"/>
    <xdr:pic>
      <xdr:nvPicPr>
        <xdr:cNvPr id="28" name="Picture 27" descr="Dione3 cassini big.jp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18690771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103</xdr:row>
      <xdr:rowOff>0</xdr:rowOff>
    </xdr:from>
    <xdr:ext cx="478971" cy="478971"/>
    <xdr:pic>
      <xdr:nvPicPr>
        <xdr:cNvPr id="29" name="Picture 28" descr="PIA07763 Rhea full globe5.jp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19060886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105</xdr:row>
      <xdr:rowOff>0</xdr:rowOff>
    </xdr:from>
    <xdr:ext cx="522514" cy="522514"/>
    <xdr:pic>
      <xdr:nvPicPr>
        <xdr:cNvPr id="30" name="Picture 29" descr="Titan in natural color Cassini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19431000"/>
          <a:ext cx="522514" cy="522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107</xdr:row>
      <xdr:rowOff>0</xdr:rowOff>
    </xdr:from>
    <xdr:ext cx="478971" cy="533401"/>
    <xdr:pic>
      <xdr:nvPicPr>
        <xdr:cNvPr id="31" name="Picture 30" descr="Hyperion true.jp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19801114"/>
          <a:ext cx="478971" cy="533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109</xdr:row>
      <xdr:rowOff>0</xdr:rowOff>
    </xdr:from>
    <xdr:ext cx="478971" cy="446314"/>
    <xdr:pic>
      <xdr:nvPicPr>
        <xdr:cNvPr id="32" name="Picture 31" descr="Iapetus 706 1419 1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0171229"/>
          <a:ext cx="478971" cy="446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78971" cy="696686"/>
    <xdr:pic>
      <xdr:nvPicPr>
        <xdr:cNvPr id="33" name="Picture 32" descr="Phoebe cassini.jp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0541343"/>
          <a:ext cx="478971" cy="6966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114</xdr:row>
      <xdr:rowOff>0</xdr:rowOff>
    </xdr:from>
    <xdr:ext cx="478971" cy="402771"/>
    <xdr:pic>
      <xdr:nvPicPr>
        <xdr:cNvPr id="34" name="Picture 33" descr="PIA12714 Janus crop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1096514"/>
          <a:ext cx="478971" cy="402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116</xdr:row>
      <xdr:rowOff>0</xdr:rowOff>
    </xdr:from>
    <xdr:ext cx="478971" cy="457200"/>
    <xdr:pic>
      <xdr:nvPicPr>
        <xdr:cNvPr id="35" name="Picture 34" descr="PIA09813 Epimetheus S. polar region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1466629"/>
          <a:ext cx="478971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119</xdr:row>
      <xdr:rowOff>0</xdr:rowOff>
    </xdr:from>
    <xdr:ext cx="478971" cy="478971"/>
    <xdr:pic>
      <xdr:nvPicPr>
        <xdr:cNvPr id="36" name="Picture 35" descr="Cassini Helene N00086698 CL.jp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2021800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121</xdr:row>
      <xdr:rowOff>0</xdr:rowOff>
    </xdr:from>
    <xdr:ext cx="478971" cy="353786"/>
    <xdr:pic>
      <xdr:nvPicPr>
        <xdr:cNvPr id="37" name="Picture 36" descr="Telesto cassini closeup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2391914"/>
          <a:ext cx="478971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122</xdr:row>
      <xdr:rowOff>0</xdr:rowOff>
    </xdr:from>
    <xdr:ext cx="478971" cy="342900"/>
    <xdr:pic>
      <xdr:nvPicPr>
        <xdr:cNvPr id="38" name="Picture 37" descr="N00151485 Calypso crop.jp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2576971"/>
          <a:ext cx="478971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123</xdr:row>
      <xdr:rowOff>0</xdr:rowOff>
    </xdr:from>
    <xdr:ext cx="478971" cy="381000"/>
    <xdr:pic>
      <xdr:nvPicPr>
        <xdr:cNvPr id="39" name="Picture 38" descr="Atlas 2017-04-12 raw preview.jp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2762029"/>
          <a:ext cx="478971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125</xdr:row>
      <xdr:rowOff>0</xdr:rowOff>
    </xdr:from>
    <xdr:ext cx="478971" cy="478972"/>
    <xdr:pic>
      <xdr:nvPicPr>
        <xdr:cNvPr id="40" name="Picture 39" descr="Prometheus 12-26-09b.jp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3132143"/>
          <a:ext cx="478971" cy="478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127</xdr:row>
      <xdr:rowOff>0</xdr:rowOff>
    </xdr:from>
    <xdr:ext cx="478971" cy="326572"/>
    <xdr:pic>
      <xdr:nvPicPr>
        <xdr:cNvPr id="41" name="Picture 40" descr="Pandora PIA07632.jp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3502257"/>
          <a:ext cx="478971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128</xdr:row>
      <xdr:rowOff>0</xdr:rowOff>
    </xdr:from>
    <xdr:ext cx="478971" cy="381000"/>
    <xdr:pic>
      <xdr:nvPicPr>
        <xdr:cNvPr id="42" name="Picture 41" descr="Pan side view.jp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3687314"/>
          <a:ext cx="478971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130</xdr:row>
      <xdr:rowOff>0</xdr:rowOff>
    </xdr:from>
    <xdr:ext cx="478971" cy="408214"/>
    <xdr:pic>
      <xdr:nvPicPr>
        <xdr:cNvPr id="43" name="Picture 42" descr="Ymir-Cassini.jp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4057429"/>
          <a:ext cx="478971" cy="408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132</xdr:row>
      <xdr:rowOff>0</xdr:rowOff>
    </xdr:from>
    <xdr:ext cx="478971" cy="582386"/>
    <xdr:pic>
      <xdr:nvPicPr>
        <xdr:cNvPr id="44" name="Picture 43" descr="Paaliaq.jp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4427543"/>
          <a:ext cx="478971" cy="582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</xdr:row>
      <xdr:rowOff>0</xdr:rowOff>
    </xdr:from>
    <xdr:ext cx="478971" cy="440871"/>
    <xdr:pic>
      <xdr:nvPicPr>
        <xdr:cNvPr id="45" name="Picture 44" descr="Tarvos from Cassini.jp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4982714"/>
          <a:ext cx="478971" cy="440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137</xdr:row>
      <xdr:rowOff>0</xdr:rowOff>
    </xdr:from>
    <xdr:ext cx="478971" cy="353786"/>
    <xdr:pic>
      <xdr:nvPicPr>
        <xdr:cNvPr id="46" name="Picture 45" descr="Ijiraq discovery.gif">
          <a:hlinkClick xmlns:r="http://schemas.openxmlformats.org/officeDocument/2006/relationships" r:id="rId89"/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5352829"/>
          <a:ext cx="478971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139</xdr:row>
      <xdr:rowOff>0</xdr:rowOff>
    </xdr:from>
    <xdr:ext cx="478971" cy="408214"/>
    <xdr:pic>
      <xdr:nvPicPr>
        <xdr:cNvPr id="47" name="Picture 46" descr="Kiviuq N00164111.jp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5722943"/>
          <a:ext cx="478971" cy="408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141</xdr:row>
      <xdr:rowOff>0</xdr:rowOff>
    </xdr:from>
    <xdr:ext cx="478971" cy="478971"/>
    <xdr:pic>
      <xdr:nvPicPr>
        <xdr:cNvPr id="48" name="Picture 47" descr="Mundilfari.jp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6093057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147</xdr:row>
      <xdr:rowOff>0</xdr:rowOff>
    </xdr:from>
    <xdr:ext cx="478971" cy="429985"/>
    <xdr:pic>
      <xdr:nvPicPr>
        <xdr:cNvPr id="49" name="Picture 48" descr="Thrymr from Cassini on April 05,2009.pn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7203400"/>
          <a:ext cx="478971" cy="429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149</xdr:row>
      <xdr:rowOff>0</xdr:rowOff>
    </xdr:from>
    <xdr:ext cx="478971" cy="332014"/>
    <xdr:pic>
      <xdr:nvPicPr>
        <xdr:cNvPr id="50" name="Picture 49" descr="Narvi.jp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7573514"/>
          <a:ext cx="478971" cy="332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150</xdr:row>
      <xdr:rowOff>0</xdr:rowOff>
    </xdr:from>
    <xdr:ext cx="478971" cy="408214"/>
    <xdr:pic>
      <xdr:nvPicPr>
        <xdr:cNvPr id="51" name="Picture 50" descr="Methone PIA14633.jp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7758571"/>
          <a:ext cx="478971" cy="408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152</xdr:row>
      <xdr:rowOff>0</xdr:rowOff>
    </xdr:from>
    <xdr:ext cx="478971" cy="478972"/>
    <xdr:pic>
      <xdr:nvPicPr>
        <xdr:cNvPr id="52" name="Picture 51" descr="N00163156.jpg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8128686"/>
          <a:ext cx="478971" cy="478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154</xdr:row>
      <xdr:rowOff>0</xdr:rowOff>
    </xdr:from>
    <xdr:ext cx="478971" cy="429985"/>
    <xdr:pic>
      <xdr:nvPicPr>
        <xdr:cNvPr id="53" name="Picture 52" descr="Polydeuces.jpg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8498800"/>
          <a:ext cx="478971" cy="429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156</xdr:row>
      <xdr:rowOff>0</xdr:rowOff>
    </xdr:from>
    <xdr:ext cx="478971" cy="478971"/>
    <xdr:pic>
      <xdr:nvPicPr>
        <xdr:cNvPr id="54" name="Picture 53" descr="Daphnis raw 2010 cropped.jpg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8868914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159</xdr:row>
      <xdr:rowOff>0</xdr:rowOff>
    </xdr:from>
    <xdr:ext cx="478971" cy="364671"/>
    <xdr:pic>
      <xdr:nvPicPr>
        <xdr:cNvPr id="55" name="Picture 54" descr="Μπέβιν.jpg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9424086"/>
          <a:ext cx="478971" cy="364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161</xdr:row>
      <xdr:rowOff>0</xdr:rowOff>
    </xdr:from>
    <xdr:ext cx="478971" cy="522514"/>
    <xdr:pic>
      <xdr:nvPicPr>
        <xdr:cNvPr id="56" name="Picture 55" descr="Bergelmir cassini.jpg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29794200"/>
          <a:ext cx="478971" cy="522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166</xdr:row>
      <xdr:rowOff>0</xdr:rowOff>
    </xdr:from>
    <xdr:ext cx="478971" cy="533401"/>
    <xdr:pic>
      <xdr:nvPicPr>
        <xdr:cNvPr id="57" name="Picture 56" descr="N00084012.jpg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0719486"/>
          <a:ext cx="478971" cy="533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170</xdr:row>
      <xdr:rowOff>0</xdr:rowOff>
    </xdr:from>
    <xdr:ext cx="478971" cy="370115"/>
    <xdr:pic>
      <xdr:nvPicPr>
        <xdr:cNvPr id="58" name="Picture 57" descr="Kari moon crop.jpg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1459714"/>
          <a:ext cx="478971" cy="37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175</xdr:row>
      <xdr:rowOff>0</xdr:rowOff>
    </xdr:from>
    <xdr:ext cx="478971" cy="304800"/>
    <xdr:pic>
      <xdr:nvPicPr>
        <xdr:cNvPr id="59" name="Picture 58" descr="S2007 S 4 PIA08369.gif">
          <a:hlinkClick xmlns:r="http://schemas.openxmlformats.org/officeDocument/2006/relationships" r:id="rId115"/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2385000"/>
          <a:ext cx="478971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179</xdr:row>
      <xdr:rowOff>0</xdr:rowOff>
    </xdr:from>
    <xdr:ext cx="478971" cy="293914"/>
    <xdr:pic>
      <xdr:nvPicPr>
        <xdr:cNvPr id="60" name="Picture 59" descr="Aegaeon (2008 S1).jpg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3125229"/>
          <a:ext cx="478971" cy="293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188</xdr:row>
      <xdr:rowOff>0</xdr:rowOff>
    </xdr:from>
    <xdr:ext cx="478971" cy="293914"/>
    <xdr:pic>
      <xdr:nvPicPr>
        <xdr:cNvPr id="61" name="Picture 60" descr="PIA11665 moonlet in B Ring cropped.jpg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4790743"/>
          <a:ext cx="478971" cy="293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189</xdr:row>
      <xdr:rowOff>0</xdr:rowOff>
    </xdr:from>
    <xdr:ext cx="478971" cy="478971"/>
    <xdr:pic>
      <xdr:nvPicPr>
        <xdr:cNvPr id="62" name="Picture 61" descr="Ariel (moon).jpg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4975800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191</xdr:row>
      <xdr:rowOff>0</xdr:rowOff>
    </xdr:from>
    <xdr:ext cx="478971" cy="478972"/>
    <xdr:pic>
      <xdr:nvPicPr>
        <xdr:cNvPr id="63" name="Picture 62" descr="PIA00040 Umbrielx2.47.jpg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5345914"/>
          <a:ext cx="478971" cy="478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193</xdr:row>
      <xdr:rowOff>0</xdr:rowOff>
    </xdr:from>
    <xdr:ext cx="478971" cy="478971"/>
    <xdr:pic>
      <xdr:nvPicPr>
        <xdr:cNvPr id="64" name="Picture 63" descr="Titania (moon) color cropped.jpg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5716029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195</xdr:row>
      <xdr:rowOff>0</xdr:rowOff>
    </xdr:from>
    <xdr:ext cx="478971" cy="478971"/>
    <xdr:pic>
      <xdr:nvPicPr>
        <xdr:cNvPr id="65" name="Picture 64" descr="Voyager 2 picture of Oberon.jpg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6086143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197</xdr:row>
      <xdr:rowOff>0</xdr:rowOff>
    </xdr:from>
    <xdr:ext cx="478971" cy="478972"/>
    <xdr:pic>
      <xdr:nvPicPr>
        <xdr:cNvPr id="66" name="Picture 65" descr="Miranda.jpg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6456257"/>
          <a:ext cx="478971" cy="478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199</xdr:row>
      <xdr:rowOff>0</xdr:rowOff>
    </xdr:from>
    <xdr:ext cx="478971" cy="468085"/>
    <xdr:pic>
      <xdr:nvPicPr>
        <xdr:cNvPr id="67" name="Picture 66" descr="Uranus rings and two moons.jpg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6826371"/>
          <a:ext cx="478971" cy="468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201</xdr:row>
      <xdr:rowOff>0</xdr:rowOff>
    </xdr:from>
    <xdr:ext cx="478971" cy="468085"/>
    <xdr:pic>
      <xdr:nvPicPr>
        <xdr:cNvPr id="68" name="Picture 67" descr="Uranus rings and two moons.jpg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7196486"/>
          <a:ext cx="478971" cy="468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203</xdr:row>
      <xdr:rowOff>0</xdr:rowOff>
    </xdr:from>
    <xdr:ext cx="478971" cy="364671"/>
    <xdr:pic>
      <xdr:nvPicPr>
        <xdr:cNvPr id="69" name="Picture 68" descr="Bianca-luna-urano.png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7566600"/>
          <a:ext cx="478971" cy="364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205</xdr:row>
      <xdr:rowOff>0</xdr:rowOff>
    </xdr:from>
    <xdr:ext cx="478971" cy="391886"/>
    <xdr:pic>
      <xdr:nvPicPr>
        <xdr:cNvPr id="70" name="Picture 69" descr="Uranus-Portia-Cressida-Ophelia-NASA.gif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7936714"/>
          <a:ext cx="478971" cy="391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207</xdr:row>
      <xdr:rowOff>0</xdr:rowOff>
    </xdr:from>
    <xdr:ext cx="478971" cy="332014"/>
    <xdr:pic>
      <xdr:nvPicPr>
        <xdr:cNvPr id="71" name="Picture 70" descr="Uranus-Desdemona-NASA.gif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8306829"/>
          <a:ext cx="478971" cy="332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208</xdr:row>
      <xdr:rowOff>0</xdr:rowOff>
    </xdr:from>
    <xdr:ext cx="478971" cy="370114"/>
    <xdr:pic>
      <xdr:nvPicPr>
        <xdr:cNvPr id="72" name="Picture 71" descr="Uranus-Juliet-NASA.gif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8491886"/>
          <a:ext cx="478971" cy="370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210</xdr:row>
      <xdr:rowOff>0</xdr:rowOff>
    </xdr:from>
    <xdr:ext cx="478971" cy="391886"/>
    <xdr:pic>
      <xdr:nvPicPr>
        <xdr:cNvPr id="73" name="Picture 72" descr="Uranus-Portia-Cressida-Ophelia-NASA.gif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8862000"/>
          <a:ext cx="478971" cy="391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212</xdr:row>
      <xdr:rowOff>0</xdr:rowOff>
    </xdr:from>
    <xdr:ext cx="478971" cy="326571"/>
    <xdr:pic>
      <xdr:nvPicPr>
        <xdr:cNvPr id="74" name="Picture 73" descr="Rosalind1.jpg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9232114"/>
          <a:ext cx="478971" cy="326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213</xdr:row>
      <xdr:rowOff>0</xdr:rowOff>
    </xdr:from>
    <xdr:ext cx="478971" cy="478971"/>
    <xdr:pic>
      <xdr:nvPicPr>
        <xdr:cNvPr id="75" name="Picture 74" descr="Belinda.gif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9417171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215</xdr:row>
      <xdr:rowOff>0</xdr:rowOff>
    </xdr:from>
    <xdr:ext cx="478971" cy="478971"/>
    <xdr:pic>
      <xdr:nvPicPr>
        <xdr:cNvPr id="76" name="Picture 75" descr="Puck.png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39787286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217</xdr:row>
      <xdr:rowOff>0</xdr:rowOff>
    </xdr:from>
    <xdr:ext cx="478971" cy="239486"/>
    <xdr:pic>
      <xdr:nvPicPr>
        <xdr:cNvPr id="77" name="Picture 76" descr="Caliban feat.png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0157400"/>
          <a:ext cx="478971" cy="239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218</xdr:row>
      <xdr:rowOff>0</xdr:rowOff>
    </xdr:from>
    <xdr:ext cx="478971" cy="555171"/>
    <xdr:pic>
      <xdr:nvPicPr>
        <xdr:cNvPr id="78" name="Picture 77" descr="Sycorax.jpg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0342457"/>
          <a:ext cx="478971" cy="555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221</xdr:row>
      <xdr:rowOff>0</xdr:rowOff>
    </xdr:from>
    <xdr:ext cx="478971" cy="478971"/>
    <xdr:pic>
      <xdr:nvPicPr>
        <xdr:cNvPr id="79" name="Picture 78" descr="Prospero discovery image.gif">
          <a:hlinkClick xmlns:r="http://schemas.openxmlformats.org/officeDocument/2006/relationships" r:id="rId151"/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0897629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223</xdr:row>
      <xdr:rowOff>0</xdr:rowOff>
    </xdr:from>
    <xdr:ext cx="478971" cy="478972"/>
    <xdr:pic>
      <xdr:nvPicPr>
        <xdr:cNvPr id="80" name="Picture 79" descr="Uranus - Setebos image.jpg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1267743"/>
          <a:ext cx="478971" cy="478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225</xdr:row>
      <xdr:rowOff>0</xdr:rowOff>
    </xdr:from>
    <xdr:ext cx="478971" cy="478971"/>
    <xdr:pic>
      <xdr:nvPicPr>
        <xdr:cNvPr id="81" name="Picture 80" descr="Stephano - Uranus moon.jpg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1637857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228</xdr:row>
      <xdr:rowOff>0</xdr:rowOff>
    </xdr:from>
    <xdr:ext cx="478971" cy="402772"/>
    <xdr:pic>
      <xdr:nvPicPr>
        <xdr:cNvPr id="82" name="Picture 81" descr="Uranus moon 021002 02.jpg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2193029"/>
          <a:ext cx="478971" cy="40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231</xdr:row>
      <xdr:rowOff>0</xdr:rowOff>
    </xdr:from>
    <xdr:ext cx="478971" cy="342900"/>
    <xdr:pic>
      <xdr:nvPicPr>
        <xdr:cNvPr id="83" name="Picture 82" descr="Ferdinand - Uranus moon.gif">
          <a:hlinkClick xmlns:r="http://schemas.openxmlformats.org/officeDocument/2006/relationships" r:id="rId159"/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2748200"/>
          <a:ext cx="478971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232</xdr:row>
      <xdr:rowOff>0</xdr:rowOff>
    </xdr:from>
    <xdr:ext cx="478971" cy="239486"/>
    <xdr:pic>
      <xdr:nvPicPr>
        <xdr:cNvPr id="84" name="Picture 83" descr="Perdita feat.jpg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2933257"/>
          <a:ext cx="478971" cy="239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233</xdr:row>
      <xdr:rowOff>0</xdr:rowOff>
    </xdr:from>
    <xdr:ext cx="478971" cy="364672"/>
    <xdr:pic>
      <xdr:nvPicPr>
        <xdr:cNvPr id="85" name="Picture 84" descr="Mab moon.png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3118314"/>
          <a:ext cx="478971" cy="3646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235</xdr:row>
      <xdr:rowOff>0</xdr:rowOff>
    </xdr:from>
    <xdr:ext cx="478971" cy="353786"/>
    <xdr:pic>
      <xdr:nvPicPr>
        <xdr:cNvPr id="86" name="Picture 85" descr="Cupid moon.png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3488429"/>
          <a:ext cx="478971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236</xdr:row>
      <xdr:rowOff>0</xdr:rowOff>
    </xdr:from>
    <xdr:ext cx="478971" cy="478971"/>
    <xdr:pic>
      <xdr:nvPicPr>
        <xdr:cNvPr id="87" name="Picture 86" descr="Triton moon mosaic Voyager 2 (large).jpg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3673486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238</xdr:row>
      <xdr:rowOff>0</xdr:rowOff>
    </xdr:from>
    <xdr:ext cx="478971" cy="478972"/>
    <xdr:pic>
      <xdr:nvPicPr>
        <xdr:cNvPr id="88" name="Picture 87" descr="Nereid-Voyager2.jpg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4043600"/>
          <a:ext cx="478971" cy="478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240</xdr:row>
      <xdr:rowOff>0</xdr:rowOff>
    </xdr:from>
    <xdr:ext cx="478971" cy="429985"/>
    <xdr:pic>
      <xdr:nvPicPr>
        <xdr:cNvPr id="89" name="Picture 88" descr="Naiad Voyager.png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4413714"/>
          <a:ext cx="478971" cy="429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242</xdr:row>
      <xdr:rowOff>0</xdr:rowOff>
    </xdr:from>
    <xdr:ext cx="478971" cy="429985"/>
    <xdr:pic>
      <xdr:nvPicPr>
        <xdr:cNvPr id="90" name="Picture 89" descr="Naiad Voyager.png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4783829"/>
          <a:ext cx="478971" cy="429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244</xdr:row>
      <xdr:rowOff>0</xdr:rowOff>
    </xdr:from>
    <xdr:ext cx="478971" cy="332014"/>
    <xdr:pic>
      <xdr:nvPicPr>
        <xdr:cNvPr id="91" name="Picture 90" descr="Despina.jpg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5153943"/>
          <a:ext cx="478971" cy="332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245</xdr:row>
      <xdr:rowOff>0</xdr:rowOff>
    </xdr:from>
    <xdr:ext cx="478971" cy="478972"/>
    <xdr:pic>
      <xdr:nvPicPr>
        <xdr:cNvPr id="92" name="Picture 91" descr="Galatea moon.jpg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5339000"/>
          <a:ext cx="478971" cy="478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247</xdr:row>
      <xdr:rowOff>0</xdr:rowOff>
    </xdr:from>
    <xdr:ext cx="478971" cy="212271"/>
    <xdr:pic>
      <xdr:nvPicPr>
        <xdr:cNvPr id="93" name="Picture 92" descr="Larissa.jpg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5709114"/>
          <a:ext cx="478971" cy="212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248</xdr:row>
      <xdr:rowOff>0</xdr:rowOff>
    </xdr:from>
    <xdr:ext cx="478971" cy="478971"/>
    <xdr:pic>
      <xdr:nvPicPr>
        <xdr:cNvPr id="94" name="Picture 93" descr="Proteus (Voyager 2).jpg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5894171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478971" cy="217714"/>
    <xdr:pic>
      <xdr:nvPicPr>
        <xdr:cNvPr id="95" name="Picture 94" descr="Halimede.jpg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6264286"/>
          <a:ext cx="478971" cy="217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251</xdr:row>
      <xdr:rowOff>0</xdr:rowOff>
    </xdr:from>
    <xdr:ext cx="478971" cy="179614"/>
    <xdr:pic>
      <xdr:nvPicPr>
        <xdr:cNvPr id="96" name="Picture 95" descr="Psmathe feat.jpg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6449343"/>
          <a:ext cx="478971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255</xdr:row>
      <xdr:rowOff>0</xdr:rowOff>
    </xdr:from>
    <xdr:ext cx="478971" cy="381000"/>
    <xdr:pic>
      <xdr:nvPicPr>
        <xdr:cNvPr id="97" name="Picture 96" descr="S-2004 N1 Hubble montage.jpg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7189571"/>
          <a:ext cx="478971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257</xdr:row>
      <xdr:rowOff>16329</xdr:rowOff>
    </xdr:from>
    <xdr:ext cx="478971" cy="478971"/>
    <xdr:pic>
      <xdr:nvPicPr>
        <xdr:cNvPr id="98" name="Picture 97" descr="Charon in Color (HQ).jpg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7576015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259</xdr:row>
      <xdr:rowOff>108857</xdr:rowOff>
    </xdr:from>
    <xdr:ext cx="468086" cy="468086"/>
    <xdr:pic>
      <xdr:nvPicPr>
        <xdr:cNvPr id="99" name="Picture 98" descr="Nix best view-true color.jpg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8038657"/>
          <a:ext cx="468086" cy="468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262</xdr:row>
      <xdr:rowOff>16329</xdr:rowOff>
    </xdr:from>
    <xdr:ext cx="478971" cy="478971"/>
    <xdr:pic>
      <xdr:nvPicPr>
        <xdr:cNvPr id="100" name="Picture 99" descr="Hydra (moon) from 231 000 kilometres.jpg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8501300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141514</xdr:rowOff>
    </xdr:from>
    <xdr:ext cx="478971" cy="478972"/>
    <xdr:pic>
      <xdr:nvPicPr>
        <xdr:cNvPr id="101" name="Picture 100" descr="Kerberos (moon).jpg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8996600"/>
          <a:ext cx="478971" cy="478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265</xdr:row>
      <xdr:rowOff>451757</xdr:rowOff>
    </xdr:from>
    <xdr:ext cx="440871" cy="478972"/>
    <xdr:pic>
      <xdr:nvPicPr>
        <xdr:cNvPr id="102" name="Picture 101" descr="Styx (moon).jpg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9225200"/>
          <a:ext cx="440871" cy="478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265</xdr:row>
      <xdr:rowOff>0</xdr:rowOff>
    </xdr:from>
    <xdr:ext cx="522514" cy="522514"/>
    <xdr:pic>
      <xdr:nvPicPr>
        <xdr:cNvPr id="103" name="Picture 102" descr="Makemake moon Hubble image with legend (cropped).jpg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9040143"/>
          <a:ext cx="522514" cy="522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268</xdr:row>
      <xdr:rowOff>0</xdr:rowOff>
    </xdr:from>
    <xdr:ext cx="478971" cy="478971"/>
    <xdr:pic>
      <xdr:nvPicPr>
        <xdr:cNvPr id="104" name="Picture 103" descr="Eris and dysnomia2.jpg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429" y="49595314"/>
          <a:ext cx="478971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phemeris/orbitalElemen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bitalElements"/>
    </sheetNames>
    <sheetDataSet>
      <sheetData sheetId="0">
        <row r="1">
          <cell r="A1" t="str">
            <v>name</v>
          </cell>
          <cell r="B1" t="str">
            <v>a</v>
          </cell>
          <cell r="C1" t="str">
            <v>e</v>
          </cell>
          <cell r="D1" t="str">
            <v>p</v>
          </cell>
          <cell r="E1" t="str">
            <v>incl</v>
          </cell>
          <cell r="F1" t="str">
            <v>node</v>
          </cell>
          <cell r="G1" t="str">
            <v>argper</v>
          </cell>
          <cell r="H1" t="str">
            <v>Tp</v>
          </cell>
          <cell r="I1" t="str">
            <v>meananomaly</v>
          </cell>
          <cell r="J1" t="str">
            <v>trueanomaly</v>
          </cell>
          <cell r="K1" t="str">
            <v>period</v>
          </cell>
          <cell r="L1" t="str">
            <v>Q</v>
          </cell>
        </row>
        <row r="2">
          <cell r="A2" t="str">
            <v>Mercury</v>
          </cell>
          <cell r="B2">
            <v>0.38709838967391702</v>
          </cell>
          <cell r="C2">
            <v>0.20564435345436699</v>
          </cell>
          <cell r="D2">
            <v>0.307493791606197</v>
          </cell>
          <cell r="E2">
            <v>7.0019687021467103</v>
          </cell>
          <cell r="F2">
            <v>48.2682304689787</v>
          </cell>
          <cell r="G2">
            <v>29.268689924794799</v>
          </cell>
          <cell r="H2">
            <v>2469799.9120988101</v>
          </cell>
          <cell r="I2">
            <v>31.052296881408498</v>
          </cell>
          <cell r="J2">
            <v>46.400201566899298</v>
          </cell>
          <cell r="K2">
            <v>0.240842473619616</v>
          </cell>
          <cell r="L2">
            <v>0.46670298774163699</v>
          </cell>
        </row>
        <row r="3">
          <cell r="A3" t="str">
            <v>Venus</v>
          </cell>
          <cell r="B3">
            <v>0.72333355164051705</v>
          </cell>
          <cell r="C3">
            <v>6.7689285373778198E-3</v>
          </cell>
          <cell r="D3">
            <v>0.71843735852077495</v>
          </cell>
          <cell r="E3">
            <v>3.3941526019561699</v>
          </cell>
          <cell r="F3">
            <v>76.540809414090404</v>
          </cell>
          <cell r="G3">
            <v>54.854290291429201</v>
          </cell>
          <cell r="H3">
            <v>2469714.1908440199</v>
          </cell>
          <cell r="I3">
            <v>149.493032305675</v>
          </cell>
          <cell r="J3">
            <v>149.883938312808</v>
          </cell>
          <cell r="K3">
            <v>0.61518884489494596</v>
          </cell>
          <cell r="L3">
            <v>0.72822974476026003</v>
          </cell>
        </row>
        <row r="4">
          <cell r="A4" t="str">
            <v>Earth</v>
          </cell>
          <cell r="B4">
            <v>0.99992089599234502</v>
          </cell>
          <cell r="C4">
            <v>1.6621092270992802E-2</v>
          </cell>
          <cell r="D4">
            <v>0.98330111851636204</v>
          </cell>
          <cell r="E4">
            <v>7.1899497186526402E-3</v>
          </cell>
          <cell r="F4">
            <v>163.06944370206699</v>
          </cell>
          <cell r="G4">
            <v>301.41913004563298</v>
          </cell>
          <cell r="H4">
            <v>2469811.8545511798</v>
          </cell>
          <cell r="I4">
            <v>355.70760520753601</v>
          </cell>
          <cell r="J4">
            <v>355.56203689110498</v>
          </cell>
          <cell r="K4">
            <v>0.99988230391938104</v>
          </cell>
          <cell r="L4">
            <v>1.01654067346832</v>
          </cell>
        </row>
        <row r="5">
          <cell r="A5" t="str">
            <v>Mars</v>
          </cell>
          <cell r="B5">
            <v>1.5236145083477901</v>
          </cell>
          <cell r="C5">
            <v>9.3572092508047294E-2</v>
          </cell>
          <cell r="D5">
            <v>1.38104671062607</v>
          </cell>
          <cell r="E5">
            <v>1.84549507856471</v>
          </cell>
          <cell r="F5">
            <v>49.409033665668197</v>
          </cell>
          <cell r="G5">
            <v>286.86257381021898</v>
          </cell>
          <cell r="H5">
            <v>2470056.8539537499</v>
          </cell>
          <cell r="I5">
            <v>229.32041292820699</v>
          </cell>
          <cell r="J5">
            <v>221.787798723507</v>
          </cell>
          <cell r="K5">
            <v>1.88067454884845</v>
          </cell>
          <cell r="L5">
            <v>1.66618230606952</v>
          </cell>
        </row>
        <row r="6">
          <cell r="A6" t="str">
            <v>Jupiter</v>
          </cell>
          <cell r="B6">
            <v>5.2030846330561102</v>
          </cell>
          <cell r="C6">
            <v>4.7984943489574501E-2</v>
          </cell>
          <cell r="D6">
            <v>4.9534149109674397</v>
          </cell>
          <cell r="E6">
            <v>1.30330274231397</v>
          </cell>
          <cell r="F6">
            <v>100.592488439956</v>
          </cell>
          <cell r="G6">
            <v>275.027614942063</v>
          </cell>
          <cell r="H6">
            <v>2468650.8314727098</v>
          </cell>
          <cell r="I6">
            <v>96.1012078122627</v>
          </cell>
          <cell r="J6">
            <v>101.525978075382</v>
          </cell>
          <cell r="K6">
            <v>11.8627455397448</v>
          </cell>
          <cell r="L6">
            <v>5.4527543551447799</v>
          </cell>
        </row>
        <row r="7">
          <cell r="A7" t="str">
            <v>Saturn</v>
          </cell>
          <cell r="B7">
            <v>9.51369998989429</v>
          </cell>
          <cell r="C7">
            <v>5.5621891230868602E-2</v>
          </cell>
          <cell r="D7">
            <v>8.9845300038532692</v>
          </cell>
          <cell r="E7">
            <v>2.49021610434695</v>
          </cell>
          <cell r="F7">
            <v>113.50835236579</v>
          </cell>
          <cell r="G7">
            <v>339.33530396351699</v>
          </cell>
          <cell r="H7">
            <v>2474316.1840311601</v>
          </cell>
          <cell r="I7">
            <v>208.54216242876899</v>
          </cell>
          <cell r="J7">
            <v>205.673585550159</v>
          </cell>
          <cell r="K7">
            <v>29.340208185576898</v>
          </cell>
          <cell r="L7">
            <v>10.0428699759353</v>
          </cell>
        </row>
        <row r="8">
          <cell r="A8" t="str">
            <v>Uranus</v>
          </cell>
          <cell r="B8">
            <v>19.254875539761802</v>
          </cell>
          <cell r="C8">
            <v>5.0461253517585299E-2</v>
          </cell>
          <cell r="D8">
            <v>18.283250383700299</v>
          </cell>
          <cell r="E8">
            <v>0.77139600179678702</v>
          </cell>
          <cell r="F8">
            <v>74.264074915404606</v>
          </cell>
          <cell r="G8">
            <v>95.255474098906205</v>
          </cell>
          <cell r="H8">
            <v>2469992.26712478</v>
          </cell>
          <cell r="I8">
            <v>357.84460346210602</v>
          </cell>
          <cell r="J8">
            <v>357.61254007937498</v>
          </cell>
          <cell r="K8">
            <v>84.489484779041405</v>
          </cell>
          <cell r="L8">
            <v>20.226500695823201</v>
          </cell>
        </row>
        <row r="9">
          <cell r="A9" t="str">
            <v>Neptune</v>
          </cell>
          <cell r="B9">
            <v>30.1710283810622</v>
          </cell>
          <cell r="C9">
            <v>1.1743516004453501E-2</v>
          </cell>
          <cell r="D9">
            <v>29.816714426398399</v>
          </cell>
          <cell r="E9">
            <v>1.76976957171377</v>
          </cell>
          <cell r="F9">
            <v>131.84320155448401</v>
          </cell>
          <cell r="G9">
            <v>281.70017024153401</v>
          </cell>
          <cell r="H9">
            <v>2469686.8305936502</v>
          </cell>
          <cell r="I9">
            <v>0.717674083643417</v>
          </cell>
          <cell r="J9">
            <v>0.73478062025251201</v>
          </cell>
          <cell r="K9">
            <v>165.72004964292199</v>
          </cell>
          <cell r="L9">
            <v>30.525342335726101</v>
          </cell>
        </row>
        <row r="10">
          <cell r="A10" t="str">
            <v>Pluto</v>
          </cell>
          <cell r="B10">
            <v>39.2068285947852</v>
          </cell>
          <cell r="C10">
            <v>0.25117223260472399</v>
          </cell>
          <cell r="D10">
            <v>29.359161923282301</v>
          </cell>
          <cell r="E10">
            <v>17.3320037732983</v>
          </cell>
          <cell r="F10">
            <v>111.03556489655</v>
          </cell>
          <cell r="G10">
            <v>111.43769328763599</v>
          </cell>
          <cell r="H10">
            <v>2447625.9582605399</v>
          </cell>
          <cell r="I10">
            <v>89.053959346724398</v>
          </cell>
          <cell r="J10">
            <v>116.852138935125</v>
          </cell>
          <cell r="K10">
            <v>245.49555762890799</v>
          </cell>
          <cell r="L10">
            <v>49.0544952662881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?planet_phys_par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?sat_elem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?sat_phys_par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J110" totalsRowShown="0">
  <autoFilter ref="A1:J110"/>
  <tableColumns count="10">
    <tableColumn id="3" name="name"/>
    <tableColumn id="1" name="atomicNumber"/>
    <tableColumn id="2" name="atomicWeight"/>
    <tableColumn id="4" name="symbol"/>
    <tableColumn id="5" name="meltingPoint"/>
    <tableColumn id="6" name="boilingPoint"/>
    <tableColumn id="7" name="desity"/>
    <tableColumn id="8" name="earthCrustPct"/>
    <tableColumn id="9" name="group"/>
    <tableColumn id="10" name="ionisationEnergyLev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10" totalsRowShown="0" tableBorderDxfId="8">
  <autoFilter ref="A1:D110"/>
  <tableColumns count="4">
    <tableColumn id="1" name="name" dataDxfId="7"/>
    <tableColumn id="2" name="sun" dataDxfId="6"/>
    <tableColumn id="3" name="solarSystem" dataDxfId="5">
      <calculatedColumnFormula>V2</calculatedColumnFormula>
    </tableColumn>
    <tableColumn id="4" name="solarSystemExcSun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G6" totalsRowShown="0" headerRowDxfId="3">
  <autoFilter ref="A1:DG6"/>
  <tableColumns count="111">
    <tableColumn id="1" name="Resource"/>
    <tableColumn id="2" name="checksum" dataDxfId="2">
      <calculatedColumnFormula>SUM(D2:DG2)</calculatedColumnFormula>
    </tableColumn>
    <tableColumn id="3" name="Hydrogen"/>
    <tableColumn id="4" name="Helium"/>
    <tableColumn id="5" name="Lithium"/>
    <tableColumn id="6" name="Beryllium"/>
    <tableColumn id="7" name="Boron"/>
    <tableColumn id="8" name="Carbon"/>
    <tableColumn id="9" name="Nitrogen"/>
    <tableColumn id="10" name="Oxygen"/>
    <tableColumn id="11" name="Fluorine"/>
    <tableColumn id="12" name="Neon"/>
    <tableColumn id="13" name="Sodium"/>
    <tableColumn id="14" name="Magnesium"/>
    <tableColumn id="15" name="Aluminum"/>
    <tableColumn id="16" name="Silicon"/>
    <tableColumn id="17" name="Phosphorus"/>
    <tableColumn id="18" name="Sulfur"/>
    <tableColumn id="19" name="Chlorine"/>
    <tableColumn id="20" name="Argon"/>
    <tableColumn id="21" name="Potassium"/>
    <tableColumn id="22" name="Calcium"/>
    <tableColumn id="23" name="Scandium"/>
    <tableColumn id="24" name="Titanium"/>
    <tableColumn id="25" name="Vanadium"/>
    <tableColumn id="26" name="Chromium"/>
    <tableColumn id="27" name="Manganese"/>
    <tableColumn id="28" name="Iron"/>
    <tableColumn id="29" name="Cobalt"/>
    <tableColumn id="30" name="Nickel"/>
    <tableColumn id="31" name="Copper"/>
    <tableColumn id="32" name="Zinc"/>
    <tableColumn id="33" name="Gallium"/>
    <tableColumn id="34" name="Germanium"/>
    <tableColumn id="35" name="Arsenic"/>
    <tableColumn id="36" name="Selenium"/>
    <tableColumn id="37" name="Bromine"/>
    <tableColumn id="38" name="Krypton"/>
    <tableColumn id="39" name="Rubidium"/>
    <tableColumn id="40" name="Strontium"/>
    <tableColumn id="41" name="Yttrium"/>
    <tableColumn id="42" name="Zirconium"/>
    <tableColumn id="43" name="Niobium"/>
    <tableColumn id="44" name="Molybdenum"/>
    <tableColumn id="45" name="Technetium"/>
    <tableColumn id="46" name="Ruthenium"/>
    <tableColumn id="47" name="Rhodium"/>
    <tableColumn id="48" name="Palladium"/>
    <tableColumn id="49" name="Silver"/>
    <tableColumn id="50" name="Cadmium"/>
    <tableColumn id="51" name="Indium"/>
    <tableColumn id="52" name="Tin"/>
    <tableColumn id="53" name="Antimony"/>
    <tableColumn id="54" name="Tellurium"/>
    <tableColumn id="55" name="Iodine"/>
    <tableColumn id="56" name="Xenon"/>
    <tableColumn id="57" name="Cesium"/>
    <tableColumn id="58" name="Barium"/>
    <tableColumn id="59" name="Lanthanum"/>
    <tableColumn id="60" name="Cerium"/>
    <tableColumn id="61" name="Praseodymium"/>
    <tableColumn id="62" name="Neodymium"/>
    <tableColumn id="63" name="Promethium"/>
    <tableColumn id="64" name="Samarium"/>
    <tableColumn id="65" name="Europium"/>
    <tableColumn id="66" name="Gadolinium"/>
    <tableColumn id="67" name="Terbium"/>
    <tableColumn id="68" name="Dysprosium"/>
    <tableColumn id="69" name="Holmium"/>
    <tableColumn id="70" name="Erbium"/>
    <tableColumn id="71" name="Thulium"/>
    <tableColumn id="72" name="Ytterbium"/>
    <tableColumn id="73" name="Lutetium"/>
    <tableColumn id="74" name="Hafnium"/>
    <tableColumn id="75" name="Tantalum"/>
    <tableColumn id="76" name="Tungsten"/>
    <tableColumn id="77" name="Rhenium"/>
    <tableColumn id="78" name="Osmium"/>
    <tableColumn id="79" name="Iridium"/>
    <tableColumn id="80" name="Platinum"/>
    <tableColumn id="81" name="Gold"/>
    <tableColumn id="82" name="Mercury"/>
    <tableColumn id="83" name="Thallium"/>
    <tableColumn id="84" name="Lead"/>
    <tableColumn id="85" name="Bismuth"/>
    <tableColumn id="86" name="Polonium"/>
    <tableColumn id="87" name="Astatine"/>
    <tableColumn id="88" name="Radon"/>
    <tableColumn id="89" name="Francium"/>
    <tableColumn id="90" name="Radium"/>
    <tableColumn id="91" name="Actinium"/>
    <tableColumn id="92" name="Thorium"/>
    <tableColumn id="93" name="Protactinium"/>
    <tableColumn id="94" name="Uranium"/>
    <tableColumn id="95" name="Neptunium"/>
    <tableColumn id="96" name="Plutonium"/>
    <tableColumn id="97" name="Americium"/>
    <tableColumn id="98" name="Curium"/>
    <tableColumn id="99" name="Berkelium"/>
    <tableColumn id="100" name="Californium"/>
    <tableColumn id="101" name="Einsteinium"/>
    <tableColumn id="102" name="Fermium"/>
    <tableColumn id="103" name="Mendelevium"/>
    <tableColumn id="104" name="Nobelium"/>
    <tableColumn id="105" name="Lawrencium"/>
    <tableColumn id="106" name="Rutherfordium"/>
    <tableColumn id="107" name="Dubnium"/>
    <tableColumn id="108" name="Seaborgium"/>
    <tableColumn id="109" name="Bohrium"/>
    <tableColumn id="110" name="Hassium"/>
    <tableColumn id="111" name="Meitneriu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P209" totalsRowShown="0">
  <autoFilter ref="A1:P209"/>
  <sortState ref="A2:E296">
    <sortCondition ref="B1:B296"/>
  </sortState>
  <tableColumns count="16">
    <tableColumn id="1" name="name"/>
    <tableColumn id="2" name="parent"/>
    <tableColumn id="3" name="satClass"/>
    <tableColumn id="4" name="a"/>
    <tableColumn id="5" name="e"/>
    <tableColumn id="7" name="p"/>
    <tableColumn id="8" name="incl"/>
    <tableColumn id="9" name="node"/>
    <tableColumn id="10" name="argper"/>
    <tableColumn id="11" name="Tp"/>
    <tableColumn id="12" name="meananomaly"/>
    <tableColumn id="13" name="trueanomaly"/>
    <tableColumn id="14" name="period"/>
    <tableColumn id="15" name="Q"/>
    <tableColumn id="16" name="m" dataDxfId="0"/>
    <tableColumn id="17" name="horizonsID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K11" totalsRowShown="0">
  <autoFilter ref="A1:K11"/>
  <tableColumns count="11">
    <tableColumn id="1" name="Planet"/>
    <tableColumn id="2" name="EquatorialRadius"/>
    <tableColumn id="3" name="MeanRadius"/>
    <tableColumn id="4" name="Mass"/>
    <tableColumn id="5" name="BulkDensity"/>
    <tableColumn id="6" name="SiderealRotation Period"/>
    <tableColumn id="7" name="SiderealOrbit Period"/>
    <tableColumn id="8" name="V"/>
    <tableColumn id="9" name="GeometricAlbedo"/>
    <tableColumn id="10" name="EquatorialGravity"/>
    <tableColumn id="11" name="EscapeVelo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William_Herschel" TargetMode="External"/><Relationship Id="rId299" Type="http://schemas.openxmlformats.org/officeDocument/2006/relationships/hyperlink" Target="https://en.wikipedia.org/wiki/Irregular_moon" TargetMode="External"/><Relationship Id="rId303" Type="http://schemas.openxmlformats.org/officeDocument/2006/relationships/hyperlink" Target="https://en.wikipedia.org/wiki/Irregular_moons" TargetMode="External"/><Relationship Id="rId21" Type="http://schemas.openxmlformats.org/officeDocument/2006/relationships/hyperlink" Target="https://en.wikipedia.org/wiki/Galilean_moons" TargetMode="External"/><Relationship Id="rId42" Type="http://schemas.openxmlformats.org/officeDocument/2006/relationships/hyperlink" Target="https://en.wikipedia.org/wiki/Adrastea_(moon)" TargetMode="External"/><Relationship Id="rId63" Type="http://schemas.openxmlformats.org/officeDocument/2006/relationships/hyperlink" Target="https://en.wikipedia.org/wiki/Orthosie_(moon)" TargetMode="External"/><Relationship Id="rId84" Type="http://schemas.openxmlformats.org/officeDocument/2006/relationships/hyperlink" Target="https://en.wikipedia.org/wiki/List_of_natural_satellites" TargetMode="External"/><Relationship Id="rId138" Type="http://schemas.openxmlformats.org/officeDocument/2006/relationships/hyperlink" Target="https://en.wikipedia.org/wiki/Inner_moon" TargetMode="External"/><Relationship Id="rId159" Type="http://schemas.openxmlformats.org/officeDocument/2006/relationships/hyperlink" Target="https://en.wikipedia.org/wiki/Albiorix_(moon)" TargetMode="External"/><Relationship Id="rId170" Type="http://schemas.openxmlformats.org/officeDocument/2006/relationships/hyperlink" Target="https://en.wikipedia.org/wiki/List_of_natural_satellites" TargetMode="External"/><Relationship Id="rId191" Type="http://schemas.openxmlformats.org/officeDocument/2006/relationships/hyperlink" Target="https://en.wikipedia.org/wiki/List_of_natural_satellites" TargetMode="External"/><Relationship Id="rId205" Type="http://schemas.openxmlformats.org/officeDocument/2006/relationships/hyperlink" Target="https://en.wikipedia.org/wiki/Moonlet" TargetMode="External"/><Relationship Id="rId226" Type="http://schemas.openxmlformats.org/officeDocument/2006/relationships/hyperlink" Target="https://en.wikipedia.org/wiki/William_Lassell" TargetMode="External"/><Relationship Id="rId247" Type="http://schemas.openxmlformats.org/officeDocument/2006/relationships/hyperlink" Target="https://en.wikipedia.org/wiki/Belinda_(moon)" TargetMode="External"/><Relationship Id="rId107" Type="http://schemas.openxmlformats.org/officeDocument/2006/relationships/hyperlink" Target="https://en.wikipedia.org/wiki/S/2003_J_16" TargetMode="External"/><Relationship Id="rId268" Type="http://schemas.openxmlformats.org/officeDocument/2006/relationships/hyperlink" Target="https://en.wikipedia.org/wiki/Irregular_moons" TargetMode="External"/><Relationship Id="rId289" Type="http://schemas.openxmlformats.org/officeDocument/2006/relationships/hyperlink" Target="https://en.wikipedia.org/wiki/Inner_moon" TargetMode="External"/><Relationship Id="rId11" Type="http://schemas.openxmlformats.org/officeDocument/2006/relationships/hyperlink" Target="https://en.wikipedia.org/wiki/Galileo_Galilei" TargetMode="External"/><Relationship Id="rId32" Type="http://schemas.openxmlformats.org/officeDocument/2006/relationships/hyperlink" Target="https://en.wikipedia.org/wiki/Seth_Barnes_Nicholson" TargetMode="External"/><Relationship Id="rId53" Type="http://schemas.openxmlformats.org/officeDocument/2006/relationships/hyperlink" Target="https://en.wikipedia.org/wiki/Erinome_(moon)" TargetMode="External"/><Relationship Id="rId74" Type="http://schemas.openxmlformats.org/officeDocument/2006/relationships/hyperlink" Target="https://en.wikipedia.org/wiki/Carpo_(moon)" TargetMode="External"/><Relationship Id="rId128" Type="http://schemas.openxmlformats.org/officeDocument/2006/relationships/hyperlink" Target="https://en.wikipedia.org/wiki/Christiaan_Huygens" TargetMode="External"/><Relationship Id="rId149" Type="http://schemas.openxmlformats.org/officeDocument/2006/relationships/hyperlink" Target="https://en.wikipedia.org/wiki/Ymir_(moon)" TargetMode="External"/><Relationship Id="rId314" Type="http://schemas.openxmlformats.org/officeDocument/2006/relationships/hyperlink" Target="https://en.wikipedia.org/wiki/Kerberos_(moon)" TargetMode="External"/><Relationship Id="rId5" Type="http://schemas.openxmlformats.org/officeDocument/2006/relationships/hyperlink" Target="https://en.wikipedia.org/wiki/List_of_natural_satellites" TargetMode="External"/><Relationship Id="rId95" Type="http://schemas.openxmlformats.org/officeDocument/2006/relationships/hyperlink" Target="https://en.wikipedia.org/wiki/Jupiter_LVIII" TargetMode="External"/><Relationship Id="rId160" Type="http://schemas.openxmlformats.org/officeDocument/2006/relationships/hyperlink" Target="https://en.wikipedia.org/wiki/Skathi_(moon)" TargetMode="External"/><Relationship Id="rId181" Type="http://schemas.openxmlformats.org/officeDocument/2006/relationships/hyperlink" Target="https://en.wikipedia.org/wiki/Fenrir_(moon)" TargetMode="External"/><Relationship Id="rId216" Type="http://schemas.openxmlformats.org/officeDocument/2006/relationships/hyperlink" Target="https://en.wikipedia.org/wiki/List_of_natural_satellites" TargetMode="External"/><Relationship Id="rId237" Type="http://schemas.openxmlformats.org/officeDocument/2006/relationships/hyperlink" Target="https://en.wikipedia.org/wiki/Cressida_(moon)" TargetMode="External"/><Relationship Id="rId258" Type="http://schemas.openxmlformats.org/officeDocument/2006/relationships/hyperlink" Target="https://en.wikipedia.org/wiki/Irregular_moons" TargetMode="External"/><Relationship Id="rId279" Type="http://schemas.openxmlformats.org/officeDocument/2006/relationships/hyperlink" Target="https://en.wikipedia.org/wiki/William_Lassell" TargetMode="External"/><Relationship Id="rId22" Type="http://schemas.openxmlformats.org/officeDocument/2006/relationships/hyperlink" Target="https://en.wikipedia.org/wiki/Amalthea_(moon)" TargetMode="External"/><Relationship Id="rId43" Type="http://schemas.openxmlformats.org/officeDocument/2006/relationships/hyperlink" Target="https://en.wikipedia.org/wiki/Metis_(moon)" TargetMode="External"/><Relationship Id="rId64" Type="http://schemas.openxmlformats.org/officeDocument/2006/relationships/hyperlink" Target="https://en.wikipedia.org/wiki/Sponde_(moon)" TargetMode="External"/><Relationship Id="rId118" Type="http://schemas.openxmlformats.org/officeDocument/2006/relationships/hyperlink" Target="https://en.wikipedia.org/wiki/Tethys_(moon)" TargetMode="External"/><Relationship Id="rId139" Type="http://schemas.openxmlformats.org/officeDocument/2006/relationships/hyperlink" Target="https://en.wikipedia.org/wiki/Helene_(moon)" TargetMode="External"/><Relationship Id="rId290" Type="http://schemas.openxmlformats.org/officeDocument/2006/relationships/hyperlink" Target="https://en.wikipedia.org/wiki/Galatea_(moon)" TargetMode="External"/><Relationship Id="rId304" Type="http://schemas.openxmlformats.org/officeDocument/2006/relationships/hyperlink" Target="https://en.wikipedia.org/wiki/Neso_(moon)" TargetMode="External"/><Relationship Id="rId85" Type="http://schemas.openxmlformats.org/officeDocument/2006/relationships/hyperlink" Target="https://en.wikipedia.org/wiki/Dia_(moon)" TargetMode="External"/><Relationship Id="rId150" Type="http://schemas.openxmlformats.org/officeDocument/2006/relationships/hyperlink" Target="https://en.wikipedia.org/wiki/Brett_J._Gladman" TargetMode="External"/><Relationship Id="rId171" Type="http://schemas.openxmlformats.org/officeDocument/2006/relationships/hyperlink" Target="https://en.wikipedia.org/wiki/Polydeuces_(moon)" TargetMode="External"/><Relationship Id="rId192" Type="http://schemas.openxmlformats.org/officeDocument/2006/relationships/hyperlink" Target="https://en.wikipedia.org/wiki/Surtur_(moon)" TargetMode="External"/><Relationship Id="rId206" Type="http://schemas.openxmlformats.org/officeDocument/2006/relationships/hyperlink" Target="https://en.wikipedia.org/wiki/List_of_natural_satellites" TargetMode="External"/><Relationship Id="rId227" Type="http://schemas.openxmlformats.org/officeDocument/2006/relationships/hyperlink" Target="https://en.wikipedia.org/wiki/Titania_(moon)" TargetMode="External"/><Relationship Id="rId248" Type="http://schemas.openxmlformats.org/officeDocument/2006/relationships/hyperlink" Target="https://en.wikipedia.org/wiki/Inner_moon" TargetMode="External"/><Relationship Id="rId269" Type="http://schemas.openxmlformats.org/officeDocument/2006/relationships/hyperlink" Target="https://en.wikipedia.org/wiki/Perdita_(moon)" TargetMode="External"/><Relationship Id="rId12" Type="http://schemas.openxmlformats.org/officeDocument/2006/relationships/hyperlink" Target="https://en.wikipedia.org/wiki/Galilean_moons" TargetMode="External"/><Relationship Id="rId33" Type="http://schemas.openxmlformats.org/officeDocument/2006/relationships/hyperlink" Target="https://en.wikipedia.org/wiki/Lysithea_(moon)" TargetMode="External"/><Relationship Id="rId108" Type="http://schemas.openxmlformats.org/officeDocument/2006/relationships/hyperlink" Target="https://en.wikipedia.org/wiki/S/2003_J_19" TargetMode="External"/><Relationship Id="rId129" Type="http://schemas.openxmlformats.org/officeDocument/2006/relationships/hyperlink" Target="https://en.wikipedia.org/wiki/Hyperion_(moon)" TargetMode="External"/><Relationship Id="rId280" Type="http://schemas.openxmlformats.org/officeDocument/2006/relationships/hyperlink" Target="https://en.wikipedia.org/wiki/Irregular_moons" TargetMode="External"/><Relationship Id="rId315" Type="http://schemas.openxmlformats.org/officeDocument/2006/relationships/hyperlink" Target="https://en.wikipedia.org/wiki/Styx_(moon)" TargetMode="External"/><Relationship Id="rId54" Type="http://schemas.openxmlformats.org/officeDocument/2006/relationships/hyperlink" Target="https://en.wikipedia.org/wiki/Isonoe_(moon)" TargetMode="External"/><Relationship Id="rId75" Type="http://schemas.openxmlformats.org/officeDocument/2006/relationships/hyperlink" Target="https://en.wikipedia.org/wiki/Irregular_moon" TargetMode="External"/><Relationship Id="rId96" Type="http://schemas.openxmlformats.org/officeDocument/2006/relationships/hyperlink" Target="https://en.wikipedia.org/wiki/Jupiter_LIX" TargetMode="External"/><Relationship Id="rId140" Type="http://schemas.openxmlformats.org/officeDocument/2006/relationships/hyperlink" Target="https://en.wikipedia.org/wiki/Trojan_moon" TargetMode="External"/><Relationship Id="rId161" Type="http://schemas.openxmlformats.org/officeDocument/2006/relationships/hyperlink" Target="https://en.wikipedia.org/wiki/Erriapus_(moon)" TargetMode="External"/><Relationship Id="rId182" Type="http://schemas.openxmlformats.org/officeDocument/2006/relationships/hyperlink" Target="https://en.wikipedia.org/wiki/Fornjot_(moon)" TargetMode="External"/><Relationship Id="rId217" Type="http://schemas.openxmlformats.org/officeDocument/2006/relationships/hyperlink" Target="https://en.wikipedia.org/wiki/S/2007_S_3" TargetMode="External"/><Relationship Id="rId6" Type="http://schemas.openxmlformats.org/officeDocument/2006/relationships/hyperlink" Target="https://en.wikipedia.org/wiki/Phobos_(moon)" TargetMode="External"/><Relationship Id="rId238" Type="http://schemas.openxmlformats.org/officeDocument/2006/relationships/hyperlink" Target="https://en.wikipedia.org/wiki/Inner_moon" TargetMode="External"/><Relationship Id="rId259" Type="http://schemas.openxmlformats.org/officeDocument/2006/relationships/hyperlink" Target="https://en.wikipedia.org/wiki/Stephano_(moon)" TargetMode="External"/><Relationship Id="rId23" Type="http://schemas.openxmlformats.org/officeDocument/2006/relationships/hyperlink" Target="https://en.wikipedia.org/wiki/Edward_Emerson_Barnard" TargetMode="External"/><Relationship Id="rId119" Type="http://schemas.openxmlformats.org/officeDocument/2006/relationships/hyperlink" Target="https://en.wikipedia.org/wiki/Giovanni_Domenico_Cassini" TargetMode="External"/><Relationship Id="rId270" Type="http://schemas.openxmlformats.org/officeDocument/2006/relationships/hyperlink" Target="https://en.wikipedia.org/wiki/Inner_moon" TargetMode="External"/><Relationship Id="rId291" Type="http://schemas.openxmlformats.org/officeDocument/2006/relationships/hyperlink" Target="https://en.wikipedia.org/wiki/Inner_moon" TargetMode="External"/><Relationship Id="rId305" Type="http://schemas.openxmlformats.org/officeDocument/2006/relationships/hyperlink" Target="https://en.wikipedia.org/wiki/Irregular_moon" TargetMode="External"/><Relationship Id="rId44" Type="http://schemas.openxmlformats.org/officeDocument/2006/relationships/hyperlink" Target="https://en.wikipedia.org/wiki/Callirrhoe_(moon)" TargetMode="External"/><Relationship Id="rId65" Type="http://schemas.openxmlformats.org/officeDocument/2006/relationships/hyperlink" Target="https://en.wikipedia.org/wiki/Kale_(moon)" TargetMode="External"/><Relationship Id="rId86" Type="http://schemas.openxmlformats.org/officeDocument/2006/relationships/hyperlink" Target="https://en.wikipedia.org/wiki/List_of_natural_satellites" TargetMode="External"/><Relationship Id="rId130" Type="http://schemas.openxmlformats.org/officeDocument/2006/relationships/hyperlink" Target="https://en.wikipedia.org/wiki/Iapetus_(moon)" TargetMode="External"/><Relationship Id="rId151" Type="http://schemas.openxmlformats.org/officeDocument/2006/relationships/hyperlink" Target="https://en.wikipedia.org/wiki/Paaliaq_(moon)" TargetMode="External"/><Relationship Id="rId172" Type="http://schemas.openxmlformats.org/officeDocument/2006/relationships/hyperlink" Target="https://en.wikipedia.org/wiki/Trojan_moon" TargetMode="External"/><Relationship Id="rId193" Type="http://schemas.openxmlformats.org/officeDocument/2006/relationships/hyperlink" Target="https://en.wikipedia.org/wiki/List_of_natural_satellites" TargetMode="External"/><Relationship Id="rId207" Type="http://schemas.openxmlformats.org/officeDocument/2006/relationships/hyperlink" Target="https://en.wikipedia.org/wiki/S/2004_S_7" TargetMode="External"/><Relationship Id="rId228" Type="http://schemas.openxmlformats.org/officeDocument/2006/relationships/hyperlink" Target="https://en.wikipedia.org/wiki/William_Herschel" TargetMode="External"/><Relationship Id="rId249" Type="http://schemas.openxmlformats.org/officeDocument/2006/relationships/hyperlink" Target="https://en.wikipedia.org/wiki/Puck_(moon)" TargetMode="External"/><Relationship Id="rId13" Type="http://schemas.openxmlformats.org/officeDocument/2006/relationships/hyperlink" Target="https://en.wikipedia.org/wiki/Europa_(moon)" TargetMode="External"/><Relationship Id="rId109" Type="http://schemas.openxmlformats.org/officeDocument/2006/relationships/hyperlink" Target="https://en.wikipedia.org/wiki/S/2003_J_23" TargetMode="External"/><Relationship Id="rId260" Type="http://schemas.openxmlformats.org/officeDocument/2006/relationships/hyperlink" Target="https://en.wikipedia.org/wiki/Irregular_moons" TargetMode="External"/><Relationship Id="rId281" Type="http://schemas.openxmlformats.org/officeDocument/2006/relationships/hyperlink" Target="https://en.wikipedia.org/wiki/Nereid_(moon)" TargetMode="External"/><Relationship Id="rId316" Type="http://schemas.openxmlformats.org/officeDocument/2006/relationships/hyperlink" Target="https://en.wikipedia.org/wiki/Hi%27iaka_(moon)" TargetMode="External"/><Relationship Id="rId34" Type="http://schemas.openxmlformats.org/officeDocument/2006/relationships/hyperlink" Target="https://en.wikipedia.org/wiki/Seth_Barnes_Nicholson" TargetMode="External"/><Relationship Id="rId55" Type="http://schemas.openxmlformats.org/officeDocument/2006/relationships/hyperlink" Target="https://en.wikipedia.org/wiki/Praxidike_(moon)" TargetMode="External"/><Relationship Id="rId76" Type="http://schemas.openxmlformats.org/officeDocument/2006/relationships/hyperlink" Target="https://en.wikipedia.org/wiki/Eukelade_(moon)" TargetMode="External"/><Relationship Id="rId97" Type="http://schemas.openxmlformats.org/officeDocument/2006/relationships/hyperlink" Target="https://en.wikipedia.org/wiki/Scott_S._Sheppard" TargetMode="External"/><Relationship Id="rId120" Type="http://schemas.openxmlformats.org/officeDocument/2006/relationships/hyperlink" Target="https://en.wikipedia.org/wiki/Sidera_Lodoicea" TargetMode="External"/><Relationship Id="rId141" Type="http://schemas.openxmlformats.org/officeDocument/2006/relationships/hyperlink" Target="https://en.wikipedia.org/wiki/Telesto_(moon)" TargetMode="External"/><Relationship Id="rId7" Type="http://schemas.openxmlformats.org/officeDocument/2006/relationships/hyperlink" Target="https://en.wikipedia.org/wiki/Asaph_Hall" TargetMode="External"/><Relationship Id="rId162" Type="http://schemas.openxmlformats.org/officeDocument/2006/relationships/hyperlink" Target="https://en.wikipedia.org/wiki/Siarnaq_(moon)" TargetMode="External"/><Relationship Id="rId183" Type="http://schemas.openxmlformats.org/officeDocument/2006/relationships/hyperlink" Target="https://en.wikipedia.org/wiki/Hati_(moon)" TargetMode="External"/><Relationship Id="rId218" Type="http://schemas.openxmlformats.org/officeDocument/2006/relationships/hyperlink" Target="https://en.wikipedia.org/wiki/List_of_natural_satellites" TargetMode="External"/><Relationship Id="rId239" Type="http://schemas.openxmlformats.org/officeDocument/2006/relationships/hyperlink" Target="https://en.wikipedia.org/wiki/Desdemona_(moon)" TargetMode="External"/><Relationship Id="rId250" Type="http://schemas.openxmlformats.org/officeDocument/2006/relationships/hyperlink" Target="https://en.wikipedia.org/wiki/Inner_moon" TargetMode="External"/><Relationship Id="rId271" Type="http://schemas.openxmlformats.org/officeDocument/2006/relationships/hyperlink" Target="https://en.wikipedia.org/wiki/List_of_natural_satellites" TargetMode="External"/><Relationship Id="rId292" Type="http://schemas.openxmlformats.org/officeDocument/2006/relationships/hyperlink" Target="https://en.wikipedia.org/wiki/Larissa_(moon)" TargetMode="External"/><Relationship Id="rId306" Type="http://schemas.openxmlformats.org/officeDocument/2006/relationships/hyperlink" Target="https://en.wikipedia.org/wiki/S/2004_N_1" TargetMode="External"/><Relationship Id="rId24" Type="http://schemas.openxmlformats.org/officeDocument/2006/relationships/hyperlink" Target="https://en.wikipedia.org/wiki/Himalia_(moon)" TargetMode="External"/><Relationship Id="rId45" Type="http://schemas.openxmlformats.org/officeDocument/2006/relationships/hyperlink" Target="https://en.wikipedia.org/wiki/Themisto_(moon)" TargetMode="External"/><Relationship Id="rId66" Type="http://schemas.openxmlformats.org/officeDocument/2006/relationships/hyperlink" Target="https://en.wikipedia.org/wiki/Pasithee_(moon)" TargetMode="External"/><Relationship Id="rId87" Type="http://schemas.openxmlformats.org/officeDocument/2006/relationships/hyperlink" Target="https://en.wikipedia.org/wiki/Jupiter_LIV" TargetMode="External"/><Relationship Id="rId110" Type="http://schemas.openxmlformats.org/officeDocument/2006/relationships/hyperlink" Target="https://en.wikipedia.org/wiki/S/2011_J_1" TargetMode="External"/><Relationship Id="rId131" Type="http://schemas.openxmlformats.org/officeDocument/2006/relationships/hyperlink" Target="https://en.wikipedia.org/wiki/Giovanni_Domenico_Cassini" TargetMode="External"/><Relationship Id="rId152" Type="http://schemas.openxmlformats.org/officeDocument/2006/relationships/hyperlink" Target="https://en.wikipedia.org/wiki/Brett_J._Gladman" TargetMode="External"/><Relationship Id="rId173" Type="http://schemas.openxmlformats.org/officeDocument/2006/relationships/hyperlink" Target="https://en.wikipedia.org/wiki/List_of_natural_satellites" TargetMode="External"/><Relationship Id="rId194" Type="http://schemas.openxmlformats.org/officeDocument/2006/relationships/hyperlink" Target="https://en.wikipedia.org/wiki/Anthe_(moon)" TargetMode="External"/><Relationship Id="rId208" Type="http://schemas.openxmlformats.org/officeDocument/2006/relationships/hyperlink" Target="https://en.wikipedia.org/wiki/S/2004_S_12" TargetMode="External"/><Relationship Id="rId229" Type="http://schemas.openxmlformats.org/officeDocument/2006/relationships/hyperlink" Target="https://en.wikipedia.org/wiki/Oberon_(moon)" TargetMode="External"/><Relationship Id="rId19" Type="http://schemas.openxmlformats.org/officeDocument/2006/relationships/hyperlink" Target="https://en.wikipedia.org/wiki/Callisto_(moon)" TargetMode="External"/><Relationship Id="rId224" Type="http://schemas.openxmlformats.org/officeDocument/2006/relationships/hyperlink" Target="https://en.wikipedia.org/wiki/William_Lassell" TargetMode="External"/><Relationship Id="rId240" Type="http://schemas.openxmlformats.org/officeDocument/2006/relationships/hyperlink" Target="https://en.wikipedia.org/wiki/Inner_moon" TargetMode="External"/><Relationship Id="rId245" Type="http://schemas.openxmlformats.org/officeDocument/2006/relationships/hyperlink" Target="https://en.wikipedia.org/wiki/Rosalind_(moon)" TargetMode="External"/><Relationship Id="rId261" Type="http://schemas.openxmlformats.org/officeDocument/2006/relationships/hyperlink" Target="https://en.wikipedia.org/wiki/Trinculo_(moon)" TargetMode="External"/><Relationship Id="rId266" Type="http://schemas.openxmlformats.org/officeDocument/2006/relationships/hyperlink" Target="https://en.wikipedia.org/wiki/Irregular_moons" TargetMode="External"/><Relationship Id="rId287" Type="http://schemas.openxmlformats.org/officeDocument/2006/relationships/hyperlink" Target="https://en.wikipedia.org/wiki/Inner_moon" TargetMode="External"/><Relationship Id="rId14" Type="http://schemas.openxmlformats.org/officeDocument/2006/relationships/hyperlink" Target="https://en.wikipedia.org/wiki/Galileo_Galilei" TargetMode="External"/><Relationship Id="rId30" Type="http://schemas.openxmlformats.org/officeDocument/2006/relationships/hyperlink" Target="https://en.wikipedia.org/wiki/Philibert_Jacques_Melotte" TargetMode="External"/><Relationship Id="rId35" Type="http://schemas.openxmlformats.org/officeDocument/2006/relationships/hyperlink" Target="https://en.wikipedia.org/wiki/Carme_(moon)" TargetMode="External"/><Relationship Id="rId56" Type="http://schemas.openxmlformats.org/officeDocument/2006/relationships/hyperlink" Target="https://en.wikipedia.org/wiki/Autonoe_(moon)" TargetMode="External"/><Relationship Id="rId77" Type="http://schemas.openxmlformats.org/officeDocument/2006/relationships/hyperlink" Target="https://en.wikipedia.org/wiki/Cyllene_(moon)" TargetMode="External"/><Relationship Id="rId100" Type="http://schemas.openxmlformats.org/officeDocument/2006/relationships/hyperlink" Target="https://en.wikipedia.org/wiki/Irregular_moon" TargetMode="External"/><Relationship Id="rId105" Type="http://schemas.openxmlformats.org/officeDocument/2006/relationships/hyperlink" Target="https://en.wikipedia.org/wiki/S/2003_J_12" TargetMode="External"/><Relationship Id="rId126" Type="http://schemas.openxmlformats.org/officeDocument/2006/relationships/hyperlink" Target="https://en.wikipedia.org/wiki/Sidera_Lodoicea" TargetMode="External"/><Relationship Id="rId147" Type="http://schemas.openxmlformats.org/officeDocument/2006/relationships/hyperlink" Target="https://en.wikipedia.org/wiki/Pandora_(moon)" TargetMode="External"/><Relationship Id="rId168" Type="http://schemas.openxmlformats.org/officeDocument/2006/relationships/hyperlink" Target="https://en.wikipedia.org/wiki/Pallene_(moon)" TargetMode="External"/><Relationship Id="rId282" Type="http://schemas.openxmlformats.org/officeDocument/2006/relationships/hyperlink" Target="https://en.wikipedia.org/wiki/Gerard_P._Kuiper" TargetMode="External"/><Relationship Id="rId312" Type="http://schemas.openxmlformats.org/officeDocument/2006/relationships/hyperlink" Target="https://en.wikipedia.org/wiki/Nix_(moon)" TargetMode="External"/><Relationship Id="rId317" Type="http://schemas.openxmlformats.org/officeDocument/2006/relationships/hyperlink" Target="https://en.wikipedia.org/wiki/Namaka_(moon)" TargetMode="External"/><Relationship Id="rId8" Type="http://schemas.openxmlformats.org/officeDocument/2006/relationships/hyperlink" Target="https://en.wikipedia.org/wiki/Deimos_(moon)" TargetMode="External"/><Relationship Id="rId51" Type="http://schemas.openxmlformats.org/officeDocument/2006/relationships/hyperlink" Target="https://en.wikipedia.org/wiki/Kalyke_(moon)" TargetMode="External"/><Relationship Id="rId72" Type="http://schemas.openxmlformats.org/officeDocument/2006/relationships/hyperlink" Target="https://en.wikipedia.org/wiki/Kallichore_(moon)" TargetMode="External"/><Relationship Id="rId93" Type="http://schemas.openxmlformats.org/officeDocument/2006/relationships/hyperlink" Target="https://en.wikipedia.org/wiki/List_of_natural_satellites" TargetMode="External"/><Relationship Id="rId98" Type="http://schemas.openxmlformats.org/officeDocument/2006/relationships/hyperlink" Target="https://en.wikipedia.org/wiki/List_of_natural_satellites" TargetMode="External"/><Relationship Id="rId121" Type="http://schemas.openxmlformats.org/officeDocument/2006/relationships/hyperlink" Target="https://en.wikipedia.org/wiki/Dione_(moon)" TargetMode="External"/><Relationship Id="rId142" Type="http://schemas.openxmlformats.org/officeDocument/2006/relationships/hyperlink" Target="https://en.wikipedia.org/wiki/Trojan_moon" TargetMode="External"/><Relationship Id="rId163" Type="http://schemas.openxmlformats.org/officeDocument/2006/relationships/hyperlink" Target="https://en.wikipedia.org/wiki/Thrymr_(moon)" TargetMode="External"/><Relationship Id="rId184" Type="http://schemas.openxmlformats.org/officeDocument/2006/relationships/hyperlink" Target="https://en.wikipedia.org/wiki/Hyrrokkin_(moon)" TargetMode="External"/><Relationship Id="rId189" Type="http://schemas.openxmlformats.org/officeDocument/2006/relationships/hyperlink" Target="https://en.wikipedia.org/wiki/List_of_natural_satellites" TargetMode="External"/><Relationship Id="rId219" Type="http://schemas.openxmlformats.org/officeDocument/2006/relationships/hyperlink" Target="https://en.wikipedia.org/wiki/S/2009_S_1" TargetMode="External"/><Relationship Id="rId3" Type="http://schemas.openxmlformats.org/officeDocument/2006/relationships/hyperlink" Target="https://en.wikipedia.org/wiki/Prehistory" TargetMode="External"/><Relationship Id="rId214" Type="http://schemas.openxmlformats.org/officeDocument/2006/relationships/hyperlink" Target="https://en.wikipedia.org/wiki/List_of_natural_satellites" TargetMode="External"/><Relationship Id="rId230" Type="http://schemas.openxmlformats.org/officeDocument/2006/relationships/hyperlink" Target="https://en.wikipedia.org/wiki/William_Herschel" TargetMode="External"/><Relationship Id="rId235" Type="http://schemas.openxmlformats.org/officeDocument/2006/relationships/hyperlink" Target="https://en.wikipedia.org/wiki/Bianca_(moon)" TargetMode="External"/><Relationship Id="rId251" Type="http://schemas.openxmlformats.org/officeDocument/2006/relationships/hyperlink" Target="https://en.wikipedia.org/wiki/Caliban_(moon)" TargetMode="External"/><Relationship Id="rId256" Type="http://schemas.openxmlformats.org/officeDocument/2006/relationships/hyperlink" Target="https://en.wikipedia.org/wiki/Irregular_moons" TargetMode="External"/><Relationship Id="rId277" Type="http://schemas.openxmlformats.org/officeDocument/2006/relationships/hyperlink" Target="https://en.wikipedia.org/wiki/List_of_natural_satellites" TargetMode="External"/><Relationship Id="rId298" Type="http://schemas.openxmlformats.org/officeDocument/2006/relationships/hyperlink" Target="https://en.wikipedia.org/wiki/Psamathe_(moon)" TargetMode="External"/><Relationship Id="rId25" Type="http://schemas.openxmlformats.org/officeDocument/2006/relationships/hyperlink" Target="https://en.wikipedia.org/wiki/List_of_natural_satellites" TargetMode="External"/><Relationship Id="rId46" Type="http://schemas.openxmlformats.org/officeDocument/2006/relationships/hyperlink" Target="https://en.wikipedia.org/wiki/Irregular_moon" TargetMode="External"/><Relationship Id="rId67" Type="http://schemas.openxmlformats.org/officeDocument/2006/relationships/hyperlink" Target="https://en.wikipedia.org/wiki/Hegemone_(moon)" TargetMode="External"/><Relationship Id="rId116" Type="http://schemas.openxmlformats.org/officeDocument/2006/relationships/hyperlink" Target="https://en.wikipedia.org/wiki/Enceladus" TargetMode="External"/><Relationship Id="rId137" Type="http://schemas.openxmlformats.org/officeDocument/2006/relationships/hyperlink" Target="https://en.wikipedia.org/wiki/Epimetheus_(moon)" TargetMode="External"/><Relationship Id="rId158" Type="http://schemas.openxmlformats.org/officeDocument/2006/relationships/hyperlink" Target="https://en.wikipedia.org/wiki/Mundilfari_(moon)" TargetMode="External"/><Relationship Id="rId272" Type="http://schemas.openxmlformats.org/officeDocument/2006/relationships/hyperlink" Target="https://en.wikipedia.org/wiki/Mab_(moon)" TargetMode="External"/><Relationship Id="rId293" Type="http://schemas.openxmlformats.org/officeDocument/2006/relationships/hyperlink" Target="https://en.wikipedia.org/wiki/Inner_moon" TargetMode="External"/><Relationship Id="rId302" Type="http://schemas.openxmlformats.org/officeDocument/2006/relationships/hyperlink" Target="https://en.wikipedia.org/wiki/Laomedeia_(moon)" TargetMode="External"/><Relationship Id="rId307" Type="http://schemas.openxmlformats.org/officeDocument/2006/relationships/hyperlink" Target="https://en.wikipedia.org/wiki/Mark_R._Showalter" TargetMode="External"/><Relationship Id="rId323" Type="http://schemas.openxmlformats.org/officeDocument/2006/relationships/drawing" Target="../drawings/drawing1.xml"/><Relationship Id="rId20" Type="http://schemas.openxmlformats.org/officeDocument/2006/relationships/hyperlink" Target="https://en.wikipedia.org/wiki/Galileo_Galilei" TargetMode="External"/><Relationship Id="rId41" Type="http://schemas.openxmlformats.org/officeDocument/2006/relationships/hyperlink" Target="https://en.wikipedia.org/wiki/Thebe_(moon)" TargetMode="External"/><Relationship Id="rId62" Type="http://schemas.openxmlformats.org/officeDocument/2006/relationships/hyperlink" Target="https://en.wikipedia.org/wiki/Euporie_(moon)" TargetMode="External"/><Relationship Id="rId83" Type="http://schemas.openxmlformats.org/officeDocument/2006/relationships/hyperlink" Target="https://en.wikipedia.org/wiki/Christian_Veillet" TargetMode="External"/><Relationship Id="rId88" Type="http://schemas.openxmlformats.org/officeDocument/2006/relationships/hyperlink" Target="https://en.wikipedia.org/wiki/Scott_S._Sheppard" TargetMode="External"/><Relationship Id="rId111" Type="http://schemas.openxmlformats.org/officeDocument/2006/relationships/hyperlink" Target="https://en.wikipedia.org/wiki/Scott_S._Sheppard" TargetMode="External"/><Relationship Id="rId132" Type="http://schemas.openxmlformats.org/officeDocument/2006/relationships/hyperlink" Target="https://en.wikipedia.org/wiki/Sidera_Lodoicea" TargetMode="External"/><Relationship Id="rId153" Type="http://schemas.openxmlformats.org/officeDocument/2006/relationships/hyperlink" Target="https://en.wikipedia.org/wiki/Tarvos_(moon)" TargetMode="External"/><Relationship Id="rId174" Type="http://schemas.openxmlformats.org/officeDocument/2006/relationships/hyperlink" Target="https://en.wikipedia.org/wiki/Daphnis_(moon)" TargetMode="External"/><Relationship Id="rId179" Type="http://schemas.openxmlformats.org/officeDocument/2006/relationships/hyperlink" Target="https://en.wikipedia.org/wiki/Bestla_(moon)" TargetMode="External"/><Relationship Id="rId195" Type="http://schemas.openxmlformats.org/officeDocument/2006/relationships/hyperlink" Target="https://en.wikipedia.org/wiki/Moons_of_Saturn" TargetMode="External"/><Relationship Id="rId209" Type="http://schemas.openxmlformats.org/officeDocument/2006/relationships/hyperlink" Target="https://en.wikipedia.org/wiki/S/2004_S_13" TargetMode="External"/><Relationship Id="rId190" Type="http://schemas.openxmlformats.org/officeDocument/2006/relationships/hyperlink" Target="https://en.wikipedia.org/wiki/Skoll_(moon)" TargetMode="External"/><Relationship Id="rId204" Type="http://schemas.openxmlformats.org/officeDocument/2006/relationships/hyperlink" Target="https://en.wikipedia.org/wiki/Cassini%E2%80%93Huygens" TargetMode="External"/><Relationship Id="rId220" Type="http://schemas.openxmlformats.org/officeDocument/2006/relationships/hyperlink" Target="https://en.wikipedia.org/wiki/Cassini%E2%80%93Huygens" TargetMode="External"/><Relationship Id="rId225" Type="http://schemas.openxmlformats.org/officeDocument/2006/relationships/hyperlink" Target="https://en.wikipedia.org/wiki/Umbriel_(moon)" TargetMode="External"/><Relationship Id="rId241" Type="http://schemas.openxmlformats.org/officeDocument/2006/relationships/hyperlink" Target="https://en.wikipedia.org/wiki/Juliet_(moon)" TargetMode="External"/><Relationship Id="rId246" Type="http://schemas.openxmlformats.org/officeDocument/2006/relationships/hyperlink" Target="https://en.wikipedia.org/wiki/Inner_moon" TargetMode="External"/><Relationship Id="rId267" Type="http://schemas.openxmlformats.org/officeDocument/2006/relationships/hyperlink" Target="https://en.wikipedia.org/wiki/Ferdinand_(moon)" TargetMode="External"/><Relationship Id="rId288" Type="http://schemas.openxmlformats.org/officeDocument/2006/relationships/hyperlink" Target="https://en.wikipedia.org/wiki/Despina_(moon)" TargetMode="External"/><Relationship Id="rId15" Type="http://schemas.openxmlformats.org/officeDocument/2006/relationships/hyperlink" Target="https://en.wikipedia.org/wiki/Galilean_moons" TargetMode="External"/><Relationship Id="rId36" Type="http://schemas.openxmlformats.org/officeDocument/2006/relationships/hyperlink" Target="https://en.wikipedia.org/wiki/Seth_Barnes_Nicholson" TargetMode="External"/><Relationship Id="rId57" Type="http://schemas.openxmlformats.org/officeDocument/2006/relationships/hyperlink" Target="https://en.wikipedia.org/wiki/Thyone_(moon)" TargetMode="External"/><Relationship Id="rId106" Type="http://schemas.openxmlformats.org/officeDocument/2006/relationships/hyperlink" Target="https://en.wikipedia.org/wiki/Irregular_moon" TargetMode="External"/><Relationship Id="rId127" Type="http://schemas.openxmlformats.org/officeDocument/2006/relationships/hyperlink" Target="https://en.wikipedia.org/wiki/Titan_(moon)" TargetMode="External"/><Relationship Id="rId262" Type="http://schemas.openxmlformats.org/officeDocument/2006/relationships/hyperlink" Target="https://en.wikipedia.org/wiki/Irregular_moons" TargetMode="External"/><Relationship Id="rId283" Type="http://schemas.openxmlformats.org/officeDocument/2006/relationships/hyperlink" Target="https://en.wikipedia.org/wiki/Irregular_moons" TargetMode="External"/><Relationship Id="rId313" Type="http://schemas.openxmlformats.org/officeDocument/2006/relationships/hyperlink" Target="https://en.wikipedia.org/wiki/Hydra_(moon)" TargetMode="External"/><Relationship Id="rId318" Type="http://schemas.openxmlformats.org/officeDocument/2006/relationships/hyperlink" Target="https://en.wikipedia.org/wiki/S/2015_(136472)_1" TargetMode="External"/><Relationship Id="rId10" Type="http://schemas.openxmlformats.org/officeDocument/2006/relationships/hyperlink" Target="https://en.wikipedia.org/wiki/Io_(moon)" TargetMode="External"/><Relationship Id="rId31" Type="http://schemas.openxmlformats.org/officeDocument/2006/relationships/hyperlink" Target="https://en.wikipedia.org/wiki/Sinope_(moon)" TargetMode="External"/><Relationship Id="rId52" Type="http://schemas.openxmlformats.org/officeDocument/2006/relationships/hyperlink" Target="https://en.wikipedia.org/wiki/Iocaste_(moon)" TargetMode="External"/><Relationship Id="rId73" Type="http://schemas.openxmlformats.org/officeDocument/2006/relationships/hyperlink" Target="https://en.wikipedia.org/wiki/Helike_(moon)" TargetMode="External"/><Relationship Id="rId78" Type="http://schemas.openxmlformats.org/officeDocument/2006/relationships/hyperlink" Target="https://en.wikipedia.org/wiki/Kore_(moon)" TargetMode="External"/><Relationship Id="rId94" Type="http://schemas.openxmlformats.org/officeDocument/2006/relationships/hyperlink" Target="https://en.wikipedia.org/wiki/Jupiter_LVII" TargetMode="External"/><Relationship Id="rId99" Type="http://schemas.openxmlformats.org/officeDocument/2006/relationships/hyperlink" Target="https://en.wikipedia.org/wiki/S/2003_J_2" TargetMode="External"/><Relationship Id="rId101" Type="http://schemas.openxmlformats.org/officeDocument/2006/relationships/hyperlink" Target="https://en.wikipedia.org/wiki/S/2003_J_3" TargetMode="External"/><Relationship Id="rId122" Type="http://schemas.openxmlformats.org/officeDocument/2006/relationships/hyperlink" Target="https://en.wikipedia.org/wiki/Giovanni_Domenico_Cassini" TargetMode="External"/><Relationship Id="rId143" Type="http://schemas.openxmlformats.org/officeDocument/2006/relationships/hyperlink" Target="https://en.wikipedia.org/wiki/Calypso_(moon)" TargetMode="External"/><Relationship Id="rId148" Type="http://schemas.openxmlformats.org/officeDocument/2006/relationships/hyperlink" Target="https://en.wikipedia.org/wiki/Pan_(moon)" TargetMode="External"/><Relationship Id="rId164" Type="http://schemas.openxmlformats.org/officeDocument/2006/relationships/hyperlink" Target="https://en.wikipedia.org/wiki/Narvi_(moon)" TargetMode="External"/><Relationship Id="rId169" Type="http://schemas.openxmlformats.org/officeDocument/2006/relationships/hyperlink" Target="https://en.wikipedia.org/wiki/Moons_of_Saturn" TargetMode="External"/><Relationship Id="rId185" Type="http://schemas.openxmlformats.org/officeDocument/2006/relationships/hyperlink" Target="https://en.wikipedia.org/wiki/List_of_natural_satellites" TargetMode="External"/><Relationship Id="rId4" Type="http://schemas.openxmlformats.org/officeDocument/2006/relationships/hyperlink" Target="https://en.wikipedia.org/wiki/Synchronous_rotation" TargetMode="External"/><Relationship Id="rId9" Type="http://schemas.openxmlformats.org/officeDocument/2006/relationships/hyperlink" Target="https://en.wikipedia.org/wiki/Asaph_Hall" TargetMode="External"/><Relationship Id="rId180" Type="http://schemas.openxmlformats.org/officeDocument/2006/relationships/hyperlink" Target="https://en.wikipedia.org/wiki/Farbauti_(moon)" TargetMode="External"/><Relationship Id="rId210" Type="http://schemas.openxmlformats.org/officeDocument/2006/relationships/hyperlink" Target="https://en.wikipedia.org/wiki/S/2004_S_17" TargetMode="External"/><Relationship Id="rId215" Type="http://schemas.openxmlformats.org/officeDocument/2006/relationships/hyperlink" Target="https://en.wikipedia.org/wiki/S/2007_S_2" TargetMode="External"/><Relationship Id="rId236" Type="http://schemas.openxmlformats.org/officeDocument/2006/relationships/hyperlink" Target="https://en.wikipedia.org/wiki/Inner_moon" TargetMode="External"/><Relationship Id="rId257" Type="http://schemas.openxmlformats.org/officeDocument/2006/relationships/hyperlink" Target="https://en.wikipedia.org/wiki/Setebos_(moon)" TargetMode="External"/><Relationship Id="rId278" Type="http://schemas.openxmlformats.org/officeDocument/2006/relationships/hyperlink" Target="https://en.wikipedia.org/wiki/Triton_(moon)" TargetMode="External"/><Relationship Id="rId26" Type="http://schemas.openxmlformats.org/officeDocument/2006/relationships/hyperlink" Target="https://en.wikipedia.org/wiki/Charles_Dillon_Perrine" TargetMode="External"/><Relationship Id="rId231" Type="http://schemas.openxmlformats.org/officeDocument/2006/relationships/hyperlink" Target="https://en.wikipedia.org/wiki/Miranda_(moon)" TargetMode="External"/><Relationship Id="rId252" Type="http://schemas.openxmlformats.org/officeDocument/2006/relationships/hyperlink" Target="https://en.wikipedia.org/wiki/Irregular_moons" TargetMode="External"/><Relationship Id="rId273" Type="http://schemas.openxmlformats.org/officeDocument/2006/relationships/hyperlink" Target="https://en.wikipedia.org/wiki/Inner_moon" TargetMode="External"/><Relationship Id="rId294" Type="http://schemas.openxmlformats.org/officeDocument/2006/relationships/hyperlink" Target="https://en.wikipedia.org/wiki/Proteus_(moon)" TargetMode="External"/><Relationship Id="rId308" Type="http://schemas.openxmlformats.org/officeDocument/2006/relationships/hyperlink" Target="https://en.wikipedia.org/wiki/Inner_moon" TargetMode="External"/><Relationship Id="rId47" Type="http://schemas.openxmlformats.org/officeDocument/2006/relationships/hyperlink" Target="https://en.wikipedia.org/wiki/Megaclite_(moon)" TargetMode="External"/><Relationship Id="rId68" Type="http://schemas.openxmlformats.org/officeDocument/2006/relationships/hyperlink" Target="https://en.wikipedia.org/wiki/Mneme_(moon)" TargetMode="External"/><Relationship Id="rId89" Type="http://schemas.openxmlformats.org/officeDocument/2006/relationships/hyperlink" Target="https://en.wikipedia.org/wiki/List_of_natural_satellites" TargetMode="External"/><Relationship Id="rId112" Type="http://schemas.openxmlformats.org/officeDocument/2006/relationships/hyperlink" Target="https://en.wikipedia.org/wiki/Irregular_moon" TargetMode="External"/><Relationship Id="rId133" Type="http://schemas.openxmlformats.org/officeDocument/2006/relationships/hyperlink" Target="https://en.wikipedia.org/wiki/Phoebe_(moon)" TargetMode="External"/><Relationship Id="rId154" Type="http://schemas.openxmlformats.org/officeDocument/2006/relationships/hyperlink" Target="https://en.wikipedia.org/wiki/Ijiraq_(moon)" TargetMode="External"/><Relationship Id="rId175" Type="http://schemas.openxmlformats.org/officeDocument/2006/relationships/hyperlink" Target="https://en.wikipedia.org/wiki/List_of_natural_satellites" TargetMode="External"/><Relationship Id="rId196" Type="http://schemas.openxmlformats.org/officeDocument/2006/relationships/hyperlink" Target="https://en.wikipedia.org/wiki/List_of_natural_satellites" TargetMode="External"/><Relationship Id="rId200" Type="http://schemas.openxmlformats.org/officeDocument/2006/relationships/hyperlink" Target="https://en.wikipedia.org/wiki/List_of_natural_satellites" TargetMode="External"/><Relationship Id="rId16" Type="http://schemas.openxmlformats.org/officeDocument/2006/relationships/hyperlink" Target="https://en.wikipedia.org/wiki/Ganymede_(moon)" TargetMode="External"/><Relationship Id="rId221" Type="http://schemas.openxmlformats.org/officeDocument/2006/relationships/hyperlink" Target="https://en.wikipedia.org/wiki/Moonlet" TargetMode="External"/><Relationship Id="rId242" Type="http://schemas.openxmlformats.org/officeDocument/2006/relationships/hyperlink" Target="https://en.wikipedia.org/wiki/Inner_moon" TargetMode="External"/><Relationship Id="rId263" Type="http://schemas.openxmlformats.org/officeDocument/2006/relationships/hyperlink" Target="https://en.wikipedia.org/wiki/Francisco_(moon)" TargetMode="External"/><Relationship Id="rId284" Type="http://schemas.openxmlformats.org/officeDocument/2006/relationships/hyperlink" Target="https://en.wikipedia.org/wiki/Naiad_(moon)" TargetMode="External"/><Relationship Id="rId319" Type="http://schemas.openxmlformats.org/officeDocument/2006/relationships/hyperlink" Target="https://en.wikipedia.org/wiki/List_of_natural_satellites" TargetMode="External"/><Relationship Id="rId37" Type="http://schemas.openxmlformats.org/officeDocument/2006/relationships/hyperlink" Target="https://en.wikipedia.org/wiki/Ananke_(moon)" TargetMode="External"/><Relationship Id="rId58" Type="http://schemas.openxmlformats.org/officeDocument/2006/relationships/hyperlink" Target="https://en.wikipedia.org/wiki/Hermippe_(moon)" TargetMode="External"/><Relationship Id="rId79" Type="http://schemas.openxmlformats.org/officeDocument/2006/relationships/hyperlink" Target="https://en.wikipedia.org/wiki/Herse_(moon)" TargetMode="External"/><Relationship Id="rId102" Type="http://schemas.openxmlformats.org/officeDocument/2006/relationships/hyperlink" Target="https://en.wikipedia.org/wiki/S/2003_J_4" TargetMode="External"/><Relationship Id="rId123" Type="http://schemas.openxmlformats.org/officeDocument/2006/relationships/hyperlink" Target="https://en.wikipedia.org/wiki/Sidera_Lodoicea" TargetMode="External"/><Relationship Id="rId144" Type="http://schemas.openxmlformats.org/officeDocument/2006/relationships/hyperlink" Target="https://en.wikipedia.org/wiki/Trojan_moon" TargetMode="External"/><Relationship Id="rId90" Type="http://schemas.openxmlformats.org/officeDocument/2006/relationships/hyperlink" Target="https://en.wikipedia.org/wiki/Jupiter_LV" TargetMode="External"/><Relationship Id="rId165" Type="http://schemas.openxmlformats.org/officeDocument/2006/relationships/hyperlink" Target="https://en.wikipedia.org/wiki/Methone_(moon)" TargetMode="External"/><Relationship Id="rId186" Type="http://schemas.openxmlformats.org/officeDocument/2006/relationships/hyperlink" Target="https://en.wikipedia.org/wiki/Kari_(moon)" TargetMode="External"/><Relationship Id="rId211" Type="http://schemas.openxmlformats.org/officeDocument/2006/relationships/hyperlink" Target="https://en.wikipedia.org/wiki/S/2006_S_1" TargetMode="External"/><Relationship Id="rId232" Type="http://schemas.openxmlformats.org/officeDocument/2006/relationships/hyperlink" Target="https://en.wikipedia.org/wiki/Gerard_P._Kuiper" TargetMode="External"/><Relationship Id="rId253" Type="http://schemas.openxmlformats.org/officeDocument/2006/relationships/hyperlink" Target="https://en.wikipedia.org/wiki/Sycorax_(moon)" TargetMode="External"/><Relationship Id="rId274" Type="http://schemas.openxmlformats.org/officeDocument/2006/relationships/hyperlink" Target="https://en.wikipedia.org/wiki/List_of_natural_satellites" TargetMode="External"/><Relationship Id="rId295" Type="http://schemas.openxmlformats.org/officeDocument/2006/relationships/hyperlink" Target="https://en.wikipedia.org/wiki/Inner_moon" TargetMode="External"/><Relationship Id="rId309" Type="http://schemas.openxmlformats.org/officeDocument/2006/relationships/hyperlink" Target="https://en.wikipedia.org/wiki/List_of_natural_satellites" TargetMode="External"/><Relationship Id="rId27" Type="http://schemas.openxmlformats.org/officeDocument/2006/relationships/hyperlink" Target="https://en.wikipedia.org/wiki/Elara_(moon)" TargetMode="External"/><Relationship Id="rId48" Type="http://schemas.openxmlformats.org/officeDocument/2006/relationships/hyperlink" Target="https://en.wikipedia.org/wiki/Taygete_(moon)" TargetMode="External"/><Relationship Id="rId69" Type="http://schemas.openxmlformats.org/officeDocument/2006/relationships/hyperlink" Target="https://en.wikipedia.org/wiki/Aoede_(moon)" TargetMode="External"/><Relationship Id="rId113" Type="http://schemas.openxmlformats.org/officeDocument/2006/relationships/hyperlink" Target="https://en.wikipedia.org/wiki/List_of_natural_satellites" TargetMode="External"/><Relationship Id="rId134" Type="http://schemas.openxmlformats.org/officeDocument/2006/relationships/hyperlink" Target="https://en.wikipedia.org/wiki/William_Henry_Pickering" TargetMode="External"/><Relationship Id="rId320" Type="http://schemas.openxmlformats.org/officeDocument/2006/relationships/hyperlink" Target="https://en.wikipedia.org/wiki/Dysnomia_(moon)" TargetMode="External"/><Relationship Id="rId80" Type="http://schemas.openxmlformats.org/officeDocument/2006/relationships/hyperlink" Target="https://en.wikipedia.org/wiki/Jupiter_LI" TargetMode="External"/><Relationship Id="rId155" Type="http://schemas.openxmlformats.org/officeDocument/2006/relationships/hyperlink" Target="https://en.wikipedia.org/wiki/Suttungr_(moon)" TargetMode="External"/><Relationship Id="rId176" Type="http://schemas.openxmlformats.org/officeDocument/2006/relationships/hyperlink" Target="https://en.wikipedia.org/wiki/Aegir_(moon)" TargetMode="External"/><Relationship Id="rId197" Type="http://schemas.openxmlformats.org/officeDocument/2006/relationships/hyperlink" Target="https://en.wikipedia.org/wiki/Jarnsaxa_(moon)" TargetMode="External"/><Relationship Id="rId201" Type="http://schemas.openxmlformats.org/officeDocument/2006/relationships/hyperlink" Target="https://en.wikipedia.org/wiki/Tarqeq_(moon)" TargetMode="External"/><Relationship Id="rId222" Type="http://schemas.openxmlformats.org/officeDocument/2006/relationships/hyperlink" Target="https://en.wikipedia.org/wiki/List_of_natural_satellites" TargetMode="External"/><Relationship Id="rId243" Type="http://schemas.openxmlformats.org/officeDocument/2006/relationships/hyperlink" Target="https://en.wikipedia.org/wiki/Portia_(moon)" TargetMode="External"/><Relationship Id="rId264" Type="http://schemas.openxmlformats.org/officeDocument/2006/relationships/hyperlink" Target="https://en.wikipedia.org/wiki/Irregular_moons" TargetMode="External"/><Relationship Id="rId285" Type="http://schemas.openxmlformats.org/officeDocument/2006/relationships/hyperlink" Target="https://en.wikipedia.org/wiki/Inner_moon" TargetMode="External"/><Relationship Id="rId17" Type="http://schemas.openxmlformats.org/officeDocument/2006/relationships/hyperlink" Target="https://en.wikipedia.org/wiki/Galileo_Galilei" TargetMode="External"/><Relationship Id="rId38" Type="http://schemas.openxmlformats.org/officeDocument/2006/relationships/hyperlink" Target="https://en.wikipedia.org/wiki/Seth_Barnes_Nicholson" TargetMode="External"/><Relationship Id="rId59" Type="http://schemas.openxmlformats.org/officeDocument/2006/relationships/hyperlink" Target="https://en.wikipedia.org/wiki/Aitne_(moon)" TargetMode="External"/><Relationship Id="rId103" Type="http://schemas.openxmlformats.org/officeDocument/2006/relationships/hyperlink" Target="https://en.wikipedia.org/wiki/S/2003_J_9" TargetMode="External"/><Relationship Id="rId124" Type="http://schemas.openxmlformats.org/officeDocument/2006/relationships/hyperlink" Target="https://en.wikipedia.org/wiki/Rhea_(moon)" TargetMode="External"/><Relationship Id="rId310" Type="http://schemas.openxmlformats.org/officeDocument/2006/relationships/hyperlink" Target="https://en.wikipedia.org/wiki/Charon_(moon)" TargetMode="External"/><Relationship Id="rId70" Type="http://schemas.openxmlformats.org/officeDocument/2006/relationships/hyperlink" Target="https://en.wikipedia.org/wiki/Thelxinoe_(moon)" TargetMode="External"/><Relationship Id="rId91" Type="http://schemas.openxmlformats.org/officeDocument/2006/relationships/hyperlink" Target="https://en.wikipedia.org/wiki/Jupiter_LVI" TargetMode="External"/><Relationship Id="rId145" Type="http://schemas.openxmlformats.org/officeDocument/2006/relationships/hyperlink" Target="https://en.wikipedia.org/wiki/Atlas_(moon)" TargetMode="External"/><Relationship Id="rId166" Type="http://schemas.openxmlformats.org/officeDocument/2006/relationships/hyperlink" Target="https://en.wikipedia.org/wiki/Moons_of_Saturn" TargetMode="External"/><Relationship Id="rId187" Type="http://schemas.openxmlformats.org/officeDocument/2006/relationships/hyperlink" Target="https://en.wikipedia.org/wiki/List_of_natural_satellites" TargetMode="External"/><Relationship Id="rId1" Type="http://schemas.openxmlformats.org/officeDocument/2006/relationships/hyperlink" Target="https://en.wikipedia.org/wiki/Semi-major_axis" TargetMode="External"/><Relationship Id="rId212" Type="http://schemas.openxmlformats.org/officeDocument/2006/relationships/hyperlink" Target="https://en.wikipedia.org/wiki/List_of_natural_satellites" TargetMode="External"/><Relationship Id="rId233" Type="http://schemas.openxmlformats.org/officeDocument/2006/relationships/hyperlink" Target="https://en.wikipedia.org/wiki/Cordelia_(moon)" TargetMode="External"/><Relationship Id="rId254" Type="http://schemas.openxmlformats.org/officeDocument/2006/relationships/hyperlink" Target="https://en.wikipedia.org/wiki/Irregular_moons" TargetMode="External"/><Relationship Id="rId28" Type="http://schemas.openxmlformats.org/officeDocument/2006/relationships/hyperlink" Target="https://en.wikipedia.org/wiki/Charles_Dillon_Perrine" TargetMode="External"/><Relationship Id="rId49" Type="http://schemas.openxmlformats.org/officeDocument/2006/relationships/hyperlink" Target="https://en.wikipedia.org/wiki/Chaldene" TargetMode="External"/><Relationship Id="rId114" Type="http://schemas.openxmlformats.org/officeDocument/2006/relationships/hyperlink" Target="https://en.wikipedia.org/wiki/Mimas_(moon)" TargetMode="External"/><Relationship Id="rId275" Type="http://schemas.openxmlformats.org/officeDocument/2006/relationships/hyperlink" Target="https://en.wikipedia.org/wiki/Cupid_(moon)" TargetMode="External"/><Relationship Id="rId296" Type="http://schemas.openxmlformats.org/officeDocument/2006/relationships/hyperlink" Target="https://en.wikipedia.org/wiki/Halimede_(moon)" TargetMode="External"/><Relationship Id="rId300" Type="http://schemas.openxmlformats.org/officeDocument/2006/relationships/hyperlink" Target="https://en.wikipedia.org/wiki/Sao_(moon)" TargetMode="External"/><Relationship Id="rId60" Type="http://schemas.openxmlformats.org/officeDocument/2006/relationships/hyperlink" Target="https://en.wikipedia.org/wiki/Eurydome_(moon)" TargetMode="External"/><Relationship Id="rId81" Type="http://schemas.openxmlformats.org/officeDocument/2006/relationships/hyperlink" Target="https://en.wikipedia.org/wiki/List_of_natural_satellites" TargetMode="External"/><Relationship Id="rId135" Type="http://schemas.openxmlformats.org/officeDocument/2006/relationships/hyperlink" Target="https://en.wikipedia.org/wiki/Janus_(moon)" TargetMode="External"/><Relationship Id="rId156" Type="http://schemas.openxmlformats.org/officeDocument/2006/relationships/hyperlink" Target="https://en.wikipedia.org/wiki/Kiviuq_(moon)" TargetMode="External"/><Relationship Id="rId177" Type="http://schemas.openxmlformats.org/officeDocument/2006/relationships/hyperlink" Target="https://en.wikipedia.org/wiki/Bebhionn_(moon)" TargetMode="External"/><Relationship Id="rId198" Type="http://schemas.openxmlformats.org/officeDocument/2006/relationships/hyperlink" Target="https://en.wikipedia.org/wiki/List_of_natural_satellites" TargetMode="External"/><Relationship Id="rId321" Type="http://schemas.openxmlformats.org/officeDocument/2006/relationships/hyperlink" Target="https://en.wikipedia.org/wiki/List_of_natural_satellites" TargetMode="External"/><Relationship Id="rId202" Type="http://schemas.openxmlformats.org/officeDocument/2006/relationships/hyperlink" Target="https://en.wikipedia.org/wiki/List_of_natural_satellites" TargetMode="External"/><Relationship Id="rId223" Type="http://schemas.openxmlformats.org/officeDocument/2006/relationships/hyperlink" Target="https://en.wikipedia.org/wiki/Ariel_(moon)" TargetMode="External"/><Relationship Id="rId244" Type="http://schemas.openxmlformats.org/officeDocument/2006/relationships/hyperlink" Target="https://en.wikipedia.org/wiki/Inner_moon" TargetMode="External"/><Relationship Id="rId18" Type="http://schemas.openxmlformats.org/officeDocument/2006/relationships/hyperlink" Target="https://en.wikipedia.org/wiki/Galilean_moons" TargetMode="External"/><Relationship Id="rId39" Type="http://schemas.openxmlformats.org/officeDocument/2006/relationships/hyperlink" Target="https://en.wikipedia.org/wiki/Leda_(moon)" TargetMode="External"/><Relationship Id="rId265" Type="http://schemas.openxmlformats.org/officeDocument/2006/relationships/hyperlink" Target="https://en.wikipedia.org/wiki/Margaret_(moon)" TargetMode="External"/><Relationship Id="rId286" Type="http://schemas.openxmlformats.org/officeDocument/2006/relationships/hyperlink" Target="https://en.wikipedia.org/wiki/Thalassa_(moon)" TargetMode="External"/><Relationship Id="rId50" Type="http://schemas.openxmlformats.org/officeDocument/2006/relationships/hyperlink" Target="https://en.wikipedia.org/wiki/Harpalyke_(moon)" TargetMode="External"/><Relationship Id="rId104" Type="http://schemas.openxmlformats.org/officeDocument/2006/relationships/hyperlink" Target="https://en.wikipedia.org/wiki/S/2003_J_10" TargetMode="External"/><Relationship Id="rId125" Type="http://schemas.openxmlformats.org/officeDocument/2006/relationships/hyperlink" Target="https://en.wikipedia.org/wiki/Giovanni_Domenico_Cassini" TargetMode="External"/><Relationship Id="rId146" Type="http://schemas.openxmlformats.org/officeDocument/2006/relationships/hyperlink" Target="https://en.wikipedia.org/wiki/Prometheus_(moon)" TargetMode="External"/><Relationship Id="rId167" Type="http://schemas.openxmlformats.org/officeDocument/2006/relationships/hyperlink" Target="https://en.wikipedia.org/wiki/List_of_natural_satellites" TargetMode="External"/><Relationship Id="rId188" Type="http://schemas.openxmlformats.org/officeDocument/2006/relationships/hyperlink" Target="https://en.wikipedia.org/wiki/Loge_(moon)" TargetMode="External"/><Relationship Id="rId311" Type="http://schemas.openxmlformats.org/officeDocument/2006/relationships/hyperlink" Target="https://en.wikipedia.org/wiki/James_W._Christy" TargetMode="External"/><Relationship Id="rId71" Type="http://schemas.openxmlformats.org/officeDocument/2006/relationships/hyperlink" Target="https://en.wikipedia.org/wiki/Arche_(moon)" TargetMode="External"/><Relationship Id="rId92" Type="http://schemas.openxmlformats.org/officeDocument/2006/relationships/hyperlink" Target="https://en.wikipedia.org/wiki/Scott_S._Sheppard" TargetMode="External"/><Relationship Id="rId213" Type="http://schemas.openxmlformats.org/officeDocument/2006/relationships/hyperlink" Target="https://en.wikipedia.org/wiki/S/2006_S_3" TargetMode="External"/><Relationship Id="rId234" Type="http://schemas.openxmlformats.org/officeDocument/2006/relationships/hyperlink" Target="https://en.wikipedia.org/wiki/Ophelia_(moon)" TargetMode="External"/><Relationship Id="rId2" Type="http://schemas.openxmlformats.org/officeDocument/2006/relationships/hyperlink" Target="https://en.wikipedia.org/wiki/Moon" TargetMode="External"/><Relationship Id="rId29" Type="http://schemas.openxmlformats.org/officeDocument/2006/relationships/hyperlink" Target="https://en.wikipedia.org/wiki/Pasiphae_(moon)" TargetMode="External"/><Relationship Id="rId255" Type="http://schemas.openxmlformats.org/officeDocument/2006/relationships/hyperlink" Target="https://en.wikipedia.org/wiki/Prospero_(moon)" TargetMode="External"/><Relationship Id="rId276" Type="http://schemas.openxmlformats.org/officeDocument/2006/relationships/hyperlink" Target="https://en.wikipedia.org/wiki/Inner_moon" TargetMode="External"/><Relationship Id="rId297" Type="http://schemas.openxmlformats.org/officeDocument/2006/relationships/hyperlink" Target="https://en.wikipedia.org/wiki/Irregular_moon" TargetMode="External"/><Relationship Id="rId40" Type="http://schemas.openxmlformats.org/officeDocument/2006/relationships/hyperlink" Target="https://en.wikipedia.org/wiki/Charles_T._Kowal" TargetMode="External"/><Relationship Id="rId115" Type="http://schemas.openxmlformats.org/officeDocument/2006/relationships/hyperlink" Target="https://en.wikipedia.org/wiki/William_Herschel" TargetMode="External"/><Relationship Id="rId136" Type="http://schemas.openxmlformats.org/officeDocument/2006/relationships/hyperlink" Target="https://en.wikipedia.org/wiki/Inner_moon" TargetMode="External"/><Relationship Id="rId157" Type="http://schemas.openxmlformats.org/officeDocument/2006/relationships/hyperlink" Target="https://en.wikipedia.org/wiki/Brett_J._Gladman" TargetMode="External"/><Relationship Id="rId178" Type="http://schemas.openxmlformats.org/officeDocument/2006/relationships/hyperlink" Target="https://en.wikipedia.org/wiki/Bergelmir_(moon)" TargetMode="External"/><Relationship Id="rId301" Type="http://schemas.openxmlformats.org/officeDocument/2006/relationships/hyperlink" Target="https://en.wikipedia.org/wiki/Irregular_moons" TargetMode="External"/><Relationship Id="rId322" Type="http://schemas.openxmlformats.org/officeDocument/2006/relationships/hyperlink" Target="https://en.wikipedia.org/wiki/Scattered_disc" TargetMode="External"/><Relationship Id="rId61" Type="http://schemas.openxmlformats.org/officeDocument/2006/relationships/hyperlink" Target="https://en.wikipedia.org/wiki/Euanthe_(moon)" TargetMode="External"/><Relationship Id="rId82" Type="http://schemas.openxmlformats.org/officeDocument/2006/relationships/hyperlink" Target="https://en.wikipedia.org/wiki/Jupiter_LII" TargetMode="External"/><Relationship Id="rId199" Type="http://schemas.openxmlformats.org/officeDocument/2006/relationships/hyperlink" Target="https://en.wikipedia.org/wiki/Greip_(moon)" TargetMode="External"/><Relationship Id="rId203" Type="http://schemas.openxmlformats.org/officeDocument/2006/relationships/hyperlink" Target="https://en.wikipedia.org/wiki/Aegaeon_(moon)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Aluminium" TargetMode="External"/><Relationship Id="rId18" Type="http://schemas.openxmlformats.org/officeDocument/2006/relationships/hyperlink" Target="https://en.wikipedia.org/wiki/Argon" TargetMode="External"/><Relationship Id="rId26" Type="http://schemas.openxmlformats.org/officeDocument/2006/relationships/hyperlink" Target="https://en.wikipedia.org/wiki/Iron" TargetMode="External"/><Relationship Id="rId39" Type="http://schemas.openxmlformats.org/officeDocument/2006/relationships/hyperlink" Target="https://en.wikipedia.org/wiki/Yttrium" TargetMode="External"/><Relationship Id="rId21" Type="http://schemas.openxmlformats.org/officeDocument/2006/relationships/hyperlink" Target="https://en.wikipedia.org/wiki/Scandium" TargetMode="External"/><Relationship Id="rId34" Type="http://schemas.openxmlformats.org/officeDocument/2006/relationships/hyperlink" Target="https://en.wikipedia.org/wiki/Selenium" TargetMode="External"/><Relationship Id="rId42" Type="http://schemas.openxmlformats.org/officeDocument/2006/relationships/hyperlink" Target="https://en.wikipedia.org/wiki/Molybdenum" TargetMode="External"/><Relationship Id="rId47" Type="http://schemas.openxmlformats.org/officeDocument/2006/relationships/hyperlink" Target="https://en.wikipedia.org/wiki/Silver" TargetMode="External"/><Relationship Id="rId50" Type="http://schemas.openxmlformats.org/officeDocument/2006/relationships/hyperlink" Target="https://en.wikipedia.org/wiki/Tin" TargetMode="External"/><Relationship Id="rId55" Type="http://schemas.openxmlformats.org/officeDocument/2006/relationships/hyperlink" Target="https://en.wikipedia.org/wiki/Caesium" TargetMode="External"/><Relationship Id="rId63" Type="http://schemas.openxmlformats.org/officeDocument/2006/relationships/hyperlink" Target="https://en.wikipedia.org/wiki/Europium" TargetMode="External"/><Relationship Id="rId68" Type="http://schemas.openxmlformats.org/officeDocument/2006/relationships/hyperlink" Target="https://en.wikipedia.org/wiki/Erbium" TargetMode="External"/><Relationship Id="rId76" Type="http://schemas.openxmlformats.org/officeDocument/2006/relationships/hyperlink" Target="https://en.wikipedia.org/wiki/Osmium" TargetMode="External"/><Relationship Id="rId84" Type="http://schemas.openxmlformats.org/officeDocument/2006/relationships/hyperlink" Target="https://en.wikipedia.org/wiki/Polonium" TargetMode="External"/><Relationship Id="rId89" Type="http://schemas.openxmlformats.org/officeDocument/2006/relationships/hyperlink" Target="https://en.wikipedia.org/wiki/Actinium" TargetMode="External"/><Relationship Id="rId7" Type="http://schemas.openxmlformats.org/officeDocument/2006/relationships/hyperlink" Target="https://en.wikipedia.org/wiki/Nitrogen" TargetMode="External"/><Relationship Id="rId71" Type="http://schemas.openxmlformats.org/officeDocument/2006/relationships/hyperlink" Target="https://en.wikipedia.org/wiki/Lutetium" TargetMode="External"/><Relationship Id="rId92" Type="http://schemas.openxmlformats.org/officeDocument/2006/relationships/hyperlink" Target="https://en.wikipedia.org/wiki/Uranium" TargetMode="External"/><Relationship Id="rId2" Type="http://schemas.openxmlformats.org/officeDocument/2006/relationships/hyperlink" Target="https://en.wikipedia.org/wiki/Helium" TargetMode="External"/><Relationship Id="rId16" Type="http://schemas.openxmlformats.org/officeDocument/2006/relationships/hyperlink" Target="https://en.wikipedia.org/wiki/Sulfur" TargetMode="External"/><Relationship Id="rId29" Type="http://schemas.openxmlformats.org/officeDocument/2006/relationships/hyperlink" Target="https://en.wikipedia.org/wiki/Copper" TargetMode="External"/><Relationship Id="rId11" Type="http://schemas.openxmlformats.org/officeDocument/2006/relationships/hyperlink" Target="https://en.wikipedia.org/wiki/Sodium" TargetMode="External"/><Relationship Id="rId24" Type="http://schemas.openxmlformats.org/officeDocument/2006/relationships/hyperlink" Target="https://en.wikipedia.org/wiki/Chromium" TargetMode="External"/><Relationship Id="rId32" Type="http://schemas.openxmlformats.org/officeDocument/2006/relationships/hyperlink" Target="https://en.wikipedia.org/wiki/Germanium" TargetMode="External"/><Relationship Id="rId37" Type="http://schemas.openxmlformats.org/officeDocument/2006/relationships/hyperlink" Target="https://en.wikipedia.org/wiki/Rubidium" TargetMode="External"/><Relationship Id="rId40" Type="http://schemas.openxmlformats.org/officeDocument/2006/relationships/hyperlink" Target="https://en.wikipedia.org/wiki/Zirconium" TargetMode="External"/><Relationship Id="rId45" Type="http://schemas.openxmlformats.org/officeDocument/2006/relationships/hyperlink" Target="https://en.wikipedia.org/wiki/Rhodium" TargetMode="External"/><Relationship Id="rId53" Type="http://schemas.openxmlformats.org/officeDocument/2006/relationships/hyperlink" Target="https://en.wikipedia.org/wiki/Iodine" TargetMode="External"/><Relationship Id="rId58" Type="http://schemas.openxmlformats.org/officeDocument/2006/relationships/hyperlink" Target="https://en.wikipedia.org/wiki/Cerium" TargetMode="External"/><Relationship Id="rId66" Type="http://schemas.openxmlformats.org/officeDocument/2006/relationships/hyperlink" Target="https://en.wikipedia.org/wiki/Dysprosium" TargetMode="External"/><Relationship Id="rId74" Type="http://schemas.openxmlformats.org/officeDocument/2006/relationships/hyperlink" Target="https://en.wikipedia.org/wiki/Tungsten" TargetMode="External"/><Relationship Id="rId79" Type="http://schemas.openxmlformats.org/officeDocument/2006/relationships/hyperlink" Target="https://en.wikipedia.org/wiki/Gold" TargetMode="External"/><Relationship Id="rId87" Type="http://schemas.openxmlformats.org/officeDocument/2006/relationships/hyperlink" Target="https://en.wikipedia.org/wiki/Francium" TargetMode="External"/><Relationship Id="rId5" Type="http://schemas.openxmlformats.org/officeDocument/2006/relationships/hyperlink" Target="https://en.wikipedia.org/wiki/Boron" TargetMode="External"/><Relationship Id="rId61" Type="http://schemas.openxmlformats.org/officeDocument/2006/relationships/hyperlink" Target="https://en.wikipedia.org/wiki/Promethium" TargetMode="External"/><Relationship Id="rId82" Type="http://schemas.openxmlformats.org/officeDocument/2006/relationships/hyperlink" Target="https://en.wikipedia.org/wiki/Lead" TargetMode="External"/><Relationship Id="rId90" Type="http://schemas.openxmlformats.org/officeDocument/2006/relationships/hyperlink" Target="https://en.wikipedia.org/wiki/Thorium" TargetMode="External"/><Relationship Id="rId95" Type="http://schemas.openxmlformats.org/officeDocument/2006/relationships/printerSettings" Target="../printerSettings/printerSettings1.bin"/><Relationship Id="rId19" Type="http://schemas.openxmlformats.org/officeDocument/2006/relationships/hyperlink" Target="https://en.wikipedia.org/wiki/Potassium" TargetMode="External"/><Relationship Id="rId14" Type="http://schemas.openxmlformats.org/officeDocument/2006/relationships/hyperlink" Target="https://en.wikipedia.org/wiki/Silicon" TargetMode="External"/><Relationship Id="rId22" Type="http://schemas.openxmlformats.org/officeDocument/2006/relationships/hyperlink" Target="https://en.wikipedia.org/wiki/Titanium" TargetMode="External"/><Relationship Id="rId27" Type="http://schemas.openxmlformats.org/officeDocument/2006/relationships/hyperlink" Target="https://en.wikipedia.org/wiki/Cobalt" TargetMode="External"/><Relationship Id="rId30" Type="http://schemas.openxmlformats.org/officeDocument/2006/relationships/hyperlink" Target="https://en.wikipedia.org/wiki/Zinc" TargetMode="External"/><Relationship Id="rId35" Type="http://schemas.openxmlformats.org/officeDocument/2006/relationships/hyperlink" Target="https://en.wikipedia.org/wiki/Bromine" TargetMode="External"/><Relationship Id="rId43" Type="http://schemas.openxmlformats.org/officeDocument/2006/relationships/hyperlink" Target="https://en.wikipedia.org/wiki/Technetium" TargetMode="External"/><Relationship Id="rId48" Type="http://schemas.openxmlformats.org/officeDocument/2006/relationships/hyperlink" Target="https://en.wikipedia.org/wiki/Cadmium" TargetMode="External"/><Relationship Id="rId56" Type="http://schemas.openxmlformats.org/officeDocument/2006/relationships/hyperlink" Target="https://en.wikipedia.org/wiki/Barium" TargetMode="External"/><Relationship Id="rId64" Type="http://schemas.openxmlformats.org/officeDocument/2006/relationships/hyperlink" Target="https://en.wikipedia.org/wiki/Gadolinium" TargetMode="External"/><Relationship Id="rId69" Type="http://schemas.openxmlformats.org/officeDocument/2006/relationships/hyperlink" Target="https://en.wikipedia.org/wiki/Thulium" TargetMode="External"/><Relationship Id="rId77" Type="http://schemas.openxmlformats.org/officeDocument/2006/relationships/hyperlink" Target="https://en.wikipedia.org/wiki/Iridium" TargetMode="External"/><Relationship Id="rId8" Type="http://schemas.openxmlformats.org/officeDocument/2006/relationships/hyperlink" Target="https://en.wikipedia.org/wiki/Oxygen" TargetMode="External"/><Relationship Id="rId51" Type="http://schemas.openxmlformats.org/officeDocument/2006/relationships/hyperlink" Target="https://en.wikipedia.org/wiki/Antimony" TargetMode="External"/><Relationship Id="rId72" Type="http://schemas.openxmlformats.org/officeDocument/2006/relationships/hyperlink" Target="https://en.wikipedia.org/wiki/Hafnium" TargetMode="External"/><Relationship Id="rId80" Type="http://schemas.openxmlformats.org/officeDocument/2006/relationships/hyperlink" Target="https://en.wikipedia.org/wiki/Mercury_(element)" TargetMode="External"/><Relationship Id="rId85" Type="http://schemas.openxmlformats.org/officeDocument/2006/relationships/hyperlink" Target="https://en.wikipedia.org/wiki/Astatine" TargetMode="External"/><Relationship Id="rId93" Type="http://schemas.openxmlformats.org/officeDocument/2006/relationships/hyperlink" Target="https://en.wikipedia.org/wiki/Neptunium" TargetMode="External"/><Relationship Id="rId3" Type="http://schemas.openxmlformats.org/officeDocument/2006/relationships/hyperlink" Target="https://en.wikipedia.org/wiki/Lithium" TargetMode="External"/><Relationship Id="rId12" Type="http://schemas.openxmlformats.org/officeDocument/2006/relationships/hyperlink" Target="https://en.wikipedia.org/wiki/Magnesium" TargetMode="External"/><Relationship Id="rId17" Type="http://schemas.openxmlformats.org/officeDocument/2006/relationships/hyperlink" Target="https://en.wikipedia.org/wiki/Chlorine" TargetMode="External"/><Relationship Id="rId25" Type="http://schemas.openxmlformats.org/officeDocument/2006/relationships/hyperlink" Target="https://en.wikipedia.org/wiki/Manganese" TargetMode="External"/><Relationship Id="rId33" Type="http://schemas.openxmlformats.org/officeDocument/2006/relationships/hyperlink" Target="https://en.wikipedia.org/wiki/Arsenic" TargetMode="External"/><Relationship Id="rId38" Type="http://schemas.openxmlformats.org/officeDocument/2006/relationships/hyperlink" Target="https://en.wikipedia.org/wiki/Strontium" TargetMode="External"/><Relationship Id="rId46" Type="http://schemas.openxmlformats.org/officeDocument/2006/relationships/hyperlink" Target="https://en.wikipedia.org/wiki/Palladium" TargetMode="External"/><Relationship Id="rId59" Type="http://schemas.openxmlformats.org/officeDocument/2006/relationships/hyperlink" Target="https://en.wikipedia.org/wiki/Praseodymium" TargetMode="External"/><Relationship Id="rId67" Type="http://schemas.openxmlformats.org/officeDocument/2006/relationships/hyperlink" Target="https://en.wikipedia.org/wiki/Holmium" TargetMode="External"/><Relationship Id="rId20" Type="http://schemas.openxmlformats.org/officeDocument/2006/relationships/hyperlink" Target="https://en.wikipedia.org/wiki/Calcium" TargetMode="External"/><Relationship Id="rId41" Type="http://schemas.openxmlformats.org/officeDocument/2006/relationships/hyperlink" Target="https://en.wikipedia.org/wiki/Niobium" TargetMode="External"/><Relationship Id="rId54" Type="http://schemas.openxmlformats.org/officeDocument/2006/relationships/hyperlink" Target="https://en.wikipedia.org/wiki/Xenon" TargetMode="External"/><Relationship Id="rId62" Type="http://schemas.openxmlformats.org/officeDocument/2006/relationships/hyperlink" Target="https://en.wikipedia.org/wiki/Samarium" TargetMode="External"/><Relationship Id="rId70" Type="http://schemas.openxmlformats.org/officeDocument/2006/relationships/hyperlink" Target="https://en.wikipedia.org/wiki/Ytterbium" TargetMode="External"/><Relationship Id="rId75" Type="http://schemas.openxmlformats.org/officeDocument/2006/relationships/hyperlink" Target="https://en.wikipedia.org/wiki/Rhenium" TargetMode="External"/><Relationship Id="rId83" Type="http://schemas.openxmlformats.org/officeDocument/2006/relationships/hyperlink" Target="https://en.wikipedia.org/wiki/Bismuth" TargetMode="External"/><Relationship Id="rId88" Type="http://schemas.openxmlformats.org/officeDocument/2006/relationships/hyperlink" Target="https://en.wikipedia.org/wiki/Radium" TargetMode="External"/><Relationship Id="rId91" Type="http://schemas.openxmlformats.org/officeDocument/2006/relationships/hyperlink" Target="https://en.wikipedia.org/wiki/Protactinium" TargetMode="External"/><Relationship Id="rId96" Type="http://schemas.openxmlformats.org/officeDocument/2006/relationships/table" Target="../tables/table2.xml"/><Relationship Id="rId1" Type="http://schemas.openxmlformats.org/officeDocument/2006/relationships/hyperlink" Target="https://en.wikipedia.org/wiki/Hydrogen" TargetMode="External"/><Relationship Id="rId6" Type="http://schemas.openxmlformats.org/officeDocument/2006/relationships/hyperlink" Target="https://en.wikipedia.org/wiki/Carbon" TargetMode="External"/><Relationship Id="rId15" Type="http://schemas.openxmlformats.org/officeDocument/2006/relationships/hyperlink" Target="https://en.wikipedia.org/wiki/Phosphorus" TargetMode="External"/><Relationship Id="rId23" Type="http://schemas.openxmlformats.org/officeDocument/2006/relationships/hyperlink" Target="https://en.wikipedia.org/wiki/Vanadium" TargetMode="External"/><Relationship Id="rId28" Type="http://schemas.openxmlformats.org/officeDocument/2006/relationships/hyperlink" Target="https://en.wikipedia.org/wiki/Nickel" TargetMode="External"/><Relationship Id="rId36" Type="http://schemas.openxmlformats.org/officeDocument/2006/relationships/hyperlink" Target="https://en.wikipedia.org/wiki/Krypton" TargetMode="External"/><Relationship Id="rId49" Type="http://schemas.openxmlformats.org/officeDocument/2006/relationships/hyperlink" Target="https://en.wikipedia.org/wiki/Indium" TargetMode="External"/><Relationship Id="rId57" Type="http://schemas.openxmlformats.org/officeDocument/2006/relationships/hyperlink" Target="https://en.wikipedia.org/wiki/Lanthanum" TargetMode="External"/><Relationship Id="rId10" Type="http://schemas.openxmlformats.org/officeDocument/2006/relationships/hyperlink" Target="https://en.wikipedia.org/wiki/Neon" TargetMode="External"/><Relationship Id="rId31" Type="http://schemas.openxmlformats.org/officeDocument/2006/relationships/hyperlink" Target="https://en.wikipedia.org/wiki/Gallium" TargetMode="External"/><Relationship Id="rId44" Type="http://schemas.openxmlformats.org/officeDocument/2006/relationships/hyperlink" Target="https://en.wikipedia.org/wiki/Ruthenium" TargetMode="External"/><Relationship Id="rId52" Type="http://schemas.openxmlformats.org/officeDocument/2006/relationships/hyperlink" Target="https://en.wikipedia.org/wiki/Tellurium" TargetMode="External"/><Relationship Id="rId60" Type="http://schemas.openxmlformats.org/officeDocument/2006/relationships/hyperlink" Target="https://en.wikipedia.org/wiki/Neodymium" TargetMode="External"/><Relationship Id="rId65" Type="http://schemas.openxmlformats.org/officeDocument/2006/relationships/hyperlink" Target="https://en.wikipedia.org/wiki/Terbium" TargetMode="External"/><Relationship Id="rId73" Type="http://schemas.openxmlformats.org/officeDocument/2006/relationships/hyperlink" Target="https://en.wikipedia.org/wiki/Tantalum" TargetMode="External"/><Relationship Id="rId78" Type="http://schemas.openxmlformats.org/officeDocument/2006/relationships/hyperlink" Target="https://en.wikipedia.org/wiki/Platinum" TargetMode="External"/><Relationship Id="rId81" Type="http://schemas.openxmlformats.org/officeDocument/2006/relationships/hyperlink" Target="https://en.wikipedia.org/wiki/Thallium" TargetMode="External"/><Relationship Id="rId86" Type="http://schemas.openxmlformats.org/officeDocument/2006/relationships/hyperlink" Target="https://en.wikipedia.org/wiki/Radon" TargetMode="External"/><Relationship Id="rId94" Type="http://schemas.openxmlformats.org/officeDocument/2006/relationships/hyperlink" Target="https://en.wikipedia.org/wiki/Plutonium" TargetMode="External"/><Relationship Id="rId4" Type="http://schemas.openxmlformats.org/officeDocument/2006/relationships/hyperlink" Target="https://en.wikipedia.org/wiki/Beryllium" TargetMode="External"/><Relationship Id="rId9" Type="http://schemas.openxmlformats.org/officeDocument/2006/relationships/hyperlink" Target="https://en.wikipedia.org/wiki/Fluorin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uropa_(moon)" TargetMode="External"/><Relationship Id="rId13" Type="http://schemas.openxmlformats.org/officeDocument/2006/relationships/hyperlink" Target="https://en.wikipedia.org/wiki/Uranus" TargetMode="External"/><Relationship Id="rId18" Type="http://schemas.openxmlformats.org/officeDocument/2006/relationships/hyperlink" Target="https://en.wikipedia.org/wiki/Ceres_(dwarf_planet)" TargetMode="External"/><Relationship Id="rId3" Type="http://schemas.openxmlformats.org/officeDocument/2006/relationships/hyperlink" Target="https://en.wikipedia.org/wiki/Earth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en.wikipedia.org/wiki/Io_(moon)" TargetMode="External"/><Relationship Id="rId12" Type="http://schemas.openxmlformats.org/officeDocument/2006/relationships/hyperlink" Target="https://en.wikipedia.org/wiki/Titan_(moon)" TargetMode="External"/><Relationship Id="rId17" Type="http://schemas.openxmlformats.org/officeDocument/2006/relationships/hyperlink" Target="https://en.wikipedia.org/wiki/Triton_(moon)" TargetMode="External"/><Relationship Id="rId2" Type="http://schemas.openxmlformats.org/officeDocument/2006/relationships/hyperlink" Target="https://en.wikipedia.org/wiki/Venus" TargetMode="External"/><Relationship Id="rId16" Type="http://schemas.openxmlformats.org/officeDocument/2006/relationships/hyperlink" Target="https://en.wikipedia.org/wiki/Neptune" TargetMode="External"/><Relationship Id="rId20" Type="http://schemas.openxmlformats.org/officeDocument/2006/relationships/hyperlink" Target="https://en.wikipedia.org/wiki/2_Pallas" TargetMode="External"/><Relationship Id="rId1" Type="http://schemas.openxmlformats.org/officeDocument/2006/relationships/hyperlink" Target="https://en.wikipedia.org/wiki/Mercury_(planet)" TargetMode="External"/><Relationship Id="rId6" Type="http://schemas.openxmlformats.org/officeDocument/2006/relationships/hyperlink" Target="https://en.wikipedia.org/wiki/Jupiter" TargetMode="External"/><Relationship Id="rId11" Type="http://schemas.openxmlformats.org/officeDocument/2006/relationships/hyperlink" Target="https://en.wikipedia.org/wiki/Saturn" TargetMode="External"/><Relationship Id="rId5" Type="http://schemas.openxmlformats.org/officeDocument/2006/relationships/hyperlink" Target="https://en.wikipedia.org/wiki/Mars" TargetMode="External"/><Relationship Id="rId15" Type="http://schemas.openxmlformats.org/officeDocument/2006/relationships/hyperlink" Target="https://en.wikipedia.org/wiki/Oberon_(moon)" TargetMode="External"/><Relationship Id="rId10" Type="http://schemas.openxmlformats.org/officeDocument/2006/relationships/hyperlink" Target="https://en.wikipedia.org/wiki/Callisto_(moon)" TargetMode="External"/><Relationship Id="rId19" Type="http://schemas.openxmlformats.org/officeDocument/2006/relationships/hyperlink" Target="https://en.wikipedia.org/wiki/4_Vesta" TargetMode="External"/><Relationship Id="rId4" Type="http://schemas.openxmlformats.org/officeDocument/2006/relationships/hyperlink" Target="https://en.wikipedia.org/wiki/Moon" TargetMode="External"/><Relationship Id="rId9" Type="http://schemas.openxmlformats.org/officeDocument/2006/relationships/hyperlink" Target="https://en.wikipedia.org/wiki/Ganymede_(moon)" TargetMode="External"/><Relationship Id="rId14" Type="http://schemas.openxmlformats.org/officeDocument/2006/relationships/hyperlink" Target="https://en.wikipedia.org/wiki/Titania_(moon)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3" workbookViewId="0">
      <selection sqref="A1:A110"/>
    </sheetView>
  </sheetViews>
  <sheetFormatPr defaultRowHeight="14.6" x14ac:dyDescent="0.4"/>
  <cols>
    <col min="1" max="1" width="13.15234375" bestFit="1" customWidth="1"/>
    <col min="2" max="2" width="14.3828125" customWidth="1"/>
    <col min="5" max="5" width="13.3046875" customWidth="1"/>
    <col min="6" max="6" width="12.53515625" customWidth="1"/>
    <col min="8" max="8" width="14.15234375" customWidth="1"/>
    <col min="10" max="10" width="20.69140625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">
      <c r="A2" t="s">
        <v>10</v>
      </c>
      <c r="B2">
        <v>1</v>
      </c>
      <c r="C2">
        <v>1.0079</v>
      </c>
      <c r="D2" t="s">
        <v>11</v>
      </c>
      <c r="E2">
        <v>-259</v>
      </c>
      <c r="F2">
        <v>-253</v>
      </c>
      <c r="G2">
        <v>0.09</v>
      </c>
      <c r="H2">
        <v>0.14000000000000001</v>
      </c>
      <c r="I2">
        <v>1</v>
      </c>
      <c r="J2">
        <v>13.5984</v>
      </c>
    </row>
    <row r="3" spans="1:10" x14ac:dyDescent="0.4">
      <c r="A3" t="s">
        <v>12</v>
      </c>
      <c r="B3">
        <v>2</v>
      </c>
      <c r="C3">
        <v>4.0026000000000002</v>
      </c>
      <c r="D3" t="s">
        <v>13</v>
      </c>
      <c r="E3">
        <v>-272</v>
      </c>
      <c r="F3">
        <v>-269</v>
      </c>
      <c r="G3">
        <v>0.18</v>
      </c>
      <c r="I3">
        <v>18</v>
      </c>
      <c r="J3">
        <v>24.587399999999999</v>
      </c>
    </row>
    <row r="4" spans="1:10" x14ac:dyDescent="0.4">
      <c r="A4" t="s">
        <v>14</v>
      </c>
      <c r="B4">
        <v>3</v>
      </c>
      <c r="C4">
        <v>6.9409999999999998</v>
      </c>
      <c r="D4" t="s">
        <v>15</v>
      </c>
      <c r="E4">
        <v>180</v>
      </c>
      <c r="F4">
        <v>1347</v>
      </c>
      <c r="G4">
        <v>0.53</v>
      </c>
      <c r="I4">
        <v>1</v>
      </c>
      <c r="J4">
        <v>5.3917000000000002</v>
      </c>
    </row>
    <row r="5" spans="1:10" x14ac:dyDescent="0.4">
      <c r="A5" t="s">
        <v>16</v>
      </c>
      <c r="B5">
        <v>4</v>
      </c>
      <c r="C5">
        <v>9.0122</v>
      </c>
      <c r="D5" t="s">
        <v>17</v>
      </c>
      <c r="E5">
        <v>1278</v>
      </c>
      <c r="F5">
        <v>2970</v>
      </c>
      <c r="G5">
        <v>1.85</v>
      </c>
      <c r="I5">
        <v>2</v>
      </c>
      <c r="J5">
        <v>9.3226999999999993</v>
      </c>
    </row>
    <row r="6" spans="1:10" x14ac:dyDescent="0.4">
      <c r="A6" t="s">
        <v>18</v>
      </c>
      <c r="B6">
        <v>5</v>
      </c>
      <c r="C6">
        <v>10.811</v>
      </c>
      <c r="D6" t="s">
        <v>19</v>
      </c>
      <c r="E6">
        <v>2300</v>
      </c>
      <c r="F6">
        <v>2550</v>
      </c>
      <c r="G6">
        <v>2.34</v>
      </c>
      <c r="I6">
        <v>13</v>
      </c>
      <c r="J6">
        <v>8.298</v>
      </c>
    </row>
    <row r="7" spans="1:10" x14ac:dyDescent="0.4">
      <c r="A7" t="s">
        <v>20</v>
      </c>
      <c r="B7">
        <v>6</v>
      </c>
      <c r="C7">
        <v>12.0107</v>
      </c>
      <c r="D7" t="s">
        <v>21</v>
      </c>
      <c r="E7">
        <v>3500</v>
      </c>
      <c r="F7">
        <v>4827</v>
      </c>
      <c r="G7">
        <v>2.2599999999999998</v>
      </c>
      <c r="H7">
        <v>0.09</v>
      </c>
      <c r="I7">
        <v>14</v>
      </c>
      <c r="J7">
        <v>11.260300000000001</v>
      </c>
    </row>
    <row r="8" spans="1:10" x14ac:dyDescent="0.4">
      <c r="A8" t="s">
        <v>22</v>
      </c>
      <c r="B8">
        <v>7</v>
      </c>
      <c r="C8">
        <v>14.0067</v>
      </c>
      <c r="D8" t="s">
        <v>23</v>
      </c>
      <c r="E8">
        <v>-210</v>
      </c>
      <c r="F8">
        <v>-196</v>
      </c>
      <c r="G8">
        <v>1.25</v>
      </c>
      <c r="I8">
        <v>15</v>
      </c>
      <c r="J8">
        <v>14.5341</v>
      </c>
    </row>
    <row r="9" spans="1:10" x14ac:dyDescent="0.4">
      <c r="A9" t="s">
        <v>24</v>
      </c>
      <c r="B9">
        <v>8</v>
      </c>
      <c r="C9">
        <v>15.9994</v>
      </c>
      <c r="D9" t="s">
        <v>25</v>
      </c>
      <c r="E9">
        <v>-218</v>
      </c>
      <c r="F9">
        <v>-183</v>
      </c>
      <c r="G9">
        <v>1.43</v>
      </c>
      <c r="H9">
        <v>46.71</v>
      </c>
      <c r="I9">
        <v>16</v>
      </c>
      <c r="J9">
        <v>13.6181</v>
      </c>
    </row>
    <row r="10" spans="1:10" x14ac:dyDescent="0.4">
      <c r="A10" t="s">
        <v>26</v>
      </c>
      <c r="B10">
        <v>9</v>
      </c>
      <c r="C10">
        <v>18.9984</v>
      </c>
      <c r="D10" t="s">
        <v>27</v>
      </c>
      <c r="E10">
        <v>-220</v>
      </c>
      <c r="F10">
        <v>-188</v>
      </c>
      <c r="G10">
        <v>1.7</v>
      </c>
      <c r="H10">
        <v>0.03</v>
      </c>
      <c r="I10">
        <v>17</v>
      </c>
      <c r="J10">
        <v>17.422799999999999</v>
      </c>
    </row>
    <row r="11" spans="1:10" x14ac:dyDescent="0.4">
      <c r="A11" t="s">
        <v>28</v>
      </c>
      <c r="B11">
        <v>10</v>
      </c>
      <c r="C11">
        <v>20.1797</v>
      </c>
      <c r="D11" t="s">
        <v>29</v>
      </c>
      <c r="E11">
        <v>-249</v>
      </c>
      <c r="F11">
        <v>-246</v>
      </c>
      <c r="G11">
        <v>0.9</v>
      </c>
      <c r="I11">
        <v>18</v>
      </c>
      <c r="J11">
        <v>21.564499999999999</v>
      </c>
    </row>
    <row r="12" spans="1:10" x14ac:dyDescent="0.4">
      <c r="A12" t="s">
        <v>30</v>
      </c>
      <c r="B12">
        <v>11</v>
      </c>
      <c r="C12">
        <v>22.989699999999999</v>
      </c>
      <c r="D12" t="s">
        <v>31</v>
      </c>
      <c r="E12">
        <v>98</v>
      </c>
      <c r="F12">
        <v>883</v>
      </c>
      <c r="G12">
        <v>0.97</v>
      </c>
      <c r="H12">
        <v>2.75</v>
      </c>
      <c r="I12">
        <v>1</v>
      </c>
      <c r="J12">
        <v>5.1391</v>
      </c>
    </row>
    <row r="13" spans="1:10" x14ac:dyDescent="0.4">
      <c r="A13" t="s">
        <v>32</v>
      </c>
      <c r="B13">
        <v>12</v>
      </c>
      <c r="C13">
        <v>24.305</v>
      </c>
      <c r="D13" t="s">
        <v>33</v>
      </c>
      <c r="E13">
        <v>639</v>
      </c>
      <c r="F13">
        <v>1090</v>
      </c>
      <c r="G13">
        <v>1.74</v>
      </c>
      <c r="H13">
        <v>2.08</v>
      </c>
      <c r="I13">
        <v>2</v>
      </c>
      <c r="J13">
        <v>7.6462000000000003</v>
      </c>
    </row>
    <row r="14" spans="1:10" x14ac:dyDescent="0.4">
      <c r="A14" t="s">
        <v>34</v>
      </c>
      <c r="B14">
        <v>13</v>
      </c>
      <c r="C14">
        <v>26.9815</v>
      </c>
      <c r="D14" t="s">
        <v>35</v>
      </c>
      <c r="E14">
        <v>660</v>
      </c>
      <c r="F14">
        <v>2467</v>
      </c>
      <c r="G14">
        <v>2.7</v>
      </c>
      <c r="H14">
        <v>8.07</v>
      </c>
      <c r="I14">
        <v>13</v>
      </c>
      <c r="J14">
        <v>5.9858000000000002</v>
      </c>
    </row>
    <row r="15" spans="1:10" x14ac:dyDescent="0.4">
      <c r="A15" t="s">
        <v>36</v>
      </c>
      <c r="B15">
        <v>14</v>
      </c>
      <c r="C15">
        <v>28.0855</v>
      </c>
      <c r="D15" t="s">
        <v>37</v>
      </c>
      <c r="E15">
        <v>1410</v>
      </c>
      <c r="F15">
        <v>2355</v>
      </c>
      <c r="G15">
        <v>2.33</v>
      </c>
      <c r="H15">
        <v>27.69</v>
      </c>
      <c r="I15">
        <v>14</v>
      </c>
      <c r="J15">
        <v>8.1516999999999999</v>
      </c>
    </row>
    <row r="16" spans="1:10" x14ac:dyDescent="0.4">
      <c r="A16" t="s">
        <v>38</v>
      </c>
      <c r="B16">
        <v>15</v>
      </c>
      <c r="C16">
        <v>30.973800000000001</v>
      </c>
      <c r="D16" t="s">
        <v>39</v>
      </c>
      <c r="E16">
        <v>44</v>
      </c>
      <c r="F16">
        <v>280</v>
      </c>
      <c r="G16">
        <v>1.82</v>
      </c>
      <c r="H16">
        <v>0.13</v>
      </c>
      <c r="I16">
        <v>15</v>
      </c>
      <c r="J16">
        <v>10.486700000000001</v>
      </c>
    </row>
    <row r="17" spans="1:10" x14ac:dyDescent="0.4">
      <c r="A17" t="s">
        <v>40</v>
      </c>
      <c r="B17">
        <v>16</v>
      </c>
      <c r="C17">
        <v>32.064999999999998</v>
      </c>
      <c r="D17" t="s">
        <v>41</v>
      </c>
      <c r="E17">
        <v>113</v>
      </c>
      <c r="F17">
        <v>445</v>
      </c>
      <c r="G17">
        <v>2.0699999999999998</v>
      </c>
      <c r="H17">
        <v>0.05</v>
      </c>
      <c r="I17">
        <v>16</v>
      </c>
      <c r="J17">
        <v>10.36</v>
      </c>
    </row>
    <row r="18" spans="1:10" x14ac:dyDescent="0.4">
      <c r="A18" t="s">
        <v>42</v>
      </c>
      <c r="B18">
        <v>17</v>
      </c>
      <c r="C18">
        <v>35.453000000000003</v>
      </c>
      <c r="D18" t="s">
        <v>43</v>
      </c>
      <c r="E18">
        <v>-101</v>
      </c>
      <c r="F18">
        <v>-35</v>
      </c>
      <c r="G18">
        <v>3.21</v>
      </c>
      <c r="H18">
        <v>0.05</v>
      </c>
      <c r="I18">
        <v>17</v>
      </c>
      <c r="J18">
        <v>12.967599999999999</v>
      </c>
    </row>
    <row r="19" spans="1:10" x14ac:dyDescent="0.4">
      <c r="A19" t="s">
        <v>44</v>
      </c>
      <c r="B19">
        <v>18</v>
      </c>
      <c r="C19">
        <v>39.948</v>
      </c>
      <c r="D19" t="s">
        <v>45</v>
      </c>
      <c r="E19">
        <v>-189</v>
      </c>
      <c r="F19">
        <v>-186</v>
      </c>
      <c r="G19">
        <v>1.78</v>
      </c>
      <c r="I19">
        <v>18</v>
      </c>
      <c r="J19">
        <v>15.759600000000001</v>
      </c>
    </row>
    <row r="20" spans="1:10" x14ac:dyDescent="0.4">
      <c r="A20" t="s">
        <v>46</v>
      </c>
      <c r="B20">
        <v>19</v>
      </c>
      <c r="C20">
        <v>39.098300000000002</v>
      </c>
      <c r="D20" t="s">
        <v>47</v>
      </c>
      <c r="E20">
        <v>64</v>
      </c>
      <c r="F20">
        <v>774</v>
      </c>
      <c r="G20">
        <v>0.86</v>
      </c>
      <c r="H20">
        <v>2.58</v>
      </c>
      <c r="I20">
        <v>1</v>
      </c>
      <c r="J20">
        <v>4.3407</v>
      </c>
    </row>
    <row r="21" spans="1:10" x14ac:dyDescent="0.4">
      <c r="A21" t="s">
        <v>48</v>
      </c>
      <c r="B21">
        <v>20</v>
      </c>
      <c r="C21">
        <v>40.078000000000003</v>
      </c>
      <c r="D21" t="s">
        <v>49</v>
      </c>
      <c r="E21">
        <v>839</v>
      </c>
      <c r="F21">
        <v>1484</v>
      </c>
      <c r="G21">
        <v>1.55</v>
      </c>
      <c r="H21">
        <v>3.65</v>
      </c>
      <c r="I21">
        <v>2</v>
      </c>
      <c r="J21">
        <v>6.1132</v>
      </c>
    </row>
    <row r="22" spans="1:10" x14ac:dyDescent="0.4">
      <c r="A22" t="s">
        <v>50</v>
      </c>
      <c r="B22">
        <v>21</v>
      </c>
      <c r="C22">
        <v>44.9559</v>
      </c>
      <c r="D22" t="s">
        <v>51</v>
      </c>
      <c r="E22">
        <v>1539</v>
      </c>
      <c r="F22">
        <v>2832</v>
      </c>
      <c r="G22">
        <v>2.99</v>
      </c>
      <c r="I22">
        <v>3</v>
      </c>
      <c r="J22">
        <v>6.5614999999999997</v>
      </c>
    </row>
    <row r="23" spans="1:10" x14ac:dyDescent="0.4">
      <c r="A23" t="s">
        <v>52</v>
      </c>
      <c r="B23">
        <v>22</v>
      </c>
      <c r="C23">
        <v>47.866999999999997</v>
      </c>
      <c r="D23" t="s">
        <v>53</v>
      </c>
      <c r="E23">
        <v>1660</v>
      </c>
      <c r="F23">
        <v>3287</v>
      </c>
      <c r="G23">
        <v>4.54</v>
      </c>
      <c r="H23">
        <v>0.62</v>
      </c>
      <c r="I23">
        <v>4</v>
      </c>
      <c r="J23">
        <v>6.8281000000000001</v>
      </c>
    </row>
    <row r="24" spans="1:10" x14ac:dyDescent="0.4">
      <c r="A24" t="s">
        <v>54</v>
      </c>
      <c r="B24">
        <v>23</v>
      </c>
      <c r="C24">
        <v>50.941499999999998</v>
      </c>
      <c r="D24" t="s">
        <v>55</v>
      </c>
      <c r="E24">
        <v>1890</v>
      </c>
      <c r="F24">
        <v>3380</v>
      </c>
      <c r="G24">
        <v>6.11</v>
      </c>
      <c r="I24">
        <v>5</v>
      </c>
      <c r="J24">
        <v>6.7462</v>
      </c>
    </row>
    <row r="25" spans="1:10" x14ac:dyDescent="0.4">
      <c r="A25" t="s">
        <v>56</v>
      </c>
      <c r="B25">
        <v>24</v>
      </c>
      <c r="C25">
        <v>51.996099999999998</v>
      </c>
      <c r="D25" t="s">
        <v>57</v>
      </c>
      <c r="E25">
        <v>1857</v>
      </c>
      <c r="F25">
        <v>2672</v>
      </c>
      <c r="G25">
        <v>7.19</v>
      </c>
      <c r="H25">
        <v>0.04</v>
      </c>
      <c r="I25">
        <v>6</v>
      </c>
      <c r="J25">
        <v>6.7664999999999997</v>
      </c>
    </row>
    <row r="26" spans="1:10" x14ac:dyDescent="0.4">
      <c r="A26" t="s">
        <v>58</v>
      </c>
      <c r="B26">
        <v>25</v>
      </c>
      <c r="C26">
        <v>54.938000000000002</v>
      </c>
      <c r="D26" t="s">
        <v>59</v>
      </c>
      <c r="E26">
        <v>1245</v>
      </c>
      <c r="F26">
        <v>1962</v>
      </c>
      <c r="G26">
        <v>7.43</v>
      </c>
      <c r="H26">
        <v>0.09</v>
      </c>
      <c r="I26">
        <v>7</v>
      </c>
      <c r="J26">
        <v>7.4340000000000002</v>
      </c>
    </row>
    <row r="27" spans="1:10" x14ac:dyDescent="0.4">
      <c r="A27" t="s">
        <v>60</v>
      </c>
      <c r="B27">
        <v>26</v>
      </c>
      <c r="C27">
        <v>55.844999999999999</v>
      </c>
      <c r="D27" t="s">
        <v>61</v>
      </c>
      <c r="E27">
        <v>1535</v>
      </c>
      <c r="F27">
        <v>2750</v>
      </c>
      <c r="G27">
        <v>7.87</v>
      </c>
      <c r="H27">
        <v>5.05</v>
      </c>
      <c r="I27">
        <v>8</v>
      </c>
      <c r="J27">
        <v>7.9024000000000001</v>
      </c>
    </row>
    <row r="28" spans="1:10" x14ac:dyDescent="0.4">
      <c r="A28" t="s">
        <v>62</v>
      </c>
      <c r="B28">
        <v>27</v>
      </c>
      <c r="C28">
        <v>58.933199999999999</v>
      </c>
      <c r="D28" t="s">
        <v>63</v>
      </c>
      <c r="E28">
        <v>1495</v>
      </c>
      <c r="F28">
        <v>2870</v>
      </c>
      <c r="G28">
        <v>8.9</v>
      </c>
      <c r="I28">
        <v>9</v>
      </c>
      <c r="J28">
        <v>7.8810000000000002</v>
      </c>
    </row>
    <row r="29" spans="1:10" x14ac:dyDescent="0.4">
      <c r="A29" t="s">
        <v>64</v>
      </c>
      <c r="B29">
        <v>28</v>
      </c>
      <c r="C29">
        <v>58.693399999999997</v>
      </c>
      <c r="D29" t="s">
        <v>65</v>
      </c>
      <c r="E29">
        <v>1453</v>
      </c>
      <c r="F29">
        <v>2732</v>
      </c>
      <c r="G29">
        <v>8.9</v>
      </c>
      <c r="H29">
        <v>0.02</v>
      </c>
      <c r="I29">
        <v>10</v>
      </c>
      <c r="J29">
        <v>7.6398000000000001</v>
      </c>
    </row>
    <row r="30" spans="1:10" x14ac:dyDescent="0.4">
      <c r="A30" t="s">
        <v>66</v>
      </c>
      <c r="B30">
        <v>29</v>
      </c>
      <c r="C30">
        <v>63.545999999999999</v>
      </c>
      <c r="D30" t="s">
        <v>67</v>
      </c>
      <c r="E30">
        <v>1083</v>
      </c>
      <c r="F30">
        <v>2567</v>
      </c>
      <c r="G30">
        <v>8.9600000000000009</v>
      </c>
      <c r="I30">
        <v>11</v>
      </c>
      <c r="J30">
        <v>7.7263999999999999</v>
      </c>
    </row>
    <row r="31" spans="1:10" x14ac:dyDescent="0.4">
      <c r="A31" t="s">
        <v>68</v>
      </c>
      <c r="B31">
        <v>30</v>
      </c>
      <c r="C31">
        <v>65.39</v>
      </c>
      <c r="D31" t="s">
        <v>69</v>
      </c>
      <c r="E31">
        <v>420</v>
      </c>
      <c r="F31">
        <v>907</v>
      </c>
      <c r="G31">
        <v>7.13</v>
      </c>
      <c r="I31">
        <v>12</v>
      </c>
      <c r="J31">
        <v>9.3941999999999997</v>
      </c>
    </row>
    <row r="32" spans="1:10" x14ac:dyDescent="0.4">
      <c r="A32" t="s">
        <v>70</v>
      </c>
      <c r="B32">
        <v>31</v>
      </c>
      <c r="C32">
        <v>69.722999999999999</v>
      </c>
      <c r="D32" t="s">
        <v>71</v>
      </c>
      <c r="E32">
        <v>30</v>
      </c>
      <c r="F32">
        <v>2403</v>
      </c>
      <c r="G32">
        <v>5.91</v>
      </c>
      <c r="I32">
        <v>13</v>
      </c>
      <c r="J32">
        <v>5.9992999999999999</v>
      </c>
    </row>
    <row r="33" spans="1:10" x14ac:dyDescent="0.4">
      <c r="A33" t="s">
        <v>72</v>
      </c>
      <c r="B33">
        <v>32</v>
      </c>
      <c r="C33">
        <v>72.64</v>
      </c>
      <c r="D33" t="s">
        <v>73</v>
      </c>
      <c r="E33">
        <v>937</v>
      </c>
      <c r="F33">
        <v>2830</v>
      </c>
      <c r="G33">
        <v>5.32</v>
      </c>
      <c r="I33">
        <v>14</v>
      </c>
      <c r="J33">
        <v>7.8994</v>
      </c>
    </row>
    <row r="34" spans="1:10" x14ac:dyDescent="0.4">
      <c r="A34" t="s">
        <v>74</v>
      </c>
      <c r="B34">
        <v>33</v>
      </c>
      <c r="C34">
        <v>74.921599999999998</v>
      </c>
      <c r="D34" t="s">
        <v>75</v>
      </c>
      <c r="E34">
        <v>81</v>
      </c>
      <c r="F34">
        <v>613</v>
      </c>
      <c r="G34">
        <v>5.72</v>
      </c>
      <c r="I34">
        <v>15</v>
      </c>
      <c r="J34">
        <v>9.7886000000000006</v>
      </c>
    </row>
    <row r="35" spans="1:10" x14ac:dyDescent="0.4">
      <c r="A35" t="s">
        <v>76</v>
      </c>
      <c r="B35">
        <v>34</v>
      </c>
      <c r="C35">
        <v>78.959999999999994</v>
      </c>
      <c r="D35" t="s">
        <v>77</v>
      </c>
      <c r="E35">
        <v>217</v>
      </c>
      <c r="F35">
        <v>685</v>
      </c>
      <c r="G35">
        <v>4.79</v>
      </c>
      <c r="I35">
        <v>16</v>
      </c>
      <c r="J35">
        <v>9.7523999999999997</v>
      </c>
    </row>
    <row r="36" spans="1:10" x14ac:dyDescent="0.4">
      <c r="A36" t="s">
        <v>78</v>
      </c>
      <c r="B36">
        <v>35</v>
      </c>
      <c r="C36">
        <v>79.903999999999996</v>
      </c>
      <c r="D36" t="s">
        <v>79</v>
      </c>
      <c r="E36">
        <v>-7</v>
      </c>
      <c r="F36">
        <v>59</v>
      </c>
      <c r="G36">
        <v>3.12</v>
      </c>
      <c r="I36">
        <v>17</v>
      </c>
      <c r="J36">
        <v>11.813800000000001</v>
      </c>
    </row>
    <row r="37" spans="1:10" x14ac:dyDescent="0.4">
      <c r="A37" t="s">
        <v>80</v>
      </c>
      <c r="B37">
        <v>36</v>
      </c>
      <c r="C37">
        <v>83.8</v>
      </c>
      <c r="D37" t="s">
        <v>81</v>
      </c>
      <c r="E37">
        <v>-157</v>
      </c>
      <c r="F37">
        <v>-153</v>
      </c>
      <c r="G37">
        <v>3.75</v>
      </c>
      <c r="I37">
        <v>18</v>
      </c>
      <c r="J37">
        <v>13.999599999999999</v>
      </c>
    </row>
    <row r="38" spans="1:10" x14ac:dyDescent="0.4">
      <c r="A38" t="s">
        <v>82</v>
      </c>
      <c r="B38">
        <v>37</v>
      </c>
      <c r="C38">
        <v>85.467799999999997</v>
      </c>
      <c r="D38" t="s">
        <v>83</v>
      </c>
      <c r="E38">
        <v>39</v>
      </c>
      <c r="F38">
        <v>688</v>
      </c>
      <c r="G38">
        <v>1.63</v>
      </c>
      <c r="I38">
        <v>1</v>
      </c>
      <c r="J38">
        <v>4.1771000000000003</v>
      </c>
    </row>
    <row r="39" spans="1:10" x14ac:dyDescent="0.4">
      <c r="A39" t="s">
        <v>84</v>
      </c>
      <c r="B39">
        <v>38</v>
      </c>
      <c r="C39">
        <v>87.62</v>
      </c>
      <c r="D39" t="s">
        <v>85</v>
      </c>
      <c r="E39">
        <v>769</v>
      </c>
      <c r="F39">
        <v>1384</v>
      </c>
      <c r="G39">
        <v>2.54</v>
      </c>
      <c r="I39">
        <v>2</v>
      </c>
      <c r="J39">
        <v>5.6948999999999996</v>
      </c>
    </row>
    <row r="40" spans="1:10" x14ac:dyDescent="0.4">
      <c r="A40" t="s">
        <v>86</v>
      </c>
      <c r="B40">
        <v>39</v>
      </c>
      <c r="C40">
        <v>88.905900000000003</v>
      </c>
      <c r="D40" t="s">
        <v>87</v>
      </c>
      <c r="E40">
        <v>1523</v>
      </c>
      <c r="F40">
        <v>3337</v>
      </c>
      <c r="G40">
        <v>4.47</v>
      </c>
      <c r="I40">
        <v>3</v>
      </c>
      <c r="J40">
        <v>6.2172999999999998</v>
      </c>
    </row>
    <row r="41" spans="1:10" x14ac:dyDescent="0.4">
      <c r="A41" t="s">
        <v>88</v>
      </c>
      <c r="B41">
        <v>40</v>
      </c>
      <c r="C41">
        <v>91.224000000000004</v>
      </c>
      <c r="D41" t="s">
        <v>89</v>
      </c>
      <c r="E41">
        <v>1852</v>
      </c>
      <c r="F41">
        <v>4377</v>
      </c>
      <c r="G41">
        <v>6.51</v>
      </c>
      <c r="H41">
        <v>0.03</v>
      </c>
      <c r="I41">
        <v>4</v>
      </c>
      <c r="J41">
        <v>6.6338999999999997</v>
      </c>
    </row>
    <row r="42" spans="1:10" x14ac:dyDescent="0.4">
      <c r="A42" t="s">
        <v>90</v>
      </c>
      <c r="B42">
        <v>41</v>
      </c>
      <c r="C42">
        <v>92.906400000000005</v>
      </c>
      <c r="D42" t="s">
        <v>91</v>
      </c>
      <c r="E42">
        <v>2468</v>
      </c>
      <c r="F42">
        <v>4927</v>
      </c>
      <c r="G42">
        <v>8.57</v>
      </c>
      <c r="I42">
        <v>5</v>
      </c>
      <c r="J42">
        <v>6.7588999999999997</v>
      </c>
    </row>
    <row r="43" spans="1:10" x14ac:dyDescent="0.4">
      <c r="A43" t="s">
        <v>92</v>
      </c>
      <c r="B43">
        <v>42</v>
      </c>
      <c r="C43">
        <v>95.94</v>
      </c>
      <c r="D43" t="s">
        <v>93</v>
      </c>
      <c r="E43">
        <v>2617</v>
      </c>
      <c r="F43">
        <v>4612</v>
      </c>
      <c r="G43">
        <v>10.220000000000001</v>
      </c>
      <c r="I43">
        <v>6</v>
      </c>
      <c r="J43">
        <v>7.0923999999999996</v>
      </c>
    </row>
    <row r="44" spans="1:10" x14ac:dyDescent="0.4">
      <c r="A44" t="s">
        <v>94</v>
      </c>
      <c r="B44">
        <v>43</v>
      </c>
      <c r="C44">
        <v>98</v>
      </c>
      <c r="D44" t="s">
        <v>95</v>
      </c>
      <c r="E44">
        <v>2200</v>
      </c>
      <c r="F44">
        <v>4877</v>
      </c>
      <c r="G44">
        <v>11.5</v>
      </c>
      <c r="I44">
        <v>7</v>
      </c>
      <c r="J44">
        <v>7.28</v>
      </c>
    </row>
    <row r="45" spans="1:10" x14ac:dyDescent="0.4">
      <c r="A45" t="s">
        <v>96</v>
      </c>
      <c r="B45">
        <v>44</v>
      </c>
      <c r="C45">
        <v>101.07</v>
      </c>
      <c r="D45" t="s">
        <v>97</v>
      </c>
      <c r="E45">
        <v>2250</v>
      </c>
      <c r="F45">
        <v>3900</v>
      </c>
      <c r="G45">
        <v>12.37</v>
      </c>
      <c r="I45">
        <v>8</v>
      </c>
      <c r="J45">
        <v>7.3605</v>
      </c>
    </row>
    <row r="46" spans="1:10" x14ac:dyDescent="0.4">
      <c r="A46" t="s">
        <v>98</v>
      </c>
      <c r="B46">
        <v>45</v>
      </c>
      <c r="C46">
        <v>102.9055</v>
      </c>
      <c r="D46" t="s">
        <v>99</v>
      </c>
      <c r="E46">
        <v>1966</v>
      </c>
      <c r="F46">
        <v>3727</v>
      </c>
      <c r="G46">
        <v>12.41</v>
      </c>
      <c r="I46">
        <v>9</v>
      </c>
      <c r="J46">
        <v>7.4588999999999999</v>
      </c>
    </row>
    <row r="47" spans="1:10" x14ac:dyDescent="0.4">
      <c r="A47" t="s">
        <v>100</v>
      </c>
      <c r="B47">
        <v>46</v>
      </c>
      <c r="C47">
        <v>106.42</v>
      </c>
      <c r="D47" t="s">
        <v>101</v>
      </c>
      <c r="E47">
        <v>1552</v>
      </c>
      <c r="F47">
        <v>2927</v>
      </c>
      <c r="G47">
        <v>12.02</v>
      </c>
      <c r="I47">
        <v>10</v>
      </c>
      <c r="J47">
        <v>8.3369</v>
      </c>
    </row>
    <row r="48" spans="1:10" x14ac:dyDescent="0.4">
      <c r="A48" t="s">
        <v>102</v>
      </c>
      <c r="B48">
        <v>47</v>
      </c>
      <c r="C48">
        <v>107.8682</v>
      </c>
      <c r="D48" t="s">
        <v>103</v>
      </c>
      <c r="E48">
        <v>962</v>
      </c>
      <c r="F48">
        <v>2212</v>
      </c>
      <c r="G48">
        <v>10.5</v>
      </c>
      <c r="I48">
        <v>11</v>
      </c>
      <c r="J48">
        <v>7.5762</v>
      </c>
    </row>
    <row r="49" spans="1:10" x14ac:dyDescent="0.4">
      <c r="A49" t="s">
        <v>104</v>
      </c>
      <c r="B49">
        <v>48</v>
      </c>
      <c r="C49">
        <v>112.411</v>
      </c>
      <c r="D49" t="s">
        <v>105</v>
      </c>
      <c r="E49">
        <v>321</v>
      </c>
      <c r="F49">
        <v>765</v>
      </c>
      <c r="G49">
        <v>8.65</v>
      </c>
      <c r="I49">
        <v>12</v>
      </c>
      <c r="J49">
        <v>8.9938000000000002</v>
      </c>
    </row>
    <row r="50" spans="1:10" x14ac:dyDescent="0.4">
      <c r="A50" t="s">
        <v>106</v>
      </c>
      <c r="B50">
        <v>49</v>
      </c>
      <c r="C50">
        <v>114.818</v>
      </c>
      <c r="D50" t="s">
        <v>107</v>
      </c>
      <c r="E50">
        <v>157</v>
      </c>
      <c r="F50">
        <v>2000</v>
      </c>
      <c r="G50">
        <v>7.31</v>
      </c>
      <c r="I50">
        <v>13</v>
      </c>
      <c r="J50">
        <v>5.7864000000000004</v>
      </c>
    </row>
    <row r="51" spans="1:10" x14ac:dyDescent="0.4">
      <c r="A51" t="s">
        <v>108</v>
      </c>
      <c r="B51">
        <v>50</v>
      </c>
      <c r="C51">
        <v>118.71</v>
      </c>
      <c r="D51" t="s">
        <v>109</v>
      </c>
      <c r="E51">
        <v>232</v>
      </c>
      <c r="F51">
        <v>2270</v>
      </c>
      <c r="G51">
        <v>7.31</v>
      </c>
      <c r="I51">
        <v>14</v>
      </c>
      <c r="J51">
        <v>7.3438999999999997</v>
      </c>
    </row>
    <row r="52" spans="1:10" x14ac:dyDescent="0.4">
      <c r="A52" t="s">
        <v>110</v>
      </c>
      <c r="B52">
        <v>51</v>
      </c>
      <c r="C52">
        <v>121.76</v>
      </c>
      <c r="D52" t="s">
        <v>111</v>
      </c>
      <c r="E52">
        <v>630</v>
      </c>
      <c r="F52">
        <v>1750</v>
      </c>
      <c r="G52">
        <v>6.68</v>
      </c>
      <c r="I52">
        <v>15</v>
      </c>
      <c r="J52">
        <v>8.6083999999999996</v>
      </c>
    </row>
    <row r="53" spans="1:10" x14ac:dyDescent="0.4">
      <c r="A53" t="s">
        <v>112</v>
      </c>
      <c r="B53">
        <v>52</v>
      </c>
      <c r="C53">
        <v>127.6</v>
      </c>
      <c r="D53" t="s">
        <v>113</v>
      </c>
      <c r="E53">
        <v>449</v>
      </c>
      <c r="F53">
        <v>990</v>
      </c>
      <c r="G53">
        <v>6.24</v>
      </c>
      <c r="I53">
        <v>16</v>
      </c>
      <c r="J53">
        <v>9.0096000000000007</v>
      </c>
    </row>
    <row r="54" spans="1:10" x14ac:dyDescent="0.4">
      <c r="A54" t="s">
        <v>114</v>
      </c>
      <c r="B54">
        <v>53</v>
      </c>
      <c r="C54">
        <v>126.9045</v>
      </c>
      <c r="D54" t="s">
        <v>115</v>
      </c>
      <c r="E54">
        <v>114</v>
      </c>
      <c r="F54">
        <v>184</v>
      </c>
      <c r="G54">
        <v>4.93</v>
      </c>
      <c r="I54">
        <v>17</v>
      </c>
      <c r="J54">
        <v>10.4513</v>
      </c>
    </row>
    <row r="55" spans="1:10" x14ac:dyDescent="0.4">
      <c r="A55" t="s">
        <v>116</v>
      </c>
      <c r="B55">
        <v>54</v>
      </c>
      <c r="C55">
        <v>131.29300000000001</v>
      </c>
      <c r="D55" t="s">
        <v>117</v>
      </c>
      <c r="E55">
        <v>-112</v>
      </c>
      <c r="F55">
        <v>-108</v>
      </c>
      <c r="G55">
        <v>5.9</v>
      </c>
      <c r="I55">
        <v>18</v>
      </c>
      <c r="J55">
        <v>12.129799999999999</v>
      </c>
    </row>
    <row r="56" spans="1:10" x14ac:dyDescent="0.4">
      <c r="A56" t="s">
        <v>118</v>
      </c>
      <c r="B56">
        <v>55</v>
      </c>
      <c r="C56">
        <v>132.90549999999999</v>
      </c>
      <c r="D56" t="s">
        <v>119</v>
      </c>
      <c r="E56">
        <v>29</v>
      </c>
      <c r="F56">
        <v>678</v>
      </c>
      <c r="G56">
        <v>1.87</v>
      </c>
      <c r="I56">
        <v>1</v>
      </c>
      <c r="J56">
        <v>3.8938999999999999</v>
      </c>
    </row>
    <row r="57" spans="1:10" x14ac:dyDescent="0.4">
      <c r="A57" t="s">
        <v>120</v>
      </c>
      <c r="B57">
        <v>56</v>
      </c>
      <c r="C57">
        <v>137.327</v>
      </c>
      <c r="D57" t="s">
        <v>121</v>
      </c>
      <c r="E57">
        <v>725</v>
      </c>
      <c r="F57">
        <v>1140</v>
      </c>
      <c r="G57">
        <v>3.59</v>
      </c>
      <c r="H57">
        <v>0.05</v>
      </c>
      <c r="I57">
        <v>2</v>
      </c>
      <c r="J57">
        <v>5.2117000000000004</v>
      </c>
    </row>
    <row r="58" spans="1:10" x14ac:dyDescent="0.4">
      <c r="A58" t="s">
        <v>122</v>
      </c>
      <c r="B58">
        <v>57</v>
      </c>
      <c r="C58">
        <v>138.90549999999999</v>
      </c>
      <c r="D58" t="s">
        <v>123</v>
      </c>
      <c r="E58">
        <v>920</v>
      </c>
      <c r="F58">
        <v>3469</v>
      </c>
      <c r="G58">
        <v>6.15</v>
      </c>
      <c r="I58">
        <v>3</v>
      </c>
      <c r="J58">
        <v>5.5769000000000002</v>
      </c>
    </row>
    <row r="59" spans="1:10" x14ac:dyDescent="0.4">
      <c r="A59" t="s">
        <v>124</v>
      </c>
      <c r="B59">
        <v>58</v>
      </c>
      <c r="C59">
        <v>140.11600000000001</v>
      </c>
      <c r="D59" t="s">
        <v>125</v>
      </c>
      <c r="E59">
        <v>795</v>
      </c>
      <c r="F59">
        <v>3257</v>
      </c>
      <c r="G59">
        <v>6.77</v>
      </c>
      <c r="I59">
        <v>101</v>
      </c>
      <c r="J59">
        <v>5.5387000000000004</v>
      </c>
    </row>
    <row r="60" spans="1:10" x14ac:dyDescent="0.4">
      <c r="A60" t="s">
        <v>126</v>
      </c>
      <c r="B60">
        <v>59</v>
      </c>
      <c r="C60">
        <v>140.90770000000001</v>
      </c>
      <c r="D60" t="s">
        <v>127</v>
      </c>
      <c r="E60">
        <v>935</v>
      </c>
      <c r="F60">
        <v>3127</v>
      </c>
      <c r="G60">
        <v>6.77</v>
      </c>
      <c r="I60">
        <v>101</v>
      </c>
      <c r="J60">
        <v>5.4729999999999999</v>
      </c>
    </row>
    <row r="61" spans="1:10" x14ac:dyDescent="0.4">
      <c r="A61" t="s">
        <v>128</v>
      </c>
      <c r="B61">
        <v>60</v>
      </c>
      <c r="C61">
        <v>144.24</v>
      </c>
      <c r="D61" t="s">
        <v>129</v>
      </c>
      <c r="E61">
        <v>1010</v>
      </c>
      <c r="F61">
        <v>3127</v>
      </c>
      <c r="G61">
        <v>7.01</v>
      </c>
      <c r="I61">
        <v>101</v>
      </c>
      <c r="J61">
        <v>5.5250000000000004</v>
      </c>
    </row>
    <row r="62" spans="1:10" x14ac:dyDescent="0.4">
      <c r="A62" t="s">
        <v>130</v>
      </c>
      <c r="B62">
        <v>61</v>
      </c>
      <c r="C62">
        <v>145</v>
      </c>
      <c r="D62" t="s">
        <v>131</v>
      </c>
      <c r="E62">
        <v>1100</v>
      </c>
      <c r="F62">
        <v>3000</v>
      </c>
      <c r="G62">
        <v>7.3</v>
      </c>
      <c r="I62">
        <v>101</v>
      </c>
      <c r="J62">
        <v>5.5819999999999999</v>
      </c>
    </row>
    <row r="63" spans="1:10" x14ac:dyDescent="0.4">
      <c r="A63" t="s">
        <v>132</v>
      </c>
      <c r="B63">
        <v>62</v>
      </c>
      <c r="C63">
        <v>150.36000000000001</v>
      </c>
      <c r="D63" t="s">
        <v>133</v>
      </c>
      <c r="E63">
        <v>1072</v>
      </c>
      <c r="F63">
        <v>1900</v>
      </c>
      <c r="G63">
        <v>7.52</v>
      </c>
      <c r="I63">
        <v>101</v>
      </c>
      <c r="J63">
        <v>5.6436999999999999</v>
      </c>
    </row>
    <row r="64" spans="1:10" x14ac:dyDescent="0.4">
      <c r="A64" t="s">
        <v>134</v>
      </c>
      <c r="B64">
        <v>63</v>
      </c>
      <c r="C64">
        <v>151.964</v>
      </c>
      <c r="D64" t="s">
        <v>135</v>
      </c>
      <c r="E64">
        <v>822</v>
      </c>
      <c r="F64">
        <v>1597</v>
      </c>
      <c r="G64">
        <v>5.24</v>
      </c>
      <c r="I64">
        <v>101</v>
      </c>
      <c r="J64">
        <v>5.6703999999999999</v>
      </c>
    </row>
    <row r="65" spans="1:10" x14ac:dyDescent="0.4">
      <c r="A65" t="s">
        <v>136</v>
      </c>
      <c r="B65">
        <v>64</v>
      </c>
      <c r="C65">
        <v>157.25</v>
      </c>
      <c r="D65" t="s">
        <v>137</v>
      </c>
      <c r="E65">
        <v>1311</v>
      </c>
      <c r="F65">
        <v>3233</v>
      </c>
      <c r="G65">
        <v>7.9</v>
      </c>
      <c r="I65">
        <v>101</v>
      </c>
      <c r="J65">
        <v>6.1501000000000001</v>
      </c>
    </row>
    <row r="66" spans="1:10" x14ac:dyDescent="0.4">
      <c r="A66" t="s">
        <v>138</v>
      </c>
      <c r="B66">
        <v>65</v>
      </c>
      <c r="C66">
        <v>158.92529999999999</v>
      </c>
      <c r="D66" t="s">
        <v>139</v>
      </c>
      <c r="E66">
        <v>1360</v>
      </c>
      <c r="F66">
        <v>3041</v>
      </c>
      <c r="G66">
        <v>8.23</v>
      </c>
      <c r="I66">
        <v>101</v>
      </c>
      <c r="J66">
        <v>5.8638000000000003</v>
      </c>
    </row>
    <row r="67" spans="1:10" x14ac:dyDescent="0.4">
      <c r="A67" t="s">
        <v>140</v>
      </c>
      <c r="B67">
        <v>66</v>
      </c>
      <c r="C67">
        <v>162.5</v>
      </c>
      <c r="D67" t="s">
        <v>141</v>
      </c>
      <c r="E67">
        <v>1412</v>
      </c>
      <c r="F67">
        <v>2562</v>
      </c>
      <c r="G67">
        <v>8.5500000000000007</v>
      </c>
      <c r="I67">
        <v>101</v>
      </c>
      <c r="J67">
        <v>5.9389000000000003</v>
      </c>
    </row>
    <row r="68" spans="1:10" x14ac:dyDescent="0.4">
      <c r="A68" t="s">
        <v>142</v>
      </c>
      <c r="B68">
        <v>67</v>
      </c>
      <c r="C68">
        <v>164.93029999999999</v>
      </c>
      <c r="D68" t="s">
        <v>143</v>
      </c>
      <c r="E68">
        <v>1470</v>
      </c>
      <c r="F68">
        <v>2720</v>
      </c>
      <c r="G68">
        <v>8.8000000000000007</v>
      </c>
      <c r="I68">
        <v>101</v>
      </c>
      <c r="J68">
        <v>6.0214999999999996</v>
      </c>
    </row>
    <row r="69" spans="1:10" x14ac:dyDescent="0.4">
      <c r="A69" t="s">
        <v>144</v>
      </c>
      <c r="B69">
        <v>68</v>
      </c>
      <c r="C69">
        <v>167.25899999999999</v>
      </c>
      <c r="D69" t="s">
        <v>145</v>
      </c>
      <c r="E69">
        <v>1522</v>
      </c>
      <c r="F69">
        <v>2510</v>
      </c>
      <c r="G69">
        <v>9.07</v>
      </c>
      <c r="I69">
        <v>101</v>
      </c>
      <c r="J69">
        <v>6.1077000000000004</v>
      </c>
    </row>
    <row r="70" spans="1:10" x14ac:dyDescent="0.4">
      <c r="A70" t="s">
        <v>146</v>
      </c>
      <c r="B70">
        <v>69</v>
      </c>
      <c r="C70">
        <v>168.9342</v>
      </c>
      <c r="D70" t="s">
        <v>147</v>
      </c>
      <c r="E70">
        <v>1545</v>
      </c>
      <c r="F70">
        <v>1727</v>
      </c>
      <c r="G70">
        <v>9.32</v>
      </c>
      <c r="I70">
        <v>101</v>
      </c>
      <c r="J70">
        <v>6.1843000000000004</v>
      </c>
    </row>
    <row r="71" spans="1:10" x14ac:dyDescent="0.4">
      <c r="A71" t="s">
        <v>148</v>
      </c>
      <c r="B71">
        <v>70</v>
      </c>
      <c r="C71">
        <v>173.04</v>
      </c>
      <c r="D71" t="s">
        <v>149</v>
      </c>
      <c r="E71">
        <v>824</v>
      </c>
      <c r="F71">
        <v>1466</v>
      </c>
      <c r="G71">
        <v>6.9</v>
      </c>
      <c r="I71">
        <v>101</v>
      </c>
      <c r="J71">
        <v>6.2542</v>
      </c>
    </row>
    <row r="72" spans="1:10" x14ac:dyDescent="0.4">
      <c r="A72" t="s">
        <v>150</v>
      </c>
      <c r="B72">
        <v>71</v>
      </c>
      <c r="C72">
        <v>174.96700000000001</v>
      </c>
      <c r="D72" t="s">
        <v>151</v>
      </c>
      <c r="E72">
        <v>1656</v>
      </c>
      <c r="F72">
        <v>3315</v>
      </c>
      <c r="G72">
        <v>9.84</v>
      </c>
      <c r="I72">
        <v>101</v>
      </c>
      <c r="J72">
        <v>5.4259000000000004</v>
      </c>
    </row>
    <row r="73" spans="1:10" x14ac:dyDescent="0.4">
      <c r="A73" t="s">
        <v>152</v>
      </c>
      <c r="B73">
        <v>72</v>
      </c>
      <c r="C73">
        <v>178.49</v>
      </c>
      <c r="D73" t="s">
        <v>153</v>
      </c>
      <c r="E73">
        <v>2150</v>
      </c>
      <c r="F73">
        <v>5400</v>
      </c>
      <c r="G73">
        <v>13.31</v>
      </c>
      <c r="I73">
        <v>4</v>
      </c>
      <c r="J73">
        <v>6.8250999999999999</v>
      </c>
    </row>
    <row r="74" spans="1:10" x14ac:dyDescent="0.4">
      <c r="A74" t="s">
        <v>154</v>
      </c>
      <c r="B74">
        <v>73</v>
      </c>
      <c r="C74">
        <v>180.9479</v>
      </c>
      <c r="D74" t="s">
        <v>155</v>
      </c>
      <c r="E74">
        <v>2996</v>
      </c>
      <c r="F74">
        <v>5425</v>
      </c>
      <c r="G74">
        <v>16.649999999999999</v>
      </c>
      <c r="I74">
        <v>5</v>
      </c>
      <c r="J74">
        <v>7.5495999999999999</v>
      </c>
    </row>
    <row r="75" spans="1:10" x14ac:dyDescent="0.4">
      <c r="A75" t="s">
        <v>156</v>
      </c>
      <c r="B75">
        <v>74</v>
      </c>
      <c r="C75">
        <v>183.84</v>
      </c>
      <c r="D75" t="s">
        <v>157</v>
      </c>
      <c r="E75">
        <v>3410</v>
      </c>
      <c r="F75">
        <v>5660</v>
      </c>
      <c r="G75">
        <v>19.350000000000001</v>
      </c>
      <c r="I75">
        <v>6</v>
      </c>
      <c r="J75">
        <v>7.8639999999999999</v>
      </c>
    </row>
    <row r="76" spans="1:10" x14ac:dyDescent="0.4">
      <c r="A76" t="s">
        <v>158</v>
      </c>
      <c r="B76">
        <v>75</v>
      </c>
      <c r="C76">
        <v>186.20699999999999</v>
      </c>
      <c r="D76" t="s">
        <v>159</v>
      </c>
      <c r="E76">
        <v>3180</v>
      </c>
      <c r="F76">
        <v>5627</v>
      </c>
      <c r="G76">
        <v>21.04</v>
      </c>
      <c r="I76">
        <v>7</v>
      </c>
      <c r="J76">
        <v>7.8334999999999999</v>
      </c>
    </row>
    <row r="77" spans="1:10" x14ac:dyDescent="0.4">
      <c r="A77" t="s">
        <v>160</v>
      </c>
      <c r="B77">
        <v>76</v>
      </c>
      <c r="C77">
        <v>190.23</v>
      </c>
      <c r="D77" t="s">
        <v>161</v>
      </c>
      <c r="E77">
        <v>3045</v>
      </c>
      <c r="F77">
        <v>5027</v>
      </c>
      <c r="G77">
        <v>22.6</v>
      </c>
      <c r="I77">
        <v>8</v>
      </c>
      <c r="J77">
        <v>8.4382000000000001</v>
      </c>
    </row>
    <row r="78" spans="1:10" x14ac:dyDescent="0.4">
      <c r="A78" t="s">
        <v>162</v>
      </c>
      <c r="B78">
        <v>77</v>
      </c>
      <c r="C78">
        <v>192.21700000000001</v>
      </c>
      <c r="D78" t="s">
        <v>163</v>
      </c>
      <c r="E78">
        <v>2410</v>
      </c>
      <c r="F78">
        <v>4527</v>
      </c>
      <c r="G78">
        <v>22.4</v>
      </c>
      <c r="I78">
        <v>9</v>
      </c>
      <c r="J78">
        <v>8.9670000000000005</v>
      </c>
    </row>
    <row r="79" spans="1:10" x14ac:dyDescent="0.4">
      <c r="A79" t="s">
        <v>164</v>
      </c>
      <c r="B79">
        <v>78</v>
      </c>
      <c r="C79">
        <v>195.078</v>
      </c>
      <c r="D79" t="s">
        <v>165</v>
      </c>
      <c r="E79">
        <v>1772</v>
      </c>
      <c r="F79">
        <v>3827</v>
      </c>
      <c r="G79">
        <v>21.45</v>
      </c>
      <c r="I79">
        <v>10</v>
      </c>
      <c r="J79">
        <v>8.9587000000000003</v>
      </c>
    </row>
    <row r="80" spans="1:10" x14ac:dyDescent="0.4">
      <c r="A80" t="s">
        <v>166</v>
      </c>
      <c r="B80">
        <v>79</v>
      </c>
      <c r="C80">
        <v>196.9665</v>
      </c>
      <c r="D80" t="s">
        <v>167</v>
      </c>
      <c r="E80">
        <v>1064</v>
      </c>
      <c r="F80">
        <v>2807</v>
      </c>
      <c r="G80">
        <v>19.32</v>
      </c>
      <c r="I80">
        <v>11</v>
      </c>
      <c r="J80">
        <v>9.2255000000000003</v>
      </c>
    </row>
    <row r="81" spans="1:10" x14ac:dyDescent="0.4">
      <c r="A81" t="s">
        <v>168</v>
      </c>
      <c r="B81">
        <v>80</v>
      </c>
      <c r="C81">
        <v>200.59</v>
      </c>
      <c r="D81" t="s">
        <v>169</v>
      </c>
      <c r="E81">
        <v>-39</v>
      </c>
      <c r="F81">
        <v>357</v>
      </c>
      <c r="G81">
        <v>13.55</v>
      </c>
      <c r="I81">
        <v>12</v>
      </c>
      <c r="J81">
        <v>10.4375</v>
      </c>
    </row>
    <row r="82" spans="1:10" x14ac:dyDescent="0.4">
      <c r="A82" t="s">
        <v>170</v>
      </c>
      <c r="B82">
        <v>81</v>
      </c>
      <c r="C82">
        <v>204.38329999999999</v>
      </c>
      <c r="D82" t="s">
        <v>171</v>
      </c>
      <c r="E82">
        <v>303</v>
      </c>
      <c r="F82">
        <v>1457</v>
      </c>
      <c r="G82">
        <v>11.85</v>
      </c>
      <c r="I82">
        <v>13</v>
      </c>
      <c r="J82">
        <v>6.1082000000000001</v>
      </c>
    </row>
    <row r="83" spans="1:10" x14ac:dyDescent="0.4">
      <c r="A83" t="s">
        <v>172</v>
      </c>
      <c r="B83">
        <v>82</v>
      </c>
      <c r="C83">
        <v>207.2</v>
      </c>
      <c r="D83" t="s">
        <v>173</v>
      </c>
      <c r="E83">
        <v>327</v>
      </c>
      <c r="F83">
        <v>1740</v>
      </c>
      <c r="G83">
        <v>11.35</v>
      </c>
      <c r="I83">
        <v>14</v>
      </c>
      <c r="J83">
        <v>7.4166999999999996</v>
      </c>
    </row>
    <row r="84" spans="1:10" x14ac:dyDescent="0.4">
      <c r="A84" t="s">
        <v>174</v>
      </c>
      <c r="B84">
        <v>83</v>
      </c>
      <c r="C84">
        <v>208.9804</v>
      </c>
      <c r="D84" t="s">
        <v>175</v>
      </c>
      <c r="E84">
        <v>271</v>
      </c>
      <c r="F84">
        <v>1560</v>
      </c>
      <c r="G84">
        <v>9.75</v>
      </c>
      <c r="I84">
        <v>15</v>
      </c>
      <c r="J84">
        <v>7.2855999999999996</v>
      </c>
    </row>
    <row r="85" spans="1:10" x14ac:dyDescent="0.4">
      <c r="A85" t="s">
        <v>176</v>
      </c>
      <c r="B85">
        <v>84</v>
      </c>
      <c r="C85">
        <v>209</v>
      </c>
      <c r="D85" t="s">
        <v>177</v>
      </c>
      <c r="E85">
        <v>254</v>
      </c>
      <c r="F85">
        <v>962</v>
      </c>
      <c r="G85">
        <v>9.3000000000000007</v>
      </c>
      <c r="I85">
        <v>16</v>
      </c>
      <c r="J85">
        <v>8.4169999999999998</v>
      </c>
    </row>
    <row r="86" spans="1:10" x14ac:dyDescent="0.4">
      <c r="A86" t="s">
        <v>178</v>
      </c>
      <c r="B86">
        <v>85</v>
      </c>
      <c r="C86">
        <v>210</v>
      </c>
      <c r="D86" t="s">
        <v>179</v>
      </c>
      <c r="E86">
        <v>302</v>
      </c>
      <c r="F86">
        <v>337</v>
      </c>
      <c r="I86">
        <v>17</v>
      </c>
      <c r="J86">
        <v>9.3000000000000007</v>
      </c>
    </row>
    <row r="87" spans="1:10" x14ac:dyDescent="0.4">
      <c r="A87" t="s">
        <v>180</v>
      </c>
      <c r="B87">
        <v>86</v>
      </c>
      <c r="C87">
        <v>222</v>
      </c>
      <c r="D87" t="s">
        <v>181</v>
      </c>
      <c r="E87">
        <v>-71</v>
      </c>
      <c r="F87">
        <v>-62</v>
      </c>
      <c r="G87">
        <v>9.73</v>
      </c>
      <c r="I87">
        <v>18</v>
      </c>
      <c r="J87">
        <v>10.7485</v>
      </c>
    </row>
    <row r="88" spans="1:10" x14ac:dyDescent="0.4">
      <c r="A88" t="s">
        <v>182</v>
      </c>
      <c r="B88">
        <v>87</v>
      </c>
      <c r="C88">
        <v>223</v>
      </c>
      <c r="D88" t="s">
        <v>183</v>
      </c>
      <c r="E88">
        <v>27</v>
      </c>
      <c r="F88">
        <v>677</v>
      </c>
      <c r="I88">
        <v>1</v>
      </c>
      <c r="J88">
        <v>4.0727000000000002</v>
      </c>
    </row>
    <row r="89" spans="1:10" x14ac:dyDescent="0.4">
      <c r="A89" t="s">
        <v>184</v>
      </c>
      <c r="B89">
        <v>88</v>
      </c>
      <c r="C89">
        <v>226</v>
      </c>
      <c r="D89" t="s">
        <v>185</v>
      </c>
      <c r="E89">
        <v>700</v>
      </c>
      <c r="F89">
        <v>1737</v>
      </c>
      <c r="G89">
        <v>5.5</v>
      </c>
      <c r="I89">
        <v>2</v>
      </c>
      <c r="J89">
        <v>5.2784000000000004</v>
      </c>
    </row>
    <row r="90" spans="1:10" x14ac:dyDescent="0.4">
      <c r="A90" t="s">
        <v>186</v>
      </c>
      <c r="B90">
        <v>89</v>
      </c>
      <c r="C90">
        <v>227</v>
      </c>
      <c r="D90" t="s">
        <v>187</v>
      </c>
      <c r="E90">
        <v>1050</v>
      </c>
      <c r="F90">
        <v>3200</v>
      </c>
      <c r="G90">
        <v>10.07</v>
      </c>
      <c r="I90">
        <v>3</v>
      </c>
      <c r="J90">
        <v>5.17</v>
      </c>
    </row>
    <row r="91" spans="1:10" x14ac:dyDescent="0.4">
      <c r="A91" t="s">
        <v>188</v>
      </c>
      <c r="B91">
        <v>90</v>
      </c>
      <c r="C91">
        <v>232.03809999999999</v>
      </c>
      <c r="D91" t="s">
        <v>189</v>
      </c>
      <c r="E91">
        <v>1750</v>
      </c>
      <c r="F91">
        <v>4790</v>
      </c>
      <c r="G91">
        <v>11.72</v>
      </c>
      <c r="I91">
        <v>102</v>
      </c>
      <c r="J91">
        <v>6.3067000000000002</v>
      </c>
    </row>
    <row r="92" spans="1:10" x14ac:dyDescent="0.4">
      <c r="A92" t="s">
        <v>190</v>
      </c>
      <c r="B92">
        <v>91</v>
      </c>
      <c r="C92">
        <v>231.0359</v>
      </c>
      <c r="D92" t="s">
        <v>191</v>
      </c>
      <c r="E92">
        <v>1568</v>
      </c>
      <c r="G92">
        <v>15.4</v>
      </c>
      <c r="I92">
        <v>102</v>
      </c>
      <c r="J92">
        <v>5.89</v>
      </c>
    </row>
    <row r="93" spans="1:10" x14ac:dyDescent="0.4">
      <c r="A93" t="s">
        <v>192</v>
      </c>
      <c r="B93">
        <v>92</v>
      </c>
      <c r="C93">
        <v>238.02889999999999</v>
      </c>
      <c r="D93" t="s">
        <v>193</v>
      </c>
      <c r="E93">
        <v>1132</v>
      </c>
      <c r="F93">
        <v>3818</v>
      </c>
      <c r="G93">
        <v>18.95</v>
      </c>
      <c r="I93">
        <v>102</v>
      </c>
      <c r="J93">
        <v>6.1940999999999997</v>
      </c>
    </row>
    <row r="94" spans="1:10" x14ac:dyDescent="0.4">
      <c r="A94" t="s">
        <v>194</v>
      </c>
      <c r="B94">
        <v>93</v>
      </c>
      <c r="C94">
        <v>237</v>
      </c>
      <c r="D94" t="s">
        <v>195</v>
      </c>
      <c r="E94">
        <v>640</v>
      </c>
      <c r="F94">
        <v>3902</v>
      </c>
      <c r="G94">
        <v>20.2</v>
      </c>
      <c r="I94">
        <v>102</v>
      </c>
      <c r="J94">
        <v>6.2656999999999998</v>
      </c>
    </row>
    <row r="95" spans="1:10" x14ac:dyDescent="0.4">
      <c r="A95" t="s">
        <v>196</v>
      </c>
      <c r="B95">
        <v>94</v>
      </c>
      <c r="C95">
        <v>244</v>
      </c>
      <c r="D95" t="s">
        <v>197</v>
      </c>
      <c r="E95">
        <v>640</v>
      </c>
      <c r="F95">
        <v>3235</v>
      </c>
      <c r="G95">
        <v>19.84</v>
      </c>
      <c r="I95">
        <v>102</v>
      </c>
      <c r="J95">
        <v>6.0262000000000002</v>
      </c>
    </row>
    <row r="96" spans="1:10" x14ac:dyDescent="0.4">
      <c r="A96" t="s">
        <v>198</v>
      </c>
      <c r="B96">
        <v>95</v>
      </c>
      <c r="C96">
        <v>243</v>
      </c>
      <c r="D96" t="s">
        <v>199</v>
      </c>
      <c r="E96">
        <v>994</v>
      </c>
      <c r="F96">
        <v>2607</v>
      </c>
      <c r="G96">
        <v>13.67</v>
      </c>
      <c r="I96">
        <v>102</v>
      </c>
      <c r="J96">
        <v>5.9737999999999998</v>
      </c>
    </row>
    <row r="97" spans="1:10" x14ac:dyDescent="0.4">
      <c r="A97" t="s">
        <v>200</v>
      </c>
      <c r="B97">
        <v>96</v>
      </c>
      <c r="C97">
        <v>247</v>
      </c>
      <c r="D97" t="s">
        <v>201</v>
      </c>
      <c r="E97">
        <v>1340</v>
      </c>
      <c r="G97">
        <v>13.5</v>
      </c>
      <c r="I97">
        <v>102</v>
      </c>
      <c r="J97">
        <v>5.9915000000000003</v>
      </c>
    </row>
    <row r="98" spans="1:10" x14ac:dyDescent="0.4">
      <c r="A98" t="s">
        <v>202</v>
      </c>
      <c r="B98">
        <v>97</v>
      </c>
      <c r="C98">
        <v>247</v>
      </c>
      <c r="D98" t="s">
        <v>203</v>
      </c>
      <c r="E98">
        <v>986</v>
      </c>
      <c r="G98">
        <v>14.78</v>
      </c>
      <c r="I98">
        <v>102</v>
      </c>
      <c r="J98">
        <v>6.1978999999999997</v>
      </c>
    </row>
    <row r="99" spans="1:10" x14ac:dyDescent="0.4">
      <c r="A99" t="s">
        <v>204</v>
      </c>
      <c r="B99">
        <v>98</v>
      </c>
      <c r="C99">
        <v>251</v>
      </c>
      <c r="D99" t="s">
        <v>205</v>
      </c>
      <c r="E99">
        <v>900</v>
      </c>
      <c r="G99">
        <v>15.1</v>
      </c>
      <c r="I99">
        <v>102</v>
      </c>
      <c r="J99">
        <v>6.2816999999999998</v>
      </c>
    </row>
    <row r="100" spans="1:10" x14ac:dyDescent="0.4">
      <c r="A100" t="s">
        <v>206</v>
      </c>
      <c r="B100">
        <v>99</v>
      </c>
      <c r="C100">
        <v>252</v>
      </c>
      <c r="D100" t="s">
        <v>207</v>
      </c>
      <c r="E100">
        <v>860</v>
      </c>
      <c r="I100">
        <v>102</v>
      </c>
      <c r="J100">
        <v>6.42</v>
      </c>
    </row>
    <row r="101" spans="1:10" x14ac:dyDescent="0.4">
      <c r="A101" t="s">
        <v>208</v>
      </c>
      <c r="B101">
        <v>100</v>
      </c>
      <c r="C101">
        <v>257</v>
      </c>
      <c r="D101" t="s">
        <v>209</v>
      </c>
      <c r="E101">
        <v>1527</v>
      </c>
      <c r="I101">
        <v>102</v>
      </c>
      <c r="J101">
        <v>6.5</v>
      </c>
    </row>
    <row r="102" spans="1:10" x14ac:dyDescent="0.4">
      <c r="A102" t="s">
        <v>210</v>
      </c>
      <c r="B102">
        <v>101</v>
      </c>
      <c r="C102">
        <v>258</v>
      </c>
      <c r="D102" t="s">
        <v>211</v>
      </c>
      <c r="I102">
        <v>102</v>
      </c>
      <c r="J102">
        <v>6.58</v>
      </c>
    </row>
    <row r="103" spans="1:10" x14ac:dyDescent="0.4">
      <c r="A103" t="s">
        <v>212</v>
      </c>
      <c r="B103">
        <v>102</v>
      </c>
      <c r="C103">
        <v>259</v>
      </c>
      <c r="D103" t="s">
        <v>213</v>
      </c>
      <c r="E103">
        <v>827</v>
      </c>
      <c r="I103">
        <v>102</v>
      </c>
      <c r="J103">
        <v>6.65</v>
      </c>
    </row>
    <row r="104" spans="1:10" x14ac:dyDescent="0.4">
      <c r="A104" t="s">
        <v>214</v>
      </c>
      <c r="B104">
        <v>103</v>
      </c>
      <c r="C104">
        <v>262</v>
      </c>
      <c r="D104" t="s">
        <v>215</v>
      </c>
      <c r="E104">
        <v>1627</v>
      </c>
      <c r="I104">
        <v>102</v>
      </c>
      <c r="J104">
        <v>4.9000000000000004</v>
      </c>
    </row>
    <row r="105" spans="1:10" x14ac:dyDescent="0.4">
      <c r="A105" t="s">
        <v>216</v>
      </c>
      <c r="B105">
        <v>104</v>
      </c>
      <c r="C105">
        <v>261</v>
      </c>
      <c r="D105" t="s">
        <v>217</v>
      </c>
      <c r="I105">
        <v>4</v>
      </c>
    </row>
    <row r="106" spans="1:10" x14ac:dyDescent="0.4">
      <c r="A106" t="s">
        <v>218</v>
      </c>
      <c r="B106">
        <v>105</v>
      </c>
      <c r="C106">
        <v>262</v>
      </c>
      <c r="D106" t="s">
        <v>219</v>
      </c>
      <c r="I106">
        <v>5</v>
      </c>
    </row>
    <row r="107" spans="1:10" x14ac:dyDescent="0.4">
      <c r="A107" t="s">
        <v>220</v>
      </c>
      <c r="B107">
        <v>106</v>
      </c>
      <c r="C107">
        <v>266</v>
      </c>
      <c r="D107" t="s">
        <v>221</v>
      </c>
      <c r="I107">
        <v>6</v>
      </c>
    </row>
    <row r="108" spans="1:10" x14ac:dyDescent="0.4">
      <c r="A108" t="s">
        <v>222</v>
      </c>
      <c r="B108">
        <v>107</v>
      </c>
      <c r="C108">
        <v>264</v>
      </c>
      <c r="D108" t="s">
        <v>223</v>
      </c>
      <c r="I108">
        <v>7</v>
      </c>
    </row>
    <row r="109" spans="1:10" x14ac:dyDescent="0.4">
      <c r="A109" t="s">
        <v>224</v>
      </c>
      <c r="B109">
        <v>108</v>
      </c>
      <c r="C109">
        <v>277</v>
      </c>
      <c r="D109" t="s">
        <v>225</v>
      </c>
      <c r="I109">
        <v>8</v>
      </c>
    </row>
    <row r="110" spans="1:10" x14ac:dyDescent="0.4">
      <c r="A110" t="s">
        <v>226</v>
      </c>
      <c r="B110">
        <v>109</v>
      </c>
      <c r="C110">
        <v>268</v>
      </c>
      <c r="D110" t="s">
        <v>227</v>
      </c>
      <c r="I110">
        <v>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workbookViewId="0">
      <selection activeCell="I177" sqref="I1:I1048576"/>
    </sheetView>
  </sheetViews>
  <sheetFormatPr defaultRowHeight="14.6" x14ac:dyDescent="0.4"/>
  <cols>
    <col min="1" max="1" width="15.84375" bestFit="1" customWidth="1"/>
    <col min="2" max="2" width="15.23046875" customWidth="1"/>
    <col min="3" max="3" width="4.07421875" customWidth="1"/>
    <col min="4" max="4" width="11.921875" bestFit="1" customWidth="1"/>
    <col min="5" max="5" width="4.07421875" customWidth="1"/>
    <col min="6" max="6" width="12" bestFit="1" customWidth="1"/>
    <col min="7" max="7" width="9.921875" bestFit="1" customWidth="1"/>
    <col min="8" max="8" width="4.07421875" customWidth="1"/>
    <col min="9" max="9" width="10.921875" bestFit="1" customWidth="1"/>
    <col min="10" max="10" width="4.07421875" customWidth="1"/>
  </cols>
  <sheetData>
    <row r="1" spans="1:10" x14ac:dyDescent="0.4">
      <c r="A1" t="s">
        <v>1100</v>
      </c>
      <c r="B1" t="s">
        <v>1101</v>
      </c>
      <c r="D1" t="s">
        <v>1103</v>
      </c>
      <c r="F1" t="s">
        <v>1104</v>
      </c>
      <c r="G1" t="s">
        <v>1106</v>
      </c>
      <c r="I1" t="s">
        <v>1081</v>
      </c>
    </row>
    <row r="2" spans="1:10" x14ac:dyDescent="0.4">
      <c r="B2" t="s">
        <v>1102</v>
      </c>
      <c r="D2" t="s">
        <v>1083</v>
      </c>
      <c r="F2" t="s">
        <v>1105</v>
      </c>
      <c r="G2" t="s">
        <v>1107</v>
      </c>
      <c r="I2" t="s">
        <v>1082</v>
      </c>
    </row>
    <row r="3" spans="1:10" x14ac:dyDescent="0.4">
      <c r="A3" t="s">
        <v>505</v>
      </c>
      <c r="B3" t="s">
        <v>1108</v>
      </c>
      <c r="C3" t="s">
        <v>1109</v>
      </c>
      <c r="D3" t="s">
        <v>1110</v>
      </c>
      <c r="E3" t="s">
        <v>1111</v>
      </c>
      <c r="F3" t="s">
        <v>1112</v>
      </c>
      <c r="G3">
        <v>-12.74</v>
      </c>
      <c r="H3" t="s">
        <v>1113</v>
      </c>
      <c r="I3">
        <v>0.12</v>
      </c>
      <c r="J3" t="s">
        <v>1113</v>
      </c>
    </row>
    <row r="5" spans="1:10" x14ac:dyDescent="0.4">
      <c r="A5" t="s">
        <v>1100</v>
      </c>
      <c r="B5" t="s">
        <v>1101</v>
      </c>
      <c r="D5" t="s">
        <v>1103</v>
      </c>
      <c r="F5" t="s">
        <v>1104</v>
      </c>
      <c r="G5" t="s">
        <v>1106</v>
      </c>
      <c r="I5" t="s">
        <v>1081</v>
      </c>
    </row>
    <row r="6" spans="1:10" x14ac:dyDescent="0.4">
      <c r="B6" t="s">
        <v>1102</v>
      </c>
      <c r="D6" t="s">
        <v>1083</v>
      </c>
      <c r="F6" t="s">
        <v>1105</v>
      </c>
      <c r="G6" t="s">
        <v>1107</v>
      </c>
      <c r="I6" t="s">
        <v>1082</v>
      </c>
    </row>
    <row r="7" spans="1:10" x14ac:dyDescent="0.4">
      <c r="A7" t="s">
        <v>510</v>
      </c>
      <c r="B7" t="s">
        <v>1114</v>
      </c>
      <c r="C7" t="s">
        <v>1115</v>
      </c>
      <c r="D7" t="s">
        <v>1116</v>
      </c>
      <c r="E7" t="s">
        <v>1117</v>
      </c>
      <c r="F7" t="s">
        <v>1118</v>
      </c>
      <c r="G7" t="s">
        <v>1119</v>
      </c>
      <c r="H7" t="s">
        <v>1120</v>
      </c>
      <c r="I7" t="s">
        <v>1121</v>
      </c>
      <c r="J7" t="s">
        <v>1120</v>
      </c>
    </row>
    <row r="8" spans="1:10" x14ac:dyDescent="0.4">
      <c r="A8" t="s">
        <v>515</v>
      </c>
      <c r="B8" t="s">
        <v>1122</v>
      </c>
      <c r="C8" t="s">
        <v>1115</v>
      </c>
      <c r="D8" t="s">
        <v>1123</v>
      </c>
      <c r="E8" t="s">
        <v>1117</v>
      </c>
      <c r="F8" t="s">
        <v>1124</v>
      </c>
      <c r="G8" t="s">
        <v>1125</v>
      </c>
      <c r="H8" t="s">
        <v>1120</v>
      </c>
      <c r="I8" t="s">
        <v>1126</v>
      </c>
      <c r="J8" t="s">
        <v>1127</v>
      </c>
    </row>
    <row r="10" spans="1:10" x14ac:dyDescent="0.4">
      <c r="A10" t="s">
        <v>1100</v>
      </c>
      <c r="B10" t="s">
        <v>1101</v>
      </c>
      <c r="D10" t="s">
        <v>1103</v>
      </c>
      <c r="F10" t="s">
        <v>1104</v>
      </c>
      <c r="G10" t="s">
        <v>1106</v>
      </c>
      <c r="I10" t="s">
        <v>1081</v>
      </c>
    </row>
    <row r="11" spans="1:10" x14ac:dyDescent="0.4">
      <c r="B11" t="s">
        <v>1102</v>
      </c>
      <c r="D11" t="s">
        <v>1083</v>
      </c>
      <c r="F11" t="s">
        <v>1105</v>
      </c>
      <c r="G11" t="s">
        <v>1107</v>
      </c>
      <c r="I11" t="s">
        <v>1082</v>
      </c>
    </row>
    <row r="12" spans="1:10" x14ac:dyDescent="0.4">
      <c r="A12" t="s">
        <v>517</v>
      </c>
      <c r="B12" t="s">
        <v>1128</v>
      </c>
      <c r="C12" t="s">
        <v>1129</v>
      </c>
      <c r="D12" t="s">
        <v>1130</v>
      </c>
      <c r="E12" t="s">
        <v>1131</v>
      </c>
      <c r="F12" t="s">
        <v>1132</v>
      </c>
      <c r="G12" t="s">
        <v>1133</v>
      </c>
      <c r="H12" t="s">
        <v>1134</v>
      </c>
      <c r="I12" t="s">
        <v>1135</v>
      </c>
      <c r="J12" t="s">
        <v>840</v>
      </c>
    </row>
    <row r="13" spans="1:10" x14ac:dyDescent="0.4">
      <c r="A13" t="s">
        <v>522</v>
      </c>
      <c r="B13" t="s">
        <v>1136</v>
      </c>
      <c r="C13" t="s">
        <v>1129</v>
      </c>
      <c r="D13" t="s">
        <v>1137</v>
      </c>
      <c r="E13" t="s">
        <v>1138</v>
      </c>
      <c r="F13" t="s">
        <v>1139</v>
      </c>
      <c r="G13" t="s">
        <v>1140</v>
      </c>
      <c r="H13" t="s">
        <v>1134</v>
      </c>
      <c r="I13" t="s">
        <v>1141</v>
      </c>
      <c r="J13" t="s">
        <v>1142</v>
      </c>
    </row>
    <row r="14" spans="1:10" x14ac:dyDescent="0.4">
      <c r="A14" t="s">
        <v>525</v>
      </c>
      <c r="B14" t="s">
        <v>1143</v>
      </c>
      <c r="C14" t="s">
        <v>1129</v>
      </c>
      <c r="D14" t="s">
        <v>1144</v>
      </c>
      <c r="E14" t="s">
        <v>1145</v>
      </c>
      <c r="F14" t="s">
        <v>1146</v>
      </c>
      <c r="G14" t="s">
        <v>1147</v>
      </c>
      <c r="H14" t="s">
        <v>1134</v>
      </c>
      <c r="I14" t="s">
        <v>1148</v>
      </c>
      <c r="J14" t="s">
        <v>1149</v>
      </c>
    </row>
    <row r="15" spans="1:10" x14ac:dyDescent="0.4">
      <c r="A15" t="s">
        <v>528</v>
      </c>
      <c r="B15" t="s">
        <v>1150</v>
      </c>
      <c r="C15" t="s">
        <v>1129</v>
      </c>
      <c r="D15" t="s">
        <v>1151</v>
      </c>
      <c r="E15" t="s">
        <v>1152</v>
      </c>
      <c r="F15" t="s">
        <v>1153</v>
      </c>
      <c r="G15" t="s">
        <v>1154</v>
      </c>
      <c r="H15" t="s">
        <v>1134</v>
      </c>
      <c r="I15" t="s">
        <v>1155</v>
      </c>
      <c r="J15" t="s">
        <v>1149</v>
      </c>
    </row>
    <row r="16" spans="1:10" x14ac:dyDescent="0.4">
      <c r="A16" t="s">
        <v>530</v>
      </c>
      <c r="B16" t="s">
        <v>1156</v>
      </c>
      <c r="C16" t="s">
        <v>1129</v>
      </c>
      <c r="D16" t="s">
        <v>1157</v>
      </c>
      <c r="E16" t="s">
        <v>509</v>
      </c>
      <c r="F16" t="s">
        <v>1158</v>
      </c>
      <c r="G16" t="s">
        <v>1159</v>
      </c>
      <c r="H16" t="s">
        <v>1160</v>
      </c>
      <c r="I16" t="s">
        <v>1161</v>
      </c>
      <c r="J16" t="s">
        <v>1162</v>
      </c>
    </row>
    <row r="17" spans="1:10" x14ac:dyDescent="0.4">
      <c r="A17" t="s">
        <v>536</v>
      </c>
      <c r="B17">
        <v>0.45</v>
      </c>
      <c r="D17">
        <v>85</v>
      </c>
      <c r="E17" t="s">
        <v>1163</v>
      </c>
      <c r="F17">
        <v>2.6</v>
      </c>
      <c r="G17" t="s">
        <v>1164</v>
      </c>
      <c r="H17" t="s">
        <v>1165</v>
      </c>
      <c r="I17">
        <v>0.04</v>
      </c>
    </row>
    <row r="18" spans="1:10" x14ac:dyDescent="0.4">
      <c r="A18" t="s">
        <v>542</v>
      </c>
      <c r="B18">
        <v>5.8000000000000003E-2</v>
      </c>
      <c r="D18">
        <v>43</v>
      </c>
      <c r="E18" t="s">
        <v>1163</v>
      </c>
      <c r="F18">
        <v>2.6</v>
      </c>
      <c r="G18" t="s">
        <v>1166</v>
      </c>
      <c r="H18" t="s">
        <v>1165</v>
      </c>
      <c r="I18">
        <v>0.04</v>
      </c>
    </row>
    <row r="19" spans="1:10" x14ac:dyDescent="0.4">
      <c r="A19" t="s">
        <v>545</v>
      </c>
      <c r="B19">
        <v>0.02</v>
      </c>
      <c r="D19">
        <v>30</v>
      </c>
      <c r="E19" t="s">
        <v>1163</v>
      </c>
      <c r="F19">
        <v>2.6</v>
      </c>
      <c r="G19" t="s">
        <v>1167</v>
      </c>
      <c r="H19" t="s">
        <v>1165</v>
      </c>
      <c r="I19">
        <v>0.04</v>
      </c>
    </row>
    <row r="20" spans="1:10" x14ac:dyDescent="0.4">
      <c r="A20" t="s">
        <v>551</v>
      </c>
      <c r="B20">
        <v>5.0000000000000001E-3</v>
      </c>
      <c r="D20">
        <v>19</v>
      </c>
      <c r="E20" t="s">
        <v>1163</v>
      </c>
      <c r="F20">
        <v>2.6</v>
      </c>
      <c r="G20" t="s">
        <v>1168</v>
      </c>
      <c r="H20" t="s">
        <v>1165</v>
      </c>
      <c r="I20">
        <v>0.04</v>
      </c>
    </row>
    <row r="21" spans="1:10" x14ac:dyDescent="0.4">
      <c r="A21" t="s">
        <v>556</v>
      </c>
      <c r="B21">
        <v>4.1999999999999997E-3</v>
      </c>
      <c r="D21">
        <v>18</v>
      </c>
      <c r="E21" t="s">
        <v>1163</v>
      </c>
      <c r="F21">
        <v>2.6</v>
      </c>
      <c r="G21" t="s">
        <v>1169</v>
      </c>
      <c r="H21" t="s">
        <v>1165</v>
      </c>
      <c r="I21">
        <v>0.04</v>
      </c>
    </row>
    <row r="22" spans="1:10" x14ac:dyDescent="0.4">
      <c r="A22" t="s">
        <v>559</v>
      </c>
      <c r="B22">
        <v>8.8000000000000005E-3</v>
      </c>
      <c r="D22">
        <v>23</v>
      </c>
      <c r="E22" t="s">
        <v>1163</v>
      </c>
      <c r="F22">
        <v>2.6</v>
      </c>
      <c r="G22" t="s">
        <v>1169</v>
      </c>
      <c r="H22" t="s">
        <v>1165</v>
      </c>
      <c r="I22">
        <v>0.04</v>
      </c>
    </row>
    <row r="23" spans="1:10" x14ac:dyDescent="0.4">
      <c r="A23" t="s">
        <v>563</v>
      </c>
      <c r="B23">
        <v>2E-3</v>
      </c>
      <c r="D23">
        <v>14</v>
      </c>
      <c r="E23" t="s">
        <v>1163</v>
      </c>
      <c r="F23">
        <v>2.6</v>
      </c>
      <c r="G23" t="s">
        <v>1170</v>
      </c>
      <c r="H23" t="s">
        <v>1165</v>
      </c>
      <c r="I23">
        <v>0.04</v>
      </c>
    </row>
    <row r="24" spans="1:10" x14ac:dyDescent="0.4">
      <c r="A24" t="s">
        <v>568</v>
      </c>
      <c r="B24">
        <v>7.2999999999999996E-4</v>
      </c>
      <c r="D24">
        <v>10</v>
      </c>
      <c r="E24" t="s">
        <v>1163</v>
      </c>
      <c r="F24">
        <v>2.6</v>
      </c>
      <c r="G24" t="s">
        <v>1171</v>
      </c>
      <c r="H24" t="s">
        <v>1165</v>
      </c>
      <c r="I24">
        <v>0.04</v>
      </c>
    </row>
    <row r="25" spans="1:10" x14ac:dyDescent="0.4">
      <c r="A25" t="s">
        <v>572</v>
      </c>
      <c r="B25">
        <v>0.1</v>
      </c>
      <c r="D25" t="s">
        <v>1172</v>
      </c>
      <c r="E25" t="s">
        <v>1173</v>
      </c>
      <c r="F25">
        <v>3</v>
      </c>
      <c r="G25">
        <v>16</v>
      </c>
      <c r="H25" t="s">
        <v>1174</v>
      </c>
      <c r="I25" t="s">
        <v>1175</v>
      </c>
      <c r="J25" t="s">
        <v>1162</v>
      </c>
    </row>
    <row r="26" spans="1:10" x14ac:dyDescent="0.4">
      <c r="A26" t="s">
        <v>577</v>
      </c>
      <c r="B26">
        <v>5.0000000000000001E-4</v>
      </c>
      <c r="D26" t="s">
        <v>1176</v>
      </c>
      <c r="E26" t="s">
        <v>1173</v>
      </c>
      <c r="F26">
        <v>3</v>
      </c>
      <c r="G26">
        <v>18.7</v>
      </c>
      <c r="H26" t="s">
        <v>1174</v>
      </c>
      <c r="I26" t="s">
        <v>1177</v>
      </c>
      <c r="J26" t="s">
        <v>1173</v>
      </c>
    </row>
    <row r="27" spans="1:10" x14ac:dyDescent="0.4">
      <c r="A27" t="s">
        <v>582</v>
      </c>
      <c r="B27">
        <v>8.0000000000000002E-3</v>
      </c>
      <c r="D27" t="s">
        <v>1178</v>
      </c>
      <c r="E27" t="s">
        <v>1173</v>
      </c>
      <c r="F27">
        <v>3</v>
      </c>
      <c r="G27">
        <v>17.5</v>
      </c>
      <c r="H27" t="s">
        <v>1174</v>
      </c>
      <c r="I27" t="s">
        <v>1179</v>
      </c>
      <c r="J27" t="s">
        <v>1162</v>
      </c>
    </row>
    <row r="28" spans="1:10" x14ac:dyDescent="0.4">
      <c r="A28" t="s">
        <v>586</v>
      </c>
      <c r="B28">
        <v>5.8E-5</v>
      </c>
      <c r="D28">
        <v>4.3</v>
      </c>
      <c r="E28" t="s">
        <v>1180</v>
      </c>
      <c r="F28">
        <v>2.6</v>
      </c>
      <c r="G28" t="s">
        <v>1181</v>
      </c>
      <c r="H28" t="s">
        <v>1165</v>
      </c>
      <c r="I28">
        <v>0.04</v>
      </c>
      <c r="J28" t="s">
        <v>1180</v>
      </c>
    </row>
    <row r="29" spans="1:10" x14ac:dyDescent="0.4">
      <c r="A29" t="s">
        <v>591</v>
      </c>
      <c r="B29">
        <v>4.6E-5</v>
      </c>
      <c r="D29">
        <v>4</v>
      </c>
      <c r="E29" t="s">
        <v>1180</v>
      </c>
      <c r="F29">
        <v>2.6</v>
      </c>
      <c r="G29" t="s">
        <v>1182</v>
      </c>
      <c r="H29" t="s">
        <v>1165</v>
      </c>
      <c r="I29">
        <v>0.04</v>
      </c>
      <c r="J29" t="s">
        <v>1180</v>
      </c>
    </row>
    <row r="30" spans="1:10" x14ac:dyDescent="0.4">
      <c r="A30" t="s">
        <v>597</v>
      </c>
      <c r="B30">
        <v>1.4E-5</v>
      </c>
      <c r="D30">
        <v>2.7</v>
      </c>
      <c r="E30" t="s">
        <v>1180</v>
      </c>
      <c r="F30">
        <v>2.6</v>
      </c>
      <c r="G30" t="s">
        <v>1183</v>
      </c>
      <c r="H30" t="s">
        <v>1165</v>
      </c>
      <c r="I30">
        <v>0.04</v>
      </c>
      <c r="J30" t="s">
        <v>1180</v>
      </c>
    </row>
    <row r="31" spans="1:10" x14ac:dyDescent="0.4">
      <c r="A31" t="s">
        <v>602</v>
      </c>
      <c r="B31">
        <v>1.1E-5</v>
      </c>
      <c r="D31">
        <v>2.5</v>
      </c>
      <c r="E31" t="s">
        <v>1180</v>
      </c>
      <c r="F31">
        <v>2.6</v>
      </c>
      <c r="G31" t="s">
        <v>1184</v>
      </c>
      <c r="H31" t="s">
        <v>1165</v>
      </c>
      <c r="I31">
        <v>0.04</v>
      </c>
      <c r="J31" t="s">
        <v>1180</v>
      </c>
    </row>
    <row r="32" spans="1:10" x14ac:dyDescent="0.4">
      <c r="A32" t="s">
        <v>605</v>
      </c>
      <c r="B32">
        <v>5.0000000000000004E-6</v>
      </c>
      <c r="D32">
        <v>1.9</v>
      </c>
      <c r="E32" t="s">
        <v>1180</v>
      </c>
      <c r="F32">
        <v>2.6</v>
      </c>
      <c r="G32" t="s">
        <v>1185</v>
      </c>
      <c r="H32" t="s">
        <v>1180</v>
      </c>
      <c r="I32">
        <v>0.04</v>
      </c>
      <c r="J32" t="s">
        <v>1180</v>
      </c>
    </row>
    <row r="33" spans="1:10" x14ac:dyDescent="0.4">
      <c r="A33" t="s">
        <v>608</v>
      </c>
      <c r="B33">
        <v>7.9999999999999996E-6</v>
      </c>
      <c r="D33">
        <v>2.2000000000000002</v>
      </c>
      <c r="E33" t="s">
        <v>1180</v>
      </c>
      <c r="F33">
        <v>2.6</v>
      </c>
      <c r="G33" t="s">
        <v>1186</v>
      </c>
      <c r="H33" t="s">
        <v>1165</v>
      </c>
      <c r="I33">
        <v>0.04</v>
      </c>
      <c r="J33" t="s">
        <v>1180</v>
      </c>
    </row>
    <row r="34" spans="1:10" x14ac:dyDescent="0.4">
      <c r="A34" t="s">
        <v>611</v>
      </c>
      <c r="B34">
        <v>1.2999999999999999E-5</v>
      </c>
      <c r="D34">
        <v>2.6</v>
      </c>
      <c r="E34" t="s">
        <v>1180</v>
      </c>
      <c r="F34">
        <v>2.6</v>
      </c>
      <c r="G34" t="s">
        <v>1187</v>
      </c>
      <c r="H34" t="s">
        <v>1165</v>
      </c>
      <c r="I34">
        <v>0.04</v>
      </c>
      <c r="J34" t="s">
        <v>1180</v>
      </c>
    </row>
    <row r="35" spans="1:10" x14ac:dyDescent="0.4">
      <c r="A35" t="s">
        <v>614</v>
      </c>
      <c r="B35">
        <v>1.2999999999999999E-5</v>
      </c>
      <c r="D35">
        <v>2.6</v>
      </c>
      <c r="E35" t="s">
        <v>1180</v>
      </c>
      <c r="F35">
        <v>2.6</v>
      </c>
      <c r="G35" t="s">
        <v>1187</v>
      </c>
      <c r="H35" t="s">
        <v>1165</v>
      </c>
      <c r="I35">
        <v>0.04</v>
      </c>
      <c r="J35" t="s">
        <v>1180</v>
      </c>
    </row>
    <row r="36" spans="1:10" x14ac:dyDescent="0.4">
      <c r="A36" t="s">
        <v>617</v>
      </c>
      <c r="B36">
        <v>3.0000000000000001E-6</v>
      </c>
      <c r="D36">
        <v>1.6</v>
      </c>
      <c r="E36" t="s">
        <v>1180</v>
      </c>
      <c r="F36">
        <v>2.6</v>
      </c>
      <c r="G36" t="s">
        <v>1188</v>
      </c>
      <c r="H36" t="s">
        <v>1180</v>
      </c>
      <c r="I36">
        <v>0.04</v>
      </c>
      <c r="J36" t="s">
        <v>1180</v>
      </c>
    </row>
    <row r="37" spans="1:10" x14ac:dyDescent="0.4">
      <c r="A37" t="s">
        <v>620</v>
      </c>
      <c r="B37">
        <v>5.0000000000000004E-6</v>
      </c>
      <c r="D37">
        <v>1.9</v>
      </c>
      <c r="E37" t="s">
        <v>1180</v>
      </c>
      <c r="F37">
        <v>2.6</v>
      </c>
      <c r="G37" t="s">
        <v>1185</v>
      </c>
      <c r="H37" t="s">
        <v>1180</v>
      </c>
      <c r="I37">
        <v>0.04</v>
      </c>
      <c r="J37" t="s">
        <v>1180</v>
      </c>
    </row>
    <row r="38" spans="1:10" x14ac:dyDescent="0.4">
      <c r="A38" t="s">
        <v>623</v>
      </c>
      <c r="B38">
        <v>2.9E-5</v>
      </c>
      <c r="D38">
        <v>3.4</v>
      </c>
      <c r="E38" t="s">
        <v>1180</v>
      </c>
      <c r="F38">
        <v>2.6</v>
      </c>
      <c r="G38" t="s">
        <v>1189</v>
      </c>
      <c r="H38" t="s">
        <v>1165</v>
      </c>
      <c r="I38">
        <v>0.04</v>
      </c>
      <c r="J38" t="s">
        <v>1180</v>
      </c>
    </row>
    <row r="39" spans="1:10" x14ac:dyDescent="0.4">
      <c r="A39" t="s">
        <v>626</v>
      </c>
      <c r="B39">
        <v>6.0000000000000002E-6</v>
      </c>
      <c r="D39">
        <v>2</v>
      </c>
      <c r="E39" t="s">
        <v>1180</v>
      </c>
      <c r="F39">
        <v>2.6</v>
      </c>
      <c r="G39" t="s">
        <v>1190</v>
      </c>
      <c r="H39" t="s">
        <v>1180</v>
      </c>
      <c r="I39">
        <v>0.04</v>
      </c>
      <c r="J39" t="s">
        <v>1180</v>
      </c>
    </row>
    <row r="40" spans="1:10" x14ac:dyDescent="0.4">
      <c r="A40" t="s">
        <v>631</v>
      </c>
      <c r="B40">
        <v>6.0000000000000002E-6</v>
      </c>
      <c r="D40">
        <v>2</v>
      </c>
      <c r="E40" t="s">
        <v>1180</v>
      </c>
      <c r="F40">
        <v>2.6</v>
      </c>
      <c r="G40" t="s">
        <v>1191</v>
      </c>
      <c r="H40" t="s">
        <v>1180</v>
      </c>
      <c r="I40">
        <v>0.04</v>
      </c>
      <c r="J40" t="s">
        <v>1180</v>
      </c>
    </row>
    <row r="41" spans="1:10" x14ac:dyDescent="0.4">
      <c r="A41" t="s">
        <v>634</v>
      </c>
      <c r="B41">
        <v>6.0000000000000002E-6</v>
      </c>
      <c r="D41">
        <v>2</v>
      </c>
      <c r="E41" t="s">
        <v>1180</v>
      </c>
      <c r="F41">
        <v>2.6</v>
      </c>
      <c r="G41" t="s">
        <v>1192</v>
      </c>
      <c r="H41" t="s">
        <v>1180</v>
      </c>
      <c r="I41">
        <v>0.04</v>
      </c>
      <c r="J41" t="s">
        <v>1180</v>
      </c>
    </row>
    <row r="42" spans="1:10" x14ac:dyDescent="0.4">
      <c r="A42" t="s">
        <v>637</v>
      </c>
      <c r="B42">
        <v>3.0000000000000001E-6</v>
      </c>
      <c r="D42">
        <v>1.5</v>
      </c>
      <c r="E42" t="s">
        <v>1180</v>
      </c>
      <c r="F42">
        <v>2.6</v>
      </c>
      <c r="G42" t="s">
        <v>1193</v>
      </c>
      <c r="H42" t="s">
        <v>1180</v>
      </c>
      <c r="I42">
        <v>0.04</v>
      </c>
      <c r="J42" t="s">
        <v>1180</v>
      </c>
    </row>
    <row r="43" spans="1:10" x14ac:dyDescent="0.4">
      <c r="A43" t="s">
        <v>640</v>
      </c>
      <c r="B43">
        <v>3.0000000000000001E-6</v>
      </c>
      <c r="D43">
        <v>1.5</v>
      </c>
      <c r="E43" t="s">
        <v>1180</v>
      </c>
      <c r="F43">
        <v>2.6</v>
      </c>
      <c r="G43" t="s">
        <v>1193</v>
      </c>
      <c r="H43" t="s">
        <v>1180</v>
      </c>
      <c r="I43">
        <v>0.04</v>
      </c>
      <c r="J43" t="s">
        <v>1180</v>
      </c>
    </row>
    <row r="44" spans="1:10" x14ac:dyDescent="0.4">
      <c r="A44" t="s">
        <v>643</v>
      </c>
      <c r="B44">
        <v>3.0000000000000001E-6</v>
      </c>
      <c r="D44">
        <v>1.5</v>
      </c>
      <c r="E44" t="s">
        <v>1180</v>
      </c>
      <c r="F44">
        <v>2.6</v>
      </c>
      <c r="G44" t="s">
        <v>1188</v>
      </c>
      <c r="H44" t="s">
        <v>1180</v>
      </c>
      <c r="I44">
        <v>0.04</v>
      </c>
      <c r="J44" t="s">
        <v>1180</v>
      </c>
    </row>
    <row r="45" spans="1:10" x14ac:dyDescent="0.4">
      <c r="A45" t="s">
        <v>646</v>
      </c>
      <c r="B45">
        <v>9.9999999999999995E-7</v>
      </c>
      <c r="D45">
        <v>1</v>
      </c>
      <c r="E45" t="s">
        <v>1180</v>
      </c>
      <c r="F45">
        <v>2.6</v>
      </c>
      <c r="G45" t="s">
        <v>1194</v>
      </c>
      <c r="H45" t="s">
        <v>1180</v>
      </c>
      <c r="I45">
        <v>0.04</v>
      </c>
      <c r="J45" t="s">
        <v>1180</v>
      </c>
    </row>
    <row r="46" spans="1:10" x14ac:dyDescent="0.4">
      <c r="A46" t="s">
        <v>649</v>
      </c>
      <c r="B46">
        <v>9.9999999999999995E-7</v>
      </c>
      <c r="D46">
        <v>1</v>
      </c>
      <c r="E46" t="s">
        <v>1180</v>
      </c>
      <c r="F46">
        <v>2.6</v>
      </c>
      <c r="G46" t="s">
        <v>1194</v>
      </c>
      <c r="H46" t="s">
        <v>1180</v>
      </c>
      <c r="I46">
        <v>0.04</v>
      </c>
      <c r="J46" t="s">
        <v>1180</v>
      </c>
    </row>
    <row r="47" spans="1:10" x14ac:dyDescent="0.4">
      <c r="A47" t="s">
        <v>652</v>
      </c>
      <c r="B47">
        <v>9.9999999999999995E-7</v>
      </c>
      <c r="D47">
        <v>1</v>
      </c>
      <c r="E47" t="s">
        <v>1180</v>
      </c>
      <c r="F47">
        <v>2.6</v>
      </c>
      <c r="G47" t="s">
        <v>1195</v>
      </c>
      <c r="H47" t="s">
        <v>1180</v>
      </c>
      <c r="I47">
        <v>0.04</v>
      </c>
      <c r="J47" t="s">
        <v>1180</v>
      </c>
    </row>
    <row r="48" spans="1:10" x14ac:dyDescent="0.4">
      <c r="A48" t="s">
        <v>655</v>
      </c>
      <c r="B48">
        <v>9.9999999999999995E-7</v>
      </c>
      <c r="D48">
        <v>1</v>
      </c>
      <c r="E48" t="s">
        <v>1180</v>
      </c>
      <c r="F48">
        <v>2.6</v>
      </c>
      <c r="G48" t="s">
        <v>1195</v>
      </c>
      <c r="H48" t="s">
        <v>1180</v>
      </c>
      <c r="I48">
        <v>0.04</v>
      </c>
      <c r="J48" t="s">
        <v>1180</v>
      </c>
    </row>
    <row r="49" spans="1:10" x14ac:dyDescent="0.4">
      <c r="A49" t="s">
        <v>658</v>
      </c>
      <c r="B49">
        <v>9.9999999999999995E-7</v>
      </c>
      <c r="D49">
        <v>1</v>
      </c>
      <c r="E49" t="s">
        <v>1180</v>
      </c>
      <c r="F49">
        <v>2.6</v>
      </c>
      <c r="G49" t="s">
        <v>1196</v>
      </c>
      <c r="H49" t="s">
        <v>1180</v>
      </c>
      <c r="I49">
        <v>0.04</v>
      </c>
      <c r="J49" t="s">
        <v>1180</v>
      </c>
    </row>
    <row r="50" spans="1:10" x14ac:dyDescent="0.4">
      <c r="A50" t="s">
        <v>661</v>
      </c>
      <c r="B50">
        <v>3.0000000000000001E-6</v>
      </c>
      <c r="D50">
        <v>1.5</v>
      </c>
      <c r="E50" t="s">
        <v>1180</v>
      </c>
      <c r="F50">
        <v>2.6</v>
      </c>
      <c r="G50" t="s">
        <v>1188</v>
      </c>
      <c r="H50" t="s">
        <v>1180</v>
      </c>
      <c r="I50">
        <v>0.04</v>
      </c>
      <c r="J50" t="s">
        <v>1180</v>
      </c>
    </row>
    <row r="51" spans="1:10" x14ac:dyDescent="0.4">
      <c r="A51" t="s">
        <v>666</v>
      </c>
      <c r="B51">
        <v>9.9999999999999995E-7</v>
      </c>
      <c r="D51">
        <v>1</v>
      </c>
      <c r="E51" t="s">
        <v>1180</v>
      </c>
      <c r="F51">
        <v>2.6</v>
      </c>
      <c r="G51" t="s">
        <v>1197</v>
      </c>
      <c r="H51" t="s">
        <v>1180</v>
      </c>
      <c r="I51">
        <v>0.04</v>
      </c>
      <c r="J51" t="s">
        <v>1180</v>
      </c>
    </row>
    <row r="52" spans="1:10" x14ac:dyDescent="0.4">
      <c r="A52" t="s">
        <v>670</v>
      </c>
      <c r="B52">
        <v>6.0000000000000002E-6</v>
      </c>
      <c r="D52">
        <v>2</v>
      </c>
      <c r="E52" t="s">
        <v>1180</v>
      </c>
      <c r="F52">
        <v>2.6</v>
      </c>
      <c r="G52" t="s">
        <v>1185</v>
      </c>
      <c r="H52" t="s">
        <v>1180</v>
      </c>
      <c r="I52">
        <v>0.04</v>
      </c>
      <c r="J52" t="s">
        <v>1180</v>
      </c>
    </row>
    <row r="53" spans="1:10" x14ac:dyDescent="0.4">
      <c r="A53" t="s">
        <v>674</v>
      </c>
      <c r="B53">
        <v>9.9999999999999995E-7</v>
      </c>
      <c r="D53">
        <v>1</v>
      </c>
      <c r="E53" t="s">
        <v>1180</v>
      </c>
      <c r="F53">
        <v>2.6</v>
      </c>
      <c r="G53" t="s">
        <v>1198</v>
      </c>
      <c r="H53" t="s">
        <v>1180</v>
      </c>
      <c r="I53">
        <v>0.04</v>
      </c>
      <c r="J53" t="s">
        <v>1180</v>
      </c>
    </row>
    <row r="54" spans="1:10" x14ac:dyDescent="0.4">
      <c r="A54" t="s">
        <v>678</v>
      </c>
      <c r="B54">
        <v>3.0000000000000001E-6</v>
      </c>
      <c r="D54">
        <v>1.5</v>
      </c>
      <c r="E54" t="s">
        <v>1180</v>
      </c>
      <c r="F54">
        <v>2.6</v>
      </c>
      <c r="G54" t="s">
        <v>1188</v>
      </c>
      <c r="H54" t="s">
        <v>1180</v>
      </c>
      <c r="I54">
        <v>0.04</v>
      </c>
      <c r="J54" t="s">
        <v>1180</v>
      </c>
    </row>
    <row r="55" spans="1:10" x14ac:dyDescent="0.4">
      <c r="A55" t="s">
        <v>682</v>
      </c>
      <c r="B55">
        <v>9.9999999999999995E-7</v>
      </c>
      <c r="D55">
        <v>1</v>
      </c>
      <c r="E55" t="s">
        <v>1180</v>
      </c>
      <c r="F55">
        <v>2.6</v>
      </c>
      <c r="G55" t="s">
        <v>1199</v>
      </c>
      <c r="H55" t="s">
        <v>1180</v>
      </c>
      <c r="I55">
        <v>0.04</v>
      </c>
      <c r="J55" t="s">
        <v>1180</v>
      </c>
    </row>
    <row r="56" spans="1:10" x14ac:dyDescent="0.4">
      <c r="A56" t="s">
        <v>685</v>
      </c>
      <c r="B56">
        <v>6.0000000000000002E-6</v>
      </c>
      <c r="D56">
        <v>2</v>
      </c>
      <c r="E56" t="s">
        <v>1180</v>
      </c>
      <c r="F56">
        <v>2.6</v>
      </c>
      <c r="G56" t="s">
        <v>1200</v>
      </c>
      <c r="H56" t="s">
        <v>1180</v>
      </c>
      <c r="I56">
        <v>0.04</v>
      </c>
      <c r="J56" t="s">
        <v>1180</v>
      </c>
    </row>
    <row r="57" spans="1:10" x14ac:dyDescent="0.4">
      <c r="A57" t="s">
        <v>688</v>
      </c>
      <c r="B57">
        <v>3.0000000000000001E-6</v>
      </c>
      <c r="D57">
        <v>1.5</v>
      </c>
      <c r="E57" t="s">
        <v>1180</v>
      </c>
      <c r="F57">
        <v>2.6</v>
      </c>
      <c r="G57" t="s">
        <v>1195</v>
      </c>
      <c r="H57" t="s">
        <v>1180</v>
      </c>
      <c r="I57">
        <v>0.04</v>
      </c>
      <c r="J57" t="s">
        <v>1180</v>
      </c>
    </row>
    <row r="58" spans="1:10" x14ac:dyDescent="0.4">
      <c r="A58" t="s">
        <v>692</v>
      </c>
      <c r="B58">
        <v>6.0000000000000002E-6</v>
      </c>
      <c r="D58">
        <v>2</v>
      </c>
      <c r="E58" t="s">
        <v>1180</v>
      </c>
      <c r="F58">
        <v>2.6</v>
      </c>
      <c r="G58" t="s">
        <v>1200</v>
      </c>
      <c r="H58" t="s">
        <v>1180</v>
      </c>
      <c r="I58">
        <v>0.04</v>
      </c>
      <c r="J58" t="s">
        <v>1180</v>
      </c>
    </row>
    <row r="59" spans="1:10" x14ac:dyDescent="0.4">
      <c r="A59" t="s">
        <v>695</v>
      </c>
      <c r="B59">
        <v>9.9999999999999995E-7</v>
      </c>
      <c r="D59">
        <v>1</v>
      </c>
      <c r="E59" t="s">
        <v>1180</v>
      </c>
      <c r="F59">
        <v>2.6</v>
      </c>
      <c r="G59" t="s">
        <v>1196</v>
      </c>
      <c r="H59" t="s">
        <v>1180</v>
      </c>
      <c r="I59">
        <v>0.04</v>
      </c>
      <c r="J59" t="s">
        <v>1180</v>
      </c>
    </row>
    <row r="60" spans="1:10" x14ac:dyDescent="0.4">
      <c r="A60" t="s">
        <v>698</v>
      </c>
      <c r="B60">
        <v>9.9999999999999995E-7</v>
      </c>
      <c r="D60">
        <v>1</v>
      </c>
      <c r="E60" t="s">
        <v>1180</v>
      </c>
      <c r="F60">
        <v>2.6</v>
      </c>
      <c r="G60" t="s">
        <v>1201</v>
      </c>
      <c r="H60" t="s">
        <v>1180</v>
      </c>
      <c r="I60">
        <v>0.04</v>
      </c>
      <c r="J60" t="s">
        <v>1180</v>
      </c>
    </row>
    <row r="61" spans="1:10" x14ac:dyDescent="0.4">
      <c r="A61" t="s">
        <v>701</v>
      </c>
      <c r="B61">
        <v>9.9999999999999995E-7</v>
      </c>
      <c r="D61">
        <v>1</v>
      </c>
      <c r="E61" t="s">
        <v>1180</v>
      </c>
      <c r="F61">
        <v>2.6</v>
      </c>
      <c r="G61" t="s">
        <v>1202</v>
      </c>
      <c r="H61" t="s">
        <v>1180</v>
      </c>
      <c r="I61">
        <v>0.04</v>
      </c>
      <c r="J61" t="s">
        <v>1180</v>
      </c>
    </row>
    <row r="62" spans="1:10" x14ac:dyDescent="0.4">
      <c r="A62" t="s">
        <v>1203</v>
      </c>
      <c r="B62">
        <v>9.9999999999999995E-7</v>
      </c>
      <c r="D62">
        <v>1</v>
      </c>
      <c r="E62" t="s">
        <v>1180</v>
      </c>
      <c r="F62">
        <v>2.6</v>
      </c>
      <c r="G62" t="s">
        <v>1204</v>
      </c>
      <c r="H62" t="s">
        <v>1180</v>
      </c>
      <c r="I62">
        <v>0.04</v>
      </c>
      <c r="J62" t="s">
        <v>1180</v>
      </c>
    </row>
    <row r="63" spans="1:10" x14ac:dyDescent="0.4">
      <c r="A63" t="s">
        <v>1205</v>
      </c>
      <c r="B63">
        <v>9.9999999999999995E-7</v>
      </c>
      <c r="D63">
        <v>1</v>
      </c>
      <c r="E63" t="s">
        <v>1180</v>
      </c>
      <c r="F63">
        <v>2.6</v>
      </c>
      <c r="G63" t="s">
        <v>1196</v>
      </c>
      <c r="H63" t="s">
        <v>1180</v>
      </c>
      <c r="I63">
        <v>0.04</v>
      </c>
      <c r="J63" t="s">
        <v>1180</v>
      </c>
    </row>
    <row r="64" spans="1:10" x14ac:dyDescent="0.4">
      <c r="A64" t="s">
        <v>1206</v>
      </c>
      <c r="B64">
        <v>9.9999999999999995E-7</v>
      </c>
      <c r="D64">
        <v>1</v>
      </c>
      <c r="E64" t="s">
        <v>1180</v>
      </c>
      <c r="F64">
        <v>2.6</v>
      </c>
      <c r="G64" t="s">
        <v>1202</v>
      </c>
      <c r="H64" t="s">
        <v>1180</v>
      </c>
      <c r="I64">
        <v>0.04</v>
      </c>
      <c r="J64" t="s">
        <v>1180</v>
      </c>
    </row>
    <row r="65" spans="1:10" x14ac:dyDescent="0.4">
      <c r="A65" t="s">
        <v>1207</v>
      </c>
      <c r="B65">
        <v>9.9999999999999995E-7</v>
      </c>
      <c r="D65">
        <v>1</v>
      </c>
      <c r="E65" t="s">
        <v>1180</v>
      </c>
      <c r="F65">
        <v>2.6</v>
      </c>
      <c r="G65" t="s">
        <v>1195</v>
      </c>
      <c r="H65" t="s">
        <v>1180</v>
      </c>
      <c r="I65">
        <v>0.04</v>
      </c>
      <c r="J65" t="s">
        <v>1180</v>
      </c>
    </row>
    <row r="66" spans="1:10" x14ac:dyDescent="0.4">
      <c r="A66" t="s">
        <v>1208</v>
      </c>
      <c r="B66">
        <v>6.0000000000000002E-6</v>
      </c>
      <c r="D66">
        <v>2</v>
      </c>
      <c r="E66" t="s">
        <v>1180</v>
      </c>
      <c r="F66">
        <v>2.6</v>
      </c>
      <c r="G66" t="s">
        <v>1204</v>
      </c>
      <c r="H66" t="s">
        <v>1180</v>
      </c>
      <c r="I66">
        <v>0.04</v>
      </c>
      <c r="J66" t="s">
        <v>1180</v>
      </c>
    </row>
    <row r="67" spans="1:10" x14ac:dyDescent="0.4">
      <c r="A67" t="s">
        <v>1209</v>
      </c>
      <c r="B67">
        <v>9.9999999999999995E-8</v>
      </c>
      <c r="D67">
        <v>0.5</v>
      </c>
      <c r="E67" t="s">
        <v>1180</v>
      </c>
      <c r="F67">
        <v>2.6</v>
      </c>
      <c r="G67" t="s">
        <v>1199</v>
      </c>
      <c r="H67" t="s">
        <v>1180</v>
      </c>
      <c r="I67">
        <v>0.04</v>
      </c>
      <c r="J67" t="s">
        <v>1180</v>
      </c>
    </row>
    <row r="68" spans="1:10" x14ac:dyDescent="0.4">
      <c r="A68" t="s">
        <v>1210</v>
      </c>
      <c r="B68">
        <v>9.9999999999999995E-7</v>
      </c>
      <c r="D68">
        <v>1</v>
      </c>
      <c r="E68" t="s">
        <v>1180</v>
      </c>
      <c r="F68">
        <v>2.6</v>
      </c>
      <c r="G68" t="s">
        <v>1201</v>
      </c>
      <c r="H68" t="s">
        <v>1180</v>
      </c>
      <c r="I68">
        <v>0.04</v>
      </c>
      <c r="J68" t="s">
        <v>1180</v>
      </c>
    </row>
    <row r="69" spans="1:10" x14ac:dyDescent="0.4">
      <c r="A69" t="s">
        <v>1211</v>
      </c>
      <c r="B69">
        <v>9.9999999999999995E-8</v>
      </c>
      <c r="D69">
        <v>0.5</v>
      </c>
      <c r="E69" t="s">
        <v>1180</v>
      </c>
      <c r="F69">
        <v>2.6</v>
      </c>
      <c r="G69" t="s">
        <v>1212</v>
      </c>
      <c r="H69" t="s">
        <v>1180</v>
      </c>
      <c r="I69">
        <v>0.04</v>
      </c>
      <c r="J69" t="s">
        <v>1180</v>
      </c>
    </row>
    <row r="70" spans="1:10" x14ac:dyDescent="0.4">
      <c r="A70" t="s">
        <v>1213</v>
      </c>
      <c r="B70">
        <v>9.9999999999999995E-7</v>
      </c>
      <c r="D70">
        <v>1</v>
      </c>
      <c r="E70" t="s">
        <v>1180</v>
      </c>
      <c r="F70">
        <v>2.6</v>
      </c>
      <c r="G70" t="s">
        <v>1198</v>
      </c>
      <c r="H70" t="s">
        <v>1180</v>
      </c>
      <c r="I70">
        <v>0.04</v>
      </c>
      <c r="J70" t="s">
        <v>1180</v>
      </c>
    </row>
    <row r="71" spans="1:10" x14ac:dyDescent="0.4">
      <c r="A71" t="s">
        <v>1214</v>
      </c>
      <c r="B71">
        <v>9.9999999999999995E-7</v>
      </c>
      <c r="D71">
        <v>1</v>
      </c>
      <c r="E71" t="s">
        <v>1180</v>
      </c>
      <c r="F71">
        <v>2.6</v>
      </c>
      <c r="G71" t="s">
        <v>1197</v>
      </c>
      <c r="H71" t="s">
        <v>1180</v>
      </c>
      <c r="I71">
        <v>0.04</v>
      </c>
      <c r="J71" t="s">
        <v>1180</v>
      </c>
    </row>
    <row r="72" spans="1:10" x14ac:dyDescent="0.4">
      <c r="A72" t="s">
        <v>1215</v>
      </c>
      <c r="B72">
        <v>9.9999999999999995E-7</v>
      </c>
      <c r="D72">
        <v>1</v>
      </c>
      <c r="E72" t="s">
        <v>1180</v>
      </c>
      <c r="F72">
        <v>2.6</v>
      </c>
      <c r="G72" t="s">
        <v>1202</v>
      </c>
      <c r="H72" t="s">
        <v>1180</v>
      </c>
      <c r="I72">
        <v>0.04</v>
      </c>
      <c r="J72" t="s">
        <v>1180</v>
      </c>
    </row>
    <row r="73" spans="1:10" x14ac:dyDescent="0.4">
      <c r="A73" t="s">
        <v>1216</v>
      </c>
      <c r="B73">
        <v>9.9999999999999995E-7</v>
      </c>
      <c r="D73">
        <v>1</v>
      </c>
      <c r="E73" t="s">
        <v>1180</v>
      </c>
      <c r="F73">
        <v>2.6</v>
      </c>
      <c r="G73" t="s">
        <v>1199</v>
      </c>
      <c r="H73" t="s">
        <v>1180</v>
      </c>
      <c r="I73">
        <v>0.04</v>
      </c>
      <c r="J73" t="s">
        <v>1180</v>
      </c>
    </row>
    <row r="74" spans="1:10" x14ac:dyDescent="0.4">
      <c r="A74" t="s">
        <v>1217</v>
      </c>
      <c r="B74">
        <v>9.9999999999999995E-7</v>
      </c>
      <c r="D74">
        <v>1</v>
      </c>
      <c r="E74" t="s">
        <v>1180</v>
      </c>
      <c r="F74">
        <v>2.6</v>
      </c>
      <c r="G74" t="s">
        <v>1201</v>
      </c>
      <c r="H74" t="s">
        <v>1180</v>
      </c>
      <c r="I74">
        <v>0.04</v>
      </c>
      <c r="J74" t="s">
        <v>1180</v>
      </c>
    </row>
    <row r="75" spans="1:10" x14ac:dyDescent="0.4">
      <c r="A75" t="s">
        <v>1218</v>
      </c>
      <c r="B75">
        <v>9.9999999999999995E-7</v>
      </c>
      <c r="D75">
        <v>1</v>
      </c>
      <c r="E75" t="s">
        <v>1219</v>
      </c>
      <c r="F75">
        <v>2.6</v>
      </c>
      <c r="G75" t="s">
        <v>1220</v>
      </c>
      <c r="H75" t="s">
        <v>1219</v>
      </c>
      <c r="I75">
        <v>0.04</v>
      </c>
      <c r="J75" t="s">
        <v>1219</v>
      </c>
    </row>
    <row r="76" spans="1:10" x14ac:dyDescent="0.4">
      <c r="A76" t="s">
        <v>1221</v>
      </c>
      <c r="B76">
        <v>9.9999999999999995E-7</v>
      </c>
      <c r="D76">
        <v>1</v>
      </c>
      <c r="E76" t="s">
        <v>1219</v>
      </c>
      <c r="F76">
        <v>2.6</v>
      </c>
      <c r="G76" t="s">
        <v>1222</v>
      </c>
      <c r="H76" t="s">
        <v>1219</v>
      </c>
      <c r="I76">
        <v>0.04</v>
      </c>
      <c r="J76" t="s">
        <v>1219</v>
      </c>
    </row>
    <row r="77" spans="1:10" x14ac:dyDescent="0.4">
      <c r="A77" t="s">
        <v>1223</v>
      </c>
      <c r="B77">
        <v>9.9999999999999995E-7</v>
      </c>
      <c r="D77">
        <v>1</v>
      </c>
      <c r="E77" t="s">
        <v>1224</v>
      </c>
      <c r="F77">
        <v>2.6</v>
      </c>
      <c r="G77" t="s">
        <v>1199</v>
      </c>
      <c r="H77" t="s">
        <v>1224</v>
      </c>
      <c r="I77">
        <v>0.04</v>
      </c>
      <c r="J77" t="s">
        <v>1224</v>
      </c>
    </row>
    <row r="78" spans="1:10" x14ac:dyDescent="0.4">
      <c r="A78" t="s">
        <v>1225</v>
      </c>
      <c r="B78">
        <v>9.9999999999999995E-7</v>
      </c>
      <c r="D78">
        <v>1</v>
      </c>
      <c r="E78" t="s">
        <v>1224</v>
      </c>
      <c r="F78">
        <v>2.6</v>
      </c>
      <c r="G78" t="s">
        <v>1198</v>
      </c>
      <c r="H78" t="s">
        <v>1224</v>
      </c>
      <c r="I78">
        <v>0.04</v>
      </c>
      <c r="J78" t="s">
        <v>1224</v>
      </c>
    </row>
    <row r="80" spans="1:10" x14ac:dyDescent="0.4">
      <c r="A80" t="s">
        <v>1100</v>
      </c>
      <c r="B80" t="s">
        <v>1101</v>
      </c>
      <c r="D80" t="s">
        <v>1103</v>
      </c>
      <c r="F80" t="s">
        <v>1104</v>
      </c>
      <c r="G80" t="s">
        <v>1106</v>
      </c>
      <c r="I80" t="s">
        <v>1081</v>
      </c>
    </row>
    <row r="81" spans="1:10" x14ac:dyDescent="0.4">
      <c r="B81" t="s">
        <v>1102</v>
      </c>
      <c r="D81" t="s">
        <v>1083</v>
      </c>
      <c r="F81" t="s">
        <v>1105</v>
      </c>
      <c r="G81" t="s">
        <v>1107</v>
      </c>
      <c r="I81" t="s">
        <v>1082</v>
      </c>
    </row>
    <row r="82" spans="1:10" x14ac:dyDescent="0.4">
      <c r="A82" t="s">
        <v>758</v>
      </c>
      <c r="B82" t="s">
        <v>1226</v>
      </c>
      <c r="C82" t="s">
        <v>1227</v>
      </c>
      <c r="D82" t="s">
        <v>1228</v>
      </c>
      <c r="E82" t="s">
        <v>1229</v>
      </c>
      <c r="F82" t="s">
        <v>1230</v>
      </c>
      <c r="G82">
        <v>12.8</v>
      </c>
      <c r="H82" t="s">
        <v>1231</v>
      </c>
      <c r="I82" t="s">
        <v>1232</v>
      </c>
      <c r="J82" t="s">
        <v>1233</v>
      </c>
    </row>
    <row r="83" spans="1:10" x14ac:dyDescent="0.4">
      <c r="A83" t="s">
        <v>762</v>
      </c>
      <c r="B83" t="s">
        <v>1234</v>
      </c>
      <c r="C83" t="s">
        <v>1227</v>
      </c>
      <c r="D83" t="s">
        <v>1235</v>
      </c>
      <c r="E83" t="s">
        <v>1229</v>
      </c>
      <c r="F83" t="s">
        <v>1236</v>
      </c>
      <c r="G83">
        <v>11.8</v>
      </c>
      <c r="H83" t="s">
        <v>1231</v>
      </c>
      <c r="I83" t="s">
        <v>1237</v>
      </c>
      <c r="J83" t="s">
        <v>1233</v>
      </c>
    </row>
    <row r="84" spans="1:10" x14ac:dyDescent="0.4">
      <c r="A84" t="s">
        <v>764</v>
      </c>
      <c r="B84" t="s">
        <v>1238</v>
      </c>
      <c r="C84" t="s">
        <v>1227</v>
      </c>
      <c r="D84" t="s">
        <v>1239</v>
      </c>
      <c r="E84" t="s">
        <v>1229</v>
      </c>
      <c r="F84" t="s">
        <v>1240</v>
      </c>
      <c r="G84">
        <v>10.199999999999999</v>
      </c>
      <c r="H84" t="s">
        <v>1231</v>
      </c>
      <c r="I84" t="s">
        <v>1241</v>
      </c>
      <c r="J84" t="s">
        <v>1233</v>
      </c>
    </row>
    <row r="85" spans="1:10" x14ac:dyDescent="0.4">
      <c r="A85" t="s">
        <v>768</v>
      </c>
      <c r="B85" t="s">
        <v>1242</v>
      </c>
      <c r="C85" t="s">
        <v>1227</v>
      </c>
      <c r="D85" t="s">
        <v>1243</v>
      </c>
      <c r="E85" t="s">
        <v>1229</v>
      </c>
      <c r="F85" t="s">
        <v>1244</v>
      </c>
      <c r="G85">
        <v>10.4</v>
      </c>
      <c r="H85" t="s">
        <v>1231</v>
      </c>
      <c r="I85" t="s">
        <v>1245</v>
      </c>
      <c r="J85" t="s">
        <v>1233</v>
      </c>
    </row>
    <row r="86" spans="1:10" x14ac:dyDescent="0.4">
      <c r="A86" t="s">
        <v>770</v>
      </c>
      <c r="B86" t="s">
        <v>1246</v>
      </c>
      <c r="C86" t="s">
        <v>1227</v>
      </c>
      <c r="D86" t="s">
        <v>1247</v>
      </c>
      <c r="E86" t="s">
        <v>1229</v>
      </c>
      <c r="F86" t="s">
        <v>1248</v>
      </c>
      <c r="G86">
        <v>9.6</v>
      </c>
      <c r="H86" t="s">
        <v>1231</v>
      </c>
      <c r="I86" t="s">
        <v>1249</v>
      </c>
      <c r="J86" t="s">
        <v>1233</v>
      </c>
    </row>
    <row r="87" spans="1:10" x14ac:dyDescent="0.4">
      <c r="A87" t="s">
        <v>772</v>
      </c>
      <c r="B87" t="s">
        <v>1250</v>
      </c>
      <c r="C87" t="s">
        <v>1227</v>
      </c>
      <c r="D87" t="s">
        <v>1251</v>
      </c>
      <c r="E87" t="s">
        <v>1252</v>
      </c>
      <c r="F87" t="s">
        <v>1253</v>
      </c>
      <c r="G87">
        <v>8.4</v>
      </c>
      <c r="H87" t="s">
        <v>1231</v>
      </c>
      <c r="I87">
        <v>0.2</v>
      </c>
      <c r="J87" t="s">
        <v>1231</v>
      </c>
    </row>
    <row r="88" spans="1:10" x14ac:dyDescent="0.4">
      <c r="A88" t="s">
        <v>775</v>
      </c>
      <c r="B88" t="s">
        <v>1254</v>
      </c>
      <c r="C88" t="s">
        <v>1227</v>
      </c>
      <c r="D88" t="s">
        <v>1255</v>
      </c>
      <c r="E88" t="s">
        <v>1256</v>
      </c>
      <c r="F88" t="s">
        <v>1257</v>
      </c>
      <c r="G88">
        <v>14.4</v>
      </c>
      <c r="H88" t="s">
        <v>1231</v>
      </c>
      <c r="I88">
        <v>0.3</v>
      </c>
      <c r="J88" t="s">
        <v>1231</v>
      </c>
    </row>
    <row r="89" spans="1:10" x14ac:dyDescent="0.4">
      <c r="A89" t="s">
        <v>778</v>
      </c>
      <c r="B89" t="s">
        <v>1258</v>
      </c>
      <c r="C89" t="s">
        <v>1227</v>
      </c>
      <c r="D89" t="s">
        <v>1259</v>
      </c>
      <c r="E89" t="s">
        <v>1229</v>
      </c>
      <c r="F89" t="s">
        <v>1260</v>
      </c>
      <c r="G89">
        <v>11</v>
      </c>
      <c r="H89" t="s">
        <v>1231</v>
      </c>
      <c r="I89">
        <v>0.6</v>
      </c>
      <c r="J89" t="s">
        <v>1231</v>
      </c>
    </row>
    <row r="90" spans="1:10" x14ac:dyDescent="0.4">
      <c r="A90" t="s">
        <v>780</v>
      </c>
      <c r="B90" t="s">
        <v>1261</v>
      </c>
      <c r="C90" t="s">
        <v>1227</v>
      </c>
      <c r="D90" t="s">
        <v>1262</v>
      </c>
      <c r="E90" t="s">
        <v>1256</v>
      </c>
      <c r="F90" t="s">
        <v>1263</v>
      </c>
      <c r="G90">
        <v>16.399999999999999</v>
      </c>
      <c r="H90" t="s">
        <v>1264</v>
      </c>
      <c r="I90" t="s">
        <v>1265</v>
      </c>
      <c r="J90" t="s">
        <v>1266</v>
      </c>
    </row>
    <row r="91" spans="1:10" x14ac:dyDescent="0.4">
      <c r="A91" t="s">
        <v>785</v>
      </c>
      <c r="B91" t="s">
        <v>1267</v>
      </c>
      <c r="C91" t="s">
        <v>1256</v>
      </c>
      <c r="D91" t="s">
        <v>1268</v>
      </c>
      <c r="E91" t="s">
        <v>1256</v>
      </c>
      <c r="F91" t="s">
        <v>1269</v>
      </c>
      <c r="G91">
        <v>14.4</v>
      </c>
      <c r="H91" t="s">
        <v>1231</v>
      </c>
      <c r="I91" t="s">
        <v>1270</v>
      </c>
      <c r="J91" t="s">
        <v>1233</v>
      </c>
    </row>
    <row r="92" spans="1:10" x14ac:dyDescent="0.4">
      <c r="A92" t="s">
        <v>789</v>
      </c>
      <c r="B92" t="s">
        <v>1271</v>
      </c>
      <c r="C92" t="s">
        <v>1256</v>
      </c>
      <c r="D92" t="s">
        <v>1272</v>
      </c>
      <c r="E92" t="s">
        <v>1256</v>
      </c>
      <c r="F92" t="s">
        <v>1273</v>
      </c>
      <c r="G92">
        <v>15.6</v>
      </c>
      <c r="H92" t="s">
        <v>1231</v>
      </c>
      <c r="I92" t="s">
        <v>1274</v>
      </c>
      <c r="J92" t="s">
        <v>1233</v>
      </c>
    </row>
    <row r="93" spans="1:10" x14ac:dyDescent="0.4">
      <c r="A93" t="s">
        <v>792</v>
      </c>
      <c r="B93">
        <v>7.6000000000000004E-4</v>
      </c>
      <c r="D93" t="s">
        <v>1275</v>
      </c>
      <c r="E93" t="s">
        <v>1256</v>
      </c>
      <c r="F93">
        <v>0.5</v>
      </c>
      <c r="G93">
        <v>18.399999999999999</v>
      </c>
      <c r="H93" t="s">
        <v>1231</v>
      </c>
      <c r="I93" t="s">
        <v>1276</v>
      </c>
      <c r="J93" t="s">
        <v>1233</v>
      </c>
    </row>
    <row r="94" spans="1:10" x14ac:dyDescent="0.4">
      <c r="A94" t="s">
        <v>796</v>
      </c>
      <c r="B94">
        <v>2.7E-4</v>
      </c>
      <c r="D94" t="s">
        <v>1277</v>
      </c>
      <c r="E94" t="s">
        <v>1256</v>
      </c>
      <c r="F94">
        <v>0.5</v>
      </c>
      <c r="G94">
        <v>18.5</v>
      </c>
      <c r="H94" t="s">
        <v>1231</v>
      </c>
      <c r="I94">
        <v>1</v>
      </c>
      <c r="J94" t="s">
        <v>1231</v>
      </c>
    </row>
    <row r="95" spans="1:10" x14ac:dyDescent="0.4">
      <c r="A95" t="s">
        <v>799</v>
      </c>
      <c r="B95">
        <v>1.7000000000000001E-4</v>
      </c>
      <c r="D95" t="s">
        <v>1278</v>
      </c>
      <c r="E95" t="s">
        <v>1256</v>
      </c>
      <c r="F95">
        <v>0.5</v>
      </c>
      <c r="G95">
        <v>18.7</v>
      </c>
      <c r="H95" t="s">
        <v>1231</v>
      </c>
      <c r="I95" t="s">
        <v>1279</v>
      </c>
      <c r="J95" t="s">
        <v>1233</v>
      </c>
    </row>
    <row r="96" spans="1:10" x14ac:dyDescent="0.4">
      <c r="A96" t="s">
        <v>802</v>
      </c>
      <c r="B96" t="s">
        <v>1280</v>
      </c>
      <c r="C96" t="s">
        <v>1256</v>
      </c>
      <c r="D96" t="s">
        <v>1281</v>
      </c>
      <c r="E96" t="s">
        <v>1256</v>
      </c>
      <c r="F96" t="s">
        <v>1282</v>
      </c>
      <c r="G96">
        <v>19</v>
      </c>
      <c r="H96" t="s">
        <v>1231</v>
      </c>
      <c r="I96">
        <v>0.4</v>
      </c>
      <c r="J96" t="s">
        <v>1231</v>
      </c>
    </row>
    <row r="97" spans="1:10" x14ac:dyDescent="0.4">
      <c r="A97" t="s">
        <v>806</v>
      </c>
      <c r="B97" t="s">
        <v>1283</v>
      </c>
      <c r="C97" t="s">
        <v>1256</v>
      </c>
      <c r="D97" t="s">
        <v>1284</v>
      </c>
      <c r="E97" t="s">
        <v>1256</v>
      </c>
      <c r="F97" t="s">
        <v>1285</v>
      </c>
      <c r="G97">
        <v>15.8</v>
      </c>
      <c r="H97" t="s">
        <v>1231</v>
      </c>
      <c r="I97">
        <v>0.6</v>
      </c>
      <c r="J97" t="s">
        <v>1231</v>
      </c>
    </row>
    <row r="98" spans="1:10" x14ac:dyDescent="0.4">
      <c r="A98" t="s">
        <v>809</v>
      </c>
      <c r="B98" t="s">
        <v>1286</v>
      </c>
      <c r="C98" t="s">
        <v>1256</v>
      </c>
      <c r="D98" t="s">
        <v>1287</v>
      </c>
      <c r="E98" t="s">
        <v>1256</v>
      </c>
      <c r="F98" t="s">
        <v>1288</v>
      </c>
      <c r="G98">
        <v>16.399999999999999</v>
      </c>
      <c r="H98" t="s">
        <v>1231</v>
      </c>
      <c r="I98">
        <v>0.5</v>
      </c>
      <c r="J98" t="s">
        <v>1231</v>
      </c>
    </row>
    <row r="99" spans="1:10" x14ac:dyDescent="0.4">
      <c r="A99" t="s">
        <v>811</v>
      </c>
      <c r="B99" t="s">
        <v>1289</v>
      </c>
      <c r="C99" t="s">
        <v>1256</v>
      </c>
      <c r="D99" t="s">
        <v>1290</v>
      </c>
      <c r="E99" t="s">
        <v>1256</v>
      </c>
      <c r="F99" t="s">
        <v>1291</v>
      </c>
      <c r="G99">
        <v>19.399999999999999</v>
      </c>
      <c r="H99" t="s">
        <v>1292</v>
      </c>
      <c r="I99">
        <v>0.5</v>
      </c>
      <c r="J99" t="s">
        <v>1292</v>
      </c>
    </row>
    <row r="100" spans="1:10" x14ac:dyDescent="0.4">
      <c r="A100" t="s">
        <v>837</v>
      </c>
      <c r="B100">
        <v>5.9999999999999997E-7</v>
      </c>
      <c r="D100" t="s">
        <v>1293</v>
      </c>
      <c r="E100" t="s">
        <v>1256</v>
      </c>
      <c r="F100">
        <v>0.5</v>
      </c>
      <c r="G100" t="s">
        <v>1294</v>
      </c>
      <c r="I100" t="s">
        <v>1294</v>
      </c>
    </row>
    <row r="101" spans="1:10" x14ac:dyDescent="0.4">
      <c r="A101" t="s">
        <v>841</v>
      </c>
      <c r="B101">
        <v>2.2000000000000001E-6</v>
      </c>
      <c r="D101" t="s">
        <v>1295</v>
      </c>
      <c r="E101" t="s">
        <v>1256</v>
      </c>
      <c r="F101">
        <v>0.5</v>
      </c>
      <c r="G101" t="s">
        <v>1294</v>
      </c>
      <c r="I101" t="s">
        <v>1294</v>
      </c>
    </row>
    <row r="102" spans="1:10" x14ac:dyDescent="0.4">
      <c r="A102" t="s">
        <v>843</v>
      </c>
      <c r="B102">
        <v>2.9999999999999999E-7</v>
      </c>
      <c r="D102" t="s">
        <v>1296</v>
      </c>
      <c r="E102" t="s">
        <v>1256</v>
      </c>
      <c r="F102">
        <v>0.5</v>
      </c>
      <c r="G102" t="s">
        <v>1294</v>
      </c>
      <c r="I102" t="s">
        <v>1294</v>
      </c>
    </row>
    <row r="103" spans="1:10" x14ac:dyDescent="0.4">
      <c r="A103" t="s">
        <v>845</v>
      </c>
      <c r="B103" t="s">
        <v>1297</v>
      </c>
      <c r="C103" t="s">
        <v>1256</v>
      </c>
      <c r="D103" t="s">
        <v>1298</v>
      </c>
      <c r="E103" t="s">
        <v>1256</v>
      </c>
      <c r="F103" t="s">
        <v>1299</v>
      </c>
      <c r="G103" t="s">
        <v>1294</v>
      </c>
      <c r="I103" t="s">
        <v>1294</v>
      </c>
    </row>
    <row r="104" spans="1:10" x14ac:dyDescent="0.4">
      <c r="A104" t="s">
        <v>873</v>
      </c>
      <c r="B104">
        <v>9.9999999999999995E-8</v>
      </c>
      <c r="D104">
        <v>0.9</v>
      </c>
      <c r="E104" t="s">
        <v>1300</v>
      </c>
      <c r="F104">
        <v>0.5</v>
      </c>
      <c r="G104" t="s">
        <v>1294</v>
      </c>
      <c r="I104" t="s">
        <v>1294</v>
      </c>
    </row>
    <row r="105" spans="1:10" x14ac:dyDescent="0.4">
      <c r="A105" t="s">
        <v>880</v>
      </c>
      <c r="B105">
        <v>4.0000000000000002E-9</v>
      </c>
      <c r="D105">
        <v>0.3</v>
      </c>
      <c r="E105" t="s">
        <v>1301</v>
      </c>
      <c r="F105">
        <v>0.5</v>
      </c>
      <c r="G105" t="s">
        <v>1294</v>
      </c>
      <c r="I105" t="s">
        <v>1294</v>
      </c>
    </row>
    <row r="106" spans="1:10" x14ac:dyDescent="0.4">
      <c r="A106" t="s">
        <v>813</v>
      </c>
      <c r="B106">
        <v>3.3E-4</v>
      </c>
      <c r="D106">
        <v>9</v>
      </c>
      <c r="E106" t="s">
        <v>1302</v>
      </c>
      <c r="F106">
        <v>2.2999999999999998</v>
      </c>
      <c r="G106" t="s">
        <v>1184</v>
      </c>
      <c r="H106" t="s">
        <v>1264</v>
      </c>
      <c r="I106">
        <v>0.06</v>
      </c>
      <c r="J106" t="s">
        <v>1302</v>
      </c>
    </row>
    <row r="107" spans="1:10" x14ac:dyDescent="0.4">
      <c r="A107" t="s">
        <v>816</v>
      </c>
      <c r="B107">
        <v>5.5000000000000003E-4</v>
      </c>
      <c r="D107">
        <v>11</v>
      </c>
      <c r="E107" t="s">
        <v>1302</v>
      </c>
      <c r="F107">
        <v>2.2999999999999998</v>
      </c>
      <c r="G107" t="s">
        <v>1303</v>
      </c>
      <c r="H107" t="s">
        <v>1264</v>
      </c>
      <c r="I107">
        <v>0.06</v>
      </c>
      <c r="J107" t="s">
        <v>1302</v>
      </c>
    </row>
    <row r="108" spans="1:10" x14ac:dyDescent="0.4">
      <c r="A108" t="s">
        <v>818</v>
      </c>
      <c r="B108">
        <v>1.8000000000000001E-4</v>
      </c>
      <c r="D108">
        <v>7.5</v>
      </c>
      <c r="E108" t="s">
        <v>1302</v>
      </c>
      <c r="F108">
        <v>2.2999999999999998</v>
      </c>
      <c r="G108" t="s">
        <v>1193</v>
      </c>
      <c r="H108" t="s">
        <v>1264</v>
      </c>
      <c r="I108">
        <v>0.06</v>
      </c>
      <c r="J108" t="s">
        <v>1302</v>
      </c>
    </row>
    <row r="109" spans="1:10" x14ac:dyDescent="0.4">
      <c r="A109" t="s">
        <v>821</v>
      </c>
      <c r="B109">
        <v>8.0000000000000007E-5</v>
      </c>
      <c r="D109">
        <v>6</v>
      </c>
      <c r="E109" t="s">
        <v>1302</v>
      </c>
      <c r="F109">
        <v>2.2999999999999998</v>
      </c>
      <c r="G109" t="s">
        <v>1200</v>
      </c>
      <c r="H109" t="s">
        <v>708</v>
      </c>
      <c r="I109">
        <v>0.06</v>
      </c>
      <c r="J109" t="s">
        <v>1302</v>
      </c>
    </row>
    <row r="110" spans="1:10" x14ac:dyDescent="0.4">
      <c r="A110" t="s">
        <v>822</v>
      </c>
      <c r="B110">
        <v>1.4E-5</v>
      </c>
      <c r="D110">
        <v>3.5</v>
      </c>
      <c r="E110" t="s">
        <v>1302</v>
      </c>
      <c r="F110">
        <v>2.2999999999999998</v>
      </c>
      <c r="G110" t="s">
        <v>1212</v>
      </c>
      <c r="H110" t="s">
        <v>708</v>
      </c>
      <c r="I110">
        <v>0.06</v>
      </c>
      <c r="J110" t="s">
        <v>1302</v>
      </c>
    </row>
    <row r="111" spans="1:10" x14ac:dyDescent="0.4">
      <c r="A111" t="s">
        <v>824</v>
      </c>
      <c r="B111">
        <v>2.2000000000000001E-4</v>
      </c>
      <c r="D111">
        <v>8</v>
      </c>
      <c r="E111" t="s">
        <v>1302</v>
      </c>
      <c r="F111">
        <v>2.2999999999999998</v>
      </c>
      <c r="G111" t="s">
        <v>1192</v>
      </c>
      <c r="H111" t="s">
        <v>1264</v>
      </c>
      <c r="I111">
        <v>0.06</v>
      </c>
      <c r="J111" t="s">
        <v>1302</v>
      </c>
    </row>
    <row r="112" spans="1:10" x14ac:dyDescent="0.4">
      <c r="A112" t="s">
        <v>825</v>
      </c>
      <c r="B112">
        <v>1.4E-5</v>
      </c>
      <c r="D112">
        <v>3.5</v>
      </c>
      <c r="E112" t="s">
        <v>1302</v>
      </c>
      <c r="F112">
        <v>2.2999999999999998</v>
      </c>
      <c r="G112" t="s">
        <v>1304</v>
      </c>
      <c r="H112" t="s">
        <v>708</v>
      </c>
      <c r="I112">
        <v>0.06</v>
      </c>
      <c r="J112" t="s">
        <v>1302</v>
      </c>
    </row>
    <row r="113" spans="1:10" x14ac:dyDescent="0.4">
      <c r="A113" t="s">
        <v>827</v>
      </c>
      <c r="B113">
        <v>1.4E-3</v>
      </c>
      <c r="D113">
        <v>16</v>
      </c>
      <c r="E113" t="s">
        <v>1302</v>
      </c>
      <c r="F113">
        <v>2.2999999999999998</v>
      </c>
      <c r="G113" t="s">
        <v>1305</v>
      </c>
      <c r="H113" t="s">
        <v>1264</v>
      </c>
      <c r="I113">
        <v>0.06</v>
      </c>
      <c r="J113" t="s">
        <v>1302</v>
      </c>
    </row>
    <row r="114" spans="1:10" x14ac:dyDescent="0.4">
      <c r="A114" t="s">
        <v>829</v>
      </c>
      <c r="B114">
        <v>2.0999999999999999E-5</v>
      </c>
      <c r="D114">
        <v>4</v>
      </c>
      <c r="E114" t="s">
        <v>1302</v>
      </c>
      <c r="F114">
        <v>2.2999999999999998</v>
      </c>
      <c r="G114" t="s">
        <v>1201</v>
      </c>
      <c r="H114" t="s">
        <v>708</v>
      </c>
      <c r="I114">
        <v>0.06</v>
      </c>
      <c r="J114" t="s">
        <v>1302</v>
      </c>
    </row>
    <row r="115" spans="1:10" x14ac:dyDescent="0.4">
      <c r="A115" t="s">
        <v>831</v>
      </c>
      <c r="B115">
        <v>5.1E-5</v>
      </c>
      <c r="D115">
        <v>5</v>
      </c>
      <c r="E115" t="s">
        <v>1302</v>
      </c>
      <c r="F115">
        <v>2.2999999999999998</v>
      </c>
      <c r="G115" t="s">
        <v>1202</v>
      </c>
      <c r="H115" t="s">
        <v>1264</v>
      </c>
      <c r="I115">
        <v>0.06</v>
      </c>
      <c r="J115" t="s">
        <v>1302</v>
      </c>
    </row>
    <row r="116" spans="1:10" x14ac:dyDescent="0.4">
      <c r="A116" t="s">
        <v>832</v>
      </c>
      <c r="B116">
        <v>2.5999999999999999E-3</v>
      </c>
      <c r="D116">
        <v>20</v>
      </c>
      <c r="E116" t="s">
        <v>1302</v>
      </c>
      <c r="F116">
        <v>2.2999999999999998</v>
      </c>
      <c r="G116" t="s">
        <v>1306</v>
      </c>
      <c r="H116" t="s">
        <v>1264</v>
      </c>
      <c r="I116">
        <v>0.06</v>
      </c>
      <c r="J116" t="s">
        <v>1302</v>
      </c>
    </row>
    <row r="117" spans="1:10" x14ac:dyDescent="0.4">
      <c r="A117" t="s">
        <v>833</v>
      </c>
      <c r="B117">
        <v>1.4E-5</v>
      </c>
      <c r="D117">
        <v>3.5</v>
      </c>
      <c r="E117" t="s">
        <v>1302</v>
      </c>
      <c r="F117">
        <v>2.2999999999999998</v>
      </c>
      <c r="G117" t="s">
        <v>1212</v>
      </c>
      <c r="H117" t="s">
        <v>708</v>
      </c>
      <c r="I117">
        <v>0.06</v>
      </c>
      <c r="J117" t="s">
        <v>1302</v>
      </c>
    </row>
    <row r="118" spans="1:10" x14ac:dyDescent="0.4">
      <c r="A118" t="s">
        <v>835</v>
      </c>
      <c r="B118">
        <v>2.3E-5</v>
      </c>
      <c r="D118">
        <v>3.5</v>
      </c>
      <c r="E118" t="s">
        <v>708</v>
      </c>
      <c r="F118">
        <v>2.2999999999999998</v>
      </c>
      <c r="G118" t="s">
        <v>1304</v>
      </c>
      <c r="H118" t="s">
        <v>708</v>
      </c>
      <c r="I118">
        <v>0.04</v>
      </c>
      <c r="J118" t="s">
        <v>708</v>
      </c>
    </row>
    <row r="119" spans="1:10" x14ac:dyDescent="0.4">
      <c r="A119" t="s">
        <v>847</v>
      </c>
      <c r="B119">
        <v>0</v>
      </c>
      <c r="D119">
        <v>3</v>
      </c>
      <c r="E119" t="s">
        <v>708</v>
      </c>
      <c r="F119">
        <v>2.2999999999999998</v>
      </c>
      <c r="G119" t="s">
        <v>1307</v>
      </c>
      <c r="H119" t="s">
        <v>708</v>
      </c>
      <c r="I119">
        <v>0.04</v>
      </c>
      <c r="J119" t="s">
        <v>708</v>
      </c>
    </row>
    <row r="120" spans="1:10" x14ac:dyDescent="0.4">
      <c r="A120" t="s">
        <v>850</v>
      </c>
      <c r="B120">
        <v>0</v>
      </c>
      <c r="D120">
        <v>3</v>
      </c>
      <c r="E120" t="s">
        <v>708</v>
      </c>
      <c r="F120">
        <v>2.2999999999999998</v>
      </c>
      <c r="G120" t="s">
        <v>1308</v>
      </c>
      <c r="H120" t="s">
        <v>708</v>
      </c>
      <c r="I120">
        <v>0.04</v>
      </c>
      <c r="J120" t="s">
        <v>708</v>
      </c>
    </row>
    <row r="121" spans="1:10" x14ac:dyDescent="0.4">
      <c r="A121" t="s">
        <v>851</v>
      </c>
      <c r="B121">
        <v>0</v>
      </c>
      <c r="D121">
        <v>3</v>
      </c>
      <c r="E121" t="s">
        <v>708</v>
      </c>
      <c r="F121">
        <v>2.2999999999999998</v>
      </c>
      <c r="G121" t="s">
        <v>1309</v>
      </c>
      <c r="H121" t="s">
        <v>708</v>
      </c>
      <c r="I121">
        <v>0.04</v>
      </c>
      <c r="J121" t="s">
        <v>708</v>
      </c>
    </row>
    <row r="122" spans="1:10" x14ac:dyDescent="0.4">
      <c r="A122" t="s">
        <v>853</v>
      </c>
      <c r="B122">
        <v>0</v>
      </c>
      <c r="D122">
        <v>3.5</v>
      </c>
      <c r="E122" t="s">
        <v>708</v>
      </c>
      <c r="F122">
        <v>2.2999999999999998</v>
      </c>
      <c r="G122" t="s">
        <v>1304</v>
      </c>
      <c r="H122" t="s">
        <v>708</v>
      </c>
      <c r="I122">
        <v>0.04</v>
      </c>
      <c r="J122" t="s">
        <v>708</v>
      </c>
    </row>
    <row r="123" spans="1:10" x14ac:dyDescent="0.4">
      <c r="A123" t="s">
        <v>855</v>
      </c>
      <c r="B123">
        <v>0</v>
      </c>
      <c r="D123">
        <v>2.5</v>
      </c>
      <c r="E123" t="s">
        <v>708</v>
      </c>
      <c r="F123">
        <v>2.2999999999999998</v>
      </c>
      <c r="G123" t="s">
        <v>1310</v>
      </c>
      <c r="H123" t="s">
        <v>708</v>
      </c>
      <c r="I123">
        <v>0.04</v>
      </c>
      <c r="J123" t="s">
        <v>708</v>
      </c>
    </row>
    <row r="124" spans="1:10" x14ac:dyDescent="0.4">
      <c r="A124" t="s">
        <v>857</v>
      </c>
      <c r="B124">
        <v>0</v>
      </c>
      <c r="D124">
        <v>2</v>
      </c>
      <c r="E124" t="s">
        <v>708</v>
      </c>
      <c r="F124">
        <v>2.2999999999999998</v>
      </c>
      <c r="G124" t="s">
        <v>1311</v>
      </c>
      <c r="H124" t="s">
        <v>708</v>
      </c>
      <c r="I124">
        <v>0.04</v>
      </c>
      <c r="J124" t="s">
        <v>708</v>
      </c>
    </row>
    <row r="125" spans="1:10" x14ac:dyDescent="0.4">
      <c r="A125" t="s">
        <v>859</v>
      </c>
      <c r="B125">
        <v>0</v>
      </c>
      <c r="D125">
        <v>3</v>
      </c>
      <c r="E125" t="s">
        <v>708</v>
      </c>
      <c r="F125">
        <v>2.2999999999999998</v>
      </c>
      <c r="G125" t="s">
        <v>1312</v>
      </c>
      <c r="H125" t="s">
        <v>708</v>
      </c>
      <c r="I125">
        <v>0.04</v>
      </c>
      <c r="J125" t="s">
        <v>708</v>
      </c>
    </row>
    <row r="126" spans="1:10" x14ac:dyDescent="0.4">
      <c r="A126" t="s">
        <v>861</v>
      </c>
      <c r="B126">
        <v>0</v>
      </c>
      <c r="D126">
        <v>3</v>
      </c>
      <c r="E126" t="s">
        <v>708</v>
      </c>
      <c r="F126">
        <v>2.2999999999999998</v>
      </c>
      <c r="G126" t="s">
        <v>1307</v>
      </c>
      <c r="H126" t="s">
        <v>708</v>
      </c>
      <c r="I126">
        <v>0.04</v>
      </c>
      <c r="J126" t="s">
        <v>708</v>
      </c>
    </row>
    <row r="127" spans="1:10" x14ac:dyDescent="0.4">
      <c r="A127" t="s">
        <v>863</v>
      </c>
      <c r="B127">
        <v>0</v>
      </c>
      <c r="D127">
        <v>3</v>
      </c>
      <c r="E127" t="s">
        <v>708</v>
      </c>
      <c r="F127">
        <v>2.2999999999999998</v>
      </c>
      <c r="G127" t="s">
        <v>1198</v>
      </c>
      <c r="H127" t="s">
        <v>708</v>
      </c>
      <c r="I127">
        <v>0.04</v>
      </c>
      <c r="J127" t="s">
        <v>708</v>
      </c>
    </row>
    <row r="128" spans="1:10" x14ac:dyDescent="0.4">
      <c r="A128" t="s">
        <v>865</v>
      </c>
      <c r="B128">
        <v>0</v>
      </c>
      <c r="D128">
        <v>3</v>
      </c>
      <c r="E128" t="s">
        <v>708</v>
      </c>
      <c r="F128">
        <v>2.2999999999999998</v>
      </c>
      <c r="G128" t="s">
        <v>1212</v>
      </c>
      <c r="H128" t="s">
        <v>708</v>
      </c>
      <c r="I128">
        <v>0.04</v>
      </c>
      <c r="J128" t="s">
        <v>708</v>
      </c>
    </row>
    <row r="129" spans="1:10" x14ac:dyDescent="0.4">
      <c r="A129" t="s">
        <v>867</v>
      </c>
      <c r="B129">
        <v>0</v>
      </c>
      <c r="D129">
        <v>3</v>
      </c>
      <c r="E129" t="s">
        <v>708</v>
      </c>
      <c r="F129">
        <v>2.2999999999999998</v>
      </c>
      <c r="G129" t="s">
        <v>1312</v>
      </c>
      <c r="H129" t="s">
        <v>708</v>
      </c>
      <c r="I129">
        <v>0.04</v>
      </c>
      <c r="J129" t="s">
        <v>708</v>
      </c>
    </row>
    <row r="130" spans="1:10" x14ac:dyDescent="0.4">
      <c r="A130" t="s">
        <v>869</v>
      </c>
      <c r="B130">
        <v>0</v>
      </c>
      <c r="D130">
        <v>3</v>
      </c>
      <c r="E130" t="s">
        <v>708</v>
      </c>
      <c r="F130">
        <v>2.2999999999999998</v>
      </c>
      <c r="G130" t="s">
        <v>1313</v>
      </c>
      <c r="H130" t="s">
        <v>708</v>
      </c>
      <c r="I130">
        <v>0.04</v>
      </c>
      <c r="J130" t="s">
        <v>708</v>
      </c>
    </row>
    <row r="131" spans="1:10" x14ac:dyDescent="0.4">
      <c r="A131" t="s">
        <v>871</v>
      </c>
      <c r="B131">
        <v>0</v>
      </c>
      <c r="D131">
        <v>3</v>
      </c>
      <c r="E131" t="s">
        <v>708</v>
      </c>
      <c r="F131">
        <v>2.2999999999999998</v>
      </c>
      <c r="G131" t="s">
        <v>1314</v>
      </c>
      <c r="H131" t="s">
        <v>708</v>
      </c>
      <c r="I131">
        <v>0.04</v>
      </c>
      <c r="J131" t="s">
        <v>708</v>
      </c>
    </row>
    <row r="132" spans="1:10" x14ac:dyDescent="0.4">
      <c r="A132" t="s">
        <v>875</v>
      </c>
      <c r="B132">
        <v>0</v>
      </c>
      <c r="D132">
        <v>3</v>
      </c>
      <c r="E132" t="s">
        <v>708</v>
      </c>
      <c r="F132">
        <v>2.2999999999999998</v>
      </c>
      <c r="G132" t="s">
        <v>1310</v>
      </c>
      <c r="H132" t="s">
        <v>708</v>
      </c>
      <c r="I132">
        <v>0.04</v>
      </c>
      <c r="J132" t="s">
        <v>708</v>
      </c>
    </row>
    <row r="133" spans="1:10" x14ac:dyDescent="0.4">
      <c r="A133" t="s">
        <v>877</v>
      </c>
      <c r="B133">
        <v>0</v>
      </c>
      <c r="D133">
        <v>3</v>
      </c>
      <c r="E133" t="s">
        <v>708</v>
      </c>
      <c r="F133">
        <v>2.2999999999999998</v>
      </c>
      <c r="G133" t="s">
        <v>1307</v>
      </c>
      <c r="H133" t="s">
        <v>708</v>
      </c>
      <c r="I133">
        <v>0.04</v>
      </c>
      <c r="J133" t="s">
        <v>708</v>
      </c>
    </row>
    <row r="134" spans="1:10" x14ac:dyDescent="0.4">
      <c r="A134" t="s">
        <v>879</v>
      </c>
      <c r="B134">
        <v>0</v>
      </c>
      <c r="D134">
        <v>3</v>
      </c>
      <c r="E134" t="s">
        <v>708</v>
      </c>
      <c r="F134">
        <v>2.2999999999999998</v>
      </c>
      <c r="G134" t="s">
        <v>1212</v>
      </c>
      <c r="H134" t="s">
        <v>708</v>
      </c>
      <c r="I134">
        <v>0.04</v>
      </c>
      <c r="J134" t="s">
        <v>708</v>
      </c>
    </row>
    <row r="135" spans="1:10" x14ac:dyDescent="0.4">
      <c r="A135" t="s">
        <v>1315</v>
      </c>
      <c r="B135">
        <v>0</v>
      </c>
      <c r="D135">
        <v>3</v>
      </c>
      <c r="E135" t="s">
        <v>708</v>
      </c>
      <c r="F135">
        <v>2.2999999999999998</v>
      </c>
      <c r="G135" t="s">
        <v>1313</v>
      </c>
      <c r="H135" t="s">
        <v>708</v>
      </c>
      <c r="I135">
        <v>0.04</v>
      </c>
      <c r="J135" t="s">
        <v>708</v>
      </c>
    </row>
    <row r="136" spans="1:10" x14ac:dyDescent="0.4">
      <c r="A136" t="s">
        <v>1316</v>
      </c>
      <c r="B136">
        <v>0</v>
      </c>
      <c r="D136">
        <v>2.5</v>
      </c>
      <c r="E136" t="s">
        <v>708</v>
      </c>
      <c r="F136">
        <v>2.2999999999999998</v>
      </c>
      <c r="G136" t="s">
        <v>1314</v>
      </c>
      <c r="H136" t="s">
        <v>708</v>
      </c>
      <c r="I136">
        <v>0.04</v>
      </c>
      <c r="J136" t="s">
        <v>708</v>
      </c>
    </row>
    <row r="137" spans="1:10" x14ac:dyDescent="0.4">
      <c r="A137" t="s">
        <v>1317</v>
      </c>
      <c r="B137">
        <v>0</v>
      </c>
      <c r="D137">
        <v>3</v>
      </c>
      <c r="E137" t="s">
        <v>708</v>
      </c>
      <c r="F137">
        <v>2.2999999999999998</v>
      </c>
      <c r="G137" t="s">
        <v>1313</v>
      </c>
      <c r="H137" t="s">
        <v>708</v>
      </c>
      <c r="I137">
        <v>0.04</v>
      </c>
      <c r="J137" t="s">
        <v>708</v>
      </c>
    </row>
    <row r="138" spans="1:10" x14ac:dyDescent="0.4">
      <c r="A138" t="s">
        <v>1318</v>
      </c>
      <c r="B138">
        <v>0</v>
      </c>
      <c r="D138">
        <v>2</v>
      </c>
      <c r="E138" t="s">
        <v>708</v>
      </c>
      <c r="F138">
        <v>2.2999999999999998</v>
      </c>
      <c r="G138" t="s">
        <v>1319</v>
      </c>
      <c r="H138" t="s">
        <v>708</v>
      </c>
      <c r="I138">
        <v>0.04</v>
      </c>
      <c r="J138" t="s">
        <v>708</v>
      </c>
    </row>
    <row r="139" spans="1:10" x14ac:dyDescent="0.4">
      <c r="A139" t="s">
        <v>1320</v>
      </c>
      <c r="B139">
        <v>0</v>
      </c>
      <c r="D139">
        <v>3</v>
      </c>
      <c r="E139" t="s">
        <v>708</v>
      </c>
      <c r="F139">
        <v>2.2999999999999998</v>
      </c>
      <c r="G139" t="s">
        <v>1312</v>
      </c>
      <c r="H139" t="s">
        <v>708</v>
      </c>
      <c r="I139">
        <v>0.04</v>
      </c>
      <c r="J139" t="s">
        <v>708</v>
      </c>
    </row>
    <row r="140" spans="1:10" x14ac:dyDescent="0.4">
      <c r="A140" t="s">
        <v>1321</v>
      </c>
      <c r="B140">
        <v>0</v>
      </c>
      <c r="D140">
        <v>2.5</v>
      </c>
      <c r="E140" t="s">
        <v>708</v>
      </c>
      <c r="F140">
        <v>2.2999999999999998</v>
      </c>
      <c r="G140" t="s">
        <v>1312</v>
      </c>
      <c r="H140" t="s">
        <v>708</v>
      </c>
      <c r="I140">
        <v>0.04</v>
      </c>
      <c r="J140" t="s">
        <v>708</v>
      </c>
    </row>
    <row r="141" spans="1:10" x14ac:dyDescent="0.4">
      <c r="A141" t="s">
        <v>1322</v>
      </c>
      <c r="B141">
        <v>0</v>
      </c>
      <c r="D141">
        <v>3</v>
      </c>
      <c r="E141" t="s">
        <v>708</v>
      </c>
      <c r="F141">
        <v>2.2999999999999998</v>
      </c>
      <c r="G141" t="s">
        <v>1307</v>
      </c>
      <c r="H141" t="s">
        <v>708</v>
      </c>
      <c r="I141">
        <v>0.04</v>
      </c>
      <c r="J141" t="s">
        <v>708</v>
      </c>
    </row>
    <row r="142" spans="1:10" x14ac:dyDescent="0.4">
      <c r="A142" t="s">
        <v>1323</v>
      </c>
      <c r="B142">
        <v>0</v>
      </c>
      <c r="D142">
        <v>2</v>
      </c>
      <c r="E142" t="s">
        <v>708</v>
      </c>
      <c r="F142">
        <v>2.2999999999999998</v>
      </c>
      <c r="G142" t="s">
        <v>1324</v>
      </c>
      <c r="H142" t="s">
        <v>708</v>
      </c>
      <c r="I142">
        <v>0.04</v>
      </c>
      <c r="J142" t="s">
        <v>708</v>
      </c>
    </row>
    <row r="144" spans="1:10" x14ac:dyDescent="0.4">
      <c r="A144" t="s">
        <v>1100</v>
      </c>
      <c r="B144" t="s">
        <v>1101</v>
      </c>
      <c r="D144" t="s">
        <v>1103</v>
      </c>
      <c r="F144" t="s">
        <v>1104</v>
      </c>
      <c r="G144" t="s">
        <v>1106</v>
      </c>
      <c r="I144" t="s">
        <v>1081</v>
      </c>
    </row>
    <row r="145" spans="1:10" x14ac:dyDescent="0.4">
      <c r="B145" t="s">
        <v>1102</v>
      </c>
      <c r="D145" t="s">
        <v>1083</v>
      </c>
      <c r="F145" t="s">
        <v>1105</v>
      </c>
      <c r="G145" t="s">
        <v>1107</v>
      </c>
      <c r="I145" t="s">
        <v>1082</v>
      </c>
    </row>
    <row r="146" spans="1:10" x14ac:dyDescent="0.4">
      <c r="A146" t="s">
        <v>903</v>
      </c>
      <c r="B146" t="s">
        <v>1325</v>
      </c>
      <c r="C146" t="s">
        <v>874</v>
      </c>
      <c r="D146" t="s">
        <v>1326</v>
      </c>
      <c r="E146" t="s">
        <v>883</v>
      </c>
      <c r="F146" t="s">
        <v>1327</v>
      </c>
      <c r="G146" t="s">
        <v>1328</v>
      </c>
      <c r="H146" t="s">
        <v>902</v>
      </c>
      <c r="I146" t="s">
        <v>1329</v>
      </c>
      <c r="J146" t="s">
        <v>999</v>
      </c>
    </row>
    <row r="147" spans="1:10" x14ac:dyDescent="0.4">
      <c r="A147" t="s">
        <v>906</v>
      </c>
      <c r="B147" t="s">
        <v>1330</v>
      </c>
      <c r="C147" t="s">
        <v>874</v>
      </c>
      <c r="D147" t="s">
        <v>1331</v>
      </c>
      <c r="E147" t="s">
        <v>883</v>
      </c>
      <c r="F147" t="s">
        <v>1332</v>
      </c>
      <c r="G147" t="s">
        <v>1333</v>
      </c>
      <c r="H147" t="s">
        <v>902</v>
      </c>
      <c r="I147" t="s">
        <v>1334</v>
      </c>
      <c r="J147" t="s">
        <v>999</v>
      </c>
    </row>
    <row r="148" spans="1:10" x14ac:dyDescent="0.4">
      <c r="A148" t="s">
        <v>908</v>
      </c>
      <c r="B148" t="s">
        <v>1335</v>
      </c>
      <c r="C148" t="s">
        <v>874</v>
      </c>
      <c r="D148" t="s">
        <v>1336</v>
      </c>
      <c r="E148" t="s">
        <v>883</v>
      </c>
      <c r="F148" t="s">
        <v>1337</v>
      </c>
      <c r="G148" t="s">
        <v>1338</v>
      </c>
      <c r="H148" t="s">
        <v>902</v>
      </c>
      <c r="I148" t="s">
        <v>1339</v>
      </c>
      <c r="J148" t="s">
        <v>999</v>
      </c>
    </row>
    <row r="149" spans="1:10" x14ac:dyDescent="0.4">
      <c r="A149" t="s">
        <v>910</v>
      </c>
      <c r="B149" t="s">
        <v>1340</v>
      </c>
      <c r="C149" t="s">
        <v>874</v>
      </c>
      <c r="D149" t="s">
        <v>1341</v>
      </c>
      <c r="E149" t="s">
        <v>883</v>
      </c>
      <c r="F149" t="s">
        <v>1342</v>
      </c>
      <c r="G149" t="s">
        <v>1328</v>
      </c>
      <c r="H149" t="s">
        <v>902</v>
      </c>
      <c r="I149" t="s">
        <v>1343</v>
      </c>
      <c r="J149" t="s">
        <v>999</v>
      </c>
    </row>
    <row r="150" spans="1:10" x14ac:dyDescent="0.4">
      <c r="A150" t="s">
        <v>912</v>
      </c>
      <c r="B150" t="s">
        <v>1344</v>
      </c>
      <c r="C150" t="s">
        <v>874</v>
      </c>
      <c r="D150" t="s">
        <v>1345</v>
      </c>
      <c r="E150" t="s">
        <v>883</v>
      </c>
      <c r="F150" t="s">
        <v>1346</v>
      </c>
      <c r="G150" t="s">
        <v>1347</v>
      </c>
      <c r="H150" t="s">
        <v>902</v>
      </c>
      <c r="I150" t="s">
        <v>1348</v>
      </c>
      <c r="J150" t="s">
        <v>999</v>
      </c>
    </row>
    <row r="151" spans="1:10" x14ac:dyDescent="0.4">
      <c r="A151" t="s">
        <v>915</v>
      </c>
      <c r="B151">
        <v>3.0000000000000001E-3</v>
      </c>
      <c r="D151" t="s">
        <v>1349</v>
      </c>
      <c r="E151" t="s">
        <v>1350</v>
      </c>
      <c r="F151">
        <v>1.3</v>
      </c>
      <c r="G151" t="s">
        <v>1351</v>
      </c>
      <c r="H151" t="s">
        <v>902</v>
      </c>
      <c r="I151">
        <v>7.0000000000000007E-2</v>
      </c>
      <c r="J151" t="s">
        <v>902</v>
      </c>
    </row>
    <row r="152" spans="1:10" x14ac:dyDescent="0.4">
      <c r="A152" t="s">
        <v>918</v>
      </c>
      <c r="B152">
        <v>3.5999999999999999E-3</v>
      </c>
      <c r="D152" t="s">
        <v>1352</v>
      </c>
      <c r="E152" t="s">
        <v>1350</v>
      </c>
      <c r="F152">
        <v>1.3</v>
      </c>
      <c r="G152" t="s">
        <v>1353</v>
      </c>
      <c r="H152" t="s">
        <v>902</v>
      </c>
      <c r="I152">
        <v>7.0000000000000007E-2</v>
      </c>
      <c r="J152" t="s">
        <v>902</v>
      </c>
    </row>
    <row r="153" spans="1:10" x14ac:dyDescent="0.4">
      <c r="A153" t="s">
        <v>920</v>
      </c>
      <c r="B153">
        <v>6.1999999999999998E-3</v>
      </c>
      <c r="D153" t="s">
        <v>1354</v>
      </c>
      <c r="E153" t="s">
        <v>1355</v>
      </c>
      <c r="F153">
        <v>1.3</v>
      </c>
      <c r="G153" t="s">
        <v>1356</v>
      </c>
      <c r="H153" t="s">
        <v>902</v>
      </c>
      <c r="I153" t="s">
        <v>1357</v>
      </c>
      <c r="J153" t="s">
        <v>1355</v>
      </c>
    </row>
    <row r="154" spans="1:10" x14ac:dyDescent="0.4">
      <c r="A154" t="s">
        <v>924</v>
      </c>
      <c r="B154">
        <v>2.29E-2</v>
      </c>
      <c r="D154" t="s">
        <v>1358</v>
      </c>
      <c r="E154" t="s">
        <v>1355</v>
      </c>
      <c r="F154">
        <v>1.3</v>
      </c>
      <c r="G154" t="s">
        <v>1359</v>
      </c>
      <c r="H154" t="s">
        <v>902</v>
      </c>
      <c r="I154" t="s">
        <v>1360</v>
      </c>
      <c r="J154" t="s">
        <v>1355</v>
      </c>
    </row>
    <row r="155" spans="1:10" x14ac:dyDescent="0.4">
      <c r="A155" t="s">
        <v>927</v>
      </c>
      <c r="B155">
        <v>1.1900000000000001E-2</v>
      </c>
      <c r="D155" t="s">
        <v>1361</v>
      </c>
      <c r="E155" t="s">
        <v>1355</v>
      </c>
      <c r="F155">
        <v>1.3</v>
      </c>
      <c r="G155" t="s">
        <v>1362</v>
      </c>
      <c r="H155" t="s">
        <v>902</v>
      </c>
      <c r="I155" t="s">
        <v>1363</v>
      </c>
      <c r="J155" t="s">
        <v>1355</v>
      </c>
    </row>
    <row r="156" spans="1:10" x14ac:dyDescent="0.4">
      <c r="A156" t="s">
        <v>929</v>
      </c>
      <c r="B156">
        <v>3.7199999999999997E-2</v>
      </c>
      <c r="D156" t="s">
        <v>1364</v>
      </c>
      <c r="E156" t="s">
        <v>1355</v>
      </c>
      <c r="F156">
        <v>1.3</v>
      </c>
      <c r="G156" t="s">
        <v>1365</v>
      </c>
      <c r="H156" t="s">
        <v>902</v>
      </c>
      <c r="I156" t="s">
        <v>1366</v>
      </c>
      <c r="J156" t="s">
        <v>1355</v>
      </c>
    </row>
    <row r="157" spans="1:10" x14ac:dyDescent="0.4">
      <c r="A157" t="s">
        <v>931</v>
      </c>
      <c r="B157">
        <v>0.11219999999999999</v>
      </c>
      <c r="D157" t="s">
        <v>1367</v>
      </c>
      <c r="E157" t="s">
        <v>1355</v>
      </c>
      <c r="F157">
        <v>1.3</v>
      </c>
      <c r="G157" t="s">
        <v>1368</v>
      </c>
      <c r="H157" t="s">
        <v>902</v>
      </c>
      <c r="I157" t="s">
        <v>1369</v>
      </c>
      <c r="J157" t="s">
        <v>1355</v>
      </c>
    </row>
    <row r="158" spans="1:10" x14ac:dyDescent="0.4">
      <c r="A158" t="s">
        <v>933</v>
      </c>
      <c r="B158">
        <v>1.7000000000000001E-2</v>
      </c>
      <c r="D158" t="s">
        <v>1370</v>
      </c>
      <c r="E158" t="s">
        <v>1355</v>
      </c>
      <c r="F158">
        <v>1.3</v>
      </c>
      <c r="G158" t="s">
        <v>1371</v>
      </c>
      <c r="H158" t="s">
        <v>902</v>
      </c>
      <c r="I158" t="s">
        <v>1372</v>
      </c>
      <c r="J158" t="s">
        <v>1355</v>
      </c>
    </row>
    <row r="159" spans="1:10" x14ac:dyDescent="0.4">
      <c r="A159" t="s">
        <v>935</v>
      </c>
      <c r="B159">
        <v>2.3800000000000002E-2</v>
      </c>
      <c r="D159" t="s">
        <v>1373</v>
      </c>
      <c r="E159" t="s">
        <v>1355</v>
      </c>
      <c r="F159">
        <v>1.3</v>
      </c>
      <c r="G159" t="s">
        <v>1374</v>
      </c>
      <c r="H159" t="s">
        <v>902</v>
      </c>
      <c r="I159" t="s">
        <v>1375</v>
      </c>
      <c r="J159" t="s">
        <v>1355</v>
      </c>
    </row>
    <row r="160" spans="1:10" x14ac:dyDescent="0.4">
      <c r="A160" t="s">
        <v>937</v>
      </c>
      <c r="B160">
        <v>0.19309999999999999</v>
      </c>
      <c r="D160" t="s">
        <v>1376</v>
      </c>
      <c r="E160" t="s">
        <v>1355</v>
      </c>
      <c r="F160">
        <v>1.3</v>
      </c>
      <c r="G160" t="s">
        <v>1377</v>
      </c>
      <c r="H160" t="s">
        <v>902</v>
      </c>
      <c r="I160" t="s">
        <v>1378</v>
      </c>
      <c r="J160" t="s">
        <v>1355</v>
      </c>
    </row>
    <row r="161" spans="1:10" x14ac:dyDescent="0.4">
      <c r="A161" t="s">
        <v>939</v>
      </c>
      <c r="B161">
        <v>0.02</v>
      </c>
      <c r="D161">
        <v>36</v>
      </c>
      <c r="E161" t="s">
        <v>1379</v>
      </c>
      <c r="F161">
        <v>1.5</v>
      </c>
      <c r="G161" t="s">
        <v>1204</v>
      </c>
      <c r="H161" t="s">
        <v>1379</v>
      </c>
      <c r="I161">
        <v>0.04</v>
      </c>
      <c r="J161" t="s">
        <v>1379</v>
      </c>
    </row>
    <row r="162" spans="1:10" x14ac:dyDescent="0.4">
      <c r="A162" t="s">
        <v>942</v>
      </c>
      <c r="B162">
        <v>0.18</v>
      </c>
      <c r="D162">
        <v>75</v>
      </c>
      <c r="E162" t="s">
        <v>1379</v>
      </c>
      <c r="F162">
        <v>1.5</v>
      </c>
      <c r="G162" t="s">
        <v>1181</v>
      </c>
      <c r="H162" t="s">
        <v>1379</v>
      </c>
      <c r="I162">
        <v>0.04</v>
      </c>
      <c r="J162" t="s">
        <v>1379</v>
      </c>
    </row>
    <row r="163" spans="1:10" x14ac:dyDescent="0.4">
      <c r="A163" t="s">
        <v>944</v>
      </c>
      <c r="B163">
        <v>6.6E-3</v>
      </c>
      <c r="D163">
        <v>25</v>
      </c>
      <c r="E163" t="s">
        <v>1379</v>
      </c>
      <c r="F163">
        <v>1.5</v>
      </c>
      <c r="G163" t="s">
        <v>1196</v>
      </c>
      <c r="H163" t="s">
        <v>1379</v>
      </c>
      <c r="I163">
        <v>0.04</v>
      </c>
      <c r="J163" t="s">
        <v>1379</v>
      </c>
    </row>
    <row r="164" spans="1:10" x14ac:dyDescent="0.4">
      <c r="A164" t="s">
        <v>947</v>
      </c>
      <c r="B164">
        <v>5.7999999999999996E-3</v>
      </c>
      <c r="D164">
        <v>24</v>
      </c>
      <c r="E164" t="s">
        <v>1379</v>
      </c>
      <c r="F164">
        <v>1.5</v>
      </c>
      <c r="G164" t="s">
        <v>1197</v>
      </c>
      <c r="H164" t="s">
        <v>1379</v>
      </c>
      <c r="I164">
        <v>0.04</v>
      </c>
      <c r="J164" t="s">
        <v>1379</v>
      </c>
    </row>
    <row r="165" spans="1:10" x14ac:dyDescent="0.4">
      <c r="A165" t="s">
        <v>949</v>
      </c>
      <c r="B165">
        <v>1.6999999999999999E-3</v>
      </c>
      <c r="D165">
        <v>16</v>
      </c>
      <c r="E165" t="s">
        <v>1379</v>
      </c>
      <c r="F165">
        <v>1.5</v>
      </c>
      <c r="G165" t="s">
        <v>1308</v>
      </c>
      <c r="H165" t="s">
        <v>1379</v>
      </c>
      <c r="I165">
        <v>0.04</v>
      </c>
      <c r="J165" t="s">
        <v>1379</v>
      </c>
    </row>
    <row r="166" spans="1:10" x14ac:dyDescent="0.4">
      <c r="A166" t="s">
        <v>951</v>
      </c>
      <c r="B166">
        <v>3.1E-4</v>
      </c>
      <c r="D166">
        <v>9</v>
      </c>
      <c r="E166" t="s">
        <v>1379</v>
      </c>
      <c r="F166">
        <v>1.5</v>
      </c>
      <c r="G166" t="s">
        <v>1380</v>
      </c>
      <c r="H166" t="s">
        <v>1379</v>
      </c>
      <c r="I166">
        <v>0.04</v>
      </c>
      <c r="J166" t="s">
        <v>1379</v>
      </c>
    </row>
    <row r="167" spans="1:10" x14ac:dyDescent="0.4">
      <c r="A167" t="s">
        <v>954</v>
      </c>
      <c r="B167">
        <v>5.5999999999999995E-4</v>
      </c>
      <c r="D167">
        <v>11</v>
      </c>
      <c r="E167" t="s">
        <v>1379</v>
      </c>
      <c r="F167">
        <v>1.5</v>
      </c>
      <c r="G167" t="s">
        <v>1311</v>
      </c>
      <c r="H167" t="s">
        <v>1379</v>
      </c>
      <c r="I167">
        <v>0.04</v>
      </c>
      <c r="J167" t="s">
        <v>1379</v>
      </c>
    </row>
    <row r="168" spans="1:10" x14ac:dyDescent="0.4">
      <c r="A168" t="s">
        <v>957</v>
      </c>
      <c r="B168">
        <v>4.2000000000000002E-4</v>
      </c>
      <c r="D168">
        <v>10</v>
      </c>
      <c r="E168" t="s">
        <v>1379</v>
      </c>
      <c r="F168">
        <v>1.5</v>
      </c>
      <c r="G168" t="s">
        <v>1319</v>
      </c>
      <c r="H168" t="s">
        <v>1379</v>
      </c>
      <c r="I168">
        <v>0.04</v>
      </c>
      <c r="J168" t="s">
        <v>1379</v>
      </c>
    </row>
    <row r="169" spans="1:10" x14ac:dyDescent="0.4">
      <c r="A169" t="s">
        <v>960</v>
      </c>
      <c r="B169">
        <v>4.2000000000000002E-4</v>
      </c>
      <c r="D169">
        <v>10</v>
      </c>
      <c r="E169" t="s">
        <v>1379</v>
      </c>
      <c r="F169">
        <v>1.5</v>
      </c>
      <c r="G169" t="s">
        <v>1381</v>
      </c>
      <c r="H169" t="s">
        <v>1379</v>
      </c>
      <c r="I169">
        <v>0.04</v>
      </c>
      <c r="J169" t="s">
        <v>1379</v>
      </c>
    </row>
    <row r="170" spans="1:10" x14ac:dyDescent="0.4">
      <c r="A170" t="s">
        <v>963</v>
      </c>
      <c r="B170">
        <v>1.1999999999999999E-3</v>
      </c>
      <c r="D170" t="s">
        <v>1382</v>
      </c>
      <c r="E170" t="s">
        <v>1355</v>
      </c>
      <c r="F170">
        <v>1.3</v>
      </c>
      <c r="G170" t="s">
        <v>1383</v>
      </c>
      <c r="H170" t="s">
        <v>1350</v>
      </c>
      <c r="I170" t="s">
        <v>1384</v>
      </c>
      <c r="J170" t="s">
        <v>1355</v>
      </c>
    </row>
    <row r="171" spans="1:10" x14ac:dyDescent="0.4">
      <c r="A171" t="s">
        <v>965</v>
      </c>
      <c r="B171">
        <v>5.9999999999999995E-4</v>
      </c>
      <c r="D171" t="s">
        <v>1385</v>
      </c>
      <c r="E171" t="s">
        <v>1355</v>
      </c>
      <c r="F171">
        <v>1.3</v>
      </c>
      <c r="G171" t="s">
        <v>1386</v>
      </c>
      <c r="H171" t="s">
        <v>1355</v>
      </c>
      <c r="I171" t="s">
        <v>1387</v>
      </c>
      <c r="J171" t="s">
        <v>1355</v>
      </c>
    </row>
    <row r="172" spans="1:10" x14ac:dyDescent="0.4">
      <c r="A172" t="s">
        <v>967</v>
      </c>
      <c r="B172">
        <v>2.0000000000000001E-4</v>
      </c>
      <c r="D172" t="s">
        <v>1388</v>
      </c>
      <c r="E172" t="s">
        <v>1355</v>
      </c>
      <c r="F172">
        <v>1.3</v>
      </c>
      <c r="G172" t="s">
        <v>1389</v>
      </c>
      <c r="H172" t="s">
        <v>1355</v>
      </c>
      <c r="I172" t="s">
        <v>1384</v>
      </c>
      <c r="J172" t="s">
        <v>1355</v>
      </c>
    </row>
    <row r="174" spans="1:10" x14ac:dyDescent="0.4">
      <c r="A174" t="s">
        <v>1100</v>
      </c>
      <c r="B174" t="s">
        <v>1101</v>
      </c>
      <c r="D174" t="s">
        <v>1103</v>
      </c>
      <c r="F174" t="s">
        <v>1104</v>
      </c>
      <c r="G174" t="s">
        <v>1106</v>
      </c>
      <c r="I174" t="s">
        <v>1081</v>
      </c>
    </row>
    <row r="175" spans="1:10" x14ac:dyDescent="0.4">
      <c r="B175" t="s">
        <v>1102</v>
      </c>
      <c r="D175" t="s">
        <v>1083</v>
      </c>
      <c r="F175" t="s">
        <v>1105</v>
      </c>
      <c r="G175" t="s">
        <v>1107</v>
      </c>
      <c r="I175" t="s">
        <v>1082</v>
      </c>
    </row>
    <row r="176" spans="1:10" x14ac:dyDescent="0.4">
      <c r="A176" t="s">
        <v>968</v>
      </c>
      <c r="B176" t="s">
        <v>1390</v>
      </c>
      <c r="C176" t="s">
        <v>1391</v>
      </c>
      <c r="D176" t="s">
        <v>1392</v>
      </c>
      <c r="E176" t="s">
        <v>1027</v>
      </c>
      <c r="F176" t="s">
        <v>1393</v>
      </c>
      <c r="G176">
        <v>13.54</v>
      </c>
      <c r="H176" t="s">
        <v>1394</v>
      </c>
      <c r="I176">
        <v>0.71899999999999997</v>
      </c>
      <c r="J176" t="s">
        <v>1394</v>
      </c>
    </row>
    <row r="177" spans="1:10" x14ac:dyDescent="0.4">
      <c r="A177" t="s">
        <v>971</v>
      </c>
      <c r="B177">
        <v>2.06</v>
      </c>
      <c r="D177" t="s">
        <v>1395</v>
      </c>
      <c r="E177" t="s">
        <v>1396</v>
      </c>
      <c r="F177">
        <v>1.5</v>
      </c>
      <c r="G177" t="s">
        <v>1171</v>
      </c>
      <c r="H177" t="s">
        <v>1397</v>
      </c>
      <c r="I177">
        <v>0.155</v>
      </c>
      <c r="J177" t="s">
        <v>1396</v>
      </c>
    </row>
    <row r="178" spans="1:10" x14ac:dyDescent="0.4">
      <c r="A178" t="s">
        <v>973</v>
      </c>
      <c r="B178">
        <v>1.2999999999999999E-2</v>
      </c>
      <c r="D178" t="s">
        <v>1398</v>
      </c>
      <c r="E178" t="s">
        <v>1397</v>
      </c>
      <c r="F178">
        <v>1.3</v>
      </c>
      <c r="G178">
        <v>23.91</v>
      </c>
      <c r="H178" t="s">
        <v>1397</v>
      </c>
      <c r="I178">
        <v>7.1999999999999995E-2</v>
      </c>
      <c r="J178" t="s">
        <v>1397</v>
      </c>
    </row>
    <row r="179" spans="1:10" x14ac:dyDescent="0.4">
      <c r="A179" t="s">
        <v>975</v>
      </c>
      <c r="B179">
        <v>2.5000000000000001E-2</v>
      </c>
      <c r="D179" t="s">
        <v>1399</v>
      </c>
      <c r="E179" t="s">
        <v>1397</v>
      </c>
      <c r="F179">
        <v>1.3</v>
      </c>
      <c r="G179">
        <v>23.32</v>
      </c>
      <c r="H179" t="s">
        <v>1397</v>
      </c>
      <c r="I179">
        <v>9.0999999999999998E-2</v>
      </c>
      <c r="J179" t="s">
        <v>1397</v>
      </c>
    </row>
    <row r="180" spans="1:10" x14ac:dyDescent="0.4">
      <c r="A180" t="s">
        <v>977</v>
      </c>
      <c r="B180">
        <v>0.14000000000000001</v>
      </c>
      <c r="D180" t="s">
        <v>1400</v>
      </c>
      <c r="E180" t="s">
        <v>1397</v>
      </c>
      <c r="F180">
        <v>1.3</v>
      </c>
      <c r="G180">
        <v>22</v>
      </c>
      <c r="H180" t="s">
        <v>1397</v>
      </c>
      <c r="I180">
        <v>0.09</v>
      </c>
      <c r="J180" t="s">
        <v>1397</v>
      </c>
    </row>
    <row r="181" spans="1:10" x14ac:dyDescent="0.4">
      <c r="A181" t="s">
        <v>979</v>
      </c>
      <c r="B181">
        <v>0.25</v>
      </c>
      <c r="D181" t="s">
        <v>1401</v>
      </c>
      <c r="E181" t="s">
        <v>1397</v>
      </c>
      <c r="F181">
        <v>1.3</v>
      </c>
      <c r="G181">
        <v>21.85</v>
      </c>
      <c r="H181" t="s">
        <v>1397</v>
      </c>
      <c r="I181">
        <v>7.9000000000000001E-2</v>
      </c>
      <c r="J181" t="s">
        <v>1397</v>
      </c>
    </row>
    <row r="182" spans="1:10" x14ac:dyDescent="0.4">
      <c r="A182" t="s">
        <v>981</v>
      </c>
      <c r="B182">
        <v>0.33</v>
      </c>
      <c r="D182" t="s">
        <v>1402</v>
      </c>
      <c r="E182" t="s">
        <v>1397</v>
      </c>
      <c r="F182">
        <v>1.3</v>
      </c>
      <c r="G182">
        <v>21.49</v>
      </c>
      <c r="H182" t="s">
        <v>1397</v>
      </c>
      <c r="I182">
        <v>9.0999999999999998E-2</v>
      </c>
      <c r="J182" t="s">
        <v>1397</v>
      </c>
    </row>
    <row r="183" spans="1:10" x14ac:dyDescent="0.4">
      <c r="A183" t="s">
        <v>984</v>
      </c>
      <c r="B183">
        <v>3.36</v>
      </c>
      <c r="D183" t="s">
        <v>1403</v>
      </c>
      <c r="E183" t="s">
        <v>1397</v>
      </c>
      <c r="F183">
        <v>1.3</v>
      </c>
      <c r="G183">
        <v>19.75</v>
      </c>
      <c r="H183" t="s">
        <v>1397</v>
      </c>
      <c r="I183">
        <v>9.6000000000000002E-2</v>
      </c>
      <c r="J183" t="s">
        <v>1397</v>
      </c>
    </row>
    <row r="184" spans="1:10" x14ac:dyDescent="0.4">
      <c r="A184" t="s">
        <v>986</v>
      </c>
      <c r="B184">
        <v>1.2E-2</v>
      </c>
      <c r="D184">
        <v>31</v>
      </c>
      <c r="E184" t="s">
        <v>1404</v>
      </c>
      <c r="F184">
        <v>1.5</v>
      </c>
      <c r="G184" t="s">
        <v>1313</v>
      </c>
      <c r="H184" t="s">
        <v>1404</v>
      </c>
      <c r="I184">
        <v>0.04</v>
      </c>
      <c r="J184" t="s">
        <v>1404</v>
      </c>
    </row>
    <row r="185" spans="1:10" x14ac:dyDescent="0.4">
      <c r="A185" t="s">
        <v>989</v>
      </c>
      <c r="B185">
        <v>3.3E-3</v>
      </c>
      <c r="D185">
        <v>20</v>
      </c>
      <c r="E185" t="s">
        <v>1404</v>
      </c>
      <c r="F185">
        <v>1.5</v>
      </c>
      <c r="G185" t="s">
        <v>1405</v>
      </c>
      <c r="H185" t="s">
        <v>1404</v>
      </c>
      <c r="I185">
        <v>0.04</v>
      </c>
      <c r="J185" t="s">
        <v>1404</v>
      </c>
    </row>
    <row r="186" spans="1:10" x14ac:dyDescent="0.4">
      <c r="A186" t="s">
        <v>992</v>
      </c>
      <c r="B186">
        <v>4.4999999999999997E-3</v>
      </c>
      <c r="D186">
        <v>22</v>
      </c>
      <c r="E186" t="s">
        <v>1404</v>
      </c>
      <c r="F186">
        <v>1.5</v>
      </c>
      <c r="G186" t="s">
        <v>1405</v>
      </c>
      <c r="H186" t="s">
        <v>1404</v>
      </c>
      <c r="I186">
        <v>0.04</v>
      </c>
      <c r="J186" t="s">
        <v>1404</v>
      </c>
    </row>
    <row r="187" spans="1:10" x14ac:dyDescent="0.4">
      <c r="A187" t="s">
        <v>993</v>
      </c>
      <c r="B187">
        <v>3.8999999999999998E-3</v>
      </c>
      <c r="D187">
        <v>21</v>
      </c>
      <c r="E187" t="s">
        <v>1404</v>
      </c>
      <c r="F187">
        <v>1.5</v>
      </c>
      <c r="G187" t="s">
        <v>1405</v>
      </c>
      <c r="H187" t="s">
        <v>1404</v>
      </c>
      <c r="I187">
        <v>0.04</v>
      </c>
      <c r="J187" t="s">
        <v>1404</v>
      </c>
    </row>
    <row r="188" spans="1:10" x14ac:dyDescent="0.4">
      <c r="A188" t="s">
        <v>994</v>
      </c>
      <c r="B188">
        <v>1.0999999999999999E-2</v>
      </c>
      <c r="D188">
        <v>30</v>
      </c>
      <c r="E188" t="s">
        <v>1404</v>
      </c>
      <c r="F188">
        <v>1.5</v>
      </c>
      <c r="G188" t="s">
        <v>1312</v>
      </c>
      <c r="H188" t="s">
        <v>1404</v>
      </c>
      <c r="I188">
        <v>0.04</v>
      </c>
      <c r="J188" t="s">
        <v>1404</v>
      </c>
    </row>
    <row r="189" spans="1:10" x14ac:dyDescent="0.4">
      <c r="A189" t="s">
        <v>1406</v>
      </c>
      <c r="B189">
        <v>2.9999999999999997E-4</v>
      </c>
      <c r="D189">
        <v>9</v>
      </c>
      <c r="E189" t="s">
        <v>1407</v>
      </c>
      <c r="F189">
        <v>1.3</v>
      </c>
      <c r="G189" t="s">
        <v>1408</v>
      </c>
      <c r="H189" t="s">
        <v>1407</v>
      </c>
      <c r="I189">
        <v>0.1</v>
      </c>
      <c r="J189" t="s">
        <v>1407</v>
      </c>
    </row>
    <row r="191" spans="1:10" x14ac:dyDescent="0.4">
      <c r="A191" t="s">
        <v>1100</v>
      </c>
      <c r="B191" t="s">
        <v>1101</v>
      </c>
      <c r="D191" t="s">
        <v>1103</v>
      </c>
      <c r="F191" t="s">
        <v>1104</v>
      </c>
      <c r="G191" t="s">
        <v>1106</v>
      </c>
      <c r="I191" t="s">
        <v>1081</v>
      </c>
    </row>
    <row r="192" spans="1:10" x14ac:dyDescent="0.4">
      <c r="B192" t="s">
        <v>1102</v>
      </c>
      <c r="D192" t="s">
        <v>1083</v>
      </c>
      <c r="F192" t="s">
        <v>1105</v>
      </c>
      <c r="G192" t="s">
        <v>1107</v>
      </c>
      <c r="I192" t="s">
        <v>1082</v>
      </c>
    </row>
    <row r="193" spans="1:10" x14ac:dyDescent="0.4">
      <c r="A193" t="s">
        <v>1000</v>
      </c>
      <c r="B193" t="s">
        <v>1409</v>
      </c>
      <c r="C193" t="s">
        <v>1410</v>
      </c>
      <c r="D193" t="s">
        <v>1411</v>
      </c>
      <c r="E193" t="s">
        <v>1412</v>
      </c>
      <c r="F193" t="s">
        <v>1413</v>
      </c>
      <c r="G193" t="s">
        <v>1414</v>
      </c>
      <c r="H193" t="s">
        <v>1415</v>
      </c>
      <c r="I193" t="s">
        <v>1416</v>
      </c>
      <c r="J193" t="s">
        <v>1415</v>
      </c>
    </row>
    <row r="194" spans="1:10" x14ac:dyDescent="0.4">
      <c r="A194" t="s">
        <v>1003</v>
      </c>
      <c r="B194" t="s">
        <v>1417</v>
      </c>
      <c r="C194" t="s">
        <v>1410</v>
      </c>
      <c r="D194" t="s">
        <v>1418</v>
      </c>
      <c r="E194" t="s">
        <v>1419</v>
      </c>
      <c r="F194">
        <v>2.1</v>
      </c>
      <c r="G194" t="s">
        <v>1420</v>
      </c>
      <c r="H194" t="s">
        <v>1419</v>
      </c>
      <c r="I194">
        <v>0.35</v>
      </c>
      <c r="J194" t="s">
        <v>1419</v>
      </c>
    </row>
    <row r="195" spans="1:10" x14ac:dyDescent="0.4">
      <c r="A195" t="s">
        <v>1006</v>
      </c>
      <c r="B195" t="s">
        <v>1421</v>
      </c>
      <c r="C195" t="s">
        <v>1410</v>
      </c>
      <c r="D195" t="s">
        <v>1422</v>
      </c>
      <c r="E195" t="s">
        <v>1419</v>
      </c>
      <c r="F195">
        <v>0.8</v>
      </c>
      <c r="G195" t="s">
        <v>1423</v>
      </c>
      <c r="H195" t="s">
        <v>1419</v>
      </c>
      <c r="I195">
        <v>0.35</v>
      </c>
      <c r="J195" t="s">
        <v>1419</v>
      </c>
    </row>
    <row r="196" spans="1:10" x14ac:dyDescent="0.4">
      <c r="A196" t="s">
        <v>1008</v>
      </c>
      <c r="B196" t="s">
        <v>1424</v>
      </c>
      <c r="C196" t="s">
        <v>1410</v>
      </c>
      <c r="D196">
        <v>14</v>
      </c>
      <c r="E196" t="s">
        <v>1425</v>
      </c>
      <c r="F196">
        <v>1.4</v>
      </c>
      <c r="G196" t="s">
        <v>1426</v>
      </c>
      <c r="H196" t="s">
        <v>1425</v>
      </c>
      <c r="I196">
        <v>0.35</v>
      </c>
      <c r="J196" t="s">
        <v>1425</v>
      </c>
    </row>
    <row r="197" spans="1:10" x14ac:dyDescent="0.4">
      <c r="A197" t="s">
        <v>1011</v>
      </c>
      <c r="B197" t="s">
        <v>1427</v>
      </c>
      <c r="C197" t="s">
        <v>1410</v>
      </c>
      <c r="D197">
        <v>10</v>
      </c>
      <c r="E197" t="s">
        <v>1428</v>
      </c>
      <c r="F197" t="s">
        <v>1294</v>
      </c>
      <c r="G197" t="s">
        <v>1429</v>
      </c>
      <c r="H197" t="s">
        <v>1428</v>
      </c>
      <c r="I197">
        <v>0.35</v>
      </c>
      <c r="J197" t="s">
        <v>1428</v>
      </c>
    </row>
    <row r="199" spans="1:10" x14ac:dyDescent="0.4">
      <c r="A199" t="s">
        <v>1101</v>
      </c>
      <c r="B199" t="s">
        <v>1430</v>
      </c>
    </row>
    <row r="200" spans="1:10" x14ac:dyDescent="0.4">
      <c r="B200" t="s">
        <v>1431</v>
      </c>
    </row>
    <row r="201" spans="1:10" x14ac:dyDescent="0.4">
      <c r="A201" t="s">
        <v>1103</v>
      </c>
      <c r="B201" t="s">
        <v>1432</v>
      </c>
    </row>
    <row r="202" spans="1:10" x14ac:dyDescent="0.4">
      <c r="A202" t="s">
        <v>1104</v>
      </c>
      <c r="B202" t="s">
        <v>1433</v>
      </c>
    </row>
    <row r="203" spans="1:10" x14ac:dyDescent="0.4">
      <c r="A203" t="s">
        <v>1106</v>
      </c>
      <c r="B203" t="s">
        <v>1434</v>
      </c>
    </row>
    <row r="204" spans="1:10" x14ac:dyDescent="0.4">
      <c r="A204" t="s">
        <v>1435</v>
      </c>
      <c r="B204" t="s">
        <v>1436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0"/>
  <sheetViews>
    <sheetView workbookViewId="0">
      <selection sqref="A1:K1048576"/>
    </sheetView>
  </sheetViews>
  <sheetFormatPr defaultRowHeight="14.6" x14ac:dyDescent="0.4"/>
  <sheetData>
    <row r="1" spans="1:11" ht="15.45" x14ac:dyDescent="0.4">
      <c r="A1" s="95" t="s">
        <v>493</v>
      </c>
      <c r="B1" s="95" t="s">
        <v>494</v>
      </c>
      <c r="C1" s="95" t="s">
        <v>495</v>
      </c>
      <c r="D1" s="95" t="s">
        <v>496</v>
      </c>
      <c r="E1" s="99" t="s">
        <v>497</v>
      </c>
      <c r="F1" s="16" t="s">
        <v>498</v>
      </c>
      <c r="G1" s="95" t="s">
        <v>500</v>
      </c>
      <c r="H1" s="95" t="s">
        <v>501</v>
      </c>
      <c r="I1" s="95" t="s">
        <v>502</v>
      </c>
      <c r="J1" s="95" t="s">
        <v>503</v>
      </c>
      <c r="K1" s="95" t="s">
        <v>504</v>
      </c>
    </row>
    <row r="2" spans="1:11" x14ac:dyDescent="0.4">
      <c r="A2" s="95"/>
      <c r="B2" s="95"/>
      <c r="C2" s="95"/>
      <c r="D2" s="95"/>
      <c r="E2" s="99"/>
      <c r="F2" s="15" t="s">
        <v>499</v>
      </c>
      <c r="G2" s="95"/>
      <c r="H2" s="95"/>
      <c r="I2" s="95"/>
      <c r="J2" s="95"/>
      <c r="K2" s="95"/>
    </row>
    <row r="3" spans="1:11" x14ac:dyDescent="0.4">
      <c r="A3" s="69"/>
      <c r="B3" s="96" t="s">
        <v>115</v>
      </c>
      <c r="C3" s="97" t="s">
        <v>505</v>
      </c>
      <c r="D3" s="96">
        <v>1737.1</v>
      </c>
      <c r="E3" s="98">
        <v>384399</v>
      </c>
      <c r="F3" s="96">
        <v>27.321581999999999</v>
      </c>
      <c r="G3" s="97" t="s">
        <v>506</v>
      </c>
      <c r="H3" s="96" t="s">
        <v>507</v>
      </c>
      <c r="I3" s="97" t="s">
        <v>508</v>
      </c>
      <c r="J3" s="97" t="s">
        <v>509</v>
      </c>
      <c r="K3" s="96" t="s">
        <v>467</v>
      </c>
    </row>
    <row r="4" spans="1:11" x14ac:dyDescent="0.4">
      <c r="A4" s="69"/>
      <c r="B4" s="96"/>
      <c r="C4" s="97"/>
      <c r="D4" s="96"/>
      <c r="E4" s="98"/>
      <c r="F4" s="96"/>
      <c r="G4" s="97"/>
      <c r="H4" s="96"/>
      <c r="I4" s="97"/>
      <c r="J4" s="97"/>
      <c r="K4" s="96"/>
    </row>
    <row r="5" spans="1:11" x14ac:dyDescent="0.4">
      <c r="A5" s="69"/>
      <c r="B5" s="92" t="s">
        <v>115</v>
      </c>
      <c r="C5" s="93" t="s">
        <v>510</v>
      </c>
      <c r="D5" s="92" t="s">
        <v>511</v>
      </c>
      <c r="E5" s="94">
        <v>9380</v>
      </c>
      <c r="F5" s="92">
        <v>0.31900000000000001</v>
      </c>
      <c r="G5" s="92">
        <v>1877</v>
      </c>
      <c r="H5" s="93" t="s">
        <v>512</v>
      </c>
      <c r="I5" s="92"/>
      <c r="J5" s="91" t="s">
        <v>513</v>
      </c>
      <c r="K5" s="92" t="s">
        <v>468</v>
      </c>
    </row>
    <row r="6" spans="1:11" x14ac:dyDescent="0.4">
      <c r="A6" s="69"/>
      <c r="B6" s="92"/>
      <c r="C6" s="93"/>
      <c r="D6" s="92"/>
      <c r="E6" s="94"/>
      <c r="F6" s="92"/>
      <c r="G6" s="92"/>
      <c r="H6" s="93"/>
      <c r="I6" s="92"/>
      <c r="J6" s="91"/>
      <c r="K6" s="92"/>
    </row>
    <row r="7" spans="1:11" x14ac:dyDescent="0.4">
      <c r="A7" s="69"/>
      <c r="B7" s="92" t="s">
        <v>514</v>
      </c>
      <c r="C7" s="93" t="s">
        <v>515</v>
      </c>
      <c r="D7" s="92" t="s">
        <v>516</v>
      </c>
      <c r="E7" s="94">
        <v>23460</v>
      </c>
      <c r="F7" s="92">
        <v>1.262</v>
      </c>
      <c r="G7" s="92">
        <v>1877</v>
      </c>
      <c r="H7" s="93" t="s">
        <v>512</v>
      </c>
      <c r="I7" s="92"/>
      <c r="J7" s="91" t="s">
        <v>513</v>
      </c>
      <c r="K7" s="92" t="s">
        <v>468</v>
      </c>
    </row>
    <row r="8" spans="1:11" x14ac:dyDescent="0.4">
      <c r="A8" s="69"/>
      <c r="B8" s="92"/>
      <c r="C8" s="93"/>
      <c r="D8" s="92"/>
      <c r="E8" s="94"/>
      <c r="F8" s="92"/>
      <c r="G8" s="92"/>
      <c r="H8" s="93"/>
      <c r="I8" s="92"/>
      <c r="J8" s="91"/>
      <c r="K8" s="92"/>
    </row>
    <row r="9" spans="1:11" x14ac:dyDescent="0.4">
      <c r="A9" s="69"/>
      <c r="B9" s="87" t="s">
        <v>115</v>
      </c>
      <c r="C9" s="88" t="s">
        <v>517</v>
      </c>
      <c r="D9" s="87" t="s">
        <v>518</v>
      </c>
      <c r="E9" s="89">
        <v>421800</v>
      </c>
      <c r="F9" s="87">
        <v>1.7689999999999999</v>
      </c>
      <c r="G9" s="87">
        <v>1610</v>
      </c>
      <c r="H9" s="88" t="s">
        <v>519</v>
      </c>
      <c r="I9" s="88" t="s">
        <v>520</v>
      </c>
      <c r="J9" s="86" t="s">
        <v>521</v>
      </c>
      <c r="K9" s="87" t="s">
        <v>469</v>
      </c>
    </row>
    <row r="10" spans="1:11" x14ac:dyDescent="0.4">
      <c r="A10" s="69"/>
      <c r="B10" s="87"/>
      <c r="C10" s="88"/>
      <c r="D10" s="87"/>
      <c r="E10" s="89"/>
      <c r="F10" s="87"/>
      <c r="G10" s="87"/>
      <c r="H10" s="88"/>
      <c r="I10" s="88"/>
      <c r="J10" s="86"/>
      <c r="K10" s="87"/>
    </row>
    <row r="11" spans="1:11" x14ac:dyDescent="0.4">
      <c r="A11" s="69"/>
      <c r="B11" s="87" t="s">
        <v>514</v>
      </c>
      <c r="C11" s="88" t="s">
        <v>522</v>
      </c>
      <c r="D11" s="87" t="s">
        <v>523</v>
      </c>
      <c r="E11" s="89">
        <v>671100</v>
      </c>
      <c r="F11" s="87">
        <v>3.5510000000000002</v>
      </c>
      <c r="G11" s="87">
        <v>1610</v>
      </c>
      <c r="H11" s="88" t="s">
        <v>519</v>
      </c>
      <c r="I11" s="88" t="s">
        <v>520</v>
      </c>
      <c r="J11" s="86" t="s">
        <v>521</v>
      </c>
      <c r="K11" s="87" t="s">
        <v>469</v>
      </c>
    </row>
    <row r="12" spans="1:11" x14ac:dyDescent="0.4">
      <c r="A12" s="69"/>
      <c r="B12" s="87"/>
      <c r="C12" s="88"/>
      <c r="D12" s="87"/>
      <c r="E12" s="89"/>
      <c r="F12" s="87"/>
      <c r="G12" s="87"/>
      <c r="H12" s="88"/>
      <c r="I12" s="88"/>
      <c r="J12" s="86"/>
      <c r="K12" s="87"/>
    </row>
    <row r="13" spans="1:11" x14ac:dyDescent="0.4">
      <c r="A13" s="69"/>
      <c r="B13" s="87" t="s">
        <v>524</v>
      </c>
      <c r="C13" s="88" t="s">
        <v>525</v>
      </c>
      <c r="D13" s="87" t="s">
        <v>526</v>
      </c>
      <c r="E13" s="89">
        <v>1070400</v>
      </c>
      <c r="F13" s="87">
        <v>7.1550000000000002</v>
      </c>
      <c r="G13" s="87">
        <v>1610</v>
      </c>
      <c r="H13" s="88" t="s">
        <v>519</v>
      </c>
      <c r="I13" s="88" t="s">
        <v>520</v>
      </c>
      <c r="J13" s="86" t="s">
        <v>521</v>
      </c>
      <c r="K13" s="87" t="s">
        <v>469</v>
      </c>
    </row>
    <row r="14" spans="1:11" x14ac:dyDescent="0.4">
      <c r="A14" s="69"/>
      <c r="B14" s="87"/>
      <c r="C14" s="88"/>
      <c r="D14" s="87"/>
      <c r="E14" s="89"/>
      <c r="F14" s="87"/>
      <c r="G14" s="87"/>
      <c r="H14" s="88"/>
      <c r="I14" s="88"/>
      <c r="J14" s="86"/>
      <c r="K14" s="87"/>
    </row>
    <row r="15" spans="1:11" x14ac:dyDescent="0.4">
      <c r="A15" s="69"/>
      <c r="B15" s="87" t="s">
        <v>527</v>
      </c>
      <c r="C15" s="88" t="s">
        <v>528</v>
      </c>
      <c r="D15" s="87" t="s">
        <v>529</v>
      </c>
      <c r="E15" s="89">
        <v>1882700</v>
      </c>
      <c r="F15" s="87">
        <v>16.690000000000001</v>
      </c>
      <c r="G15" s="87">
        <v>1610</v>
      </c>
      <c r="H15" s="88" t="s">
        <v>519</v>
      </c>
      <c r="I15" s="88" t="s">
        <v>520</v>
      </c>
      <c r="J15" s="86" t="s">
        <v>521</v>
      </c>
      <c r="K15" s="87" t="s">
        <v>469</v>
      </c>
    </row>
    <row r="16" spans="1:11" x14ac:dyDescent="0.4">
      <c r="A16" s="69"/>
      <c r="B16" s="87"/>
      <c r="C16" s="88"/>
      <c r="D16" s="87"/>
      <c r="E16" s="89"/>
      <c r="F16" s="87"/>
      <c r="G16" s="87"/>
      <c r="H16" s="88"/>
      <c r="I16" s="88"/>
      <c r="J16" s="86"/>
      <c r="K16" s="87"/>
    </row>
    <row r="17" spans="1:11" x14ac:dyDescent="0.4">
      <c r="A17" s="69"/>
      <c r="B17" s="87" t="s">
        <v>55</v>
      </c>
      <c r="C17" s="88" t="s">
        <v>530</v>
      </c>
      <c r="D17" s="87" t="s">
        <v>531</v>
      </c>
      <c r="E17" s="89">
        <v>181400</v>
      </c>
      <c r="F17" s="87">
        <v>0.498</v>
      </c>
      <c r="G17" s="87">
        <v>1892</v>
      </c>
      <c r="H17" s="88" t="s">
        <v>532</v>
      </c>
      <c r="I17" s="90" t="s">
        <v>533</v>
      </c>
      <c r="J17" s="86" t="s">
        <v>534</v>
      </c>
      <c r="K17" s="87" t="s">
        <v>469</v>
      </c>
    </row>
    <row r="18" spans="1:11" x14ac:dyDescent="0.4">
      <c r="A18" s="69"/>
      <c r="B18" s="87"/>
      <c r="C18" s="88"/>
      <c r="D18" s="87"/>
      <c r="E18" s="89"/>
      <c r="F18" s="87"/>
      <c r="G18" s="87"/>
      <c r="H18" s="88"/>
      <c r="I18" s="90"/>
      <c r="J18" s="86"/>
      <c r="K18" s="87"/>
    </row>
    <row r="19" spans="1:11" x14ac:dyDescent="0.4">
      <c r="A19" s="69"/>
      <c r="B19" s="87" t="s">
        <v>535</v>
      </c>
      <c r="C19" s="88" t="s">
        <v>536</v>
      </c>
      <c r="D19" s="88" t="s">
        <v>537</v>
      </c>
      <c r="E19" s="89">
        <v>11461000</v>
      </c>
      <c r="F19" s="87">
        <v>250.56</v>
      </c>
      <c r="G19" s="87">
        <v>1904</v>
      </c>
      <c r="H19" s="88" t="s">
        <v>538</v>
      </c>
      <c r="I19" s="87" t="s">
        <v>539</v>
      </c>
      <c r="J19" s="86" t="s">
        <v>540</v>
      </c>
      <c r="K19" s="87" t="s">
        <v>469</v>
      </c>
    </row>
    <row r="20" spans="1:11" x14ac:dyDescent="0.4">
      <c r="A20" s="69"/>
      <c r="B20" s="87"/>
      <c r="C20" s="88"/>
      <c r="D20" s="88"/>
      <c r="E20" s="89"/>
      <c r="F20" s="87"/>
      <c r="G20" s="87"/>
      <c r="H20" s="88"/>
      <c r="I20" s="87"/>
      <c r="J20" s="86"/>
      <c r="K20" s="87"/>
    </row>
    <row r="21" spans="1:11" x14ac:dyDescent="0.4">
      <c r="A21" s="69"/>
      <c r="B21" s="87" t="s">
        <v>541</v>
      </c>
      <c r="C21" s="88" t="s">
        <v>542</v>
      </c>
      <c r="D21" s="87">
        <v>43</v>
      </c>
      <c r="E21" s="89">
        <v>11741000</v>
      </c>
      <c r="F21" s="87">
        <v>259.64</v>
      </c>
      <c r="G21" s="87">
        <v>1905</v>
      </c>
      <c r="H21" s="88" t="s">
        <v>538</v>
      </c>
      <c r="I21" s="87" t="s">
        <v>539</v>
      </c>
      <c r="J21" s="86" t="s">
        <v>543</v>
      </c>
      <c r="K21" s="87" t="s">
        <v>469</v>
      </c>
    </row>
    <row r="22" spans="1:11" x14ac:dyDescent="0.4">
      <c r="A22" s="69"/>
      <c r="B22" s="87"/>
      <c r="C22" s="88"/>
      <c r="D22" s="87"/>
      <c r="E22" s="89"/>
      <c r="F22" s="87"/>
      <c r="G22" s="87"/>
      <c r="H22" s="88"/>
      <c r="I22" s="87"/>
      <c r="J22" s="86"/>
      <c r="K22" s="87"/>
    </row>
    <row r="23" spans="1:11" x14ac:dyDescent="0.4">
      <c r="A23" s="69"/>
      <c r="B23" s="87" t="s">
        <v>544</v>
      </c>
      <c r="C23" s="88" t="s">
        <v>545</v>
      </c>
      <c r="D23" s="87">
        <v>30</v>
      </c>
      <c r="E23" s="89">
        <v>23624000</v>
      </c>
      <c r="F23" s="87" t="s">
        <v>546</v>
      </c>
      <c r="G23" s="87">
        <v>1908</v>
      </c>
      <c r="H23" s="88" t="s">
        <v>547</v>
      </c>
      <c r="I23" s="87" t="s">
        <v>548</v>
      </c>
      <c r="J23" s="86" t="s">
        <v>549</v>
      </c>
      <c r="K23" s="87" t="s">
        <v>469</v>
      </c>
    </row>
    <row r="24" spans="1:11" x14ac:dyDescent="0.4">
      <c r="A24" s="69"/>
      <c r="B24" s="87"/>
      <c r="C24" s="88"/>
      <c r="D24" s="87"/>
      <c r="E24" s="89"/>
      <c r="F24" s="87"/>
      <c r="G24" s="87"/>
      <c r="H24" s="88"/>
      <c r="I24" s="87"/>
      <c r="J24" s="86"/>
      <c r="K24" s="87"/>
    </row>
    <row r="25" spans="1:11" x14ac:dyDescent="0.4">
      <c r="A25" s="69"/>
      <c r="B25" s="87" t="s">
        <v>550</v>
      </c>
      <c r="C25" s="88" t="s">
        <v>551</v>
      </c>
      <c r="D25" s="87">
        <v>19</v>
      </c>
      <c r="E25" s="89">
        <v>23939000</v>
      </c>
      <c r="F25" s="87" t="s">
        <v>552</v>
      </c>
      <c r="G25" s="87">
        <v>1914</v>
      </c>
      <c r="H25" s="88" t="s">
        <v>553</v>
      </c>
      <c r="I25" s="87" t="s">
        <v>548</v>
      </c>
      <c r="J25" s="86" t="s">
        <v>554</v>
      </c>
      <c r="K25" s="87" t="s">
        <v>469</v>
      </c>
    </row>
    <row r="26" spans="1:11" x14ac:dyDescent="0.4">
      <c r="A26" s="69"/>
      <c r="B26" s="87"/>
      <c r="C26" s="88"/>
      <c r="D26" s="87"/>
      <c r="E26" s="89"/>
      <c r="F26" s="87"/>
      <c r="G26" s="87"/>
      <c r="H26" s="88"/>
      <c r="I26" s="87"/>
      <c r="J26" s="86"/>
      <c r="K26" s="87"/>
    </row>
    <row r="27" spans="1:11" x14ac:dyDescent="0.4">
      <c r="A27" s="69"/>
      <c r="B27" s="87" t="s">
        <v>555</v>
      </c>
      <c r="C27" s="88" t="s">
        <v>556</v>
      </c>
      <c r="D27" s="87">
        <v>18</v>
      </c>
      <c r="E27" s="89">
        <v>11717000</v>
      </c>
      <c r="F27" s="87">
        <v>259.2</v>
      </c>
      <c r="G27" s="87">
        <v>1938</v>
      </c>
      <c r="H27" s="88" t="s">
        <v>553</v>
      </c>
      <c r="I27" s="87" t="s">
        <v>539</v>
      </c>
      <c r="J27" s="86" t="s">
        <v>557</v>
      </c>
      <c r="K27" s="87" t="s">
        <v>469</v>
      </c>
    </row>
    <row r="28" spans="1:11" x14ac:dyDescent="0.4">
      <c r="A28" s="69"/>
      <c r="B28" s="87"/>
      <c r="C28" s="88"/>
      <c r="D28" s="87"/>
      <c r="E28" s="89"/>
      <c r="F28" s="87"/>
      <c r="G28" s="87"/>
      <c r="H28" s="88"/>
      <c r="I28" s="87"/>
      <c r="J28" s="86"/>
      <c r="K28" s="87"/>
    </row>
    <row r="29" spans="1:11" x14ac:dyDescent="0.4">
      <c r="A29" s="69"/>
      <c r="B29" s="87" t="s">
        <v>558</v>
      </c>
      <c r="C29" s="88" t="s">
        <v>559</v>
      </c>
      <c r="D29" s="87">
        <v>23</v>
      </c>
      <c r="E29" s="89">
        <v>23404000</v>
      </c>
      <c r="F29" s="87" t="s">
        <v>560</v>
      </c>
      <c r="G29" s="87">
        <v>1938</v>
      </c>
      <c r="H29" s="88" t="s">
        <v>553</v>
      </c>
      <c r="I29" s="87" t="s">
        <v>561</v>
      </c>
      <c r="J29" s="86" t="s">
        <v>557</v>
      </c>
      <c r="K29" s="87" t="s">
        <v>469</v>
      </c>
    </row>
    <row r="30" spans="1:11" x14ac:dyDescent="0.4">
      <c r="A30" s="69"/>
      <c r="B30" s="87"/>
      <c r="C30" s="88"/>
      <c r="D30" s="87"/>
      <c r="E30" s="89"/>
      <c r="F30" s="87"/>
      <c r="G30" s="87"/>
      <c r="H30" s="88"/>
      <c r="I30" s="87"/>
      <c r="J30" s="86"/>
      <c r="K30" s="87"/>
    </row>
    <row r="31" spans="1:11" x14ac:dyDescent="0.4">
      <c r="A31" s="69"/>
      <c r="B31" s="87" t="s">
        <v>562</v>
      </c>
      <c r="C31" s="88" t="s">
        <v>563</v>
      </c>
      <c r="D31" s="87">
        <v>14</v>
      </c>
      <c r="E31" s="89">
        <v>21276000</v>
      </c>
      <c r="F31" s="87" t="s">
        <v>564</v>
      </c>
      <c r="G31" s="87">
        <v>1951</v>
      </c>
      <c r="H31" s="88" t="s">
        <v>553</v>
      </c>
      <c r="I31" s="87" t="s">
        <v>565</v>
      </c>
      <c r="J31" s="86" t="s">
        <v>566</v>
      </c>
      <c r="K31" s="87" t="s">
        <v>469</v>
      </c>
    </row>
    <row r="32" spans="1:11" x14ac:dyDescent="0.4">
      <c r="A32" s="69"/>
      <c r="B32" s="87"/>
      <c r="C32" s="88"/>
      <c r="D32" s="87"/>
      <c r="E32" s="89"/>
      <c r="F32" s="87"/>
      <c r="G32" s="87"/>
      <c r="H32" s="88"/>
      <c r="I32" s="87"/>
      <c r="J32" s="86"/>
      <c r="K32" s="87"/>
    </row>
    <row r="33" spans="1:11" ht="15.45" x14ac:dyDescent="0.4">
      <c r="A33" s="18"/>
      <c r="B33" s="19" t="s">
        <v>567</v>
      </c>
      <c r="C33" s="20" t="s">
        <v>568</v>
      </c>
      <c r="D33" s="19">
        <v>10</v>
      </c>
      <c r="E33" s="21">
        <v>11165000</v>
      </c>
      <c r="F33" s="19">
        <v>240.92</v>
      </c>
      <c r="G33" s="19">
        <v>1974</v>
      </c>
      <c r="H33" s="20" t="s">
        <v>569</v>
      </c>
      <c r="I33" s="19" t="s">
        <v>539</v>
      </c>
      <c r="J33" s="23" t="s">
        <v>570</v>
      </c>
      <c r="K33" s="19" t="s">
        <v>469</v>
      </c>
    </row>
    <row r="34" spans="1:11" x14ac:dyDescent="0.4">
      <c r="A34" s="69"/>
      <c r="B34" s="87" t="s">
        <v>571</v>
      </c>
      <c r="C34" s="88" t="s">
        <v>572</v>
      </c>
      <c r="D34" s="87" t="s">
        <v>573</v>
      </c>
      <c r="E34" s="89">
        <v>221900</v>
      </c>
      <c r="F34" s="87">
        <v>0.67500000000000004</v>
      </c>
      <c r="G34" s="87">
        <v>1979</v>
      </c>
      <c r="H34" s="90" t="s">
        <v>574</v>
      </c>
      <c r="I34" s="90" t="s">
        <v>533</v>
      </c>
      <c r="J34" s="86" t="s">
        <v>575</v>
      </c>
      <c r="K34" s="87" t="s">
        <v>469</v>
      </c>
    </row>
    <row r="35" spans="1:11" x14ac:dyDescent="0.4">
      <c r="A35" s="69"/>
      <c r="B35" s="87"/>
      <c r="C35" s="88"/>
      <c r="D35" s="87"/>
      <c r="E35" s="89"/>
      <c r="F35" s="87"/>
      <c r="G35" s="87"/>
      <c r="H35" s="90"/>
      <c r="I35" s="90"/>
      <c r="J35" s="86"/>
      <c r="K35" s="87"/>
    </row>
    <row r="36" spans="1:11" x14ac:dyDescent="0.4">
      <c r="A36" s="69"/>
      <c r="B36" s="87" t="s">
        <v>576</v>
      </c>
      <c r="C36" s="88" t="s">
        <v>577</v>
      </c>
      <c r="D36" s="87" t="s">
        <v>578</v>
      </c>
      <c r="E36" s="89">
        <v>129000</v>
      </c>
      <c r="F36" s="87">
        <v>0.29799999999999999</v>
      </c>
      <c r="G36" s="87">
        <v>1979</v>
      </c>
      <c r="H36" s="90" t="s">
        <v>579</v>
      </c>
      <c r="I36" s="90" t="s">
        <v>533</v>
      </c>
      <c r="J36" s="86" t="s">
        <v>580</v>
      </c>
      <c r="K36" s="87" t="s">
        <v>469</v>
      </c>
    </row>
    <row r="37" spans="1:11" x14ac:dyDescent="0.4">
      <c r="A37" s="69"/>
      <c r="B37" s="87"/>
      <c r="C37" s="88"/>
      <c r="D37" s="87"/>
      <c r="E37" s="89"/>
      <c r="F37" s="87"/>
      <c r="G37" s="87"/>
      <c r="H37" s="90"/>
      <c r="I37" s="90"/>
      <c r="J37" s="86"/>
      <c r="K37" s="87"/>
    </row>
    <row r="38" spans="1:11" x14ac:dyDescent="0.4">
      <c r="A38" s="69"/>
      <c r="B38" s="87" t="s">
        <v>581</v>
      </c>
      <c r="C38" s="88" t="s">
        <v>582</v>
      </c>
      <c r="D38" s="87" t="s">
        <v>583</v>
      </c>
      <c r="E38" s="89">
        <v>128000</v>
      </c>
      <c r="F38" s="87">
        <v>0.29499999999999998</v>
      </c>
      <c r="G38" s="87">
        <v>1979</v>
      </c>
      <c r="H38" s="90" t="s">
        <v>574</v>
      </c>
      <c r="I38" s="90" t="s">
        <v>533</v>
      </c>
      <c r="J38" s="86" t="s">
        <v>584</v>
      </c>
      <c r="K38" s="87" t="s">
        <v>469</v>
      </c>
    </row>
    <row r="39" spans="1:11" x14ac:dyDescent="0.4">
      <c r="A39" s="69"/>
      <c r="B39" s="87"/>
      <c r="C39" s="88"/>
      <c r="D39" s="87"/>
      <c r="E39" s="89"/>
      <c r="F39" s="87"/>
      <c r="G39" s="87"/>
      <c r="H39" s="90"/>
      <c r="I39" s="90"/>
      <c r="J39" s="86"/>
      <c r="K39" s="87"/>
    </row>
    <row r="40" spans="1:11" ht="30.9" x14ac:dyDescent="0.4">
      <c r="A40" s="17"/>
      <c r="B40" s="19" t="s">
        <v>585</v>
      </c>
      <c r="C40" s="20" t="s">
        <v>586</v>
      </c>
      <c r="D40" s="19">
        <v>4.3</v>
      </c>
      <c r="E40" s="21">
        <v>24103000</v>
      </c>
      <c r="F40" s="19" t="s">
        <v>587</v>
      </c>
      <c r="G40" s="19">
        <v>2000</v>
      </c>
      <c r="H40" s="22" t="s">
        <v>588</v>
      </c>
      <c r="I40" s="19" t="s">
        <v>548</v>
      </c>
      <c r="J40" s="23" t="s">
        <v>589</v>
      </c>
      <c r="K40" s="19" t="s">
        <v>469</v>
      </c>
    </row>
    <row r="41" spans="1:11" x14ac:dyDescent="0.4">
      <c r="A41" s="69"/>
      <c r="B41" s="87" t="s">
        <v>590</v>
      </c>
      <c r="C41" s="88" t="s">
        <v>591</v>
      </c>
      <c r="D41" s="87">
        <v>4</v>
      </c>
      <c r="E41" s="89">
        <v>7284000</v>
      </c>
      <c r="F41" s="87">
        <v>130.02000000000001</v>
      </c>
      <c r="G41" s="87" t="s">
        <v>592</v>
      </c>
      <c r="H41" s="90" t="s">
        <v>593</v>
      </c>
      <c r="I41" s="88" t="s">
        <v>594</v>
      </c>
      <c r="J41" s="86" t="s">
        <v>595</v>
      </c>
      <c r="K41" s="87" t="s">
        <v>469</v>
      </c>
    </row>
    <row r="42" spans="1:11" x14ac:dyDescent="0.4">
      <c r="A42" s="69"/>
      <c r="B42" s="87"/>
      <c r="C42" s="88"/>
      <c r="D42" s="87"/>
      <c r="E42" s="89"/>
      <c r="F42" s="87"/>
      <c r="G42" s="87"/>
      <c r="H42" s="90"/>
      <c r="I42" s="88"/>
      <c r="J42" s="86"/>
      <c r="K42" s="87"/>
    </row>
    <row r="43" spans="1:11" ht="23.15" x14ac:dyDescent="0.4">
      <c r="A43" s="19"/>
      <c r="B43" s="19" t="s">
        <v>596</v>
      </c>
      <c r="C43" s="20" t="s">
        <v>597</v>
      </c>
      <c r="D43" s="19">
        <v>2.7</v>
      </c>
      <c r="E43" s="21">
        <v>23493000</v>
      </c>
      <c r="F43" s="19" t="s">
        <v>598</v>
      </c>
      <c r="G43" s="19">
        <v>2000</v>
      </c>
      <c r="H43" s="22" t="s">
        <v>599</v>
      </c>
      <c r="I43" s="19" t="s">
        <v>548</v>
      </c>
      <c r="J43" s="23" t="s">
        <v>600</v>
      </c>
      <c r="K43" s="19" t="s">
        <v>469</v>
      </c>
    </row>
    <row r="44" spans="1:11" ht="23.15" x14ac:dyDescent="0.4">
      <c r="A44" s="19"/>
      <c r="B44" s="19" t="s">
        <v>601</v>
      </c>
      <c r="C44" s="20" t="s">
        <v>602</v>
      </c>
      <c r="D44" s="19">
        <v>2.5</v>
      </c>
      <c r="E44" s="21">
        <v>23280000</v>
      </c>
      <c r="F44" s="19" t="s">
        <v>603</v>
      </c>
      <c r="G44" s="19">
        <v>2000</v>
      </c>
      <c r="H44" s="22" t="s">
        <v>599</v>
      </c>
      <c r="I44" s="19" t="s">
        <v>561</v>
      </c>
      <c r="J44" s="23" t="s">
        <v>600</v>
      </c>
      <c r="K44" s="19" t="s">
        <v>469</v>
      </c>
    </row>
    <row r="45" spans="1:11" ht="23.15" x14ac:dyDescent="0.4">
      <c r="A45" s="19"/>
      <c r="B45" s="19" t="s">
        <v>604</v>
      </c>
      <c r="C45" s="20" t="s">
        <v>605</v>
      </c>
      <c r="D45" s="19">
        <v>1.9</v>
      </c>
      <c r="E45" s="21">
        <v>23100000</v>
      </c>
      <c r="F45" s="19" t="s">
        <v>606</v>
      </c>
      <c r="G45" s="19">
        <v>2000</v>
      </c>
      <c r="H45" s="22" t="s">
        <v>599</v>
      </c>
      <c r="I45" s="19" t="s">
        <v>561</v>
      </c>
      <c r="J45" s="23" t="s">
        <v>600</v>
      </c>
      <c r="K45" s="19" t="s">
        <v>469</v>
      </c>
    </row>
    <row r="46" spans="1:11" ht="23.15" x14ac:dyDescent="0.4">
      <c r="A46" s="19"/>
      <c r="B46" s="19" t="s">
        <v>607</v>
      </c>
      <c r="C46" s="20" t="s">
        <v>608</v>
      </c>
      <c r="D46" s="19">
        <v>2.2000000000000002</v>
      </c>
      <c r="E46" s="21">
        <v>20858000</v>
      </c>
      <c r="F46" s="19" t="s">
        <v>609</v>
      </c>
      <c r="G46" s="19">
        <v>2000</v>
      </c>
      <c r="H46" s="22" t="s">
        <v>599</v>
      </c>
      <c r="I46" s="19" t="s">
        <v>565</v>
      </c>
      <c r="J46" s="23" t="s">
        <v>600</v>
      </c>
      <c r="K46" s="19" t="s">
        <v>469</v>
      </c>
    </row>
    <row r="47" spans="1:11" ht="23.15" x14ac:dyDescent="0.4">
      <c r="A47" s="19"/>
      <c r="B47" s="19" t="s">
        <v>610</v>
      </c>
      <c r="C47" s="20" t="s">
        <v>611</v>
      </c>
      <c r="D47" s="19">
        <v>2.6</v>
      </c>
      <c r="E47" s="21">
        <v>23483000</v>
      </c>
      <c r="F47" s="19" t="s">
        <v>612</v>
      </c>
      <c r="G47" s="19">
        <v>2000</v>
      </c>
      <c r="H47" s="22" t="s">
        <v>599</v>
      </c>
      <c r="I47" s="19" t="s">
        <v>561</v>
      </c>
      <c r="J47" s="23" t="s">
        <v>600</v>
      </c>
      <c r="K47" s="19" t="s">
        <v>469</v>
      </c>
    </row>
    <row r="48" spans="1:11" ht="23.15" x14ac:dyDescent="0.4">
      <c r="A48" s="19"/>
      <c r="B48" s="19" t="s">
        <v>613</v>
      </c>
      <c r="C48" s="20" t="s">
        <v>614</v>
      </c>
      <c r="D48" s="19">
        <v>2.6</v>
      </c>
      <c r="E48" s="21">
        <v>21060000</v>
      </c>
      <c r="F48" s="19" t="s">
        <v>615</v>
      </c>
      <c r="G48" s="19">
        <v>2000</v>
      </c>
      <c r="H48" s="22" t="s">
        <v>599</v>
      </c>
      <c r="I48" s="19" t="s">
        <v>565</v>
      </c>
      <c r="J48" s="23" t="s">
        <v>600</v>
      </c>
      <c r="K48" s="19" t="s">
        <v>469</v>
      </c>
    </row>
    <row r="49" spans="1:11" ht="23.15" x14ac:dyDescent="0.4">
      <c r="A49" s="19"/>
      <c r="B49" s="19" t="s">
        <v>616</v>
      </c>
      <c r="C49" s="20" t="s">
        <v>617</v>
      </c>
      <c r="D49" s="19">
        <v>1.6</v>
      </c>
      <c r="E49" s="21">
        <v>23196000</v>
      </c>
      <c r="F49" s="19" t="s">
        <v>618</v>
      </c>
      <c r="G49" s="19">
        <v>2000</v>
      </c>
      <c r="H49" s="22" t="s">
        <v>599</v>
      </c>
      <c r="I49" s="19" t="s">
        <v>561</v>
      </c>
      <c r="J49" s="23" t="s">
        <v>600</v>
      </c>
      <c r="K49" s="19" t="s">
        <v>469</v>
      </c>
    </row>
    <row r="50" spans="1:11" ht="23.15" x14ac:dyDescent="0.4">
      <c r="A50" s="19"/>
      <c r="B50" s="19" t="s">
        <v>619</v>
      </c>
      <c r="C50" s="20" t="s">
        <v>620</v>
      </c>
      <c r="D50" s="19">
        <v>1.9</v>
      </c>
      <c r="E50" s="21">
        <v>23155000</v>
      </c>
      <c r="F50" s="19" t="s">
        <v>621</v>
      </c>
      <c r="G50" s="19">
        <v>2000</v>
      </c>
      <c r="H50" s="22" t="s">
        <v>599</v>
      </c>
      <c r="I50" s="19" t="s">
        <v>561</v>
      </c>
      <c r="J50" s="23" t="s">
        <v>600</v>
      </c>
      <c r="K50" s="19" t="s">
        <v>469</v>
      </c>
    </row>
    <row r="51" spans="1:11" ht="23.15" x14ac:dyDescent="0.4">
      <c r="A51" s="19"/>
      <c r="B51" s="19" t="s">
        <v>622</v>
      </c>
      <c r="C51" s="20" t="s">
        <v>623</v>
      </c>
      <c r="D51" s="19">
        <v>3.4</v>
      </c>
      <c r="E51" s="21">
        <v>20908000</v>
      </c>
      <c r="F51" s="19" t="s">
        <v>624</v>
      </c>
      <c r="G51" s="19">
        <v>2000</v>
      </c>
      <c r="H51" s="22" t="s">
        <v>599</v>
      </c>
      <c r="I51" s="19" t="s">
        <v>565</v>
      </c>
      <c r="J51" s="23" t="s">
        <v>600</v>
      </c>
      <c r="K51" s="19" t="s">
        <v>469</v>
      </c>
    </row>
    <row r="52" spans="1:11" ht="15.45" x14ac:dyDescent="0.4">
      <c r="A52" s="19"/>
      <c r="B52" s="19" t="s">
        <v>625</v>
      </c>
      <c r="C52" s="20" t="s">
        <v>626</v>
      </c>
      <c r="D52" s="19">
        <v>2</v>
      </c>
      <c r="E52" s="21">
        <v>24046000</v>
      </c>
      <c r="F52" s="19" t="s">
        <v>627</v>
      </c>
      <c r="G52" s="19">
        <v>2001</v>
      </c>
      <c r="H52" s="22" t="s">
        <v>628</v>
      </c>
      <c r="I52" s="19" t="s">
        <v>548</v>
      </c>
      <c r="J52" s="23" t="s">
        <v>629</v>
      </c>
      <c r="K52" s="19" t="s">
        <v>469</v>
      </c>
    </row>
    <row r="53" spans="1:11" ht="15.45" x14ac:dyDescent="0.4">
      <c r="A53" s="19"/>
      <c r="B53" s="19" t="s">
        <v>630</v>
      </c>
      <c r="C53" s="20" t="s">
        <v>631</v>
      </c>
      <c r="D53" s="19">
        <v>2</v>
      </c>
      <c r="E53" s="21">
        <v>20939000</v>
      </c>
      <c r="F53" s="19" t="s">
        <v>632</v>
      </c>
      <c r="G53" s="19">
        <v>2001</v>
      </c>
      <c r="H53" s="22" t="s">
        <v>628</v>
      </c>
      <c r="I53" s="19" t="s">
        <v>565</v>
      </c>
      <c r="J53" s="23" t="s">
        <v>629</v>
      </c>
      <c r="K53" s="19" t="s">
        <v>469</v>
      </c>
    </row>
    <row r="54" spans="1:11" ht="15.45" x14ac:dyDescent="0.4">
      <c r="A54" s="17"/>
      <c r="B54" s="19" t="s">
        <v>633</v>
      </c>
      <c r="C54" s="20" t="s">
        <v>634</v>
      </c>
      <c r="D54" s="19">
        <v>2</v>
      </c>
      <c r="E54" s="21">
        <v>21131000</v>
      </c>
      <c r="F54" s="19" t="s">
        <v>635</v>
      </c>
      <c r="G54" s="19">
        <v>2001</v>
      </c>
      <c r="H54" s="22" t="s">
        <v>628</v>
      </c>
      <c r="I54" s="19" t="s">
        <v>565</v>
      </c>
      <c r="J54" s="23" t="s">
        <v>629</v>
      </c>
      <c r="K54" s="19" t="s">
        <v>469</v>
      </c>
    </row>
    <row r="55" spans="1:11" ht="15.45" x14ac:dyDescent="0.4">
      <c r="A55" s="19"/>
      <c r="B55" s="19" t="s">
        <v>636</v>
      </c>
      <c r="C55" s="20" t="s">
        <v>637</v>
      </c>
      <c r="D55" s="19">
        <v>1.5</v>
      </c>
      <c r="E55" s="21">
        <v>23229000</v>
      </c>
      <c r="F55" s="19" t="s">
        <v>638</v>
      </c>
      <c r="G55" s="19">
        <v>2001</v>
      </c>
      <c r="H55" s="22" t="s">
        <v>628</v>
      </c>
      <c r="I55" s="19" t="s">
        <v>561</v>
      </c>
      <c r="J55" s="23" t="s">
        <v>629</v>
      </c>
      <c r="K55" s="19" t="s">
        <v>469</v>
      </c>
    </row>
    <row r="56" spans="1:11" ht="29.15" x14ac:dyDescent="0.4">
      <c r="A56" s="19"/>
      <c r="B56" s="19" t="s">
        <v>639</v>
      </c>
      <c r="C56" s="20" t="s">
        <v>640</v>
      </c>
      <c r="D56" s="19">
        <v>1.5</v>
      </c>
      <c r="E56" s="21">
        <v>22865000</v>
      </c>
      <c r="F56" s="19" t="s">
        <v>641</v>
      </c>
      <c r="G56" s="19">
        <v>2001</v>
      </c>
      <c r="H56" s="22" t="s">
        <v>628</v>
      </c>
      <c r="I56" s="19" t="s">
        <v>548</v>
      </c>
      <c r="J56" s="23" t="s">
        <v>629</v>
      </c>
      <c r="K56" s="19" t="s">
        <v>469</v>
      </c>
    </row>
    <row r="57" spans="1:11" ht="15.45" x14ac:dyDescent="0.4">
      <c r="A57" s="19"/>
      <c r="B57" s="19" t="s">
        <v>642</v>
      </c>
      <c r="C57" s="20" t="s">
        <v>643</v>
      </c>
      <c r="D57" s="19">
        <v>1.5</v>
      </c>
      <c r="E57" s="21">
        <v>20797000</v>
      </c>
      <c r="F57" s="19" t="s">
        <v>644</v>
      </c>
      <c r="G57" s="19">
        <v>2001</v>
      </c>
      <c r="H57" s="22" t="s">
        <v>628</v>
      </c>
      <c r="I57" s="19" t="s">
        <v>565</v>
      </c>
      <c r="J57" s="23" t="s">
        <v>629</v>
      </c>
      <c r="K57" s="19" t="s">
        <v>469</v>
      </c>
    </row>
    <row r="58" spans="1:11" ht="15.45" x14ac:dyDescent="0.4">
      <c r="A58" s="19"/>
      <c r="B58" s="19" t="s">
        <v>645</v>
      </c>
      <c r="C58" s="20" t="s">
        <v>646</v>
      </c>
      <c r="D58" s="19">
        <v>1</v>
      </c>
      <c r="E58" s="21">
        <v>19304000</v>
      </c>
      <c r="F58" s="19" t="s">
        <v>647</v>
      </c>
      <c r="G58" s="19">
        <v>2001</v>
      </c>
      <c r="H58" s="22" t="s">
        <v>628</v>
      </c>
      <c r="I58" s="19" t="s">
        <v>548</v>
      </c>
      <c r="J58" s="23" t="s">
        <v>629</v>
      </c>
      <c r="K58" s="19" t="s">
        <v>469</v>
      </c>
    </row>
    <row r="59" spans="1:11" ht="15.45" x14ac:dyDescent="0.4">
      <c r="A59" s="19"/>
      <c r="B59" s="19" t="s">
        <v>648</v>
      </c>
      <c r="C59" s="20" t="s">
        <v>649</v>
      </c>
      <c r="D59" s="19">
        <v>1</v>
      </c>
      <c r="E59" s="21">
        <v>20720000</v>
      </c>
      <c r="F59" s="19" t="s">
        <v>650</v>
      </c>
      <c r="G59" s="19">
        <v>2001</v>
      </c>
      <c r="H59" s="22" t="s">
        <v>628</v>
      </c>
      <c r="I59" s="19" t="s">
        <v>548</v>
      </c>
      <c r="J59" s="23" t="s">
        <v>629</v>
      </c>
      <c r="K59" s="19" t="s">
        <v>469</v>
      </c>
    </row>
    <row r="60" spans="1:11" ht="15.45" x14ac:dyDescent="0.4">
      <c r="A60" s="19"/>
      <c r="B60" s="19" t="s">
        <v>651</v>
      </c>
      <c r="C60" s="20" t="s">
        <v>652</v>
      </c>
      <c r="D60" s="19">
        <v>1</v>
      </c>
      <c r="E60" s="21">
        <v>23487000</v>
      </c>
      <c r="F60" s="19" t="s">
        <v>653</v>
      </c>
      <c r="G60" s="19">
        <v>2001</v>
      </c>
      <c r="H60" s="22" t="s">
        <v>628</v>
      </c>
      <c r="I60" s="19" t="s">
        <v>548</v>
      </c>
      <c r="J60" s="23" t="s">
        <v>629</v>
      </c>
      <c r="K60" s="19" t="s">
        <v>469</v>
      </c>
    </row>
    <row r="61" spans="1:11" ht="15.45" x14ac:dyDescent="0.4">
      <c r="A61" s="19"/>
      <c r="B61" s="19" t="s">
        <v>654</v>
      </c>
      <c r="C61" s="20" t="s">
        <v>655</v>
      </c>
      <c r="D61" s="19">
        <v>1</v>
      </c>
      <c r="E61" s="21">
        <v>23217000</v>
      </c>
      <c r="F61" s="19" t="s">
        <v>656</v>
      </c>
      <c r="G61" s="19">
        <v>2001</v>
      </c>
      <c r="H61" s="22" t="s">
        <v>628</v>
      </c>
      <c r="I61" s="19" t="s">
        <v>561</v>
      </c>
      <c r="J61" s="23" t="s">
        <v>629</v>
      </c>
      <c r="K61" s="19" t="s">
        <v>469</v>
      </c>
    </row>
    <row r="62" spans="1:11" ht="15.45" x14ac:dyDescent="0.4">
      <c r="A62" s="19"/>
      <c r="B62" s="19" t="s">
        <v>657</v>
      </c>
      <c r="C62" s="20" t="s">
        <v>658</v>
      </c>
      <c r="D62" s="19">
        <v>1</v>
      </c>
      <c r="E62" s="21">
        <v>23004000</v>
      </c>
      <c r="F62" s="19" t="s">
        <v>659</v>
      </c>
      <c r="G62" s="19">
        <v>2001</v>
      </c>
      <c r="H62" s="22" t="s">
        <v>628</v>
      </c>
      <c r="I62" s="19" t="s">
        <v>561</v>
      </c>
      <c r="J62" s="23" t="s">
        <v>629</v>
      </c>
      <c r="K62" s="19" t="s">
        <v>469</v>
      </c>
    </row>
    <row r="63" spans="1:11" ht="29.15" x14ac:dyDescent="0.4">
      <c r="A63" s="19"/>
      <c r="B63" s="19" t="s">
        <v>660</v>
      </c>
      <c r="C63" s="20" t="s">
        <v>661</v>
      </c>
      <c r="D63" s="19">
        <v>1.5</v>
      </c>
      <c r="E63" s="21">
        <v>23577000</v>
      </c>
      <c r="F63" s="19" t="s">
        <v>662</v>
      </c>
      <c r="G63" s="19">
        <v>2003</v>
      </c>
      <c r="H63" s="22" t="s">
        <v>663</v>
      </c>
      <c r="I63" s="19" t="s">
        <v>548</v>
      </c>
      <c r="J63" s="23" t="s">
        <v>664</v>
      </c>
      <c r="K63" s="19" t="s">
        <v>469</v>
      </c>
    </row>
    <row r="64" spans="1:11" ht="15.45" x14ac:dyDescent="0.4">
      <c r="A64" s="19"/>
      <c r="B64" s="19" t="s">
        <v>665</v>
      </c>
      <c r="C64" s="20" t="s">
        <v>666</v>
      </c>
      <c r="D64" s="19">
        <v>1</v>
      </c>
      <c r="E64" s="21">
        <v>21035000</v>
      </c>
      <c r="F64" s="19" t="s">
        <v>667</v>
      </c>
      <c r="G64" s="19">
        <v>2003</v>
      </c>
      <c r="H64" s="22" t="s">
        <v>668</v>
      </c>
      <c r="I64" s="19" t="s">
        <v>565</v>
      </c>
      <c r="J64" s="23" t="s">
        <v>664</v>
      </c>
      <c r="K64" s="19" t="s">
        <v>469</v>
      </c>
    </row>
    <row r="65" spans="1:11" ht="23.15" x14ac:dyDescent="0.4">
      <c r="A65" s="19"/>
      <c r="B65" s="19" t="s">
        <v>669</v>
      </c>
      <c r="C65" s="20" t="s">
        <v>670</v>
      </c>
      <c r="D65" s="19">
        <v>2</v>
      </c>
      <c r="E65" s="21">
        <v>23980000</v>
      </c>
      <c r="F65" s="19" t="s">
        <v>671</v>
      </c>
      <c r="G65" s="19">
        <v>2003</v>
      </c>
      <c r="H65" s="22" t="s">
        <v>672</v>
      </c>
      <c r="I65" s="19" t="s">
        <v>548</v>
      </c>
      <c r="J65" s="23" t="s">
        <v>664</v>
      </c>
      <c r="K65" s="19" t="s">
        <v>469</v>
      </c>
    </row>
    <row r="66" spans="1:11" ht="30.9" x14ac:dyDescent="0.4">
      <c r="A66" s="19"/>
      <c r="B66" s="19" t="s">
        <v>673</v>
      </c>
      <c r="C66" s="20" t="s">
        <v>674</v>
      </c>
      <c r="D66" s="19">
        <v>1</v>
      </c>
      <c r="E66" s="21">
        <v>21164000</v>
      </c>
      <c r="F66" s="19" t="s">
        <v>675</v>
      </c>
      <c r="G66" s="19">
        <v>2003</v>
      </c>
      <c r="H66" s="22" t="s">
        <v>676</v>
      </c>
      <c r="I66" s="19" t="s">
        <v>565</v>
      </c>
      <c r="J66" s="23" t="s">
        <v>664</v>
      </c>
      <c r="K66" s="19" t="s">
        <v>469</v>
      </c>
    </row>
    <row r="67" spans="1:11" x14ac:dyDescent="0.4">
      <c r="A67" s="69"/>
      <c r="B67" s="87" t="s">
        <v>677</v>
      </c>
      <c r="C67" s="88" t="s">
        <v>678</v>
      </c>
      <c r="D67" s="87">
        <v>1.5</v>
      </c>
      <c r="E67" s="89">
        <v>23355000</v>
      </c>
      <c r="F67" s="87" t="s">
        <v>679</v>
      </c>
      <c r="G67" s="87">
        <v>2002</v>
      </c>
      <c r="H67" s="90" t="s">
        <v>680</v>
      </c>
      <c r="I67" s="87" t="s">
        <v>561</v>
      </c>
      <c r="J67" s="86" t="s">
        <v>629</v>
      </c>
      <c r="K67" s="87" t="s">
        <v>469</v>
      </c>
    </row>
    <row r="68" spans="1:11" x14ac:dyDescent="0.4">
      <c r="A68" s="69"/>
      <c r="B68" s="87"/>
      <c r="C68" s="88"/>
      <c r="D68" s="87"/>
      <c r="E68" s="89"/>
      <c r="F68" s="87"/>
      <c r="G68" s="87"/>
      <c r="H68" s="90"/>
      <c r="I68" s="87"/>
      <c r="J68" s="86"/>
      <c r="K68" s="87"/>
    </row>
    <row r="69" spans="1:11" ht="23.15" x14ac:dyDescent="0.4">
      <c r="A69" s="19"/>
      <c r="B69" s="19" t="s">
        <v>681</v>
      </c>
      <c r="C69" s="20" t="s">
        <v>682</v>
      </c>
      <c r="D69" s="19">
        <v>1</v>
      </c>
      <c r="E69" s="21">
        <v>23288000</v>
      </c>
      <c r="F69" s="19" t="s">
        <v>683</v>
      </c>
      <c r="G69" s="19">
        <v>2003</v>
      </c>
      <c r="H69" s="22" t="s">
        <v>663</v>
      </c>
      <c r="I69" s="19" t="s">
        <v>561</v>
      </c>
      <c r="J69" s="23" t="s">
        <v>664</v>
      </c>
      <c r="K69" s="19" t="s">
        <v>469</v>
      </c>
    </row>
    <row r="70" spans="1:11" ht="23.15" x14ac:dyDescent="0.4">
      <c r="A70" s="19"/>
      <c r="B70" s="19" t="s">
        <v>684</v>
      </c>
      <c r="C70" s="20" t="s">
        <v>685</v>
      </c>
      <c r="D70" s="19">
        <v>2</v>
      </c>
      <c r="E70" s="21">
        <v>21069000</v>
      </c>
      <c r="F70" s="19" t="s">
        <v>686</v>
      </c>
      <c r="G70" s="19">
        <v>2003</v>
      </c>
      <c r="H70" s="22" t="s">
        <v>672</v>
      </c>
      <c r="I70" s="19" t="s">
        <v>548</v>
      </c>
      <c r="J70" s="23" t="s">
        <v>664</v>
      </c>
      <c r="K70" s="19" t="s">
        <v>469</v>
      </c>
    </row>
    <row r="71" spans="1:11" ht="43.75" x14ac:dyDescent="0.4">
      <c r="A71" s="19"/>
      <c r="B71" s="19" t="s">
        <v>687</v>
      </c>
      <c r="C71" s="20" t="s">
        <v>688</v>
      </c>
      <c r="D71" s="19">
        <v>1.5</v>
      </c>
      <c r="E71" s="21">
        <v>17058000</v>
      </c>
      <c r="F71" s="19">
        <v>456.3</v>
      </c>
      <c r="G71" s="19">
        <v>2003</v>
      </c>
      <c r="H71" s="22" t="s">
        <v>689</v>
      </c>
      <c r="I71" s="20" t="s">
        <v>690</v>
      </c>
      <c r="J71" s="23" t="s">
        <v>664</v>
      </c>
      <c r="K71" s="19" t="s">
        <v>469</v>
      </c>
    </row>
    <row r="72" spans="1:11" ht="23.15" x14ac:dyDescent="0.4">
      <c r="A72" s="19"/>
      <c r="B72" s="19" t="s">
        <v>691</v>
      </c>
      <c r="C72" s="20" t="s">
        <v>692</v>
      </c>
      <c r="D72" s="19">
        <v>2</v>
      </c>
      <c r="E72" s="21">
        <v>23328000</v>
      </c>
      <c r="F72" s="19" t="s">
        <v>693</v>
      </c>
      <c r="G72" s="19">
        <v>2003</v>
      </c>
      <c r="H72" s="22" t="s">
        <v>672</v>
      </c>
      <c r="I72" s="19" t="s">
        <v>561</v>
      </c>
      <c r="J72" s="23" t="s">
        <v>664</v>
      </c>
      <c r="K72" s="19" t="s">
        <v>469</v>
      </c>
    </row>
    <row r="73" spans="1:11" ht="15.45" x14ac:dyDescent="0.4">
      <c r="A73" s="19"/>
      <c r="B73" s="19" t="s">
        <v>694</v>
      </c>
      <c r="C73" s="20" t="s">
        <v>695</v>
      </c>
      <c r="D73" s="19">
        <v>1</v>
      </c>
      <c r="E73" s="21">
        <v>23809000</v>
      </c>
      <c r="F73" s="19" t="s">
        <v>696</v>
      </c>
      <c r="G73" s="19">
        <v>2003</v>
      </c>
      <c r="H73" s="22" t="s">
        <v>628</v>
      </c>
      <c r="I73" s="19" t="s">
        <v>548</v>
      </c>
      <c r="J73" s="23" t="s">
        <v>664</v>
      </c>
      <c r="K73" s="19" t="s">
        <v>469</v>
      </c>
    </row>
    <row r="74" spans="1:11" ht="15.45" x14ac:dyDescent="0.4">
      <c r="A74" s="19"/>
      <c r="B74" s="19" t="s">
        <v>697</v>
      </c>
      <c r="C74" s="20" t="s">
        <v>698</v>
      </c>
      <c r="D74" s="19">
        <v>1</v>
      </c>
      <c r="E74" s="21">
        <v>24543000</v>
      </c>
      <c r="F74" s="19" t="s">
        <v>699</v>
      </c>
      <c r="G74" s="19">
        <v>2003</v>
      </c>
      <c r="H74" s="22" t="s">
        <v>628</v>
      </c>
      <c r="I74" s="19" t="s">
        <v>548</v>
      </c>
      <c r="J74" s="23" t="s">
        <v>664</v>
      </c>
      <c r="K74" s="19" t="s">
        <v>469</v>
      </c>
    </row>
    <row r="75" spans="1:11" ht="30.9" x14ac:dyDescent="0.4">
      <c r="A75" s="19"/>
      <c r="B75" s="19" t="s">
        <v>700</v>
      </c>
      <c r="C75" s="20" t="s">
        <v>701</v>
      </c>
      <c r="D75" s="19">
        <v>1</v>
      </c>
      <c r="E75" s="21">
        <v>22983000</v>
      </c>
      <c r="F75" s="19" t="s">
        <v>702</v>
      </c>
      <c r="G75" s="19">
        <v>2003</v>
      </c>
      <c r="H75" s="22" t="s">
        <v>703</v>
      </c>
      <c r="I75" s="19" t="s">
        <v>561</v>
      </c>
      <c r="J75" s="23" t="s">
        <v>664</v>
      </c>
      <c r="K75" s="19" t="s">
        <v>469</v>
      </c>
    </row>
    <row r="76" spans="1:11" ht="23.15" x14ac:dyDescent="0.4">
      <c r="A76" s="19"/>
      <c r="B76" s="19" t="s">
        <v>704</v>
      </c>
      <c r="C76" s="20" t="s">
        <v>705</v>
      </c>
      <c r="D76" s="19">
        <v>1</v>
      </c>
      <c r="E76" s="21">
        <v>23314335</v>
      </c>
      <c r="F76" s="19" t="s">
        <v>706</v>
      </c>
      <c r="G76" s="19">
        <v>2010</v>
      </c>
      <c r="H76" s="24" t="s">
        <v>707</v>
      </c>
      <c r="I76" s="19" t="s">
        <v>561</v>
      </c>
      <c r="J76" s="20" t="s">
        <v>708</v>
      </c>
      <c r="K76" s="19" t="s">
        <v>469</v>
      </c>
    </row>
    <row r="77" spans="1:11" ht="15.45" x14ac:dyDescent="0.4">
      <c r="A77" s="19"/>
      <c r="B77" s="19" t="s">
        <v>709</v>
      </c>
      <c r="C77" s="20" t="s">
        <v>710</v>
      </c>
      <c r="D77" s="19">
        <v>0.5</v>
      </c>
      <c r="E77" s="21">
        <v>20307150</v>
      </c>
      <c r="F77" s="19" t="s">
        <v>711</v>
      </c>
      <c r="G77" s="19">
        <v>2010</v>
      </c>
      <c r="H77" s="20" t="s">
        <v>712</v>
      </c>
      <c r="I77" s="19" t="s">
        <v>565</v>
      </c>
      <c r="J77" s="20" t="s">
        <v>708</v>
      </c>
      <c r="K77" s="19" t="s">
        <v>469</v>
      </c>
    </row>
    <row r="78" spans="1:11" ht="23.15" x14ac:dyDescent="0.4">
      <c r="A78" s="19"/>
      <c r="B78" s="19" t="s">
        <v>713</v>
      </c>
      <c r="C78" s="20" t="s">
        <v>714</v>
      </c>
      <c r="D78" s="19">
        <v>2</v>
      </c>
      <c r="E78" s="21">
        <v>12570000</v>
      </c>
      <c r="F78" s="19">
        <v>287.93</v>
      </c>
      <c r="G78" s="19">
        <v>2001</v>
      </c>
      <c r="H78" s="22" t="s">
        <v>672</v>
      </c>
      <c r="I78" s="19" t="s">
        <v>539</v>
      </c>
      <c r="J78" s="20" t="s">
        <v>708</v>
      </c>
      <c r="K78" s="19" t="s">
        <v>469</v>
      </c>
    </row>
    <row r="79" spans="1:11" ht="15.45" x14ac:dyDescent="0.4">
      <c r="A79" s="19"/>
      <c r="B79" s="19" t="s">
        <v>715</v>
      </c>
      <c r="C79" s="20" t="s">
        <v>716</v>
      </c>
      <c r="D79" s="19">
        <v>3</v>
      </c>
      <c r="E79" s="21">
        <v>20595480</v>
      </c>
      <c r="F79" s="19" t="s">
        <v>717</v>
      </c>
      <c r="G79" s="19">
        <v>2016</v>
      </c>
      <c r="H79" s="20" t="s">
        <v>718</v>
      </c>
      <c r="I79" s="19" t="s">
        <v>548</v>
      </c>
      <c r="J79" s="20" t="s">
        <v>708</v>
      </c>
      <c r="K79" s="19" t="s">
        <v>469</v>
      </c>
    </row>
    <row r="80" spans="1:11" ht="30.9" x14ac:dyDescent="0.4">
      <c r="A80" s="19"/>
      <c r="B80" s="19" t="s">
        <v>719</v>
      </c>
      <c r="C80" s="20" t="s">
        <v>720</v>
      </c>
      <c r="D80" s="19">
        <v>1</v>
      </c>
      <c r="E80" s="21">
        <v>20426000</v>
      </c>
      <c r="F80" s="19" t="s">
        <v>721</v>
      </c>
      <c r="G80" s="19">
        <v>2003</v>
      </c>
      <c r="H80" s="22" t="s">
        <v>703</v>
      </c>
      <c r="I80" s="19" t="s">
        <v>548</v>
      </c>
      <c r="J80" s="23" t="s">
        <v>664</v>
      </c>
      <c r="K80" s="19" t="s">
        <v>469</v>
      </c>
    </row>
    <row r="81" spans="1:11" ht="15.45" x14ac:dyDescent="0.4">
      <c r="A81" s="19"/>
      <c r="B81" s="19" t="s">
        <v>722</v>
      </c>
      <c r="C81" s="20" t="s">
        <v>723</v>
      </c>
      <c r="D81" s="19">
        <v>0.5</v>
      </c>
      <c r="E81" s="21">
        <v>23329710</v>
      </c>
      <c r="F81" s="19" t="s">
        <v>724</v>
      </c>
      <c r="G81" s="19">
        <v>2011</v>
      </c>
      <c r="H81" s="20" t="s">
        <v>718</v>
      </c>
      <c r="I81" s="19" t="s">
        <v>548</v>
      </c>
      <c r="J81" s="20" t="s">
        <v>708</v>
      </c>
      <c r="K81" s="19" t="s">
        <v>469</v>
      </c>
    </row>
    <row r="82" spans="1:11" ht="23.15" x14ac:dyDescent="0.4">
      <c r="A82" s="19"/>
      <c r="B82" s="19" t="s">
        <v>725</v>
      </c>
      <c r="C82" s="20" t="s">
        <v>726</v>
      </c>
      <c r="D82" s="19">
        <v>2</v>
      </c>
      <c r="E82" s="21">
        <v>23498000</v>
      </c>
      <c r="F82" s="19" t="s">
        <v>727</v>
      </c>
      <c r="G82" s="19">
        <v>2003</v>
      </c>
      <c r="H82" s="22" t="s">
        <v>672</v>
      </c>
      <c r="I82" s="19" t="s">
        <v>561</v>
      </c>
      <c r="J82" s="23" t="s">
        <v>664</v>
      </c>
      <c r="K82" s="19" t="s">
        <v>469</v>
      </c>
    </row>
    <row r="83" spans="1:11" ht="29.15" x14ac:dyDescent="0.4">
      <c r="A83" s="19"/>
      <c r="B83" s="19" t="s">
        <v>728</v>
      </c>
      <c r="C83" s="20" t="s">
        <v>729</v>
      </c>
      <c r="D83" s="19">
        <v>1</v>
      </c>
      <c r="E83" s="21">
        <v>22630000</v>
      </c>
      <c r="F83" s="19" t="s">
        <v>730</v>
      </c>
      <c r="G83" s="19">
        <v>2003</v>
      </c>
      <c r="H83" s="22" t="s">
        <v>663</v>
      </c>
      <c r="I83" s="19" t="s">
        <v>548</v>
      </c>
      <c r="J83" s="23" t="s">
        <v>664</v>
      </c>
      <c r="K83" s="19" t="s">
        <v>469</v>
      </c>
    </row>
    <row r="84" spans="1:11" ht="15.45" x14ac:dyDescent="0.4">
      <c r="A84" s="19"/>
      <c r="B84" s="19" t="s">
        <v>731</v>
      </c>
      <c r="C84" s="20" t="s">
        <v>732</v>
      </c>
      <c r="D84" s="19">
        <v>2</v>
      </c>
      <c r="E84" s="21">
        <v>23483978</v>
      </c>
      <c r="F84" s="19" t="s">
        <v>733</v>
      </c>
      <c r="G84" s="19">
        <v>2017</v>
      </c>
      <c r="H84" s="20" t="s">
        <v>718</v>
      </c>
      <c r="I84" s="19" t="s">
        <v>548</v>
      </c>
      <c r="J84" s="20" t="s">
        <v>708</v>
      </c>
      <c r="K84" s="19" t="s">
        <v>469</v>
      </c>
    </row>
    <row r="85" spans="1:11" ht="29.15" x14ac:dyDescent="0.4">
      <c r="A85" s="19"/>
      <c r="B85" s="19" t="s">
        <v>507</v>
      </c>
      <c r="C85" s="20" t="s">
        <v>734</v>
      </c>
      <c r="D85" s="19">
        <v>1</v>
      </c>
      <c r="E85" s="21">
        <v>28455000</v>
      </c>
      <c r="F85" s="19" t="s">
        <v>735</v>
      </c>
      <c r="G85" s="19">
        <v>2003</v>
      </c>
      <c r="H85" s="22" t="s">
        <v>672</v>
      </c>
      <c r="I85" s="20" t="s">
        <v>736</v>
      </c>
      <c r="J85" s="23" t="s">
        <v>664</v>
      </c>
      <c r="K85" s="19" t="s">
        <v>469</v>
      </c>
    </row>
    <row r="86" spans="1:11" ht="23.15" x14ac:dyDescent="0.4">
      <c r="A86" s="19"/>
      <c r="B86" s="19" t="s">
        <v>507</v>
      </c>
      <c r="C86" s="20" t="s">
        <v>737</v>
      </c>
      <c r="D86" s="19">
        <v>1</v>
      </c>
      <c r="E86" s="21">
        <v>20224000</v>
      </c>
      <c r="F86" s="19" t="s">
        <v>738</v>
      </c>
      <c r="G86" s="19">
        <v>2003</v>
      </c>
      <c r="H86" s="22" t="s">
        <v>672</v>
      </c>
      <c r="I86" s="19" t="s">
        <v>739</v>
      </c>
      <c r="J86" s="23" t="s">
        <v>664</v>
      </c>
      <c r="K86" s="19" t="s">
        <v>469</v>
      </c>
    </row>
    <row r="87" spans="1:11" ht="23.15" x14ac:dyDescent="0.4">
      <c r="A87" s="19"/>
      <c r="B87" s="19" t="s">
        <v>507</v>
      </c>
      <c r="C87" s="20" t="s">
        <v>740</v>
      </c>
      <c r="D87" s="19">
        <v>1</v>
      </c>
      <c r="E87" s="21">
        <v>23933000</v>
      </c>
      <c r="F87" s="19" t="s">
        <v>741</v>
      </c>
      <c r="G87" s="19">
        <v>2003</v>
      </c>
      <c r="H87" s="22" t="s">
        <v>672</v>
      </c>
      <c r="I87" s="19" t="s">
        <v>742</v>
      </c>
      <c r="J87" s="23" t="s">
        <v>664</v>
      </c>
      <c r="K87" s="19" t="s">
        <v>469</v>
      </c>
    </row>
    <row r="88" spans="1:11" ht="23.15" x14ac:dyDescent="0.4">
      <c r="A88" s="19"/>
      <c r="B88" s="19" t="s">
        <v>507</v>
      </c>
      <c r="C88" s="20" t="s">
        <v>743</v>
      </c>
      <c r="D88" s="19">
        <v>0.5</v>
      </c>
      <c r="E88" s="21">
        <v>23388000</v>
      </c>
      <c r="F88" s="19" t="s">
        <v>744</v>
      </c>
      <c r="G88" s="19">
        <v>2003</v>
      </c>
      <c r="H88" s="22" t="s">
        <v>663</v>
      </c>
      <c r="I88" s="19" t="s">
        <v>745</v>
      </c>
      <c r="J88" s="23" t="s">
        <v>664</v>
      </c>
      <c r="K88" s="19" t="s">
        <v>469</v>
      </c>
    </row>
    <row r="89" spans="1:11" ht="29.15" x14ac:dyDescent="0.4">
      <c r="A89" s="19"/>
      <c r="B89" s="19" t="s">
        <v>507</v>
      </c>
      <c r="C89" s="20" t="s">
        <v>746</v>
      </c>
      <c r="D89" s="19">
        <v>1</v>
      </c>
      <c r="E89" s="21">
        <v>23044000</v>
      </c>
      <c r="F89" s="19" t="s">
        <v>747</v>
      </c>
      <c r="G89" s="19">
        <v>2003</v>
      </c>
      <c r="H89" s="22" t="s">
        <v>663</v>
      </c>
      <c r="I89" s="19" t="s">
        <v>745</v>
      </c>
      <c r="J89" s="23" t="s">
        <v>664</v>
      </c>
      <c r="K89" s="19" t="s">
        <v>469</v>
      </c>
    </row>
    <row r="90" spans="1:11" ht="29.15" x14ac:dyDescent="0.4">
      <c r="A90" s="19"/>
      <c r="B90" s="19" t="s">
        <v>507</v>
      </c>
      <c r="C90" s="20" t="s">
        <v>748</v>
      </c>
      <c r="D90" s="19">
        <v>0.5</v>
      </c>
      <c r="E90" s="21">
        <v>17833000</v>
      </c>
      <c r="F90" s="19" t="s">
        <v>749</v>
      </c>
      <c r="G90" s="19">
        <v>2003</v>
      </c>
      <c r="H90" s="22" t="s">
        <v>663</v>
      </c>
      <c r="I90" s="20" t="s">
        <v>736</v>
      </c>
      <c r="J90" s="23" t="s">
        <v>664</v>
      </c>
      <c r="K90" s="19" t="s">
        <v>469</v>
      </c>
    </row>
    <row r="91" spans="1:11" ht="30.9" x14ac:dyDescent="0.4">
      <c r="A91" s="19"/>
      <c r="B91" s="19" t="s">
        <v>507</v>
      </c>
      <c r="C91" s="20" t="s">
        <v>750</v>
      </c>
      <c r="D91" s="19">
        <v>1</v>
      </c>
      <c r="E91" s="21">
        <v>20956000</v>
      </c>
      <c r="F91" s="19" t="s">
        <v>751</v>
      </c>
      <c r="G91" s="19">
        <v>2003</v>
      </c>
      <c r="H91" s="22" t="s">
        <v>703</v>
      </c>
      <c r="I91" s="19" t="s">
        <v>565</v>
      </c>
      <c r="J91" s="23" t="s">
        <v>664</v>
      </c>
      <c r="K91" s="19" t="s">
        <v>469</v>
      </c>
    </row>
    <row r="92" spans="1:11" ht="30.9" x14ac:dyDescent="0.4">
      <c r="A92" s="19"/>
      <c r="B92" s="19" t="s">
        <v>507</v>
      </c>
      <c r="C92" s="20" t="s">
        <v>752</v>
      </c>
      <c r="D92" s="19">
        <v>1</v>
      </c>
      <c r="E92" s="21">
        <v>23535000</v>
      </c>
      <c r="F92" s="19" t="s">
        <v>753</v>
      </c>
      <c r="G92" s="19">
        <v>2003</v>
      </c>
      <c r="H92" s="22" t="s">
        <v>703</v>
      </c>
      <c r="I92" s="19" t="s">
        <v>745</v>
      </c>
      <c r="J92" s="23" t="s">
        <v>664</v>
      </c>
      <c r="K92" s="19" t="s">
        <v>469</v>
      </c>
    </row>
    <row r="93" spans="1:11" x14ac:dyDescent="0.4">
      <c r="A93" s="69"/>
      <c r="B93" s="87" t="s">
        <v>507</v>
      </c>
      <c r="C93" s="88" t="s">
        <v>754</v>
      </c>
      <c r="D93" s="87">
        <v>1</v>
      </c>
      <c r="E93" s="89">
        <v>23566000</v>
      </c>
      <c r="F93" s="87" t="s">
        <v>755</v>
      </c>
      <c r="G93" s="87">
        <v>2004</v>
      </c>
      <c r="H93" s="90" t="s">
        <v>663</v>
      </c>
      <c r="I93" s="87" t="s">
        <v>742</v>
      </c>
      <c r="J93" s="86" t="s">
        <v>664</v>
      </c>
      <c r="K93" s="87" t="s">
        <v>469</v>
      </c>
    </row>
    <row r="94" spans="1:11" x14ac:dyDescent="0.4">
      <c r="A94" s="69"/>
      <c r="B94" s="87"/>
      <c r="C94" s="88"/>
      <c r="D94" s="87"/>
      <c r="E94" s="89"/>
      <c r="F94" s="87"/>
      <c r="G94" s="87"/>
      <c r="H94" s="90"/>
      <c r="I94" s="87"/>
      <c r="J94" s="86"/>
      <c r="K94" s="87"/>
    </row>
    <row r="95" spans="1:11" ht="29.15" x14ac:dyDescent="0.4">
      <c r="A95" s="19"/>
      <c r="B95" s="19" t="s">
        <v>507</v>
      </c>
      <c r="C95" s="20" t="s">
        <v>756</v>
      </c>
      <c r="D95" s="19">
        <v>0.5</v>
      </c>
      <c r="E95" s="21">
        <v>20155290</v>
      </c>
      <c r="F95" s="19" t="s">
        <v>757</v>
      </c>
      <c r="G95" s="19">
        <v>2011</v>
      </c>
      <c r="H95" s="20" t="s">
        <v>718</v>
      </c>
      <c r="I95" s="20" t="s">
        <v>736</v>
      </c>
      <c r="J95" s="20" t="s">
        <v>708</v>
      </c>
      <c r="K95" s="19" t="s">
        <v>469</v>
      </c>
    </row>
    <row r="96" spans="1:11" x14ac:dyDescent="0.4">
      <c r="A96" s="69"/>
      <c r="B96" s="81" t="s">
        <v>115</v>
      </c>
      <c r="C96" s="82" t="s">
        <v>758</v>
      </c>
      <c r="D96" s="81" t="s">
        <v>759</v>
      </c>
      <c r="E96" s="83">
        <v>185540</v>
      </c>
      <c r="F96" s="81">
        <v>0.94199999999999995</v>
      </c>
      <c r="G96" s="81">
        <v>1789</v>
      </c>
      <c r="H96" s="82" t="s">
        <v>760</v>
      </c>
      <c r="I96" s="81" t="s">
        <v>761</v>
      </c>
      <c r="J96" s="80" t="s">
        <v>664</v>
      </c>
      <c r="K96" s="81" t="s">
        <v>470</v>
      </c>
    </row>
    <row r="97" spans="1:11" x14ac:dyDescent="0.4">
      <c r="A97" s="69"/>
      <c r="B97" s="81"/>
      <c r="C97" s="82"/>
      <c r="D97" s="81"/>
      <c r="E97" s="83"/>
      <c r="F97" s="81"/>
      <c r="G97" s="81"/>
      <c r="H97" s="82"/>
      <c r="I97" s="81"/>
      <c r="J97" s="80"/>
      <c r="K97" s="81"/>
    </row>
    <row r="98" spans="1:11" x14ac:dyDescent="0.4">
      <c r="A98" s="69"/>
      <c r="B98" s="81" t="s">
        <v>514</v>
      </c>
      <c r="C98" s="82" t="s">
        <v>762</v>
      </c>
      <c r="D98" s="81" t="s">
        <v>763</v>
      </c>
      <c r="E98" s="83">
        <v>238040</v>
      </c>
      <c r="F98" s="81">
        <v>1.37</v>
      </c>
      <c r="G98" s="81">
        <v>1789</v>
      </c>
      <c r="H98" s="82" t="s">
        <v>760</v>
      </c>
      <c r="I98" s="81" t="s">
        <v>761</v>
      </c>
      <c r="J98" s="80" t="s">
        <v>664</v>
      </c>
      <c r="K98" s="81" t="s">
        <v>470</v>
      </c>
    </row>
    <row r="99" spans="1:11" x14ac:dyDescent="0.4">
      <c r="A99" s="69"/>
      <c r="B99" s="81"/>
      <c r="C99" s="82"/>
      <c r="D99" s="81"/>
      <c r="E99" s="83"/>
      <c r="F99" s="81"/>
      <c r="G99" s="81"/>
      <c r="H99" s="82"/>
      <c r="I99" s="81"/>
      <c r="J99" s="80"/>
      <c r="K99" s="81"/>
    </row>
    <row r="100" spans="1:11" x14ac:dyDescent="0.4">
      <c r="A100" s="69"/>
      <c r="B100" s="81" t="s">
        <v>524</v>
      </c>
      <c r="C100" s="82" t="s">
        <v>764</v>
      </c>
      <c r="D100" s="81" t="s">
        <v>765</v>
      </c>
      <c r="E100" s="83">
        <v>294670</v>
      </c>
      <c r="F100" s="81">
        <v>1.8879999999999999</v>
      </c>
      <c r="G100" s="81">
        <v>1684</v>
      </c>
      <c r="H100" s="82" t="s">
        <v>766</v>
      </c>
      <c r="I100" s="82" t="s">
        <v>767</v>
      </c>
      <c r="J100" s="80" t="s">
        <v>664</v>
      </c>
      <c r="K100" s="81" t="s">
        <v>470</v>
      </c>
    </row>
    <row r="101" spans="1:11" x14ac:dyDescent="0.4">
      <c r="A101" s="69"/>
      <c r="B101" s="81"/>
      <c r="C101" s="82"/>
      <c r="D101" s="81"/>
      <c r="E101" s="83"/>
      <c r="F101" s="81"/>
      <c r="G101" s="81"/>
      <c r="H101" s="82"/>
      <c r="I101" s="82"/>
      <c r="J101" s="80"/>
      <c r="K101" s="81"/>
    </row>
    <row r="102" spans="1:11" x14ac:dyDescent="0.4">
      <c r="A102" s="69"/>
      <c r="B102" s="81" t="s">
        <v>527</v>
      </c>
      <c r="C102" s="82" t="s">
        <v>768</v>
      </c>
      <c r="D102" s="81" t="s">
        <v>769</v>
      </c>
      <c r="E102" s="83">
        <v>377420</v>
      </c>
      <c r="F102" s="81">
        <v>2.7370000000000001</v>
      </c>
      <c r="G102" s="81">
        <v>1684</v>
      </c>
      <c r="H102" s="82" t="s">
        <v>766</v>
      </c>
      <c r="I102" s="82" t="s">
        <v>767</v>
      </c>
      <c r="J102" s="80" t="s">
        <v>664</v>
      </c>
      <c r="K102" s="81" t="s">
        <v>470</v>
      </c>
    </row>
    <row r="103" spans="1:11" x14ac:dyDescent="0.4">
      <c r="A103" s="69"/>
      <c r="B103" s="81"/>
      <c r="C103" s="82"/>
      <c r="D103" s="81"/>
      <c r="E103" s="83"/>
      <c r="F103" s="81"/>
      <c r="G103" s="81"/>
      <c r="H103" s="82"/>
      <c r="I103" s="82"/>
      <c r="J103" s="80"/>
      <c r="K103" s="81"/>
    </row>
    <row r="104" spans="1:11" x14ac:dyDescent="0.4">
      <c r="A104" s="69"/>
      <c r="B104" s="81" t="s">
        <v>55</v>
      </c>
      <c r="C104" s="82" t="s">
        <v>770</v>
      </c>
      <c r="D104" s="81" t="s">
        <v>771</v>
      </c>
      <c r="E104" s="83">
        <v>527070</v>
      </c>
      <c r="F104" s="81">
        <v>4.5179999999999998</v>
      </c>
      <c r="G104" s="81">
        <v>1672</v>
      </c>
      <c r="H104" s="82" t="s">
        <v>766</v>
      </c>
      <c r="I104" s="82" t="s">
        <v>767</v>
      </c>
      <c r="J104" s="80" t="s">
        <v>664</v>
      </c>
      <c r="K104" s="81" t="s">
        <v>470</v>
      </c>
    </row>
    <row r="105" spans="1:11" x14ac:dyDescent="0.4">
      <c r="A105" s="69"/>
      <c r="B105" s="81"/>
      <c r="C105" s="82"/>
      <c r="D105" s="81"/>
      <c r="E105" s="83"/>
      <c r="F105" s="81"/>
      <c r="G105" s="81"/>
      <c r="H105" s="82"/>
      <c r="I105" s="82"/>
      <c r="J105" s="80"/>
      <c r="K105" s="81"/>
    </row>
    <row r="106" spans="1:11" x14ac:dyDescent="0.4">
      <c r="A106" s="69"/>
      <c r="B106" s="81" t="s">
        <v>535</v>
      </c>
      <c r="C106" s="82" t="s">
        <v>772</v>
      </c>
      <c r="D106" s="81" t="s">
        <v>773</v>
      </c>
      <c r="E106" s="83">
        <v>1221870</v>
      </c>
      <c r="F106" s="81">
        <v>15.95</v>
      </c>
      <c r="G106" s="81">
        <v>1655</v>
      </c>
      <c r="H106" s="82" t="s">
        <v>774</v>
      </c>
      <c r="I106" s="81" t="s">
        <v>761</v>
      </c>
      <c r="J106" s="80" t="s">
        <v>664</v>
      </c>
      <c r="K106" s="81" t="s">
        <v>470</v>
      </c>
    </row>
    <row r="107" spans="1:11" x14ac:dyDescent="0.4">
      <c r="A107" s="69"/>
      <c r="B107" s="81"/>
      <c r="C107" s="82"/>
      <c r="D107" s="81"/>
      <c r="E107" s="83"/>
      <c r="F107" s="81"/>
      <c r="G107" s="81"/>
      <c r="H107" s="82"/>
      <c r="I107" s="81"/>
      <c r="J107" s="80"/>
      <c r="K107" s="81"/>
    </row>
    <row r="108" spans="1:11" x14ac:dyDescent="0.4">
      <c r="A108" s="69"/>
      <c r="B108" s="81" t="s">
        <v>541</v>
      </c>
      <c r="C108" s="82" t="s">
        <v>775</v>
      </c>
      <c r="D108" s="81" t="s">
        <v>776</v>
      </c>
      <c r="E108" s="83">
        <v>1500880</v>
      </c>
      <c r="F108" s="81">
        <v>21.28</v>
      </c>
      <c r="G108" s="81">
        <v>1848</v>
      </c>
      <c r="H108" s="84" t="s">
        <v>777</v>
      </c>
      <c r="I108" s="81" t="s">
        <v>761</v>
      </c>
      <c r="J108" s="80" t="s">
        <v>664</v>
      </c>
      <c r="K108" s="81" t="s">
        <v>470</v>
      </c>
    </row>
    <row r="109" spans="1:11" x14ac:dyDescent="0.4">
      <c r="A109" s="69"/>
      <c r="B109" s="81"/>
      <c r="C109" s="82"/>
      <c r="D109" s="81"/>
      <c r="E109" s="83"/>
      <c r="F109" s="81"/>
      <c r="G109" s="81"/>
      <c r="H109" s="84"/>
      <c r="I109" s="81"/>
      <c r="J109" s="80"/>
      <c r="K109" s="81"/>
    </row>
    <row r="110" spans="1:11" x14ac:dyDescent="0.4">
      <c r="A110" s="69"/>
      <c r="B110" s="81" t="s">
        <v>544</v>
      </c>
      <c r="C110" s="82" t="s">
        <v>778</v>
      </c>
      <c r="D110" s="81" t="s">
        <v>779</v>
      </c>
      <c r="E110" s="83">
        <v>3560840</v>
      </c>
      <c r="F110" s="81">
        <v>79.33</v>
      </c>
      <c r="G110" s="81">
        <v>1671</v>
      </c>
      <c r="H110" s="82" t="s">
        <v>766</v>
      </c>
      <c r="I110" s="82" t="s">
        <v>767</v>
      </c>
      <c r="J110" s="80" t="s">
        <v>664</v>
      </c>
      <c r="K110" s="81" t="s">
        <v>470</v>
      </c>
    </row>
    <row r="111" spans="1:11" x14ac:dyDescent="0.4">
      <c r="A111" s="69"/>
      <c r="B111" s="81"/>
      <c r="C111" s="82"/>
      <c r="D111" s="81"/>
      <c r="E111" s="83"/>
      <c r="F111" s="81"/>
      <c r="G111" s="81"/>
      <c r="H111" s="82"/>
      <c r="I111" s="82"/>
      <c r="J111" s="80"/>
      <c r="K111" s="81"/>
    </row>
    <row r="112" spans="1:11" x14ac:dyDescent="0.4">
      <c r="A112" s="69"/>
      <c r="B112" s="81" t="s">
        <v>550</v>
      </c>
      <c r="C112" s="82" t="s">
        <v>780</v>
      </c>
      <c r="D112" s="81" t="s">
        <v>781</v>
      </c>
      <c r="E112" s="83">
        <v>12947780</v>
      </c>
      <c r="F112" s="81" t="s">
        <v>782</v>
      </c>
      <c r="G112" s="81">
        <v>1899</v>
      </c>
      <c r="H112" s="82" t="s">
        <v>783</v>
      </c>
      <c r="I112" s="81" t="s">
        <v>784</v>
      </c>
      <c r="J112" s="80" t="s">
        <v>664</v>
      </c>
      <c r="K112" s="81" t="s">
        <v>470</v>
      </c>
    </row>
    <row r="113" spans="1:11" x14ac:dyDescent="0.4">
      <c r="A113" s="69"/>
      <c r="B113" s="81"/>
      <c r="C113" s="82"/>
      <c r="D113" s="81"/>
      <c r="E113" s="83"/>
      <c r="F113" s="81"/>
      <c r="G113" s="81"/>
      <c r="H113" s="82"/>
      <c r="I113" s="81"/>
      <c r="J113" s="80"/>
      <c r="K113" s="81"/>
    </row>
    <row r="114" spans="1:11" x14ac:dyDescent="0.4">
      <c r="A114" s="69"/>
      <c r="B114" s="81"/>
      <c r="C114" s="82"/>
      <c r="D114" s="81"/>
      <c r="E114" s="83"/>
      <c r="F114" s="81"/>
      <c r="G114" s="81"/>
      <c r="H114" s="82"/>
      <c r="I114" s="81"/>
      <c r="J114" s="80"/>
      <c r="K114" s="81"/>
    </row>
    <row r="115" spans="1:11" x14ac:dyDescent="0.4">
      <c r="A115" s="69"/>
      <c r="B115" s="81" t="s">
        <v>555</v>
      </c>
      <c r="C115" s="82" t="s">
        <v>785</v>
      </c>
      <c r="D115" s="81" t="s">
        <v>786</v>
      </c>
      <c r="E115" s="83">
        <v>151460</v>
      </c>
      <c r="F115" s="81">
        <v>0.69499999999999995</v>
      </c>
      <c r="G115" s="81">
        <v>1966</v>
      </c>
      <c r="H115" s="84" t="s">
        <v>787</v>
      </c>
      <c r="I115" s="82" t="s">
        <v>788</v>
      </c>
      <c r="J115" s="80" t="s">
        <v>664</v>
      </c>
      <c r="K115" s="81" t="s">
        <v>470</v>
      </c>
    </row>
    <row r="116" spans="1:11" x14ac:dyDescent="0.4">
      <c r="A116" s="69"/>
      <c r="B116" s="81"/>
      <c r="C116" s="82"/>
      <c r="D116" s="81"/>
      <c r="E116" s="83"/>
      <c r="F116" s="81"/>
      <c r="G116" s="81"/>
      <c r="H116" s="84"/>
      <c r="I116" s="82"/>
      <c r="J116" s="80"/>
      <c r="K116" s="81"/>
    </row>
    <row r="117" spans="1:11" ht="43.75" x14ac:dyDescent="0.4">
      <c r="A117" s="30"/>
      <c r="B117" s="25" t="s">
        <v>558</v>
      </c>
      <c r="C117" s="26" t="s">
        <v>789</v>
      </c>
      <c r="D117" s="25" t="s">
        <v>790</v>
      </c>
      <c r="E117" s="27">
        <v>151410</v>
      </c>
      <c r="F117" s="25">
        <v>0.69399999999999995</v>
      </c>
      <c r="G117" s="25">
        <v>1980</v>
      </c>
      <c r="H117" s="31" t="s">
        <v>791</v>
      </c>
      <c r="I117" s="26" t="s">
        <v>788</v>
      </c>
      <c r="J117" s="29" t="s">
        <v>664</v>
      </c>
      <c r="K117" s="25" t="s">
        <v>470</v>
      </c>
    </row>
    <row r="118" spans="1:11" x14ac:dyDescent="0.4">
      <c r="A118" s="61"/>
      <c r="B118" s="81" t="s">
        <v>562</v>
      </c>
      <c r="C118" s="82" t="s">
        <v>792</v>
      </c>
      <c r="D118" s="81" t="s">
        <v>793</v>
      </c>
      <c r="E118" s="83">
        <v>377420</v>
      </c>
      <c r="F118" s="81">
        <v>2.7370000000000001</v>
      </c>
      <c r="G118" s="81">
        <v>1980</v>
      </c>
      <c r="H118" s="85" t="s">
        <v>794</v>
      </c>
      <c r="I118" s="82" t="s">
        <v>795</v>
      </c>
      <c r="J118" s="80" t="s">
        <v>664</v>
      </c>
      <c r="K118" s="81" t="s">
        <v>470</v>
      </c>
    </row>
    <row r="119" spans="1:11" x14ac:dyDescent="0.4">
      <c r="A119" s="61"/>
      <c r="B119" s="81"/>
      <c r="C119" s="82"/>
      <c r="D119" s="81"/>
      <c r="E119" s="83"/>
      <c r="F119" s="81"/>
      <c r="G119" s="81"/>
      <c r="H119" s="85"/>
      <c r="I119" s="82"/>
      <c r="J119" s="80"/>
      <c r="K119" s="81"/>
    </row>
    <row r="120" spans="1:11" x14ac:dyDescent="0.4">
      <c r="A120" s="61"/>
      <c r="B120" s="81"/>
      <c r="C120" s="82"/>
      <c r="D120" s="81"/>
      <c r="E120" s="83"/>
      <c r="F120" s="81"/>
      <c r="G120" s="81"/>
      <c r="H120" s="85"/>
      <c r="I120" s="82"/>
      <c r="J120" s="80"/>
      <c r="K120" s="81"/>
    </row>
    <row r="121" spans="1:11" x14ac:dyDescent="0.4">
      <c r="A121" s="61"/>
      <c r="B121" s="81"/>
      <c r="C121" s="82"/>
      <c r="D121" s="81"/>
      <c r="E121" s="83"/>
      <c r="F121" s="81"/>
      <c r="G121" s="81"/>
      <c r="H121" s="85"/>
      <c r="I121" s="82"/>
      <c r="J121" s="80"/>
      <c r="K121" s="81"/>
    </row>
    <row r="122" spans="1:11" ht="43.75" x14ac:dyDescent="0.4">
      <c r="A122" s="17"/>
      <c r="B122" s="25" t="s">
        <v>567</v>
      </c>
      <c r="C122" s="26" t="s">
        <v>796</v>
      </c>
      <c r="D122" s="25" t="s">
        <v>797</v>
      </c>
      <c r="E122" s="27">
        <v>294710</v>
      </c>
      <c r="F122" s="25">
        <v>1.8879999999999999</v>
      </c>
      <c r="G122" s="25">
        <v>1980</v>
      </c>
      <c r="H122" s="31" t="s">
        <v>798</v>
      </c>
      <c r="I122" s="26" t="s">
        <v>795</v>
      </c>
      <c r="J122" s="29" t="s">
        <v>664</v>
      </c>
      <c r="K122" s="25" t="s">
        <v>470</v>
      </c>
    </row>
    <row r="123" spans="1:11" ht="43.75" x14ac:dyDescent="0.4">
      <c r="A123" s="17"/>
      <c r="B123" s="25" t="s">
        <v>571</v>
      </c>
      <c r="C123" s="26" t="s">
        <v>799</v>
      </c>
      <c r="D123" s="25" t="s">
        <v>800</v>
      </c>
      <c r="E123" s="27">
        <v>294710</v>
      </c>
      <c r="F123" s="25">
        <v>1.8879999999999999</v>
      </c>
      <c r="G123" s="25">
        <v>1980</v>
      </c>
      <c r="H123" s="31" t="s">
        <v>801</v>
      </c>
      <c r="I123" s="26" t="s">
        <v>795</v>
      </c>
      <c r="J123" s="29" t="s">
        <v>664</v>
      </c>
      <c r="K123" s="25" t="s">
        <v>470</v>
      </c>
    </row>
    <row r="124" spans="1:11" x14ac:dyDescent="0.4">
      <c r="A124" s="69"/>
      <c r="B124" s="81" t="s">
        <v>576</v>
      </c>
      <c r="C124" s="82" t="s">
        <v>802</v>
      </c>
      <c r="D124" s="81" t="s">
        <v>803</v>
      </c>
      <c r="E124" s="83">
        <v>137670</v>
      </c>
      <c r="F124" s="81">
        <v>0.60199999999999998</v>
      </c>
      <c r="G124" s="81">
        <v>1980</v>
      </c>
      <c r="H124" s="84" t="s">
        <v>804</v>
      </c>
      <c r="I124" s="84" t="s">
        <v>805</v>
      </c>
      <c r="J124" s="80" t="s">
        <v>664</v>
      </c>
      <c r="K124" s="81" t="s">
        <v>470</v>
      </c>
    </row>
    <row r="125" spans="1:11" x14ac:dyDescent="0.4">
      <c r="A125" s="69"/>
      <c r="B125" s="81"/>
      <c r="C125" s="82"/>
      <c r="D125" s="81"/>
      <c r="E125" s="83"/>
      <c r="F125" s="81"/>
      <c r="G125" s="81"/>
      <c r="H125" s="84"/>
      <c r="I125" s="84"/>
      <c r="J125" s="80"/>
      <c r="K125" s="81"/>
    </row>
    <row r="126" spans="1:11" x14ac:dyDescent="0.4">
      <c r="A126" s="69"/>
      <c r="B126" s="81" t="s">
        <v>581</v>
      </c>
      <c r="C126" s="82" t="s">
        <v>806</v>
      </c>
      <c r="D126" s="81" t="s">
        <v>807</v>
      </c>
      <c r="E126" s="83">
        <v>139380</v>
      </c>
      <c r="F126" s="81">
        <v>0.61299999999999999</v>
      </c>
      <c r="G126" s="81">
        <v>1980</v>
      </c>
      <c r="H126" s="85" t="s">
        <v>808</v>
      </c>
      <c r="I126" s="84" t="s">
        <v>805</v>
      </c>
      <c r="J126" s="80" t="s">
        <v>664</v>
      </c>
      <c r="K126" s="81" t="s">
        <v>470</v>
      </c>
    </row>
    <row r="127" spans="1:11" x14ac:dyDescent="0.4">
      <c r="A127" s="69"/>
      <c r="B127" s="81"/>
      <c r="C127" s="82"/>
      <c r="D127" s="81"/>
      <c r="E127" s="83"/>
      <c r="F127" s="81"/>
      <c r="G127" s="81"/>
      <c r="H127" s="85"/>
      <c r="I127" s="84"/>
      <c r="J127" s="80"/>
      <c r="K127" s="81"/>
    </row>
    <row r="128" spans="1:11" ht="15.45" x14ac:dyDescent="0.4">
      <c r="A128" s="17"/>
      <c r="B128" s="25" t="s">
        <v>585</v>
      </c>
      <c r="C128" s="26" t="s">
        <v>809</v>
      </c>
      <c r="D128" s="25" t="s">
        <v>810</v>
      </c>
      <c r="E128" s="27">
        <v>141720</v>
      </c>
      <c r="F128" s="25">
        <v>0.629</v>
      </c>
      <c r="G128" s="25">
        <v>1980</v>
      </c>
      <c r="H128" s="31" t="s">
        <v>808</v>
      </c>
      <c r="I128" s="28" t="s">
        <v>805</v>
      </c>
      <c r="J128" s="29" t="s">
        <v>664</v>
      </c>
      <c r="K128" s="25" t="s">
        <v>470</v>
      </c>
    </row>
    <row r="129" spans="1:11" x14ac:dyDescent="0.4">
      <c r="A129" s="69"/>
      <c r="B129" s="81" t="s">
        <v>590</v>
      </c>
      <c r="C129" s="82" t="s">
        <v>811</v>
      </c>
      <c r="D129" s="81">
        <v>12.8</v>
      </c>
      <c r="E129" s="83">
        <v>133580</v>
      </c>
      <c r="F129" s="81">
        <v>0.57499999999999996</v>
      </c>
      <c r="G129" s="81">
        <v>1990</v>
      </c>
      <c r="H129" s="84" t="s">
        <v>812</v>
      </c>
      <c r="I129" s="84" t="s">
        <v>805</v>
      </c>
      <c r="J129" s="80" t="s">
        <v>664</v>
      </c>
      <c r="K129" s="81" t="s">
        <v>470</v>
      </c>
    </row>
    <row r="130" spans="1:11" x14ac:dyDescent="0.4">
      <c r="A130" s="69"/>
      <c r="B130" s="81"/>
      <c r="C130" s="82"/>
      <c r="D130" s="81"/>
      <c r="E130" s="83"/>
      <c r="F130" s="81"/>
      <c r="G130" s="81"/>
      <c r="H130" s="84"/>
      <c r="I130" s="84"/>
      <c r="J130" s="80"/>
      <c r="K130" s="81"/>
    </row>
    <row r="131" spans="1:11" x14ac:dyDescent="0.4">
      <c r="A131" s="69"/>
      <c r="B131" s="81" t="s">
        <v>596</v>
      </c>
      <c r="C131" s="82" t="s">
        <v>813</v>
      </c>
      <c r="D131" s="81">
        <v>9</v>
      </c>
      <c r="E131" s="83">
        <v>23140400</v>
      </c>
      <c r="F131" s="81" t="s">
        <v>814</v>
      </c>
      <c r="G131" s="81">
        <v>2000</v>
      </c>
      <c r="H131" s="82" t="s">
        <v>815</v>
      </c>
      <c r="I131" s="81" t="s">
        <v>784</v>
      </c>
      <c r="J131" s="80" t="s">
        <v>664</v>
      </c>
      <c r="K131" s="81" t="s">
        <v>470</v>
      </c>
    </row>
    <row r="132" spans="1:11" x14ac:dyDescent="0.4">
      <c r="A132" s="69"/>
      <c r="B132" s="81"/>
      <c r="C132" s="82"/>
      <c r="D132" s="81"/>
      <c r="E132" s="83"/>
      <c r="F132" s="81"/>
      <c r="G132" s="81"/>
      <c r="H132" s="82"/>
      <c r="I132" s="81"/>
      <c r="J132" s="80"/>
      <c r="K132" s="81"/>
    </row>
    <row r="133" spans="1:11" x14ac:dyDescent="0.4">
      <c r="A133" s="69"/>
      <c r="B133" s="81" t="s">
        <v>601</v>
      </c>
      <c r="C133" s="82" t="s">
        <v>816</v>
      </c>
      <c r="D133" s="81">
        <v>11</v>
      </c>
      <c r="E133" s="83">
        <v>15200000</v>
      </c>
      <c r="F133" s="81">
        <v>686.95</v>
      </c>
      <c r="G133" s="81">
        <v>2000</v>
      </c>
      <c r="H133" s="82" t="s">
        <v>815</v>
      </c>
      <c r="I133" s="81" t="s">
        <v>817</v>
      </c>
      <c r="J133" s="80" t="s">
        <v>664</v>
      </c>
      <c r="K133" s="81" t="s">
        <v>470</v>
      </c>
    </row>
    <row r="134" spans="1:11" x14ac:dyDescent="0.4">
      <c r="A134" s="69"/>
      <c r="B134" s="81"/>
      <c r="C134" s="82"/>
      <c r="D134" s="81"/>
      <c r="E134" s="83"/>
      <c r="F134" s="81"/>
      <c r="G134" s="81"/>
      <c r="H134" s="82"/>
      <c r="I134" s="81"/>
      <c r="J134" s="80"/>
      <c r="K134" s="81"/>
    </row>
    <row r="135" spans="1:11" x14ac:dyDescent="0.4">
      <c r="A135" s="69"/>
      <c r="B135" s="81"/>
      <c r="C135" s="82"/>
      <c r="D135" s="81"/>
      <c r="E135" s="83"/>
      <c r="F135" s="81"/>
      <c r="G135" s="81"/>
      <c r="H135" s="82"/>
      <c r="I135" s="81"/>
      <c r="J135" s="80"/>
      <c r="K135" s="81"/>
    </row>
    <row r="136" spans="1:11" x14ac:dyDescent="0.4">
      <c r="A136" s="69"/>
      <c r="B136" s="81" t="s">
        <v>604</v>
      </c>
      <c r="C136" s="82" t="s">
        <v>818</v>
      </c>
      <c r="D136" s="81">
        <v>7.5</v>
      </c>
      <c r="E136" s="83">
        <v>17983000</v>
      </c>
      <c r="F136" s="81">
        <v>926.23</v>
      </c>
      <c r="G136" s="81">
        <v>2000</v>
      </c>
      <c r="H136" s="84" t="s">
        <v>819</v>
      </c>
      <c r="I136" s="81" t="s">
        <v>820</v>
      </c>
      <c r="J136" s="80" t="s">
        <v>664</v>
      </c>
      <c r="K136" s="81" t="s">
        <v>470</v>
      </c>
    </row>
    <row r="137" spans="1:11" x14ac:dyDescent="0.4">
      <c r="A137" s="69"/>
      <c r="B137" s="81"/>
      <c r="C137" s="82"/>
      <c r="D137" s="81"/>
      <c r="E137" s="83"/>
      <c r="F137" s="81"/>
      <c r="G137" s="81"/>
      <c r="H137" s="84"/>
      <c r="I137" s="81"/>
      <c r="J137" s="80"/>
      <c r="K137" s="81"/>
    </row>
    <row r="138" spans="1:11" ht="15.45" x14ac:dyDescent="0.4">
      <c r="A138" s="17"/>
      <c r="B138" s="25" t="s">
        <v>607</v>
      </c>
      <c r="C138" s="26" t="s">
        <v>821</v>
      </c>
      <c r="D138" s="25">
        <v>6</v>
      </c>
      <c r="E138" s="27">
        <v>11124000</v>
      </c>
      <c r="F138" s="25">
        <v>451.42</v>
      </c>
      <c r="G138" s="25">
        <v>2000</v>
      </c>
      <c r="H138" s="28" t="s">
        <v>819</v>
      </c>
      <c r="I138" s="25" t="s">
        <v>817</v>
      </c>
      <c r="J138" s="29" t="s">
        <v>664</v>
      </c>
      <c r="K138" s="25" t="s">
        <v>470</v>
      </c>
    </row>
    <row r="139" spans="1:11" ht="15.45" x14ac:dyDescent="0.4">
      <c r="A139" s="25"/>
      <c r="B139" s="25" t="s">
        <v>610</v>
      </c>
      <c r="C139" s="26" t="s">
        <v>822</v>
      </c>
      <c r="D139" s="25">
        <v>3.5</v>
      </c>
      <c r="E139" s="27">
        <v>19459000</v>
      </c>
      <c r="F139" s="25" t="s">
        <v>823</v>
      </c>
      <c r="G139" s="25">
        <v>2000</v>
      </c>
      <c r="H139" s="28" t="s">
        <v>819</v>
      </c>
      <c r="I139" s="25" t="s">
        <v>784</v>
      </c>
      <c r="J139" s="29" t="s">
        <v>664</v>
      </c>
      <c r="K139" s="25" t="s">
        <v>470</v>
      </c>
    </row>
    <row r="140" spans="1:11" x14ac:dyDescent="0.4">
      <c r="A140" s="69"/>
      <c r="B140" s="81" t="s">
        <v>613</v>
      </c>
      <c r="C140" s="82" t="s">
        <v>824</v>
      </c>
      <c r="D140" s="81">
        <v>8</v>
      </c>
      <c r="E140" s="83">
        <v>11110000</v>
      </c>
      <c r="F140" s="81">
        <v>449.22</v>
      </c>
      <c r="G140" s="81">
        <v>2000</v>
      </c>
      <c r="H140" s="82" t="s">
        <v>815</v>
      </c>
      <c r="I140" s="81" t="s">
        <v>817</v>
      </c>
      <c r="J140" s="80" t="s">
        <v>664</v>
      </c>
      <c r="K140" s="81" t="s">
        <v>470</v>
      </c>
    </row>
    <row r="141" spans="1:11" x14ac:dyDescent="0.4">
      <c r="A141" s="69"/>
      <c r="B141" s="81"/>
      <c r="C141" s="82"/>
      <c r="D141" s="81"/>
      <c r="E141" s="83"/>
      <c r="F141" s="81"/>
      <c r="G141" s="81"/>
      <c r="H141" s="82"/>
      <c r="I141" s="81"/>
      <c r="J141" s="80"/>
      <c r="K141" s="81"/>
    </row>
    <row r="142" spans="1:11" x14ac:dyDescent="0.4">
      <c r="A142" s="69"/>
      <c r="B142" s="81" t="s">
        <v>616</v>
      </c>
      <c r="C142" s="82" t="s">
        <v>825</v>
      </c>
      <c r="D142" s="81">
        <v>3.5</v>
      </c>
      <c r="E142" s="83">
        <v>18628000</v>
      </c>
      <c r="F142" s="81" t="s">
        <v>826</v>
      </c>
      <c r="G142" s="81">
        <v>2000</v>
      </c>
      <c r="H142" s="84" t="s">
        <v>819</v>
      </c>
      <c r="I142" s="81" t="s">
        <v>784</v>
      </c>
      <c r="J142" s="80" t="s">
        <v>664</v>
      </c>
      <c r="K142" s="81" t="s">
        <v>470</v>
      </c>
    </row>
    <row r="143" spans="1:11" x14ac:dyDescent="0.4">
      <c r="A143" s="69"/>
      <c r="B143" s="81"/>
      <c r="C143" s="82"/>
      <c r="D143" s="81"/>
      <c r="E143" s="83"/>
      <c r="F143" s="81"/>
      <c r="G143" s="81"/>
      <c r="H143" s="84"/>
      <c r="I143" s="81"/>
      <c r="J143" s="80"/>
      <c r="K143" s="81"/>
    </row>
    <row r="144" spans="1:11" ht="15.45" x14ac:dyDescent="0.4">
      <c r="A144" s="25"/>
      <c r="B144" s="25" t="s">
        <v>619</v>
      </c>
      <c r="C144" s="26" t="s">
        <v>827</v>
      </c>
      <c r="D144" s="25">
        <v>16</v>
      </c>
      <c r="E144" s="27">
        <v>16182000</v>
      </c>
      <c r="F144" s="25">
        <v>783.45</v>
      </c>
      <c r="G144" s="25">
        <v>2000</v>
      </c>
      <c r="H144" s="28" t="s">
        <v>828</v>
      </c>
      <c r="I144" s="25" t="s">
        <v>820</v>
      </c>
      <c r="J144" s="29" t="s">
        <v>664</v>
      </c>
      <c r="K144" s="25" t="s">
        <v>470</v>
      </c>
    </row>
    <row r="145" spans="1:11" ht="15.45" x14ac:dyDescent="0.4">
      <c r="A145" s="25"/>
      <c r="B145" s="25" t="s">
        <v>622</v>
      </c>
      <c r="C145" s="26" t="s">
        <v>829</v>
      </c>
      <c r="D145" s="25">
        <v>4</v>
      </c>
      <c r="E145" s="27">
        <v>15540000</v>
      </c>
      <c r="F145" s="25" t="s">
        <v>830</v>
      </c>
      <c r="G145" s="25">
        <v>2000</v>
      </c>
      <c r="H145" s="28" t="s">
        <v>819</v>
      </c>
      <c r="I145" s="25" t="s">
        <v>784</v>
      </c>
      <c r="J145" s="29" t="s">
        <v>664</v>
      </c>
      <c r="K145" s="25" t="s">
        <v>470</v>
      </c>
    </row>
    <row r="146" spans="1:11" ht="15.45" x14ac:dyDescent="0.4">
      <c r="A146" s="25"/>
      <c r="B146" s="25" t="s">
        <v>625</v>
      </c>
      <c r="C146" s="26" t="s">
        <v>831</v>
      </c>
      <c r="D146" s="25">
        <v>5</v>
      </c>
      <c r="E146" s="27">
        <v>17343000</v>
      </c>
      <c r="F146" s="25">
        <v>871.19</v>
      </c>
      <c r="G146" s="25">
        <v>2000</v>
      </c>
      <c r="H146" s="28" t="s">
        <v>819</v>
      </c>
      <c r="I146" s="25" t="s">
        <v>820</v>
      </c>
      <c r="J146" s="29" t="s">
        <v>664</v>
      </c>
      <c r="K146" s="25" t="s">
        <v>470</v>
      </c>
    </row>
    <row r="147" spans="1:11" ht="15.45" x14ac:dyDescent="0.4">
      <c r="A147" s="25"/>
      <c r="B147" s="25" t="s">
        <v>630</v>
      </c>
      <c r="C147" s="26" t="s">
        <v>832</v>
      </c>
      <c r="D147" s="25">
        <v>20</v>
      </c>
      <c r="E147" s="27">
        <v>18015400</v>
      </c>
      <c r="F147" s="25">
        <v>896.44</v>
      </c>
      <c r="G147" s="25">
        <v>2000</v>
      </c>
      <c r="H147" s="28" t="s">
        <v>819</v>
      </c>
      <c r="I147" s="25" t="s">
        <v>817</v>
      </c>
      <c r="J147" s="29" t="s">
        <v>664</v>
      </c>
      <c r="K147" s="25" t="s">
        <v>470</v>
      </c>
    </row>
    <row r="148" spans="1:11" x14ac:dyDescent="0.4">
      <c r="A148" s="69"/>
      <c r="B148" s="81" t="s">
        <v>633</v>
      </c>
      <c r="C148" s="82" t="s">
        <v>833</v>
      </c>
      <c r="D148" s="81">
        <v>3.5</v>
      </c>
      <c r="E148" s="83">
        <v>20314000</v>
      </c>
      <c r="F148" s="81" t="s">
        <v>834</v>
      </c>
      <c r="G148" s="81">
        <v>2000</v>
      </c>
      <c r="H148" s="84" t="s">
        <v>819</v>
      </c>
      <c r="I148" s="81" t="s">
        <v>784</v>
      </c>
      <c r="J148" s="80" t="s">
        <v>664</v>
      </c>
      <c r="K148" s="81" t="s">
        <v>470</v>
      </c>
    </row>
    <row r="149" spans="1:11" x14ac:dyDescent="0.4">
      <c r="A149" s="69"/>
      <c r="B149" s="81"/>
      <c r="C149" s="82"/>
      <c r="D149" s="81"/>
      <c r="E149" s="83"/>
      <c r="F149" s="81"/>
      <c r="G149" s="81"/>
      <c r="H149" s="84"/>
      <c r="I149" s="81"/>
      <c r="J149" s="80"/>
      <c r="K149" s="81"/>
    </row>
    <row r="150" spans="1:11" ht="15.45" x14ac:dyDescent="0.4">
      <c r="A150" s="17"/>
      <c r="B150" s="25" t="s">
        <v>636</v>
      </c>
      <c r="C150" s="26" t="s">
        <v>835</v>
      </c>
      <c r="D150" s="25">
        <v>3.5</v>
      </c>
      <c r="E150" s="27">
        <v>19007000</v>
      </c>
      <c r="F150" s="25" t="s">
        <v>836</v>
      </c>
      <c r="G150" s="25">
        <v>2003</v>
      </c>
      <c r="H150" s="28" t="s">
        <v>628</v>
      </c>
      <c r="I150" s="25" t="s">
        <v>784</v>
      </c>
      <c r="J150" s="29" t="s">
        <v>664</v>
      </c>
      <c r="K150" s="25" t="s">
        <v>470</v>
      </c>
    </row>
    <row r="151" spans="1:11" x14ac:dyDescent="0.4">
      <c r="A151" s="69"/>
      <c r="B151" s="81" t="s">
        <v>639</v>
      </c>
      <c r="C151" s="82" t="s">
        <v>837</v>
      </c>
      <c r="D151" s="81">
        <v>1.6</v>
      </c>
      <c r="E151" s="83">
        <v>194440</v>
      </c>
      <c r="F151" s="81">
        <v>1.01</v>
      </c>
      <c r="G151" s="81">
        <v>2004</v>
      </c>
      <c r="H151" s="84" t="s">
        <v>838</v>
      </c>
      <c r="I151" s="82" t="s">
        <v>839</v>
      </c>
      <c r="J151" s="82" t="s">
        <v>840</v>
      </c>
      <c r="K151" s="81" t="s">
        <v>470</v>
      </c>
    </row>
    <row r="152" spans="1:11" x14ac:dyDescent="0.4">
      <c r="A152" s="69"/>
      <c r="B152" s="81"/>
      <c r="C152" s="82"/>
      <c r="D152" s="81"/>
      <c r="E152" s="83"/>
      <c r="F152" s="81"/>
      <c r="G152" s="81"/>
      <c r="H152" s="84"/>
      <c r="I152" s="82"/>
      <c r="J152" s="82"/>
      <c r="K152" s="81"/>
    </row>
    <row r="153" spans="1:11" x14ac:dyDescent="0.4">
      <c r="A153" s="69"/>
      <c r="B153" s="81" t="s">
        <v>642</v>
      </c>
      <c r="C153" s="82" t="s">
        <v>841</v>
      </c>
      <c r="D153" s="81">
        <v>2</v>
      </c>
      <c r="E153" s="83">
        <v>212280</v>
      </c>
      <c r="F153" s="81">
        <v>1.1539999999999999</v>
      </c>
      <c r="G153" s="81">
        <v>2004</v>
      </c>
      <c r="H153" s="85" t="s">
        <v>842</v>
      </c>
      <c r="I153" s="82" t="s">
        <v>839</v>
      </c>
      <c r="J153" s="82" t="s">
        <v>840</v>
      </c>
      <c r="K153" s="81" t="s">
        <v>470</v>
      </c>
    </row>
    <row r="154" spans="1:11" x14ac:dyDescent="0.4">
      <c r="A154" s="69"/>
      <c r="B154" s="81"/>
      <c r="C154" s="82"/>
      <c r="D154" s="81"/>
      <c r="E154" s="83"/>
      <c r="F154" s="81"/>
      <c r="G154" s="81"/>
      <c r="H154" s="85"/>
      <c r="I154" s="82"/>
      <c r="J154" s="82"/>
      <c r="K154" s="81"/>
    </row>
    <row r="155" spans="1:11" x14ac:dyDescent="0.4">
      <c r="A155" s="69"/>
      <c r="B155" s="81" t="s">
        <v>645</v>
      </c>
      <c r="C155" s="82" t="s">
        <v>843</v>
      </c>
      <c r="D155" s="81">
        <v>1.25</v>
      </c>
      <c r="E155" s="83">
        <v>377200</v>
      </c>
      <c r="F155" s="81">
        <v>2.7370000000000001</v>
      </c>
      <c r="G155" s="81">
        <v>2004</v>
      </c>
      <c r="H155" s="84" t="s">
        <v>844</v>
      </c>
      <c r="I155" s="82" t="s">
        <v>795</v>
      </c>
      <c r="J155" s="82" t="s">
        <v>840</v>
      </c>
      <c r="K155" s="81" t="s">
        <v>470</v>
      </c>
    </row>
    <row r="156" spans="1:11" x14ac:dyDescent="0.4">
      <c r="A156" s="69"/>
      <c r="B156" s="81"/>
      <c r="C156" s="82"/>
      <c r="D156" s="81"/>
      <c r="E156" s="83"/>
      <c r="F156" s="81"/>
      <c r="G156" s="81"/>
      <c r="H156" s="84"/>
      <c r="I156" s="82"/>
      <c r="J156" s="82"/>
      <c r="K156" s="81"/>
    </row>
    <row r="157" spans="1:11" x14ac:dyDescent="0.4">
      <c r="A157" s="69"/>
      <c r="B157" s="81" t="s">
        <v>648</v>
      </c>
      <c r="C157" s="82" t="s">
        <v>845</v>
      </c>
      <c r="D157" s="81" t="s">
        <v>846</v>
      </c>
      <c r="E157" s="83">
        <v>136500</v>
      </c>
      <c r="F157" s="81">
        <v>0.59399999999999997</v>
      </c>
      <c r="G157" s="81">
        <v>2005</v>
      </c>
      <c r="H157" s="84" t="s">
        <v>844</v>
      </c>
      <c r="I157" s="84" t="s">
        <v>805</v>
      </c>
      <c r="J157" s="82" t="s">
        <v>840</v>
      </c>
      <c r="K157" s="81" t="s">
        <v>470</v>
      </c>
    </row>
    <row r="158" spans="1:11" x14ac:dyDescent="0.4">
      <c r="A158" s="69"/>
      <c r="B158" s="81"/>
      <c r="C158" s="82"/>
      <c r="D158" s="81"/>
      <c r="E158" s="83"/>
      <c r="F158" s="81"/>
      <c r="G158" s="81"/>
      <c r="H158" s="84"/>
      <c r="I158" s="84"/>
      <c r="J158" s="82"/>
      <c r="K158" s="81"/>
    </row>
    <row r="159" spans="1:11" ht="15.45" x14ac:dyDescent="0.4">
      <c r="A159" s="25"/>
      <c r="B159" s="25" t="s">
        <v>651</v>
      </c>
      <c r="C159" s="26" t="s">
        <v>847</v>
      </c>
      <c r="D159" s="25">
        <v>3</v>
      </c>
      <c r="E159" s="27">
        <v>20751000</v>
      </c>
      <c r="F159" s="25" t="s">
        <v>848</v>
      </c>
      <c r="G159" s="25">
        <v>2004</v>
      </c>
      <c r="H159" s="28" t="s">
        <v>849</v>
      </c>
      <c r="I159" s="25" t="s">
        <v>784</v>
      </c>
      <c r="J159" s="29" t="s">
        <v>664</v>
      </c>
      <c r="K159" s="25" t="s">
        <v>470</v>
      </c>
    </row>
    <row r="160" spans="1:11" x14ac:dyDescent="0.4">
      <c r="A160" s="69"/>
      <c r="B160" s="81" t="s">
        <v>654</v>
      </c>
      <c r="C160" s="82" t="s">
        <v>850</v>
      </c>
      <c r="D160" s="81">
        <v>3</v>
      </c>
      <c r="E160" s="83">
        <v>17119000</v>
      </c>
      <c r="F160" s="81">
        <v>834.84</v>
      </c>
      <c r="G160" s="81">
        <v>2004</v>
      </c>
      <c r="H160" s="84" t="s">
        <v>849</v>
      </c>
      <c r="I160" s="81" t="s">
        <v>820</v>
      </c>
      <c r="J160" s="80" t="s">
        <v>664</v>
      </c>
      <c r="K160" s="81" t="s">
        <v>470</v>
      </c>
    </row>
    <row r="161" spans="1:11" x14ac:dyDescent="0.4">
      <c r="A161" s="69"/>
      <c r="B161" s="81"/>
      <c r="C161" s="82"/>
      <c r="D161" s="81"/>
      <c r="E161" s="83"/>
      <c r="F161" s="81"/>
      <c r="G161" s="81"/>
      <c r="H161" s="84"/>
      <c r="I161" s="81"/>
      <c r="J161" s="80"/>
      <c r="K161" s="81"/>
    </row>
    <row r="162" spans="1:11" x14ac:dyDescent="0.4">
      <c r="A162" s="69"/>
      <c r="B162" s="81" t="s">
        <v>657</v>
      </c>
      <c r="C162" s="82" t="s">
        <v>851</v>
      </c>
      <c r="D162" s="81">
        <v>3</v>
      </c>
      <c r="E162" s="83">
        <v>19336000</v>
      </c>
      <c r="F162" s="81" t="s">
        <v>852</v>
      </c>
      <c r="G162" s="81">
        <v>2004</v>
      </c>
      <c r="H162" s="84" t="s">
        <v>849</v>
      </c>
      <c r="I162" s="81" t="s">
        <v>784</v>
      </c>
      <c r="J162" s="80" t="s">
        <v>664</v>
      </c>
      <c r="K162" s="81" t="s">
        <v>470</v>
      </c>
    </row>
    <row r="163" spans="1:11" x14ac:dyDescent="0.4">
      <c r="A163" s="69"/>
      <c r="B163" s="81"/>
      <c r="C163" s="82"/>
      <c r="D163" s="81"/>
      <c r="E163" s="83"/>
      <c r="F163" s="81"/>
      <c r="G163" s="81"/>
      <c r="H163" s="84"/>
      <c r="I163" s="81"/>
      <c r="J163" s="80"/>
      <c r="K163" s="81"/>
    </row>
    <row r="164" spans="1:11" ht="15.45" x14ac:dyDescent="0.4">
      <c r="A164" s="25"/>
      <c r="B164" s="25" t="s">
        <v>660</v>
      </c>
      <c r="C164" s="26" t="s">
        <v>853</v>
      </c>
      <c r="D164" s="25">
        <v>3.5</v>
      </c>
      <c r="E164" s="27">
        <v>20192000</v>
      </c>
      <c r="F164" s="25" t="s">
        <v>854</v>
      </c>
      <c r="G164" s="25">
        <v>2004</v>
      </c>
      <c r="H164" s="28" t="s">
        <v>849</v>
      </c>
      <c r="I164" s="25" t="s">
        <v>784</v>
      </c>
      <c r="J164" s="29" t="s">
        <v>664</v>
      </c>
      <c r="K164" s="25" t="s">
        <v>470</v>
      </c>
    </row>
    <row r="165" spans="1:11" ht="15.45" x14ac:dyDescent="0.4">
      <c r="A165" s="25"/>
      <c r="B165" s="25" t="s">
        <v>665</v>
      </c>
      <c r="C165" s="26" t="s">
        <v>855</v>
      </c>
      <c r="D165" s="25">
        <v>2.5</v>
      </c>
      <c r="E165" s="27">
        <v>20377000</v>
      </c>
      <c r="F165" s="25" t="s">
        <v>856</v>
      </c>
      <c r="G165" s="25">
        <v>2004</v>
      </c>
      <c r="H165" s="28" t="s">
        <v>849</v>
      </c>
      <c r="I165" s="25" t="s">
        <v>784</v>
      </c>
      <c r="J165" s="29" t="s">
        <v>664</v>
      </c>
      <c r="K165" s="25" t="s">
        <v>470</v>
      </c>
    </row>
    <row r="166" spans="1:11" ht="15.45" x14ac:dyDescent="0.4">
      <c r="A166" s="25"/>
      <c r="B166" s="25" t="s">
        <v>669</v>
      </c>
      <c r="C166" s="26" t="s">
        <v>857</v>
      </c>
      <c r="D166" s="25">
        <v>2</v>
      </c>
      <c r="E166" s="27">
        <v>22454000</v>
      </c>
      <c r="F166" s="25" t="s">
        <v>858</v>
      </c>
      <c r="G166" s="25">
        <v>2004</v>
      </c>
      <c r="H166" s="28" t="s">
        <v>849</v>
      </c>
      <c r="I166" s="25" t="s">
        <v>784</v>
      </c>
      <c r="J166" s="29" t="s">
        <v>664</v>
      </c>
      <c r="K166" s="25" t="s">
        <v>470</v>
      </c>
    </row>
    <row r="167" spans="1:11" x14ac:dyDescent="0.4">
      <c r="A167" s="69"/>
      <c r="B167" s="81" t="s">
        <v>673</v>
      </c>
      <c r="C167" s="82" t="s">
        <v>859</v>
      </c>
      <c r="D167" s="81">
        <v>3</v>
      </c>
      <c r="E167" s="83">
        <v>25146000</v>
      </c>
      <c r="F167" s="81" t="s">
        <v>860</v>
      </c>
      <c r="G167" s="81">
        <v>2004</v>
      </c>
      <c r="H167" s="84" t="s">
        <v>849</v>
      </c>
      <c r="I167" s="81" t="s">
        <v>784</v>
      </c>
      <c r="J167" s="80" t="s">
        <v>664</v>
      </c>
      <c r="K167" s="81" t="s">
        <v>470</v>
      </c>
    </row>
    <row r="168" spans="1:11" x14ac:dyDescent="0.4">
      <c r="A168" s="69"/>
      <c r="B168" s="81"/>
      <c r="C168" s="82"/>
      <c r="D168" s="81"/>
      <c r="E168" s="83"/>
      <c r="F168" s="81"/>
      <c r="G168" s="81"/>
      <c r="H168" s="84"/>
      <c r="I168" s="81"/>
      <c r="J168" s="80"/>
      <c r="K168" s="81"/>
    </row>
    <row r="169" spans="1:11" ht="15.45" x14ac:dyDescent="0.4">
      <c r="A169" s="25"/>
      <c r="B169" s="25" t="s">
        <v>677</v>
      </c>
      <c r="C169" s="26" t="s">
        <v>861</v>
      </c>
      <c r="D169" s="25">
        <v>3</v>
      </c>
      <c r="E169" s="27">
        <v>19846000</v>
      </c>
      <c r="F169" s="25" t="s">
        <v>862</v>
      </c>
      <c r="G169" s="25">
        <v>2004</v>
      </c>
      <c r="H169" s="28" t="s">
        <v>849</v>
      </c>
      <c r="I169" s="25" t="s">
        <v>784</v>
      </c>
      <c r="J169" s="29" t="s">
        <v>664</v>
      </c>
      <c r="K169" s="25" t="s">
        <v>470</v>
      </c>
    </row>
    <row r="170" spans="1:11" ht="15.45" x14ac:dyDescent="0.4">
      <c r="A170" s="25"/>
      <c r="B170" s="25" t="s">
        <v>681</v>
      </c>
      <c r="C170" s="26" t="s">
        <v>863</v>
      </c>
      <c r="D170" s="25">
        <v>4</v>
      </c>
      <c r="E170" s="27">
        <v>18437000</v>
      </c>
      <c r="F170" s="25" t="s">
        <v>864</v>
      </c>
      <c r="G170" s="25">
        <v>2006</v>
      </c>
      <c r="H170" s="28" t="s">
        <v>628</v>
      </c>
      <c r="I170" s="25" t="s">
        <v>784</v>
      </c>
      <c r="J170" s="26" t="s">
        <v>840</v>
      </c>
      <c r="K170" s="25" t="s">
        <v>470</v>
      </c>
    </row>
    <row r="171" spans="1:11" x14ac:dyDescent="0.4">
      <c r="A171" s="69"/>
      <c r="B171" s="81" t="s">
        <v>684</v>
      </c>
      <c r="C171" s="82" t="s">
        <v>865</v>
      </c>
      <c r="D171" s="81">
        <v>3.5</v>
      </c>
      <c r="E171" s="83">
        <v>22089000</v>
      </c>
      <c r="F171" s="81" t="s">
        <v>866</v>
      </c>
      <c r="G171" s="81">
        <v>2006</v>
      </c>
      <c r="H171" s="84" t="s">
        <v>628</v>
      </c>
      <c r="I171" s="81" t="s">
        <v>784</v>
      </c>
      <c r="J171" s="82" t="s">
        <v>840</v>
      </c>
      <c r="K171" s="81" t="s">
        <v>470</v>
      </c>
    </row>
    <row r="172" spans="1:11" x14ac:dyDescent="0.4">
      <c r="A172" s="69"/>
      <c r="B172" s="81"/>
      <c r="C172" s="82"/>
      <c r="D172" s="81"/>
      <c r="E172" s="83"/>
      <c r="F172" s="81"/>
      <c r="G172" s="81"/>
      <c r="H172" s="84"/>
      <c r="I172" s="81"/>
      <c r="J172" s="82"/>
      <c r="K172" s="81"/>
    </row>
    <row r="173" spans="1:11" ht="15.45" x14ac:dyDescent="0.4">
      <c r="A173" s="25"/>
      <c r="B173" s="25" t="s">
        <v>687</v>
      </c>
      <c r="C173" s="26" t="s">
        <v>867</v>
      </c>
      <c r="D173" s="25">
        <v>3</v>
      </c>
      <c r="E173" s="27">
        <v>23058000</v>
      </c>
      <c r="F173" s="25" t="s">
        <v>868</v>
      </c>
      <c r="G173" s="25">
        <v>2006</v>
      </c>
      <c r="H173" s="28" t="s">
        <v>628</v>
      </c>
      <c r="I173" s="25" t="s">
        <v>784</v>
      </c>
      <c r="J173" s="26" t="s">
        <v>840</v>
      </c>
      <c r="K173" s="25" t="s">
        <v>470</v>
      </c>
    </row>
    <row r="174" spans="1:11" ht="15.45" x14ac:dyDescent="0.4">
      <c r="A174" s="25"/>
      <c r="B174" s="25" t="s">
        <v>691</v>
      </c>
      <c r="C174" s="26" t="s">
        <v>869</v>
      </c>
      <c r="D174" s="25">
        <v>3</v>
      </c>
      <c r="E174" s="27">
        <v>17665000</v>
      </c>
      <c r="F174" s="25" t="s">
        <v>870</v>
      </c>
      <c r="G174" s="25">
        <v>2006</v>
      </c>
      <c r="H174" s="28" t="s">
        <v>628</v>
      </c>
      <c r="I174" s="25" t="s">
        <v>784</v>
      </c>
      <c r="J174" s="26" t="s">
        <v>840</v>
      </c>
      <c r="K174" s="25" t="s">
        <v>470</v>
      </c>
    </row>
    <row r="175" spans="1:11" ht="15.45" x14ac:dyDescent="0.4">
      <c r="A175" s="25"/>
      <c r="B175" s="25" t="s">
        <v>694</v>
      </c>
      <c r="C175" s="26" t="s">
        <v>871</v>
      </c>
      <c r="D175" s="25">
        <v>3</v>
      </c>
      <c r="E175" s="27">
        <v>22704000</v>
      </c>
      <c r="F175" s="25" t="s">
        <v>872</v>
      </c>
      <c r="G175" s="25">
        <v>2006</v>
      </c>
      <c r="H175" s="28" t="s">
        <v>628</v>
      </c>
      <c r="I175" s="25" t="s">
        <v>784</v>
      </c>
      <c r="J175" s="26" t="s">
        <v>840</v>
      </c>
      <c r="K175" s="25" t="s">
        <v>470</v>
      </c>
    </row>
    <row r="176" spans="1:11" ht="29.15" x14ac:dyDescent="0.4">
      <c r="A176" s="17"/>
      <c r="B176" s="25" t="s">
        <v>697</v>
      </c>
      <c r="C176" s="26" t="s">
        <v>873</v>
      </c>
      <c r="D176" s="25">
        <v>1</v>
      </c>
      <c r="E176" s="27">
        <v>197700</v>
      </c>
      <c r="F176" s="25">
        <v>1.0365</v>
      </c>
      <c r="G176" s="25">
        <v>2007</v>
      </c>
      <c r="H176" s="28" t="s">
        <v>844</v>
      </c>
      <c r="I176" s="26" t="s">
        <v>839</v>
      </c>
      <c r="J176" s="26" t="s">
        <v>874</v>
      </c>
      <c r="K176" s="25" t="s">
        <v>470</v>
      </c>
    </row>
    <row r="177" spans="1:11" ht="15.45" x14ac:dyDescent="0.4">
      <c r="A177" s="25"/>
      <c r="B177" s="25" t="s">
        <v>700</v>
      </c>
      <c r="C177" s="26" t="s">
        <v>875</v>
      </c>
      <c r="D177" s="25">
        <v>3</v>
      </c>
      <c r="E177" s="27">
        <v>18811000</v>
      </c>
      <c r="F177" s="25" t="s">
        <v>876</v>
      </c>
      <c r="G177" s="25">
        <v>2006</v>
      </c>
      <c r="H177" s="28" t="s">
        <v>628</v>
      </c>
      <c r="I177" s="25" t="s">
        <v>784</v>
      </c>
      <c r="J177" s="26" t="s">
        <v>840</v>
      </c>
      <c r="K177" s="25" t="s">
        <v>470</v>
      </c>
    </row>
    <row r="178" spans="1:11" ht="15.45" x14ac:dyDescent="0.4">
      <c r="A178" s="25"/>
      <c r="B178" s="25" t="s">
        <v>704</v>
      </c>
      <c r="C178" s="26" t="s">
        <v>877</v>
      </c>
      <c r="D178" s="25">
        <v>3</v>
      </c>
      <c r="E178" s="27">
        <v>18206000</v>
      </c>
      <c r="F178" s="25" t="s">
        <v>878</v>
      </c>
      <c r="G178" s="25">
        <v>2006</v>
      </c>
      <c r="H178" s="28" t="s">
        <v>628</v>
      </c>
      <c r="I178" s="25" t="s">
        <v>784</v>
      </c>
      <c r="J178" s="26" t="s">
        <v>840</v>
      </c>
      <c r="K178" s="25" t="s">
        <v>470</v>
      </c>
    </row>
    <row r="179" spans="1:11" ht="15.45" x14ac:dyDescent="0.4">
      <c r="A179" s="25"/>
      <c r="B179" s="25" t="s">
        <v>709</v>
      </c>
      <c r="C179" s="26" t="s">
        <v>879</v>
      </c>
      <c r="D179" s="25">
        <v>3.5</v>
      </c>
      <c r="E179" s="27">
        <v>18009000</v>
      </c>
      <c r="F179" s="25">
        <v>887.48</v>
      </c>
      <c r="G179" s="25">
        <v>2007</v>
      </c>
      <c r="H179" s="28" t="s">
        <v>628</v>
      </c>
      <c r="I179" s="25" t="s">
        <v>817</v>
      </c>
      <c r="J179" s="26" t="s">
        <v>840</v>
      </c>
      <c r="K179" s="25" t="s">
        <v>470</v>
      </c>
    </row>
    <row r="180" spans="1:11" ht="87.45" x14ac:dyDescent="0.4">
      <c r="A180" s="17"/>
      <c r="B180" s="25" t="s">
        <v>713</v>
      </c>
      <c r="C180" s="26" t="s">
        <v>880</v>
      </c>
      <c r="D180" s="25">
        <v>0.25</v>
      </c>
      <c r="E180" s="27">
        <v>167500</v>
      </c>
      <c r="F180" s="25">
        <v>0.80800000000000005</v>
      </c>
      <c r="G180" s="25">
        <v>2008</v>
      </c>
      <c r="H180" s="26" t="s">
        <v>881</v>
      </c>
      <c r="I180" s="26" t="s">
        <v>882</v>
      </c>
      <c r="J180" s="26" t="s">
        <v>883</v>
      </c>
      <c r="K180" s="25" t="s">
        <v>470</v>
      </c>
    </row>
    <row r="181" spans="1:11" ht="29.15" x14ac:dyDescent="0.4">
      <c r="A181" s="25"/>
      <c r="B181" s="25" t="s">
        <v>507</v>
      </c>
      <c r="C181" s="26" t="s">
        <v>884</v>
      </c>
      <c r="D181" s="25">
        <v>3</v>
      </c>
      <c r="E181" s="27">
        <v>20999000</v>
      </c>
      <c r="F181" s="25" t="s">
        <v>885</v>
      </c>
      <c r="G181" s="25">
        <v>2004</v>
      </c>
      <c r="H181" s="28" t="s">
        <v>849</v>
      </c>
      <c r="I181" s="25" t="s">
        <v>784</v>
      </c>
      <c r="J181" s="29" t="s">
        <v>664</v>
      </c>
      <c r="K181" s="25" t="s">
        <v>470</v>
      </c>
    </row>
    <row r="182" spans="1:11" ht="29.15" x14ac:dyDescent="0.4">
      <c r="A182" s="25"/>
      <c r="B182" s="25" t="s">
        <v>507</v>
      </c>
      <c r="C182" s="26" t="s">
        <v>886</v>
      </c>
      <c r="D182" s="25">
        <v>2.5</v>
      </c>
      <c r="E182" s="27">
        <v>19878000</v>
      </c>
      <c r="F182" s="25" t="s">
        <v>887</v>
      </c>
      <c r="G182" s="25">
        <v>2004</v>
      </c>
      <c r="H182" s="28" t="s">
        <v>849</v>
      </c>
      <c r="I182" s="25" t="s">
        <v>784</v>
      </c>
      <c r="J182" s="29" t="s">
        <v>664</v>
      </c>
      <c r="K182" s="25" t="s">
        <v>470</v>
      </c>
    </row>
    <row r="183" spans="1:11" ht="29.15" x14ac:dyDescent="0.4">
      <c r="A183" s="25"/>
      <c r="B183" s="25" t="s">
        <v>507</v>
      </c>
      <c r="C183" s="26" t="s">
        <v>888</v>
      </c>
      <c r="D183" s="25">
        <v>3</v>
      </c>
      <c r="E183" s="27">
        <v>18404000</v>
      </c>
      <c r="F183" s="25" t="s">
        <v>889</v>
      </c>
      <c r="G183" s="25">
        <v>2004</v>
      </c>
      <c r="H183" s="28" t="s">
        <v>849</v>
      </c>
      <c r="I183" s="25" t="s">
        <v>784</v>
      </c>
      <c r="J183" s="29" t="s">
        <v>664</v>
      </c>
      <c r="K183" s="25" t="s">
        <v>470</v>
      </c>
    </row>
    <row r="184" spans="1:11" ht="29.15" x14ac:dyDescent="0.4">
      <c r="A184" s="25"/>
      <c r="B184" s="25" t="s">
        <v>507</v>
      </c>
      <c r="C184" s="26" t="s">
        <v>890</v>
      </c>
      <c r="D184" s="25">
        <v>2</v>
      </c>
      <c r="E184" s="27">
        <v>19447000</v>
      </c>
      <c r="F184" s="25" t="s">
        <v>891</v>
      </c>
      <c r="G184" s="25">
        <v>2004</v>
      </c>
      <c r="H184" s="28" t="s">
        <v>849</v>
      </c>
      <c r="I184" s="25" t="s">
        <v>784</v>
      </c>
      <c r="J184" s="29" t="s">
        <v>664</v>
      </c>
      <c r="K184" s="25" t="s">
        <v>470</v>
      </c>
    </row>
    <row r="185" spans="1:11" ht="29.15" x14ac:dyDescent="0.4">
      <c r="A185" s="25"/>
      <c r="B185" s="25" t="s">
        <v>507</v>
      </c>
      <c r="C185" s="26" t="s">
        <v>892</v>
      </c>
      <c r="D185" s="25">
        <v>3</v>
      </c>
      <c r="E185" s="27">
        <v>18790000</v>
      </c>
      <c r="F185" s="25" t="s">
        <v>893</v>
      </c>
      <c r="G185" s="25">
        <v>2006</v>
      </c>
      <c r="H185" s="28" t="s">
        <v>628</v>
      </c>
      <c r="I185" s="25" t="s">
        <v>784</v>
      </c>
      <c r="J185" s="26" t="s">
        <v>840</v>
      </c>
      <c r="K185" s="25" t="s">
        <v>470</v>
      </c>
    </row>
    <row r="186" spans="1:11" ht="29.15" x14ac:dyDescent="0.4">
      <c r="A186" s="25"/>
      <c r="B186" s="25" t="s">
        <v>507</v>
      </c>
      <c r="C186" s="26" t="s">
        <v>894</v>
      </c>
      <c r="D186" s="25">
        <v>3</v>
      </c>
      <c r="E186" s="27">
        <v>22096000</v>
      </c>
      <c r="F186" s="25" t="s">
        <v>895</v>
      </c>
      <c r="G186" s="25">
        <v>2006</v>
      </c>
      <c r="H186" s="28" t="s">
        <v>628</v>
      </c>
      <c r="I186" s="25" t="s">
        <v>784</v>
      </c>
      <c r="J186" s="26" t="s">
        <v>840</v>
      </c>
      <c r="K186" s="25" t="s">
        <v>470</v>
      </c>
    </row>
    <row r="187" spans="1:11" ht="29.15" x14ac:dyDescent="0.4">
      <c r="A187" s="25"/>
      <c r="B187" s="25" t="s">
        <v>507</v>
      </c>
      <c r="C187" s="26" t="s">
        <v>896</v>
      </c>
      <c r="D187" s="25">
        <v>3</v>
      </c>
      <c r="E187" s="27">
        <v>16725000</v>
      </c>
      <c r="F187" s="25" t="s">
        <v>897</v>
      </c>
      <c r="G187" s="25">
        <v>2007</v>
      </c>
      <c r="H187" s="28" t="s">
        <v>628</v>
      </c>
      <c r="I187" s="25" t="s">
        <v>784</v>
      </c>
      <c r="J187" s="26" t="s">
        <v>840</v>
      </c>
      <c r="K187" s="25" t="s">
        <v>470</v>
      </c>
    </row>
    <row r="188" spans="1:11" ht="29.15" x14ac:dyDescent="0.4">
      <c r="A188" s="25"/>
      <c r="B188" s="25" t="s">
        <v>507</v>
      </c>
      <c r="C188" s="26" t="s">
        <v>898</v>
      </c>
      <c r="D188" s="25">
        <v>3</v>
      </c>
      <c r="E188" s="27">
        <v>18975000</v>
      </c>
      <c r="F188" s="25" t="s">
        <v>899</v>
      </c>
      <c r="G188" s="25">
        <v>2007</v>
      </c>
      <c r="H188" s="28" t="s">
        <v>628</v>
      </c>
      <c r="I188" s="25" t="s">
        <v>784</v>
      </c>
      <c r="J188" s="26" t="s">
        <v>840</v>
      </c>
      <c r="K188" s="25" t="s">
        <v>470</v>
      </c>
    </row>
    <row r="189" spans="1:11" ht="87.45" x14ac:dyDescent="0.4">
      <c r="A189" s="17"/>
      <c r="B189" s="25" t="s">
        <v>507</v>
      </c>
      <c r="C189" s="26" t="s">
        <v>900</v>
      </c>
      <c r="D189" s="25">
        <v>0.15</v>
      </c>
      <c r="E189" s="27">
        <v>117000</v>
      </c>
      <c r="F189" s="25">
        <v>0.47099999999999997</v>
      </c>
      <c r="G189" s="25">
        <v>2009</v>
      </c>
      <c r="H189" s="26" t="s">
        <v>881</v>
      </c>
      <c r="I189" s="26" t="s">
        <v>901</v>
      </c>
      <c r="J189" s="26" t="s">
        <v>902</v>
      </c>
      <c r="K189" s="25" t="s">
        <v>470</v>
      </c>
    </row>
    <row r="190" spans="1:11" x14ac:dyDescent="0.4">
      <c r="A190" s="69"/>
      <c r="B190" s="75" t="s">
        <v>115</v>
      </c>
      <c r="C190" s="74" t="s">
        <v>903</v>
      </c>
      <c r="D190" s="75" t="s">
        <v>904</v>
      </c>
      <c r="E190" s="76">
        <v>190900</v>
      </c>
      <c r="F190" s="75">
        <v>2.52</v>
      </c>
      <c r="G190" s="75">
        <v>1851</v>
      </c>
      <c r="H190" s="74" t="s">
        <v>905</v>
      </c>
      <c r="I190" s="75" t="s">
        <v>761</v>
      </c>
      <c r="J190" s="78" t="s">
        <v>664</v>
      </c>
      <c r="K190" s="75" t="s">
        <v>472</v>
      </c>
    </row>
    <row r="191" spans="1:11" x14ac:dyDescent="0.4">
      <c r="A191" s="69"/>
      <c r="B191" s="75"/>
      <c r="C191" s="74"/>
      <c r="D191" s="75"/>
      <c r="E191" s="76"/>
      <c r="F191" s="75"/>
      <c r="G191" s="75"/>
      <c r="H191" s="74"/>
      <c r="I191" s="75"/>
      <c r="J191" s="78"/>
      <c r="K191" s="75"/>
    </row>
    <row r="192" spans="1:11" x14ac:dyDescent="0.4">
      <c r="A192" s="69"/>
      <c r="B192" s="75" t="s">
        <v>514</v>
      </c>
      <c r="C192" s="74" t="s">
        <v>906</v>
      </c>
      <c r="D192" s="75" t="s">
        <v>907</v>
      </c>
      <c r="E192" s="76">
        <v>266000</v>
      </c>
      <c r="F192" s="75">
        <v>4.1440000000000001</v>
      </c>
      <c r="G192" s="75">
        <v>1851</v>
      </c>
      <c r="H192" s="74" t="s">
        <v>905</v>
      </c>
      <c r="I192" s="75" t="s">
        <v>761</v>
      </c>
      <c r="J192" s="78" t="s">
        <v>664</v>
      </c>
      <c r="K192" s="75" t="s">
        <v>472</v>
      </c>
    </row>
    <row r="193" spans="1:11" x14ac:dyDescent="0.4">
      <c r="A193" s="69"/>
      <c r="B193" s="75"/>
      <c r="C193" s="74"/>
      <c r="D193" s="75"/>
      <c r="E193" s="76"/>
      <c r="F193" s="75"/>
      <c r="G193" s="75"/>
      <c r="H193" s="74"/>
      <c r="I193" s="75"/>
      <c r="J193" s="78"/>
      <c r="K193" s="75"/>
    </row>
    <row r="194" spans="1:11" x14ac:dyDescent="0.4">
      <c r="A194" s="69"/>
      <c r="B194" s="75" t="s">
        <v>524</v>
      </c>
      <c r="C194" s="74" t="s">
        <v>908</v>
      </c>
      <c r="D194" s="75" t="s">
        <v>909</v>
      </c>
      <c r="E194" s="76">
        <v>436300</v>
      </c>
      <c r="F194" s="75">
        <v>8.7059999999999995</v>
      </c>
      <c r="G194" s="75">
        <v>1787</v>
      </c>
      <c r="H194" s="74" t="s">
        <v>760</v>
      </c>
      <c r="I194" s="75" t="s">
        <v>761</v>
      </c>
      <c r="J194" s="78" t="s">
        <v>664</v>
      </c>
      <c r="K194" s="75" t="s">
        <v>472</v>
      </c>
    </row>
    <row r="195" spans="1:11" x14ac:dyDescent="0.4">
      <c r="A195" s="69"/>
      <c r="B195" s="75"/>
      <c r="C195" s="74"/>
      <c r="D195" s="75"/>
      <c r="E195" s="76"/>
      <c r="F195" s="75"/>
      <c r="G195" s="75"/>
      <c r="H195" s="74"/>
      <c r="I195" s="75"/>
      <c r="J195" s="78"/>
      <c r="K195" s="75"/>
    </row>
    <row r="196" spans="1:11" x14ac:dyDescent="0.4">
      <c r="A196" s="69"/>
      <c r="B196" s="75" t="s">
        <v>527</v>
      </c>
      <c r="C196" s="74" t="s">
        <v>910</v>
      </c>
      <c r="D196" s="75" t="s">
        <v>911</v>
      </c>
      <c r="E196" s="76">
        <v>583500</v>
      </c>
      <c r="F196" s="75">
        <v>13.46</v>
      </c>
      <c r="G196" s="75">
        <v>1787</v>
      </c>
      <c r="H196" s="74" t="s">
        <v>760</v>
      </c>
      <c r="I196" s="75" t="s">
        <v>761</v>
      </c>
      <c r="J196" s="78" t="s">
        <v>664</v>
      </c>
      <c r="K196" s="75" t="s">
        <v>472</v>
      </c>
    </row>
    <row r="197" spans="1:11" x14ac:dyDescent="0.4">
      <c r="A197" s="69"/>
      <c r="B197" s="75"/>
      <c r="C197" s="74"/>
      <c r="D197" s="75"/>
      <c r="E197" s="76"/>
      <c r="F197" s="75"/>
      <c r="G197" s="75"/>
      <c r="H197" s="74"/>
      <c r="I197" s="75"/>
      <c r="J197" s="78"/>
      <c r="K197" s="75"/>
    </row>
    <row r="198" spans="1:11" x14ac:dyDescent="0.4">
      <c r="A198" s="69"/>
      <c r="B198" s="75" t="s">
        <v>55</v>
      </c>
      <c r="C198" s="74" t="s">
        <v>912</v>
      </c>
      <c r="D198" s="75" t="s">
        <v>913</v>
      </c>
      <c r="E198" s="76">
        <v>129900</v>
      </c>
      <c r="F198" s="75">
        <v>1.413</v>
      </c>
      <c r="G198" s="75">
        <v>1948</v>
      </c>
      <c r="H198" s="74" t="s">
        <v>914</v>
      </c>
      <c r="I198" s="75" t="s">
        <v>761</v>
      </c>
      <c r="J198" s="78" t="s">
        <v>664</v>
      </c>
      <c r="K198" s="75" t="s">
        <v>472</v>
      </c>
    </row>
    <row r="199" spans="1:11" x14ac:dyDescent="0.4">
      <c r="A199" s="69"/>
      <c r="B199" s="75"/>
      <c r="C199" s="74"/>
      <c r="D199" s="75"/>
      <c r="E199" s="76"/>
      <c r="F199" s="75"/>
      <c r="G199" s="75"/>
      <c r="H199" s="74"/>
      <c r="I199" s="75"/>
      <c r="J199" s="78"/>
      <c r="K199" s="75"/>
    </row>
    <row r="200" spans="1:11" x14ac:dyDescent="0.4">
      <c r="A200" s="69"/>
      <c r="B200" s="75" t="s">
        <v>535</v>
      </c>
      <c r="C200" s="74" t="s">
        <v>915</v>
      </c>
      <c r="D200" s="75" t="s">
        <v>916</v>
      </c>
      <c r="E200" s="76">
        <v>49800</v>
      </c>
      <c r="F200" s="75">
        <v>0.33500000000000002</v>
      </c>
      <c r="G200" s="75">
        <v>1986</v>
      </c>
      <c r="H200" s="77" t="s">
        <v>917</v>
      </c>
      <c r="I200" s="77" t="s">
        <v>805</v>
      </c>
      <c r="J200" s="78" t="s">
        <v>664</v>
      </c>
      <c r="K200" s="75" t="s">
        <v>472</v>
      </c>
    </row>
    <row r="201" spans="1:11" x14ac:dyDescent="0.4">
      <c r="A201" s="69"/>
      <c r="B201" s="75"/>
      <c r="C201" s="74"/>
      <c r="D201" s="75"/>
      <c r="E201" s="76"/>
      <c r="F201" s="75"/>
      <c r="G201" s="75"/>
      <c r="H201" s="77"/>
      <c r="I201" s="77"/>
      <c r="J201" s="78"/>
      <c r="K201" s="75"/>
    </row>
    <row r="202" spans="1:11" x14ac:dyDescent="0.4">
      <c r="A202" s="69"/>
      <c r="B202" s="75" t="s">
        <v>541</v>
      </c>
      <c r="C202" s="74" t="s">
        <v>918</v>
      </c>
      <c r="D202" s="75" t="s">
        <v>919</v>
      </c>
      <c r="E202" s="76">
        <v>53800</v>
      </c>
      <c r="F202" s="75">
        <v>0.376</v>
      </c>
      <c r="G202" s="75">
        <v>1986</v>
      </c>
      <c r="H202" s="77" t="s">
        <v>917</v>
      </c>
      <c r="I202" s="77" t="s">
        <v>805</v>
      </c>
      <c r="J202" s="78" t="s">
        <v>664</v>
      </c>
      <c r="K202" s="75" t="s">
        <v>472</v>
      </c>
    </row>
    <row r="203" spans="1:11" x14ac:dyDescent="0.4">
      <c r="A203" s="69"/>
      <c r="B203" s="75"/>
      <c r="C203" s="74"/>
      <c r="D203" s="75"/>
      <c r="E203" s="76"/>
      <c r="F203" s="75"/>
      <c r="G203" s="75"/>
      <c r="H203" s="77"/>
      <c r="I203" s="77"/>
      <c r="J203" s="78"/>
      <c r="K203" s="75"/>
    </row>
    <row r="204" spans="1:11" x14ac:dyDescent="0.4">
      <c r="A204" s="69"/>
      <c r="B204" s="75" t="s">
        <v>544</v>
      </c>
      <c r="C204" s="74" t="s">
        <v>920</v>
      </c>
      <c r="D204" s="75" t="s">
        <v>921</v>
      </c>
      <c r="E204" s="76">
        <v>59200</v>
      </c>
      <c r="F204" s="75">
        <v>0.435</v>
      </c>
      <c r="G204" s="75">
        <v>1986</v>
      </c>
      <c r="H204" s="79" t="s">
        <v>922</v>
      </c>
      <c r="I204" s="74" t="s">
        <v>923</v>
      </c>
      <c r="J204" s="78" t="s">
        <v>664</v>
      </c>
      <c r="K204" s="75" t="s">
        <v>472</v>
      </c>
    </row>
    <row r="205" spans="1:11" x14ac:dyDescent="0.4">
      <c r="A205" s="69"/>
      <c r="B205" s="75"/>
      <c r="C205" s="74"/>
      <c r="D205" s="75"/>
      <c r="E205" s="76"/>
      <c r="F205" s="75"/>
      <c r="G205" s="75"/>
      <c r="H205" s="79"/>
      <c r="I205" s="74"/>
      <c r="J205" s="78"/>
      <c r="K205" s="75"/>
    </row>
    <row r="206" spans="1:11" x14ac:dyDescent="0.4">
      <c r="A206" s="69"/>
      <c r="B206" s="75" t="s">
        <v>550</v>
      </c>
      <c r="C206" s="74" t="s">
        <v>924</v>
      </c>
      <c r="D206" s="75" t="s">
        <v>925</v>
      </c>
      <c r="E206" s="76">
        <v>61800</v>
      </c>
      <c r="F206" s="75">
        <v>0.46400000000000002</v>
      </c>
      <c r="G206" s="75">
        <v>1986</v>
      </c>
      <c r="H206" s="77" t="s">
        <v>926</v>
      </c>
      <c r="I206" s="74" t="s">
        <v>923</v>
      </c>
      <c r="J206" s="78" t="s">
        <v>664</v>
      </c>
      <c r="K206" s="75" t="s">
        <v>472</v>
      </c>
    </row>
    <row r="207" spans="1:11" x14ac:dyDescent="0.4">
      <c r="A207" s="69"/>
      <c r="B207" s="75"/>
      <c r="C207" s="74"/>
      <c r="D207" s="75"/>
      <c r="E207" s="76"/>
      <c r="F207" s="75"/>
      <c r="G207" s="75"/>
      <c r="H207" s="77"/>
      <c r="I207" s="74"/>
      <c r="J207" s="78"/>
      <c r="K207" s="75"/>
    </row>
    <row r="208" spans="1:11" ht="29.15" x14ac:dyDescent="0.4">
      <c r="A208" s="17"/>
      <c r="B208" s="32" t="s">
        <v>555</v>
      </c>
      <c r="C208" s="33" t="s">
        <v>927</v>
      </c>
      <c r="D208" s="32" t="s">
        <v>928</v>
      </c>
      <c r="E208" s="34">
        <v>62700</v>
      </c>
      <c r="F208" s="32">
        <v>0.47399999999999998</v>
      </c>
      <c r="G208" s="32">
        <v>1986</v>
      </c>
      <c r="H208" s="35" t="s">
        <v>926</v>
      </c>
      <c r="I208" s="33" t="s">
        <v>923</v>
      </c>
      <c r="J208" s="36" t="s">
        <v>664</v>
      </c>
      <c r="K208" s="32" t="s">
        <v>472</v>
      </c>
    </row>
    <row r="209" spans="1:11" x14ac:dyDescent="0.4">
      <c r="A209" s="69"/>
      <c r="B209" s="75" t="s">
        <v>558</v>
      </c>
      <c r="C209" s="74" t="s">
        <v>929</v>
      </c>
      <c r="D209" s="75" t="s">
        <v>930</v>
      </c>
      <c r="E209" s="76">
        <v>64400</v>
      </c>
      <c r="F209" s="75">
        <v>0.49299999999999999</v>
      </c>
      <c r="G209" s="75">
        <v>1986</v>
      </c>
      <c r="H209" s="77" t="s">
        <v>926</v>
      </c>
      <c r="I209" s="74" t="s">
        <v>923</v>
      </c>
      <c r="J209" s="78" t="s">
        <v>664</v>
      </c>
      <c r="K209" s="75" t="s">
        <v>472</v>
      </c>
    </row>
    <row r="210" spans="1:11" x14ac:dyDescent="0.4">
      <c r="A210" s="69"/>
      <c r="B210" s="75"/>
      <c r="C210" s="74"/>
      <c r="D210" s="75"/>
      <c r="E210" s="76"/>
      <c r="F210" s="75"/>
      <c r="G210" s="75"/>
      <c r="H210" s="77"/>
      <c r="I210" s="74"/>
      <c r="J210" s="78"/>
      <c r="K210" s="75"/>
    </row>
    <row r="211" spans="1:11" x14ac:dyDescent="0.4">
      <c r="A211" s="69"/>
      <c r="B211" s="75" t="s">
        <v>562</v>
      </c>
      <c r="C211" s="74" t="s">
        <v>931</v>
      </c>
      <c r="D211" s="75" t="s">
        <v>932</v>
      </c>
      <c r="E211" s="76">
        <v>66100</v>
      </c>
      <c r="F211" s="75">
        <v>0.51300000000000001</v>
      </c>
      <c r="G211" s="75">
        <v>1986</v>
      </c>
      <c r="H211" s="77" t="s">
        <v>926</v>
      </c>
      <c r="I211" s="74" t="s">
        <v>923</v>
      </c>
      <c r="J211" s="78" t="s">
        <v>664</v>
      </c>
      <c r="K211" s="75" t="s">
        <v>472</v>
      </c>
    </row>
    <row r="212" spans="1:11" x14ac:dyDescent="0.4">
      <c r="A212" s="69"/>
      <c r="B212" s="75"/>
      <c r="C212" s="74"/>
      <c r="D212" s="75"/>
      <c r="E212" s="76"/>
      <c r="F212" s="75"/>
      <c r="G212" s="75"/>
      <c r="H212" s="77"/>
      <c r="I212" s="74"/>
      <c r="J212" s="78"/>
      <c r="K212" s="75"/>
    </row>
    <row r="213" spans="1:11" ht="29.15" x14ac:dyDescent="0.4">
      <c r="A213" s="17"/>
      <c r="B213" s="32" t="s">
        <v>567</v>
      </c>
      <c r="C213" s="33" t="s">
        <v>933</v>
      </c>
      <c r="D213" s="32" t="s">
        <v>934</v>
      </c>
      <c r="E213" s="34">
        <v>69900</v>
      </c>
      <c r="F213" s="32">
        <v>0.55800000000000005</v>
      </c>
      <c r="G213" s="32">
        <v>1986</v>
      </c>
      <c r="H213" s="35" t="s">
        <v>926</v>
      </c>
      <c r="I213" s="33" t="s">
        <v>923</v>
      </c>
      <c r="J213" s="36" t="s">
        <v>664</v>
      </c>
      <c r="K213" s="32" t="s">
        <v>472</v>
      </c>
    </row>
    <row r="214" spans="1:11" x14ac:dyDescent="0.4">
      <c r="A214" s="69"/>
      <c r="B214" s="75" t="s">
        <v>571</v>
      </c>
      <c r="C214" s="74" t="s">
        <v>935</v>
      </c>
      <c r="D214" s="75" t="s">
        <v>936</v>
      </c>
      <c r="E214" s="76">
        <v>75300</v>
      </c>
      <c r="F214" s="75">
        <v>0.624</v>
      </c>
      <c r="G214" s="75">
        <v>1986</v>
      </c>
      <c r="H214" s="77" t="s">
        <v>926</v>
      </c>
      <c r="I214" s="74" t="s">
        <v>923</v>
      </c>
      <c r="J214" s="78" t="s">
        <v>664</v>
      </c>
      <c r="K214" s="75" t="s">
        <v>472</v>
      </c>
    </row>
    <row r="215" spans="1:11" x14ac:dyDescent="0.4">
      <c r="A215" s="69"/>
      <c r="B215" s="75"/>
      <c r="C215" s="74"/>
      <c r="D215" s="75"/>
      <c r="E215" s="76"/>
      <c r="F215" s="75"/>
      <c r="G215" s="75"/>
      <c r="H215" s="77"/>
      <c r="I215" s="74"/>
      <c r="J215" s="78"/>
      <c r="K215" s="75"/>
    </row>
    <row r="216" spans="1:11" x14ac:dyDescent="0.4">
      <c r="A216" s="69"/>
      <c r="B216" s="75" t="s">
        <v>576</v>
      </c>
      <c r="C216" s="74" t="s">
        <v>937</v>
      </c>
      <c r="D216" s="75" t="s">
        <v>938</v>
      </c>
      <c r="E216" s="76">
        <v>86000</v>
      </c>
      <c r="F216" s="75">
        <v>0.76200000000000001</v>
      </c>
      <c r="G216" s="75">
        <v>1985</v>
      </c>
      <c r="H216" s="77" t="s">
        <v>926</v>
      </c>
      <c r="I216" s="74" t="s">
        <v>923</v>
      </c>
      <c r="J216" s="78" t="s">
        <v>664</v>
      </c>
      <c r="K216" s="75" t="s">
        <v>472</v>
      </c>
    </row>
    <row r="217" spans="1:11" x14ac:dyDescent="0.4">
      <c r="A217" s="69"/>
      <c r="B217" s="75"/>
      <c r="C217" s="74"/>
      <c r="D217" s="75"/>
      <c r="E217" s="76"/>
      <c r="F217" s="75"/>
      <c r="G217" s="75"/>
      <c r="H217" s="77"/>
      <c r="I217" s="74"/>
      <c r="J217" s="78"/>
      <c r="K217" s="75"/>
    </row>
    <row r="218" spans="1:11" ht="29.15" x14ac:dyDescent="0.4">
      <c r="A218" s="17"/>
      <c r="B218" s="32" t="s">
        <v>581</v>
      </c>
      <c r="C218" s="33" t="s">
        <v>939</v>
      </c>
      <c r="D218" s="32">
        <v>49</v>
      </c>
      <c r="E218" s="34">
        <v>7231100</v>
      </c>
      <c r="F218" s="32" t="s">
        <v>940</v>
      </c>
      <c r="G218" s="32">
        <v>1997</v>
      </c>
      <c r="H218" s="35" t="s">
        <v>941</v>
      </c>
      <c r="I218" s="33" t="s">
        <v>736</v>
      </c>
      <c r="J218" s="36" t="s">
        <v>664</v>
      </c>
      <c r="K218" s="32" t="s">
        <v>472</v>
      </c>
    </row>
    <row r="219" spans="1:11" x14ac:dyDescent="0.4">
      <c r="A219" s="69"/>
      <c r="B219" s="75" t="s">
        <v>585</v>
      </c>
      <c r="C219" s="74" t="s">
        <v>942</v>
      </c>
      <c r="D219" s="75">
        <v>75</v>
      </c>
      <c r="E219" s="76">
        <v>12179400</v>
      </c>
      <c r="F219" s="75" t="s">
        <v>943</v>
      </c>
      <c r="G219" s="75">
        <v>1997</v>
      </c>
      <c r="H219" s="77" t="s">
        <v>941</v>
      </c>
      <c r="I219" s="74" t="s">
        <v>736</v>
      </c>
      <c r="J219" s="78" t="s">
        <v>664</v>
      </c>
      <c r="K219" s="75" t="s">
        <v>472</v>
      </c>
    </row>
    <row r="220" spans="1:11" x14ac:dyDescent="0.4">
      <c r="A220" s="69"/>
      <c r="B220" s="75"/>
      <c r="C220" s="74"/>
      <c r="D220" s="75"/>
      <c r="E220" s="76"/>
      <c r="F220" s="75"/>
      <c r="G220" s="75"/>
      <c r="H220" s="77"/>
      <c r="I220" s="74"/>
      <c r="J220" s="78"/>
      <c r="K220" s="75"/>
    </row>
    <row r="221" spans="1:11" x14ac:dyDescent="0.4">
      <c r="A221" s="69"/>
      <c r="B221" s="75"/>
      <c r="C221" s="74"/>
      <c r="D221" s="75"/>
      <c r="E221" s="76"/>
      <c r="F221" s="75"/>
      <c r="G221" s="75"/>
      <c r="H221" s="77"/>
      <c r="I221" s="74"/>
      <c r="J221" s="78"/>
      <c r="K221" s="75"/>
    </row>
    <row r="222" spans="1:11" x14ac:dyDescent="0.4">
      <c r="A222" s="69"/>
      <c r="B222" s="75" t="s">
        <v>590</v>
      </c>
      <c r="C222" s="74" t="s">
        <v>944</v>
      </c>
      <c r="D222" s="75">
        <v>25</v>
      </c>
      <c r="E222" s="76">
        <v>16256000</v>
      </c>
      <c r="F222" s="75" t="s">
        <v>945</v>
      </c>
      <c r="G222" s="75">
        <v>1999</v>
      </c>
      <c r="H222" s="77" t="s">
        <v>946</v>
      </c>
      <c r="I222" s="74" t="s">
        <v>736</v>
      </c>
      <c r="J222" s="78" t="s">
        <v>664</v>
      </c>
      <c r="K222" s="75" t="s">
        <v>472</v>
      </c>
    </row>
    <row r="223" spans="1:11" x14ac:dyDescent="0.4">
      <c r="A223" s="69"/>
      <c r="B223" s="75"/>
      <c r="C223" s="74"/>
      <c r="D223" s="75"/>
      <c r="E223" s="76"/>
      <c r="F223" s="75"/>
      <c r="G223" s="75"/>
      <c r="H223" s="77"/>
      <c r="I223" s="74"/>
      <c r="J223" s="78"/>
      <c r="K223" s="75"/>
    </row>
    <row r="224" spans="1:11" x14ac:dyDescent="0.4">
      <c r="A224" s="69"/>
      <c r="B224" s="75" t="s">
        <v>596</v>
      </c>
      <c r="C224" s="74" t="s">
        <v>947</v>
      </c>
      <c r="D224" s="75">
        <v>24</v>
      </c>
      <c r="E224" s="76">
        <v>17418000</v>
      </c>
      <c r="F224" s="75" t="s">
        <v>948</v>
      </c>
      <c r="G224" s="75">
        <v>1999</v>
      </c>
      <c r="H224" s="77" t="s">
        <v>946</v>
      </c>
      <c r="I224" s="74" t="s">
        <v>736</v>
      </c>
      <c r="J224" s="78" t="s">
        <v>664</v>
      </c>
      <c r="K224" s="75" t="s">
        <v>472</v>
      </c>
    </row>
    <row r="225" spans="1:11" x14ac:dyDescent="0.4">
      <c r="A225" s="69"/>
      <c r="B225" s="75"/>
      <c r="C225" s="74"/>
      <c r="D225" s="75"/>
      <c r="E225" s="76"/>
      <c r="F225" s="75"/>
      <c r="G225" s="75"/>
      <c r="H225" s="77"/>
      <c r="I225" s="74"/>
      <c r="J225" s="78"/>
      <c r="K225" s="75"/>
    </row>
    <row r="226" spans="1:11" x14ac:dyDescent="0.4">
      <c r="A226" s="69"/>
      <c r="B226" s="75" t="s">
        <v>601</v>
      </c>
      <c r="C226" s="74" t="s">
        <v>949</v>
      </c>
      <c r="D226" s="75">
        <v>10</v>
      </c>
      <c r="E226" s="76">
        <v>8004000</v>
      </c>
      <c r="F226" s="75" t="s">
        <v>950</v>
      </c>
      <c r="G226" s="75">
        <v>1999</v>
      </c>
      <c r="H226" s="77" t="s">
        <v>946</v>
      </c>
      <c r="I226" s="74" t="s">
        <v>736</v>
      </c>
      <c r="J226" s="78" t="s">
        <v>664</v>
      </c>
      <c r="K226" s="75" t="s">
        <v>472</v>
      </c>
    </row>
    <row r="227" spans="1:11" x14ac:dyDescent="0.4">
      <c r="A227" s="69"/>
      <c r="B227" s="75"/>
      <c r="C227" s="74"/>
      <c r="D227" s="75"/>
      <c r="E227" s="76"/>
      <c r="F227" s="75"/>
      <c r="G227" s="75"/>
      <c r="H227" s="77"/>
      <c r="I227" s="74"/>
      <c r="J227" s="78"/>
      <c r="K227" s="75"/>
    </row>
    <row r="228" spans="1:11" ht="29.15" x14ac:dyDescent="0.4">
      <c r="A228" s="32"/>
      <c r="B228" s="32" t="s">
        <v>604</v>
      </c>
      <c r="C228" s="33" t="s">
        <v>951</v>
      </c>
      <c r="D228" s="32">
        <v>5</v>
      </c>
      <c r="E228" s="34">
        <v>8504000</v>
      </c>
      <c r="F228" s="32" t="s">
        <v>952</v>
      </c>
      <c r="G228" s="32">
        <v>2001</v>
      </c>
      <c r="H228" s="35" t="s">
        <v>953</v>
      </c>
      <c r="I228" s="33" t="s">
        <v>736</v>
      </c>
      <c r="J228" s="36" t="s">
        <v>664</v>
      </c>
      <c r="K228" s="32" t="s">
        <v>472</v>
      </c>
    </row>
    <row r="229" spans="1:11" x14ac:dyDescent="0.4">
      <c r="A229" s="69"/>
      <c r="B229" s="75" t="s">
        <v>607</v>
      </c>
      <c r="C229" s="74" t="s">
        <v>954</v>
      </c>
      <c r="D229" s="75">
        <v>6</v>
      </c>
      <c r="E229" s="76">
        <v>4276000</v>
      </c>
      <c r="F229" s="75" t="s">
        <v>955</v>
      </c>
      <c r="G229" s="75">
        <v>2001</v>
      </c>
      <c r="H229" s="77" t="s">
        <v>956</v>
      </c>
      <c r="I229" s="74" t="s">
        <v>736</v>
      </c>
      <c r="J229" s="78" t="s">
        <v>664</v>
      </c>
      <c r="K229" s="75" t="s">
        <v>472</v>
      </c>
    </row>
    <row r="230" spans="1:11" x14ac:dyDescent="0.4">
      <c r="A230" s="69"/>
      <c r="B230" s="75"/>
      <c r="C230" s="74"/>
      <c r="D230" s="75"/>
      <c r="E230" s="76"/>
      <c r="F230" s="75"/>
      <c r="G230" s="75"/>
      <c r="H230" s="77"/>
      <c r="I230" s="74"/>
      <c r="J230" s="78"/>
      <c r="K230" s="75"/>
    </row>
    <row r="231" spans="1:11" ht="29.15" x14ac:dyDescent="0.4">
      <c r="A231" s="32"/>
      <c r="B231" s="32" t="s">
        <v>610</v>
      </c>
      <c r="C231" s="33" t="s">
        <v>957</v>
      </c>
      <c r="D231" s="32">
        <v>5.5</v>
      </c>
      <c r="E231" s="34">
        <v>14345000</v>
      </c>
      <c r="F231" s="37">
        <v>1687.01</v>
      </c>
      <c r="G231" s="32">
        <v>2003</v>
      </c>
      <c r="H231" s="35" t="s">
        <v>958</v>
      </c>
      <c r="I231" s="33" t="s">
        <v>959</v>
      </c>
      <c r="J231" s="36" t="s">
        <v>664</v>
      </c>
      <c r="K231" s="32" t="s">
        <v>472</v>
      </c>
    </row>
    <row r="232" spans="1:11" ht="29.15" x14ac:dyDescent="0.4">
      <c r="A232" s="17"/>
      <c r="B232" s="32" t="s">
        <v>613</v>
      </c>
      <c r="C232" s="33" t="s">
        <v>960</v>
      </c>
      <c r="D232" s="32">
        <v>6</v>
      </c>
      <c r="E232" s="34">
        <v>20901000</v>
      </c>
      <c r="F232" s="32" t="s">
        <v>961</v>
      </c>
      <c r="G232" s="32">
        <v>2001</v>
      </c>
      <c r="H232" s="35" t="s">
        <v>962</v>
      </c>
      <c r="I232" s="33" t="s">
        <v>736</v>
      </c>
      <c r="J232" s="36" t="s">
        <v>664</v>
      </c>
      <c r="K232" s="32" t="s">
        <v>472</v>
      </c>
    </row>
    <row r="233" spans="1:11" ht="29.15" x14ac:dyDescent="0.4">
      <c r="A233" s="17"/>
      <c r="B233" s="32" t="s">
        <v>616</v>
      </c>
      <c r="C233" s="33" t="s">
        <v>963</v>
      </c>
      <c r="D233" s="32">
        <v>10</v>
      </c>
      <c r="E233" s="34">
        <v>76417</v>
      </c>
      <c r="F233" s="32">
        <v>0.63800000000000001</v>
      </c>
      <c r="G233" s="32">
        <v>1986</v>
      </c>
      <c r="H233" s="35" t="s">
        <v>964</v>
      </c>
      <c r="I233" s="33" t="s">
        <v>923</v>
      </c>
      <c r="J233" s="33" t="s">
        <v>840</v>
      </c>
      <c r="K233" s="32" t="s">
        <v>472</v>
      </c>
    </row>
    <row r="234" spans="1:11" x14ac:dyDescent="0.4">
      <c r="A234" s="69"/>
      <c r="B234" s="75" t="s">
        <v>619</v>
      </c>
      <c r="C234" s="74" t="s">
        <v>965</v>
      </c>
      <c r="D234" s="75">
        <v>5</v>
      </c>
      <c r="E234" s="76">
        <v>97736</v>
      </c>
      <c r="F234" s="75">
        <v>0.92300000000000004</v>
      </c>
      <c r="G234" s="75">
        <v>2003</v>
      </c>
      <c r="H234" s="77" t="s">
        <v>966</v>
      </c>
      <c r="I234" s="74" t="s">
        <v>923</v>
      </c>
      <c r="J234" s="74" t="s">
        <v>840</v>
      </c>
      <c r="K234" s="75" t="s">
        <v>472</v>
      </c>
    </row>
    <row r="235" spans="1:11" x14ac:dyDescent="0.4">
      <c r="A235" s="69"/>
      <c r="B235" s="75"/>
      <c r="C235" s="74"/>
      <c r="D235" s="75"/>
      <c r="E235" s="76"/>
      <c r="F235" s="75"/>
      <c r="G235" s="75"/>
      <c r="H235" s="77"/>
      <c r="I235" s="74"/>
      <c r="J235" s="74"/>
      <c r="K235" s="75"/>
    </row>
    <row r="236" spans="1:11" ht="29.15" x14ac:dyDescent="0.4">
      <c r="A236" s="17"/>
      <c r="B236" s="32" t="s">
        <v>622</v>
      </c>
      <c r="C236" s="33" t="s">
        <v>967</v>
      </c>
      <c r="D236" s="32">
        <v>5</v>
      </c>
      <c r="E236" s="34">
        <v>74392</v>
      </c>
      <c r="F236" s="32">
        <v>0.61299999999999999</v>
      </c>
      <c r="G236" s="32">
        <v>2003</v>
      </c>
      <c r="H236" s="35" t="s">
        <v>966</v>
      </c>
      <c r="I236" s="33" t="s">
        <v>923</v>
      </c>
      <c r="J236" s="33" t="s">
        <v>840</v>
      </c>
      <c r="K236" s="32" t="s">
        <v>472</v>
      </c>
    </row>
    <row r="237" spans="1:11" x14ac:dyDescent="0.4">
      <c r="A237" s="69"/>
      <c r="B237" s="60" t="s">
        <v>115</v>
      </c>
      <c r="C237" s="70" t="s">
        <v>968</v>
      </c>
      <c r="D237" s="60" t="s">
        <v>969</v>
      </c>
      <c r="E237" s="71">
        <v>354800</v>
      </c>
      <c r="F237" s="60" t="s">
        <v>970</v>
      </c>
      <c r="G237" s="60">
        <v>1846</v>
      </c>
      <c r="H237" s="70" t="s">
        <v>905</v>
      </c>
      <c r="I237" s="70" t="s">
        <v>736</v>
      </c>
      <c r="J237" s="73" t="s">
        <v>664</v>
      </c>
      <c r="K237" s="60" t="s">
        <v>471</v>
      </c>
    </row>
    <row r="238" spans="1:11" x14ac:dyDescent="0.4">
      <c r="A238" s="69"/>
      <c r="B238" s="60"/>
      <c r="C238" s="70"/>
      <c r="D238" s="60"/>
      <c r="E238" s="71"/>
      <c r="F238" s="60"/>
      <c r="G238" s="60"/>
      <c r="H238" s="70"/>
      <c r="I238" s="70"/>
      <c r="J238" s="73"/>
      <c r="K238" s="60"/>
    </row>
    <row r="239" spans="1:11" x14ac:dyDescent="0.4">
      <c r="A239" s="69"/>
      <c r="B239" s="60" t="s">
        <v>514</v>
      </c>
      <c r="C239" s="70" t="s">
        <v>971</v>
      </c>
      <c r="D239" s="60" t="s">
        <v>972</v>
      </c>
      <c r="E239" s="71">
        <v>5513820</v>
      </c>
      <c r="F239" s="60">
        <v>360.14</v>
      </c>
      <c r="G239" s="60">
        <v>1949</v>
      </c>
      <c r="H239" s="70" t="s">
        <v>914</v>
      </c>
      <c r="I239" s="70" t="s">
        <v>959</v>
      </c>
      <c r="J239" s="73" t="s">
        <v>664</v>
      </c>
      <c r="K239" s="60" t="s">
        <v>471</v>
      </c>
    </row>
    <row r="240" spans="1:11" x14ac:dyDescent="0.4">
      <c r="A240" s="69"/>
      <c r="B240" s="60"/>
      <c r="C240" s="70"/>
      <c r="D240" s="60"/>
      <c r="E240" s="71"/>
      <c r="F240" s="60"/>
      <c r="G240" s="60"/>
      <c r="H240" s="70"/>
      <c r="I240" s="70"/>
      <c r="J240" s="73"/>
      <c r="K240" s="60"/>
    </row>
    <row r="241" spans="1:11" x14ac:dyDescent="0.4">
      <c r="A241" s="69"/>
      <c r="B241" s="60" t="s">
        <v>524</v>
      </c>
      <c r="C241" s="70" t="s">
        <v>973</v>
      </c>
      <c r="D241" s="60" t="s">
        <v>974</v>
      </c>
      <c r="E241" s="71">
        <v>48227</v>
      </c>
      <c r="F241" s="60">
        <v>0.29399999999999998</v>
      </c>
      <c r="G241" s="60">
        <v>1989</v>
      </c>
      <c r="H241" s="72" t="s">
        <v>917</v>
      </c>
      <c r="I241" s="70" t="s">
        <v>923</v>
      </c>
      <c r="J241" s="73" t="s">
        <v>664</v>
      </c>
      <c r="K241" s="60" t="s">
        <v>471</v>
      </c>
    </row>
    <row r="242" spans="1:11" x14ac:dyDescent="0.4">
      <c r="A242" s="69"/>
      <c r="B242" s="60"/>
      <c r="C242" s="70"/>
      <c r="D242" s="60"/>
      <c r="E242" s="71"/>
      <c r="F242" s="60"/>
      <c r="G242" s="60"/>
      <c r="H242" s="72"/>
      <c r="I242" s="70"/>
      <c r="J242" s="73"/>
      <c r="K242" s="60"/>
    </row>
    <row r="243" spans="1:11" x14ac:dyDescent="0.4">
      <c r="A243" s="69"/>
      <c r="B243" s="60" t="s">
        <v>527</v>
      </c>
      <c r="C243" s="70" t="s">
        <v>975</v>
      </c>
      <c r="D243" s="60" t="s">
        <v>976</v>
      </c>
      <c r="E243" s="71">
        <v>50075</v>
      </c>
      <c r="F243" s="60">
        <v>0.311</v>
      </c>
      <c r="G243" s="60">
        <v>1989</v>
      </c>
      <c r="H243" s="72" t="s">
        <v>917</v>
      </c>
      <c r="I243" s="70" t="s">
        <v>923</v>
      </c>
      <c r="J243" s="73" t="s">
        <v>664</v>
      </c>
      <c r="K243" s="60" t="s">
        <v>471</v>
      </c>
    </row>
    <row r="244" spans="1:11" x14ac:dyDescent="0.4">
      <c r="A244" s="69"/>
      <c r="B244" s="60"/>
      <c r="C244" s="70"/>
      <c r="D244" s="60"/>
      <c r="E244" s="71"/>
      <c r="F244" s="60"/>
      <c r="G244" s="60"/>
      <c r="H244" s="72"/>
      <c r="I244" s="70"/>
      <c r="J244" s="73"/>
      <c r="K244" s="60"/>
    </row>
    <row r="245" spans="1:11" ht="29.15" x14ac:dyDescent="0.4">
      <c r="A245" s="17"/>
      <c r="B245" s="38" t="s">
        <v>55</v>
      </c>
      <c r="C245" s="39" t="s">
        <v>977</v>
      </c>
      <c r="D245" s="38" t="s">
        <v>978</v>
      </c>
      <c r="E245" s="40">
        <v>52526</v>
      </c>
      <c r="F245" s="38">
        <v>0.33500000000000002</v>
      </c>
      <c r="G245" s="38">
        <v>1989</v>
      </c>
      <c r="H245" s="41" t="s">
        <v>926</v>
      </c>
      <c r="I245" s="39" t="s">
        <v>923</v>
      </c>
      <c r="J245" s="42" t="s">
        <v>664</v>
      </c>
      <c r="K245" s="38" t="s">
        <v>471</v>
      </c>
    </row>
    <row r="246" spans="1:11" x14ac:dyDescent="0.4">
      <c r="A246" s="69"/>
      <c r="B246" s="60" t="s">
        <v>535</v>
      </c>
      <c r="C246" s="70" t="s">
        <v>979</v>
      </c>
      <c r="D246" s="60" t="s">
        <v>980</v>
      </c>
      <c r="E246" s="71">
        <v>61953</v>
      </c>
      <c r="F246" s="60">
        <v>0.42899999999999999</v>
      </c>
      <c r="G246" s="60">
        <v>1989</v>
      </c>
      <c r="H246" s="72" t="s">
        <v>926</v>
      </c>
      <c r="I246" s="70" t="s">
        <v>923</v>
      </c>
      <c r="J246" s="73" t="s">
        <v>664</v>
      </c>
      <c r="K246" s="60" t="s">
        <v>471</v>
      </c>
    </row>
    <row r="247" spans="1:11" x14ac:dyDescent="0.4">
      <c r="A247" s="69"/>
      <c r="B247" s="60"/>
      <c r="C247" s="70"/>
      <c r="D247" s="60"/>
      <c r="E247" s="71"/>
      <c r="F247" s="60"/>
      <c r="G247" s="60"/>
      <c r="H247" s="72"/>
      <c r="I247" s="70"/>
      <c r="J247" s="73"/>
      <c r="K247" s="60"/>
    </row>
    <row r="248" spans="1:11" ht="29.15" x14ac:dyDescent="0.4">
      <c r="A248" s="17"/>
      <c r="B248" s="38" t="s">
        <v>541</v>
      </c>
      <c r="C248" s="39" t="s">
        <v>981</v>
      </c>
      <c r="D248" s="38" t="s">
        <v>982</v>
      </c>
      <c r="E248" s="40">
        <v>73548</v>
      </c>
      <c r="F248" s="38">
        <v>0.55500000000000005</v>
      </c>
      <c r="G248" s="38">
        <v>1982</v>
      </c>
      <c r="H248" s="41" t="s">
        <v>983</v>
      </c>
      <c r="I248" s="39" t="s">
        <v>923</v>
      </c>
      <c r="J248" s="42" t="s">
        <v>664</v>
      </c>
      <c r="K248" s="38" t="s">
        <v>471</v>
      </c>
    </row>
    <row r="249" spans="1:11" x14ac:dyDescent="0.4">
      <c r="A249" s="69"/>
      <c r="B249" s="60" t="s">
        <v>544</v>
      </c>
      <c r="C249" s="70" t="s">
        <v>984</v>
      </c>
      <c r="D249" s="60" t="s">
        <v>985</v>
      </c>
      <c r="E249" s="71">
        <v>117647</v>
      </c>
      <c r="F249" s="60">
        <v>1.1220000000000001</v>
      </c>
      <c r="G249" s="60">
        <v>1989</v>
      </c>
      <c r="H249" s="72" t="s">
        <v>926</v>
      </c>
      <c r="I249" s="70" t="s">
        <v>923</v>
      </c>
      <c r="J249" s="73" t="s">
        <v>664</v>
      </c>
      <c r="K249" s="60" t="s">
        <v>471</v>
      </c>
    </row>
    <row r="250" spans="1:11" x14ac:dyDescent="0.4">
      <c r="A250" s="69"/>
      <c r="B250" s="60"/>
      <c r="C250" s="70"/>
      <c r="D250" s="60"/>
      <c r="E250" s="71"/>
      <c r="F250" s="60"/>
      <c r="G250" s="60"/>
      <c r="H250" s="72"/>
      <c r="I250" s="70"/>
      <c r="J250" s="73"/>
      <c r="K250" s="60"/>
    </row>
    <row r="251" spans="1:11" ht="29.15" x14ac:dyDescent="0.4">
      <c r="A251" s="17"/>
      <c r="B251" s="38" t="s">
        <v>550</v>
      </c>
      <c r="C251" s="39" t="s">
        <v>986</v>
      </c>
      <c r="D251" s="38">
        <v>31</v>
      </c>
      <c r="E251" s="40">
        <v>15728000</v>
      </c>
      <c r="F251" s="38" t="s">
        <v>987</v>
      </c>
      <c r="G251" s="38">
        <v>2002</v>
      </c>
      <c r="H251" s="41" t="s">
        <v>988</v>
      </c>
      <c r="I251" s="39" t="s">
        <v>736</v>
      </c>
      <c r="J251" s="42" t="s">
        <v>664</v>
      </c>
      <c r="K251" s="38" t="s">
        <v>471</v>
      </c>
    </row>
    <row r="252" spans="1:11" ht="29.15" x14ac:dyDescent="0.4">
      <c r="A252" s="17"/>
      <c r="B252" s="38" t="s">
        <v>555</v>
      </c>
      <c r="C252" s="39" t="s">
        <v>989</v>
      </c>
      <c r="D252" s="38">
        <v>20</v>
      </c>
      <c r="E252" s="40">
        <v>46695000</v>
      </c>
      <c r="F252" s="38" t="s">
        <v>990</v>
      </c>
      <c r="G252" s="38">
        <v>2003</v>
      </c>
      <c r="H252" s="41" t="s">
        <v>991</v>
      </c>
      <c r="I252" s="39" t="s">
        <v>736</v>
      </c>
      <c r="J252" s="42" t="s">
        <v>664</v>
      </c>
      <c r="K252" s="38" t="s">
        <v>471</v>
      </c>
    </row>
    <row r="253" spans="1:11" ht="29.15" x14ac:dyDescent="0.4">
      <c r="A253" s="38"/>
      <c r="B253" s="38" t="s">
        <v>558</v>
      </c>
      <c r="C253" s="39" t="s">
        <v>992</v>
      </c>
      <c r="D253" s="38">
        <v>22</v>
      </c>
      <c r="E253" s="40">
        <v>22422000</v>
      </c>
      <c r="F253" s="43">
        <v>2914.07</v>
      </c>
      <c r="G253" s="38">
        <v>2002</v>
      </c>
      <c r="H253" s="41" t="s">
        <v>988</v>
      </c>
      <c r="I253" s="39" t="s">
        <v>959</v>
      </c>
      <c r="J253" s="42" t="s">
        <v>664</v>
      </c>
      <c r="K253" s="38" t="s">
        <v>471</v>
      </c>
    </row>
    <row r="254" spans="1:11" ht="29.15" x14ac:dyDescent="0.4">
      <c r="A254" s="38"/>
      <c r="B254" s="38" t="s">
        <v>562</v>
      </c>
      <c r="C254" s="39" t="s">
        <v>993</v>
      </c>
      <c r="D254" s="38">
        <v>21</v>
      </c>
      <c r="E254" s="40">
        <v>23571000</v>
      </c>
      <c r="F254" s="43">
        <v>3167.85</v>
      </c>
      <c r="G254" s="38">
        <v>2002</v>
      </c>
      <c r="H254" s="41" t="s">
        <v>988</v>
      </c>
      <c r="I254" s="39" t="s">
        <v>959</v>
      </c>
      <c r="J254" s="42" t="s">
        <v>664</v>
      </c>
      <c r="K254" s="38" t="s">
        <v>471</v>
      </c>
    </row>
    <row r="255" spans="1:11" ht="29.15" x14ac:dyDescent="0.4">
      <c r="A255" s="38"/>
      <c r="B255" s="38" t="s">
        <v>567</v>
      </c>
      <c r="C255" s="39" t="s">
        <v>994</v>
      </c>
      <c r="D255" s="38">
        <v>30</v>
      </c>
      <c r="E255" s="40">
        <v>48387000</v>
      </c>
      <c r="F255" s="38" t="s">
        <v>995</v>
      </c>
      <c r="G255" s="38">
        <v>2002</v>
      </c>
      <c r="H255" s="41" t="s">
        <v>988</v>
      </c>
      <c r="I255" s="39" t="s">
        <v>736</v>
      </c>
      <c r="J255" s="42" t="s">
        <v>664</v>
      </c>
      <c r="K255" s="38" t="s">
        <v>471</v>
      </c>
    </row>
    <row r="256" spans="1:11" ht="29.15" x14ac:dyDescent="0.4">
      <c r="A256" s="30"/>
      <c r="B256" s="38" t="s">
        <v>507</v>
      </c>
      <c r="C256" s="39" t="s">
        <v>996</v>
      </c>
      <c r="D256" s="38" t="s">
        <v>997</v>
      </c>
      <c r="E256" s="40">
        <v>105283</v>
      </c>
      <c r="F256" s="38">
        <v>0.93620000000000003</v>
      </c>
      <c r="G256" s="38">
        <v>2013</v>
      </c>
      <c r="H256" s="39" t="s">
        <v>998</v>
      </c>
      <c r="I256" s="39" t="s">
        <v>923</v>
      </c>
      <c r="J256" s="39" t="s">
        <v>999</v>
      </c>
      <c r="K256" s="38" t="s">
        <v>471</v>
      </c>
    </row>
    <row r="257" spans="1:11" x14ac:dyDescent="0.4">
      <c r="A257" s="30"/>
      <c r="B257" s="44" t="s">
        <v>115</v>
      </c>
      <c r="C257" s="45" t="s">
        <v>1000</v>
      </c>
      <c r="D257" s="44" t="s">
        <v>1001</v>
      </c>
      <c r="E257" s="46">
        <v>19591</v>
      </c>
      <c r="F257" s="44">
        <v>6.3869999999999996</v>
      </c>
      <c r="G257" s="44">
        <v>1978</v>
      </c>
      <c r="H257" s="45" t="s">
        <v>1002</v>
      </c>
      <c r="I257" s="44"/>
      <c r="J257" s="48" t="s">
        <v>664</v>
      </c>
      <c r="K257" s="44" t="s">
        <v>475</v>
      </c>
    </row>
    <row r="258" spans="1:11" ht="15.45" x14ac:dyDescent="0.4">
      <c r="A258" s="30"/>
      <c r="B258" s="44" t="s">
        <v>514</v>
      </c>
      <c r="C258" s="45" t="s">
        <v>1003</v>
      </c>
      <c r="D258" s="44" t="s">
        <v>1004</v>
      </c>
      <c r="E258" s="46">
        <v>48671</v>
      </c>
      <c r="F258" s="44">
        <v>24.85</v>
      </c>
      <c r="G258" s="44">
        <v>2005</v>
      </c>
      <c r="H258" s="49" t="s">
        <v>1005</v>
      </c>
      <c r="I258" s="44"/>
      <c r="J258" s="48" t="s">
        <v>664</v>
      </c>
      <c r="K258" s="44" t="s">
        <v>475</v>
      </c>
    </row>
    <row r="259" spans="1:11" ht="15.45" x14ac:dyDescent="0.4">
      <c r="A259" s="30"/>
      <c r="B259" s="44" t="s">
        <v>524</v>
      </c>
      <c r="C259" s="45" t="s">
        <v>1006</v>
      </c>
      <c r="D259" s="44" t="s">
        <v>1007</v>
      </c>
      <c r="E259" s="46">
        <v>64698</v>
      </c>
      <c r="F259" s="44">
        <v>38.200000000000003</v>
      </c>
      <c r="G259" s="44">
        <v>2005</v>
      </c>
      <c r="H259" s="49" t="s">
        <v>1005</v>
      </c>
      <c r="I259" s="44"/>
      <c r="J259" s="48" t="s">
        <v>664</v>
      </c>
      <c r="K259" s="44" t="s">
        <v>475</v>
      </c>
    </row>
    <row r="260" spans="1:11" ht="15.45" x14ac:dyDescent="0.4">
      <c r="A260" s="30"/>
      <c r="B260" s="44" t="s">
        <v>527</v>
      </c>
      <c r="C260" s="45" t="s">
        <v>1008</v>
      </c>
      <c r="D260" s="44">
        <v>14</v>
      </c>
      <c r="E260" s="46">
        <v>57729</v>
      </c>
      <c r="F260" s="44">
        <v>32.17</v>
      </c>
      <c r="G260" s="44">
        <v>2011</v>
      </c>
      <c r="H260" s="47" t="s">
        <v>1009</v>
      </c>
      <c r="I260" s="44"/>
      <c r="J260" s="48" t="s">
        <v>1010</v>
      </c>
      <c r="K260" s="44" t="s">
        <v>475</v>
      </c>
    </row>
    <row r="261" spans="1:11" ht="15.45" x14ac:dyDescent="0.4">
      <c r="A261" s="30"/>
      <c r="B261" s="44" t="s">
        <v>55</v>
      </c>
      <c r="C261" s="45" t="s">
        <v>1011</v>
      </c>
      <c r="D261" s="44">
        <v>10</v>
      </c>
      <c r="E261" s="46">
        <v>42393</v>
      </c>
      <c r="F261" s="44">
        <v>20.16</v>
      </c>
      <c r="G261" s="44">
        <v>2012</v>
      </c>
      <c r="H261" s="47" t="s">
        <v>1009</v>
      </c>
      <c r="I261" s="44"/>
      <c r="J261" s="48" t="s">
        <v>1012</v>
      </c>
      <c r="K261" s="44" t="s">
        <v>475</v>
      </c>
    </row>
    <row r="262" spans="1:11" x14ac:dyDescent="0.4">
      <c r="A262" s="18"/>
      <c r="B262" s="50" t="s">
        <v>115</v>
      </c>
      <c r="C262" s="51" t="s">
        <v>1013</v>
      </c>
      <c r="D262" s="50" t="s">
        <v>1014</v>
      </c>
      <c r="E262" s="50" t="s">
        <v>1015</v>
      </c>
      <c r="F262" s="50" t="s">
        <v>1016</v>
      </c>
      <c r="G262" s="50">
        <v>2005</v>
      </c>
      <c r="H262" s="50" t="s">
        <v>1017</v>
      </c>
      <c r="I262" s="50"/>
      <c r="J262" s="52" t="s">
        <v>1018</v>
      </c>
      <c r="K262" s="50" t="s">
        <v>476</v>
      </c>
    </row>
    <row r="263" spans="1:11" x14ac:dyDescent="0.4">
      <c r="A263" s="61"/>
      <c r="B263" s="62" t="s">
        <v>514</v>
      </c>
      <c r="C263" s="63" t="s">
        <v>1019</v>
      </c>
      <c r="D263" s="62" t="s">
        <v>1020</v>
      </c>
      <c r="E263" s="62" t="s">
        <v>1021</v>
      </c>
      <c r="F263" s="50" t="s">
        <v>1022</v>
      </c>
      <c r="G263" s="62">
        <v>2005</v>
      </c>
      <c r="H263" s="62" t="s">
        <v>1017</v>
      </c>
      <c r="I263" s="62"/>
      <c r="J263" s="68" t="s">
        <v>1018</v>
      </c>
      <c r="K263" s="62" t="s">
        <v>476</v>
      </c>
    </row>
    <row r="264" spans="1:11" x14ac:dyDescent="0.4">
      <c r="A264" s="61"/>
      <c r="B264" s="62"/>
      <c r="C264" s="63"/>
      <c r="D264" s="62"/>
      <c r="E264" s="62"/>
      <c r="F264" s="50"/>
      <c r="G264" s="62"/>
      <c r="H264" s="62"/>
      <c r="I264" s="62"/>
      <c r="J264" s="68"/>
      <c r="K264" s="62"/>
    </row>
    <row r="265" spans="1:11" x14ac:dyDescent="0.4">
      <c r="A265" s="61"/>
      <c r="B265" s="62"/>
      <c r="C265" s="63"/>
      <c r="D265" s="62"/>
      <c r="E265" s="62"/>
      <c r="F265" s="50" t="s">
        <v>1023</v>
      </c>
      <c r="G265" s="62"/>
      <c r="H265" s="62"/>
      <c r="I265" s="62"/>
      <c r="J265" s="68"/>
      <c r="K265" s="62"/>
    </row>
    <row r="266" spans="1:11" ht="43.75" x14ac:dyDescent="0.4">
      <c r="A266" s="30"/>
      <c r="B266" s="53" t="s">
        <v>507</v>
      </c>
      <c r="C266" s="54" t="s">
        <v>1024</v>
      </c>
      <c r="D266" s="53" t="s">
        <v>1025</v>
      </c>
      <c r="E266" s="53"/>
      <c r="F266" s="53"/>
      <c r="G266" s="53">
        <v>2016</v>
      </c>
      <c r="H266" s="53" t="s">
        <v>1026</v>
      </c>
      <c r="I266" s="53"/>
      <c r="J266" s="54" t="s">
        <v>1027</v>
      </c>
      <c r="K266" s="53" t="s">
        <v>478</v>
      </c>
    </row>
    <row r="267" spans="1:11" x14ac:dyDescent="0.4">
      <c r="A267" s="61"/>
      <c r="B267" s="64" t="s">
        <v>115</v>
      </c>
      <c r="C267" s="65" t="s">
        <v>1028</v>
      </c>
      <c r="D267" s="65" t="s">
        <v>1029</v>
      </c>
      <c r="E267" s="64" t="s">
        <v>1030</v>
      </c>
      <c r="F267" s="64" t="s">
        <v>1031</v>
      </c>
      <c r="G267" s="64">
        <v>2005</v>
      </c>
      <c r="H267" s="66" t="s">
        <v>1032</v>
      </c>
      <c r="I267" s="65" t="s">
        <v>1033</v>
      </c>
      <c r="J267" s="67" t="s">
        <v>1034</v>
      </c>
      <c r="K267" s="64" t="s">
        <v>477</v>
      </c>
    </row>
    <row r="268" spans="1:11" x14ac:dyDescent="0.4">
      <c r="A268" s="61"/>
      <c r="B268" s="64"/>
      <c r="C268" s="65"/>
      <c r="D268" s="65"/>
      <c r="E268" s="64"/>
      <c r="F268" s="64"/>
      <c r="G268" s="64"/>
      <c r="H268" s="66"/>
      <c r="I268" s="65"/>
      <c r="J268" s="67"/>
      <c r="K268" s="64"/>
    </row>
    <row r="269" spans="1:11" x14ac:dyDescent="0.4">
      <c r="A269" s="61"/>
      <c r="B269" s="64"/>
      <c r="C269" s="65"/>
      <c r="D269" s="65"/>
      <c r="E269" s="64"/>
      <c r="F269" s="64"/>
      <c r="G269" s="64"/>
      <c r="H269" s="66"/>
      <c r="I269" s="65"/>
      <c r="J269" s="67"/>
      <c r="K269" s="64"/>
    </row>
    <row r="270" spans="1:11" x14ac:dyDescent="0.4">
      <c r="A270" s="61"/>
      <c r="B270" s="64"/>
      <c r="C270" s="65"/>
      <c r="D270" s="65"/>
      <c r="E270" s="64"/>
      <c r="F270" s="64"/>
      <c r="G270" s="64"/>
      <c r="H270" s="66"/>
      <c r="I270" s="65"/>
      <c r="J270" s="67"/>
      <c r="K270" s="64"/>
    </row>
  </sheetData>
  <mergeCells count="845">
    <mergeCell ref="K1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A1:A2"/>
    <mergeCell ref="B1:B2"/>
    <mergeCell ref="C1:C2"/>
    <mergeCell ref="D1:D2"/>
    <mergeCell ref="E1:E2"/>
    <mergeCell ref="G1:G2"/>
    <mergeCell ref="H1:H2"/>
    <mergeCell ref="I1:I2"/>
    <mergeCell ref="J1:J2"/>
    <mergeCell ref="J5:J6"/>
    <mergeCell ref="K5:K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9:J10"/>
    <mergeCell ref="K9:K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13:J14"/>
    <mergeCell ref="K13:K14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7:J18"/>
    <mergeCell ref="K17:K18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J21:J22"/>
    <mergeCell ref="K21:K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J25:J26"/>
    <mergeCell ref="K25:K26"/>
    <mergeCell ref="A27:A28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K27:K28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J29:J30"/>
    <mergeCell ref="K29:K30"/>
    <mergeCell ref="A31:A32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J34:J35"/>
    <mergeCell ref="K34:K35"/>
    <mergeCell ref="A36:A37"/>
    <mergeCell ref="B36:B37"/>
    <mergeCell ref="C36:C37"/>
    <mergeCell ref="D36:D37"/>
    <mergeCell ref="E36:E37"/>
    <mergeCell ref="F36:F37"/>
    <mergeCell ref="G36:G37"/>
    <mergeCell ref="H36:H37"/>
    <mergeCell ref="I36:I37"/>
    <mergeCell ref="J36:J37"/>
    <mergeCell ref="K36:K37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J38:J39"/>
    <mergeCell ref="K38:K39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J67:J68"/>
    <mergeCell ref="K67:K68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93:K94"/>
    <mergeCell ref="A67:A68"/>
    <mergeCell ref="B67:B68"/>
    <mergeCell ref="C67:C68"/>
    <mergeCell ref="D67:D68"/>
    <mergeCell ref="E67:E68"/>
    <mergeCell ref="F67:F68"/>
    <mergeCell ref="G67:G68"/>
    <mergeCell ref="H67:H68"/>
    <mergeCell ref="I67:I68"/>
    <mergeCell ref="J96:J97"/>
    <mergeCell ref="K96:K97"/>
    <mergeCell ref="A98:A99"/>
    <mergeCell ref="B98:B99"/>
    <mergeCell ref="C98:C99"/>
    <mergeCell ref="D98:D99"/>
    <mergeCell ref="E98:E99"/>
    <mergeCell ref="F98:F99"/>
    <mergeCell ref="G98:G99"/>
    <mergeCell ref="H98:H99"/>
    <mergeCell ref="I98:I99"/>
    <mergeCell ref="J98:J99"/>
    <mergeCell ref="K98:K99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J100:J101"/>
    <mergeCell ref="K100:K101"/>
    <mergeCell ref="A102:A103"/>
    <mergeCell ref="B102:B103"/>
    <mergeCell ref="C102:C103"/>
    <mergeCell ref="D102:D103"/>
    <mergeCell ref="E102:E103"/>
    <mergeCell ref="F102:F103"/>
    <mergeCell ref="G102:G103"/>
    <mergeCell ref="H102:H103"/>
    <mergeCell ref="I102:I103"/>
    <mergeCell ref="J102:J103"/>
    <mergeCell ref="K102:K103"/>
    <mergeCell ref="A100:A101"/>
    <mergeCell ref="B100:B101"/>
    <mergeCell ref="C100:C101"/>
    <mergeCell ref="D100:D101"/>
    <mergeCell ref="E100:E101"/>
    <mergeCell ref="F100:F101"/>
    <mergeCell ref="G100:G101"/>
    <mergeCell ref="H100:H101"/>
    <mergeCell ref="I100:I101"/>
    <mergeCell ref="J104:J105"/>
    <mergeCell ref="K104:K105"/>
    <mergeCell ref="A106:A107"/>
    <mergeCell ref="B106:B107"/>
    <mergeCell ref="C106:C107"/>
    <mergeCell ref="D106:D107"/>
    <mergeCell ref="E106:E107"/>
    <mergeCell ref="F106:F107"/>
    <mergeCell ref="G106:G107"/>
    <mergeCell ref="H106:H107"/>
    <mergeCell ref="I106:I107"/>
    <mergeCell ref="J106:J107"/>
    <mergeCell ref="K106:K107"/>
    <mergeCell ref="A104:A105"/>
    <mergeCell ref="B104:B105"/>
    <mergeCell ref="C104:C105"/>
    <mergeCell ref="D104:D105"/>
    <mergeCell ref="E104:E105"/>
    <mergeCell ref="F104:F105"/>
    <mergeCell ref="G104:G105"/>
    <mergeCell ref="H104:H105"/>
    <mergeCell ref="I104:I105"/>
    <mergeCell ref="J108:J109"/>
    <mergeCell ref="K108:K109"/>
    <mergeCell ref="A110:A111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J110:J111"/>
    <mergeCell ref="K110:K111"/>
    <mergeCell ref="A108:A109"/>
    <mergeCell ref="B108:B109"/>
    <mergeCell ref="C108:C109"/>
    <mergeCell ref="D108:D109"/>
    <mergeCell ref="E108:E109"/>
    <mergeCell ref="F108:F109"/>
    <mergeCell ref="G108:G109"/>
    <mergeCell ref="H108:H109"/>
    <mergeCell ref="I108:I109"/>
    <mergeCell ref="J112:J114"/>
    <mergeCell ref="K112:K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K115:K116"/>
    <mergeCell ref="A112:A114"/>
    <mergeCell ref="B112:B114"/>
    <mergeCell ref="C112:C114"/>
    <mergeCell ref="D112:D114"/>
    <mergeCell ref="E112:E114"/>
    <mergeCell ref="F112:F114"/>
    <mergeCell ref="G112:G114"/>
    <mergeCell ref="H112:H114"/>
    <mergeCell ref="I112:I114"/>
    <mergeCell ref="J118:J121"/>
    <mergeCell ref="K118:K121"/>
    <mergeCell ref="A124:A125"/>
    <mergeCell ref="B124:B125"/>
    <mergeCell ref="C124:C125"/>
    <mergeCell ref="D124:D125"/>
    <mergeCell ref="E124:E125"/>
    <mergeCell ref="F124:F125"/>
    <mergeCell ref="G124:G125"/>
    <mergeCell ref="H124:H125"/>
    <mergeCell ref="I124:I125"/>
    <mergeCell ref="J124:J125"/>
    <mergeCell ref="K124:K125"/>
    <mergeCell ref="A118:A121"/>
    <mergeCell ref="B118:B121"/>
    <mergeCell ref="C118:C121"/>
    <mergeCell ref="D118:D121"/>
    <mergeCell ref="E118:E121"/>
    <mergeCell ref="F118:F121"/>
    <mergeCell ref="G118:G121"/>
    <mergeCell ref="H118:H121"/>
    <mergeCell ref="I118:I121"/>
    <mergeCell ref="J126:J127"/>
    <mergeCell ref="K126:K127"/>
    <mergeCell ref="A129:A130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A126:A127"/>
    <mergeCell ref="B126:B127"/>
    <mergeCell ref="C126:C127"/>
    <mergeCell ref="D126:D127"/>
    <mergeCell ref="E126:E127"/>
    <mergeCell ref="F126:F127"/>
    <mergeCell ref="G126:G127"/>
    <mergeCell ref="H126:H127"/>
    <mergeCell ref="I126:I127"/>
    <mergeCell ref="J131:J132"/>
    <mergeCell ref="K131:K132"/>
    <mergeCell ref="A133:A135"/>
    <mergeCell ref="B133:B135"/>
    <mergeCell ref="C133:C135"/>
    <mergeCell ref="D133:D135"/>
    <mergeCell ref="E133:E135"/>
    <mergeCell ref="F133:F135"/>
    <mergeCell ref="G133:G135"/>
    <mergeCell ref="H133:H135"/>
    <mergeCell ref="I133:I135"/>
    <mergeCell ref="J133:J135"/>
    <mergeCell ref="K133:K135"/>
    <mergeCell ref="A131:A132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6:J137"/>
    <mergeCell ref="K136:K137"/>
    <mergeCell ref="A140:A141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K140:K141"/>
    <mergeCell ref="A136:A137"/>
    <mergeCell ref="B136:B137"/>
    <mergeCell ref="C136:C137"/>
    <mergeCell ref="D136:D137"/>
    <mergeCell ref="E136:E137"/>
    <mergeCell ref="F136:F137"/>
    <mergeCell ref="G136:G137"/>
    <mergeCell ref="H136:H137"/>
    <mergeCell ref="I136:I137"/>
    <mergeCell ref="J142:J143"/>
    <mergeCell ref="K142:K143"/>
    <mergeCell ref="A148:A149"/>
    <mergeCell ref="B148:B149"/>
    <mergeCell ref="C148:C149"/>
    <mergeCell ref="D148:D149"/>
    <mergeCell ref="E148:E149"/>
    <mergeCell ref="F148:F149"/>
    <mergeCell ref="G148:G149"/>
    <mergeCell ref="H148:H149"/>
    <mergeCell ref="I148:I149"/>
    <mergeCell ref="J148:J149"/>
    <mergeCell ref="K148:K149"/>
    <mergeCell ref="A142:A143"/>
    <mergeCell ref="B142:B143"/>
    <mergeCell ref="C142:C143"/>
    <mergeCell ref="D142:D143"/>
    <mergeCell ref="E142:E143"/>
    <mergeCell ref="F142:F143"/>
    <mergeCell ref="G142:G143"/>
    <mergeCell ref="H142:H143"/>
    <mergeCell ref="I142:I143"/>
    <mergeCell ref="J151:J152"/>
    <mergeCell ref="K151:K152"/>
    <mergeCell ref="A153:A154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J153:J154"/>
    <mergeCell ref="K153:K154"/>
    <mergeCell ref="A151:A152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5:J156"/>
    <mergeCell ref="K155:K156"/>
    <mergeCell ref="A157:A158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A155:A156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J160:J161"/>
    <mergeCell ref="K160:K161"/>
    <mergeCell ref="A162:A163"/>
    <mergeCell ref="B162:B163"/>
    <mergeCell ref="C162:C163"/>
    <mergeCell ref="D162:D163"/>
    <mergeCell ref="E162:E163"/>
    <mergeCell ref="F162:F163"/>
    <mergeCell ref="G162:G163"/>
    <mergeCell ref="H162:H163"/>
    <mergeCell ref="I162:I163"/>
    <mergeCell ref="J162:J163"/>
    <mergeCell ref="K162:K163"/>
    <mergeCell ref="A160:A161"/>
    <mergeCell ref="B160:B161"/>
    <mergeCell ref="C160:C161"/>
    <mergeCell ref="D160:D161"/>
    <mergeCell ref="E160:E161"/>
    <mergeCell ref="F160:F161"/>
    <mergeCell ref="G160:G161"/>
    <mergeCell ref="H160:H161"/>
    <mergeCell ref="I160:I161"/>
    <mergeCell ref="J167:J168"/>
    <mergeCell ref="K167:K168"/>
    <mergeCell ref="A171:A172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A167:A168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90:J191"/>
    <mergeCell ref="K190:K191"/>
    <mergeCell ref="A192:A193"/>
    <mergeCell ref="B192:B193"/>
    <mergeCell ref="C192:C193"/>
    <mergeCell ref="D192:D193"/>
    <mergeCell ref="E192:E193"/>
    <mergeCell ref="F192:F193"/>
    <mergeCell ref="G192:G193"/>
    <mergeCell ref="H192:H193"/>
    <mergeCell ref="I192:I193"/>
    <mergeCell ref="J192:J193"/>
    <mergeCell ref="K192:K193"/>
    <mergeCell ref="A190:A191"/>
    <mergeCell ref="B190:B191"/>
    <mergeCell ref="C190:C191"/>
    <mergeCell ref="D190:D191"/>
    <mergeCell ref="E190:E191"/>
    <mergeCell ref="F190:F191"/>
    <mergeCell ref="G190:G191"/>
    <mergeCell ref="H190:H191"/>
    <mergeCell ref="I190:I191"/>
    <mergeCell ref="J194:J195"/>
    <mergeCell ref="K194:K195"/>
    <mergeCell ref="A196:A197"/>
    <mergeCell ref="B196:B197"/>
    <mergeCell ref="C196:C197"/>
    <mergeCell ref="D196:D197"/>
    <mergeCell ref="E196:E197"/>
    <mergeCell ref="F196:F197"/>
    <mergeCell ref="G196:G197"/>
    <mergeCell ref="H196:H197"/>
    <mergeCell ref="I196:I197"/>
    <mergeCell ref="J196:J197"/>
    <mergeCell ref="K196:K197"/>
    <mergeCell ref="A194:A195"/>
    <mergeCell ref="B194:B195"/>
    <mergeCell ref="C194:C195"/>
    <mergeCell ref="D194:D195"/>
    <mergeCell ref="E194:E195"/>
    <mergeCell ref="F194:F195"/>
    <mergeCell ref="G194:G195"/>
    <mergeCell ref="H194:H195"/>
    <mergeCell ref="I194:I195"/>
    <mergeCell ref="J198:J199"/>
    <mergeCell ref="K198:K199"/>
    <mergeCell ref="A200:A201"/>
    <mergeCell ref="B200:B201"/>
    <mergeCell ref="C200:C201"/>
    <mergeCell ref="D200:D201"/>
    <mergeCell ref="E200:E201"/>
    <mergeCell ref="F200:F201"/>
    <mergeCell ref="G200:G201"/>
    <mergeCell ref="H200:H201"/>
    <mergeCell ref="I200:I201"/>
    <mergeCell ref="J200:J201"/>
    <mergeCell ref="K200:K201"/>
    <mergeCell ref="A198:A199"/>
    <mergeCell ref="B198:B199"/>
    <mergeCell ref="C198:C199"/>
    <mergeCell ref="D198:D199"/>
    <mergeCell ref="E198:E199"/>
    <mergeCell ref="F198:F199"/>
    <mergeCell ref="G198:G199"/>
    <mergeCell ref="H198:H199"/>
    <mergeCell ref="I198:I199"/>
    <mergeCell ref="J202:J203"/>
    <mergeCell ref="K202:K203"/>
    <mergeCell ref="A204:A205"/>
    <mergeCell ref="B204:B205"/>
    <mergeCell ref="C204:C205"/>
    <mergeCell ref="D204:D205"/>
    <mergeCell ref="E204:E205"/>
    <mergeCell ref="F204:F205"/>
    <mergeCell ref="G204:G205"/>
    <mergeCell ref="H204:H205"/>
    <mergeCell ref="I204:I205"/>
    <mergeCell ref="J204:J205"/>
    <mergeCell ref="K204:K205"/>
    <mergeCell ref="A202:A203"/>
    <mergeCell ref="B202:B203"/>
    <mergeCell ref="C202:C203"/>
    <mergeCell ref="D202:D203"/>
    <mergeCell ref="E202:E203"/>
    <mergeCell ref="F202:F203"/>
    <mergeCell ref="G202:G203"/>
    <mergeCell ref="H202:H203"/>
    <mergeCell ref="I202:I203"/>
    <mergeCell ref="J206:J207"/>
    <mergeCell ref="K206:K207"/>
    <mergeCell ref="A209:A210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A206:A207"/>
    <mergeCell ref="B206:B207"/>
    <mergeCell ref="C206:C207"/>
    <mergeCell ref="D206:D207"/>
    <mergeCell ref="E206:E207"/>
    <mergeCell ref="F206:F207"/>
    <mergeCell ref="G206:G207"/>
    <mergeCell ref="H206:H207"/>
    <mergeCell ref="I206:I207"/>
    <mergeCell ref="J211:J212"/>
    <mergeCell ref="K211:K212"/>
    <mergeCell ref="A214:A215"/>
    <mergeCell ref="B214:B215"/>
    <mergeCell ref="C214:C215"/>
    <mergeCell ref="D214:D215"/>
    <mergeCell ref="E214:E215"/>
    <mergeCell ref="F214:F215"/>
    <mergeCell ref="G214:G215"/>
    <mergeCell ref="H214:H215"/>
    <mergeCell ref="I214:I215"/>
    <mergeCell ref="J214:J215"/>
    <mergeCell ref="K214:K215"/>
    <mergeCell ref="A211:A212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J216:J217"/>
    <mergeCell ref="K216:K217"/>
    <mergeCell ref="A219:A221"/>
    <mergeCell ref="B219:B221"/>
    <mergeCell ref="C219:C221"/>
    <mergeCell ref="D219:D221"/>
    <mergeCell ref="E219:E221"/>
    <mergeCell ref="F219:F221"/>
    <mergeCell ref="G219:G221"/>
    <mergeCell ref="H219:H221"/>
    <mergeCell ref="I219:I221"/>
    <mergeCell ref="J219:J221"/>
    <mergeCell ref="K219:K221"/>
    <mergeCell ref="A216:A217"/>
    <mergeCell ref="B216:B217"/>
    <mergeCell ref="C216:C217"/>
    <mergeCell ref="D216:D217"/>
    <mergeCell ref="E216:E217"/>
    <mergeCell ref="F216:F217"/>
    <mergeCell ref="G216:G217"/>
    <mergeCell ref="H216:H217"/>
    <mergeCell ref="I216:I217"/>
    <mergeCell ref="J222:J223"/>
    <mergeCell ref="K222:K223"/>
    <mergeCell ref="A224:A225"/>
    <mergeCell ref="B224:B225"/>
    <mergeCell ref="C224:C225"/>
    <mergeCell ref="D224:D225"/>
    <mergeCell ref="E224:E225"/>
    <mergeCell ref="F224:F225"/>
    <mergeCell ref="G224:G225"/>
    <mergeCell ref="H224:H225"/>
    <mergeCell ref="I224:I225"/>
    <mergeCell ref="J224:J225"/>
    <mergeCell ref="K224:K225"/>
    <mergeCell ref="A222:A223"/>
    <mergeCell ref="B222:B223"/>
    <mergeCell ref="C222:C223"/>
    <mergeCell ref="D222:D223"/>
    <mergeCell ref="E222:E223"/>
    <mergeCell ref="F222:F223"/>
    <mergeCell ref="G222:G223"/>
    <mergeCell ref="H222:H223"/>
    <mergeCell ref="I222:I223"/>
    <mergeCell ref="J226:J227"/>
    <mergeCell ref="K226:K227"/>
    <mergeCell ref="A229:A230"/>
    <mergeCell ref="B229:B230"/>
    <mergeCell ref="C229:C230"/>
    <mergeCell ref="D229:D230"/>
    <mergeCell ref="E229:E230"/>
    <mergeCell ref="F229:F230"/>
    <mergeCell ref="G229:G230"/>
    <mergeCell ref="H229:H230"/>
    <mergeCell ref="I229:I230"/>
    <mergeCell ref="J229:J230"/>
    <mergeCell ref="K229:K230"/>
    <mergeCell ref="A226:A227"/>
    <mergeCell ref="B226:B227"/>
    <mergeCell ref="C226:C227"/>
    <mergeCell ref="D226:D227"/>
    <mergeCell ref="E226:E227"/>
    <mergeCell ref="F226:F227"/>
    <mergeCell ref="G226:G227"/>
    <mergeCell ref="H226:H227"/>
    <mergeCell ref="I226:I227"/>
    <mergeCell ref="J234:J235"/>
    <mergeCell ref="K234:K235"/>
    <mergeCell ref="A237:A238"/>
    <mergeCell ref="B237:B238"/>
    <mergeCell ref="C237:C238"/>
    <mergeCell ref="D237:D238"/>
    <mergeCell ref="E237:E238"/>
    <mergeCell ref="F237:F238"/>
    <mergeCell ref="G237:G238"/>
    <mergeCell ref="H237:H238"/>
    <mergeCell ref="I237:I238"/>
    <mergeCell ref="J237:J238"/>
    <mergeCell ref="K237:K238"/>
    <mergeCell ref="A234:A235"/>
    <mergeCell ref="B234:B235"/>
    <mergeCell ref="C234:C235"/>
    <mergeCell ref="D234:D235"/>
    <mergeCell ref="E234:E235"/>
    <mergeCell ref="F234:F235"/>
    <mergeCell ref="G234:G235"/>
    <mergeCell ref="H234:H235"/>
    <mergeCell ref="I234:I235"/>
    <mergeCell ref="J239:J240"/>
    <mergeCell ref="K239:K240"/>
    <mergeCell ref="A241:A242"/>
    <mergeCell ref="B241:B242"/>
    <mergeCell ref="C241:C242"/>
    <mergeCell ref="D241:D242"/>
    <mergeCell ref="E241:E242"/>
    <mergeCell ref="F241:F242"/>
    <mergeCell ref="G241:G242"/>
    <mergeCell ref="H241:H242"/>
    <mergeCell ref="I241:I242"/>
    <mergeCell ref="J241:J242"/>
    <mergeCell ref="K241:K242"/>
    <mergeCell ref="A239:A240"/>
    <mergeCell ref="B239:B240"/>
    <mergeCell ref="C239:C240"/>
    <mergeCell ref="D239:D240"/>
    <mergeCell ref="E239:E240"/>
    <mergeCell ref="F239:F240"/>
    <mergeCell ref="G239:G240"/>
    <mergeCell ref="H239:H240"/>
    <mergeCell ref="I239:I240"/>
    <mergeCell ref="K243:K244"/>
    <mergeCell ref="A246:A247"/>
    <mergeCell ref="B246:B247"/>
    <mergeCell ref="C246:C247"/>
    <mergeCell ref="D246:D247"/>
    <mergeCell ref="E246:E247"/>
    <mergeCell ref="F246:F247"/>
    <mergeCell ref="G246:G247"/>
    <mergeCell ref="H246:H247"/>
    <mergeCell ref="I246:I247"/>
    <mergeCell ref="J246:J247"/>
    <mergeCell ref="K246:K247"/>
    <mergeCell ref="A243:A244"/>
    <mergeCell ref="B243:B244"/>
    <mergeCell ref="C243:C244"/>
    <mergeCell ref="D243:D244"/>
    <mergeCell ref="E243:E244"/>
    <mergeCell ref="F243:F244"/>
    <mergeCell ref="G243:G244"/>
    <mergeCell ref="H243:H244"/>
    <mergeCell ref="I243:I244"/>
    <mergeCell ref="C249:C250"/>
    <mergeCell ref="D249:D250"/>
    <mergeCell ref="E249:E250"/>
    <mergeCell ref="F249:F250"/>
    <mergeCell ref="G249:G250"/>
    <mergeCell ref="H249:H250"/>
    <mergeCell ref="I249:I250"/>
    <mergeCell ref="J243:J244"/>
    <mergeCell ref="J249:J250"/>
    <mergeCell ref="K249:K250"/>
    <mergeCell ref="A263:A265"/>
    <mergeCell ref="B263:B265"/>
    <mergeCell ref="C263:C265"/>
    <mergeCell ref="D263:D265"/>
    <mergeCell ref="E263:E265"/>
    <mergeCell ref="G263:G265"/>
    <mergeCell ref="A267:A270"/>
    <mergeCell ref="B267:B270"/>
    <mergeCell ref="C267:C270"/>
    <mergeCell ref="D267:D270"/>
    <mergeCell ref="E267:E270"/>
    <mergeCell ref="F267:F270"/>
    <mergeCell ref="G267:G270"/>
    <mergeCell ref="H267:H270"/>
    <mergeCell ref="I267:I270"/>
    <mergeCell ref="J267:J270"/>
    <mergeCell ref="K267:K270"/>
    <mergeCell ref="H263:H265"/>
    <mergeCell ref="I263:I265"/>
    <mergeCell ref="J263:J265"/>
    <mergeCell ref="K263:K265"/>
    <mergeCell ref="A249:A250"/>
    <mergeCell ref="B249:B250"/>
  </mergeCells>
  <hyperlinks>
    <hyperlink ref="E1" r:id="rId1" tooltip="Semi-major axis" display="https://en.wikipedia.org/wiki/Semi-major_axis"/>
    <hyperlink ref="C3" r:id="rId2" tooltip="Moon" display="https://en.wikipedia.org/wiki/Moon"/>
    <hyperlink ref="G3" r:id="rId3" tooltip="Prehistory" display="https://en.wikipedia.org/wiki/Prehistory"/>
    <hyperlink ref="I3" r:id="rId4" tooltip="Synchronous rotation" display="https://en.wikipedia.org/wiki/Synchronous_rotation"/>
    <hyperlink ref="J3" r:id="rId5" location="cite_note-W06-13" display="https://en.wikipedia.org/wiki/List_of_natural_satellites - cite_note-W06-13"/>
    <hyperlink ref="C5" r:id="rId6" tooltip="Phobos (moon)" display="https://en.wikipedia.org/wiki/Phobos_(moon)"/>
    <hyperlink ref="H5" r:id="rId7" tooltip="Asaph Hall" display="https://en.wikipedia.org/wiki/Asaph_Hall"/>
    <hyperlink ref="C7" r:id="rId8" tooltip="Deimos (moon)" display="https://en.wikipedia.org/wiki/Deimos_(moon)"/>
    <hyperlink ref="H7" r:id="rId9" tooltip="Asaph Hall" display="https://en.wikipedia.org/wiki/Asaph_Hall"/>
    <hyperlink ref="C9" r:id="rId10" tooltip="Io (moon)" display="https://en.wikipedia.org/wiki/Io_(moon)"/>
    <hyperlink ref="H9" r:id="rId11" tooltip="Galileo Galilei" display="https://en.wikipedia.org/wiki/Galileo_Galilei"/>
    <hyperlink ref="I9" r:id="rId12" tooltip="Galilean moons" display="https://en.wikipedia.org/wiki/Galilean_moons"/>
    <hyperlink ref="C11" r:id="rId13" tooltip="Europa (moon)" display="https://en.wikipedia.org/wiki/Europa_(moon)"/>
    <hyperlink ref="H11" r:id="rId14" tooltip="Galileo Galilei" display="https://en.wikipedia.org/wiki/Galileo_Galilei"/>
    <hyperlink ref="I11" r:id="rId15" tooltip="Galilean moons" display="https://en.wikipedia.org/wiki/Galilean_moons"/>
    <hyperlink ref="C13" r:id="rId16" tooltip="Ganymede (moon)" display="https://en.wikipedia.org/wiki/Ganymede_(moon)"/>
    <hyperlink ref="H13" r:id="rId17" tooltip="Galileo Galilei" display="https://en.wikipedia.org/wiki/Galileo_Galilei"/>
    <hyperlink ref="I13" r:id="rId18" tooltip="Galilean moons" display="https://en.wikipedia.org/wiki/Galilean_moons"/>
    <hyperlink ref="C15" r:id="rId19" tooltip="Callisto (moon)" display="https://en.wikipedia.org/wiki/Callisto_(moon)"/>
    <hyperlink ref="H15" r:id="rId20" tooltip="Galileo Galilei" display="https://en.wikipedia.org/wiki/Galileo_Galilei"/>
    <hyperlink ref="I15" r:id="rId21" tooltip="Galilean moons" display="https://en.wikipedia.org/wiki/Galilean_moons"/>
    <hyperlink ref="C17" r:id="rId22" tooltip="Amalthea (moon)" display="https://en.wikipedia.org/wiki/Amalthea_(moon)"/>
    <hyperlink ref="H17" r:id="rId23" tooltip="Edward Emerson Barnard" display="https://en.wikipedia.org/wiki/Edward_Emerson_Barnard"/>
    <hyperlink ref="C19" r:id="rId24" tooltip="Himalia (moon)" display="https://en.wikipedia.org/wiki/Himalia_(moon)"/>
    <hyperlink ref="D19" r:id="rId25" location="cite_note-Porco2003-19" display="https://en.wikipedia.org/wiki/List_of_natural_satellites - cite_note-Porco2003-19"/>
    <hyperlink ref="H19" r:id="rId26" tooltip="Charles Dillon Perrine" display="https://en.wikipedia.org/wiki/Charles_Dillon_Perrine"/>
    <hyperlink ref="C21" r:id="rId27" tooltip="Elara (moon)" display="https://en.wikipedia.org/wiki/Elara_(moon)"/>
    <hyperlink ref="H21" r:id="rId28" tooltip="Charles Dillon Perrine" display="https://en.wikipedia.org/wiki/Charles_Dillon_Perrine"/>
    <hyperlink ref="C23" r:id="rId29" tooltip="Pasiphae (moon)" display="https://en.wikipedia.org/wiki/Pasiphae_(moon)"/>
    <hyperlink ref="H23" r:id="rId30" tooltip="Philibert Jacques Melotte" display="https://en.wikipedia.org/wiki/Philibert_Jacques_Melotte"/>
    <hyperlink ref="C25" r:id="rId31" tooltip="Sinope (moon)" display="https://en.wikipedia.org/wiki/Sinope_(moon)"/>
    <hyperlink ref="H25" r:id="rId32" tooltip="Seth Barnes Nicholson" display="https://en.wikipedia.org/wiki/Seth_Barnes_Nicholson"/>
    <hyperlink ref="C27" r:id="rId33" tooltip="Lysithea (moon)" display="https://en.wikipedia.org/wiki/Lysithea_(moon)"/>
    <hyperlink ref="H27" r:id="rId34" tooltip="Seth Barnes Nicholson" display="https://en.wikipedia.org/wiki/Seth_Barnes_Nicholson"/>
    <hyperlink ref="C29" r:id="rId35" tooltip="Carme (moon)" display="https://en.wikipedia.org/wiki/Carme_(moon)"/>
    <hyperlink ref="H29" r:id="rId36" tooltip="Seth Barnes Nicholson" display="https://en.wikipedia.org/wiki/Seth_Barnes_Nicholson"/>
    <hyperlink ref="C31" r:id="rId37" tooltip="Ananke (moon)" display="https://en.wikipedia.org/wiki/Ananke_(moon)"/>
    <hyperlink ref="H31" r:id="rId38" tooltip="Seth Barnes Nicholson" display="https://en.wikipedia.org/wiki/Seth_Barnes_Nicholson"/>
    <hyperlink ref="C33" r:id="rId39" tooltip="Leda (moon)" display="https://en.wikipedia.org/wiki/Leda_(moon)"/>
    <hyperlink ref="H33" r:id="rId40" tooltip="Charles T. Kowal" display="https://en.wikipedia.org/wiki/Charles_T._Kowal"/>
    <hyperlink ref="C34" r:id="rId41" tooltip="Thebe (moon)" display="https://en.wikipedia.org/wiki/Thebe_(moon)"/>
    <hyperlink ref="C36" r:id="rId42" tooltip="Adrastea (moon)" display="https://en.wikipedia.org/wiki/Adrastea_(moon)"/>
    <hyperlink ref="C38" r:id="rId43" tooltip="Metis (moon)" display="https://en.wikipedia.org/wiki/Metis_(moon)"/>
    <hyperlink ref="C40" r:id="rId44" tooltip="Callirrhoe (moon)" display="https://en.wikipedia.org/wiki/Callirrhoe_(moon)"/>
    <hyperlink ref="C41" r:id="rId45" tooltip="Themisto (moon)" display="https://en.wikipedia.org/wiki/Themisto_(moon)"/>
    <hyperlink ref="I41" r:id="rId46" tooltip="Irregular moon" display="https://en.wikipedia.org/wiki/Irregular_moon"/>
    <hyperlink ref="C43" r:id="rId47" tooltip="Megaclite (moon)" display="https://en.wikipedia.org/wiki/Megaclite_(moon)"/>
    <hyperlink ref="C44" r:id="rId48" tooltip="Taygete (moon)" display="https://en.wikipedia.org/wiki/Taygete_(moon)"/>
    <hyperlink ref="C45" r:id="rId49" tooltip="Chaldene" display="https://en.wikipedia.org/wiki/Chaldene"/>
    <hyperlink ref="C46" r:id="rId50" tooltip="Harpalyke (moon)" display="https://en.wikipedia.org/wiki/Harpalyke_(moon)"/>
    <hyperlink ref="C47" r:id="rId51" tooltip="Kalyke (moon)" display="https://en.wikipedia.org/wiki/Kalyke_(moon)"/>
    <hyperlink ref="C48" r:id="rId52" tooltip="Iocaste (moon)" display="https://en.wikipedia.org/wiki/Iocaste_(moon)"/>
    <hyperlink ref="C49" r:id="rId53" tooltip="Erinome (moon)" display="https://en.wikipedia.org/wiki/Erinome_(moon)"/>
    <hyperlink ref="C50" r:id="rId54" tooltip="Isonoe (moon)" display="https://en.wikipedia.org/wiki/Isonoe_(moon)"/>
    <hyperlink ref="C51" r:id="rId55" tooltip="Praxidike (moon)" display="https://en.wikipedia.org/wiki/Praxidike_(moon)"/>
    <hyperlink ref="C52" r:id="rId56" tooltip="Autonoe (moon)" display="https://en.wikipedia.org/wiki/Autonoe_(moon)"/>
    <hyperlink ref="C53" r:id="rId57" tooltip="Thyone (moon)" display="https://en.wikipedia.org/wiki/Thyone_(moon)"/>
    <hyperlink ref="C54" r:id="rId58" tooltip="Hermippe (moon)" display="https://en.wikipedia.org/wiki/Hermippe_(moon)"/>
    <hyperlink ref="C55" r:id="rId59" tooltip="Aitne (moon)" display="https://en.wikipedia.org/wiki/Aitne_(moon)"/>
    <hyperlink ref="C56" r:id="rId60" tooltip="Eurydome (moon)" display="https://en.wikipedia.org/wiki/Eurydome_(moon)"/>
    <hyperlink ref="C57" r:id="rId61" tooltip="Euanthe (moon)" display="https://en.wikipedia.org/wiki/Euanthe_(moon)"/>
    <hyperlink ref="C58" r:id="rId62" tooltip="Euporie (moon)" display="https://en.wikipedia.org/wiki/Euporie_(moon)"/>
    <hyperlink ref="C59" r:id="rId63" tooltip="Orthosie (moon)" display="https://en.wikipedia.org/wiki/Orthosie_(moon)"/>
    <hyperlink ref="C60" r:id="rId64" tooltip="Sponde (moon)" display="https://en.wikipedia.org/wiki/Sponde_(moon)"/>
    <hyperlink ref="C61" r:id="rId65" tooltip="Kale (moon)" display="https://en.wikipedia.org/wiki/Kale_(moon)"/>
    <hyperlink ref="C62" r:id="rId66" tooltip="Pasithee (moon)" display="https://en.wikipedia.org/wiki/Pasithee_(moon)"/>
    <hyperlink ref="C63" r:id="rId67" tooltip="Hegemone (moon)" display="https://en.wikipedia.org/wiki/Hegemone_(moon)"/>
    <hyperlink ref="C64" r:id="rId68" tooltip="Mneme (moon)" display="https://en.wikipedia.org/wiki/Mneme_(moon)"/>
    <hyperlink ref="C65" r:id="rId69" tooltip="Aoede (moon)" display="https://en.wikipedia.org/wiki/Aoede_(moon)"/>
    <hyperlink ref="C66" r:id="rId70" tooltip="Thelxinoe (moon)" display="https://en.wikipedia.org/wiki/Thelxinoe_(moon)"/>
    <hyperlink ref="C67" r:id="rId71" tooltip="Arche (moon)" display="https://en.wikipedia.org/wiki/Arche_(moon)"/>
    <hyperlink ref="C69" r:id="rId72" tooltip="Kallichore (moon)" display="https://en.wikipedia.org/wiki/Kallichore_(moon)"/>
    <hyperlink ref="C70" r:id="rId73" tooltip="Helike (moon)" display="https://en.wikipedia.org/wiki/Helike_(moon)"/>
    <hyperlink ref="C71" r:id="rId74" tooltip="Carpo (moon)" display="https://en.wikipedia.org/wiki/Carpo_(moon)"/>
    <hyperlink ref="I71" r:id="rId75" tooltip="Irregular moon" display="https://en.wikipedia.org/wiki/Irregular_moon"/>
    <hyperlink ref="C72" r:id="rId76" tooltip="Eukelade (moon)" display="https://en.wikipedia.org/wiki/Eukelade_(moon)"/>
    <hyperlink ref="C73" r:id="rId77" tooltip="Cyllene (moon)" display="https://en.wikipedia.org/wiki/Cyllene_(moon)"/>
    <hyperlink ref="C74" r:id="rId78" tooltip="Kore (moon)" display="https://en.wikipedia.org/wiki/Kore_(moon)"/>
    <hyperlink ref="C75" r:id="rId79" tooltip="Herse (moon)" display="https://en.wikipedia.org/wiki/Herse_(moon)"/>
    <hyperlink ref="C76" r:id="rId80" tooltip="Jupiter LI" display="https://en.wikipedia.org/wiki/Jupiter_LI"/>
    <hyperlink ref="J76" r:id="rId81" location="cite_note-jupsatdata-35" display="https://en.wikipedia.org/wiki/List_of_natural_satellites - cite_note-jupsatdata-35"/>
    <hyperlink ref="C77" r:id="rId82" tooltip="Jupiter LII" display="https://en.wikipedia.org/wiki/Jupiter_LII"/>
    <hyperlink ref="H77" r:id="rId83" tooltip="Christian Veillet" display="https://en.wikipedia.org/wiki/Christian_Veillet"/>
    <hyperlink ref="J77" r:id="rId84" location="cite_note-jupsatdata-35" display="https://en.wikipedia.org/wiki/List_of_natural_satellites - cite_note-jupsatdata-35"/>
    <hyperlink ref="C78" r:id="rId85" tooltip="Dia (moon)" display="https://en.wikipedia.org/wiki/Dia_(moon)"/>
    <hyperlink ref="J78" r:id="rId86" location="cite_note-jupsatdata-35" display="https://en.wikipedia.org/wiki/List_of_natural_satellites - cite_note-jupsatdata-35"/>
    <hyperlink ref="C79" r:id="rId87" tooltip="Jupiter LIV" display="https://en.wikipedia.org/wiki/Jupiter_LIV"/>
    <hyperlink ref="H79" r:id="rId88" tooltip="Scott S. Sheppard" display="https://en.wikipedia.org/wiki/Scott_S._Sheppard"/>
    <hyperlink ref="J79" r:id="rId89" location="cite_note-jupsatdata-35" display="https://en.wikipedia.org/wiki/List_of_natural_satellites - cite_note-jupsatdata-35"/>
    <hyperlink ref="C80" r:id="rId90" tooltip="Jupiter LV" display="https://en.wikipedia.org/wiki/Jupiter_LV"/>
    <hyperlink ref="C81" r:id="rId91" tooltip="Jupiter LVI" display="https://en.wikipedia.org/wiki/Jupiter_LVI"/>
    <hyperlink ref="H81" r:id="rId92" tooltip="Scott S. Sheppard" display="https://en.wikipedia.org/wiki/Scott_S._Sheppard"/>
    <hyperlink ref="J81" r:id="rId93" location="cite_note-jupsatdata-35" display="https://en.wikipedia.org/wiki/List_of_natural_satellites - cite_note-jupsatdata-35"/>
    <hyperlink ref="C82" r:id="rId94" tooltip="Jupiter LVII" display="https://en.wikipedia.org/wiki/Jupiter_LVII"/>
    <hyperlink ref="C83" r:id="rId95" tooltip="Jupiter LVIII" display="https://en.wikipedia.org/wiki/Jupiter_LVIII"/>
    <hyperlink ref="C84" r:id="rId96" tooltip="Jupiter LIX" display="https://en.wikipedia.org/wiki/Jupiter_LIX"/>
    <hyperlink ref="H84" r:id="rId97" tooltip="Scott S. Sheppard" display="https://en.wikipedia.org/wiki/Scott_S._Sheppard"/>
    <hyperlink ref="J84" r:id="rId98" location="cite_note-jupsatdata-35" display="https://en.wikipedia.org/wiki/List_of_natural_satellites - cite_note-jupsatdata-35"/>
    <hyperlink ref="C85" r:id="rId99" tooltip="S/2003 J 2" display="https://en.wikipedia.org/wiki/S/2003_J_2"/>
    <hyperlink ref="I85" r:id="rId100" tooltip="Irregular moon" display="https://en.wikipedia.org/wiki/Irregular_moon"/>
    <hyperlink ref="C86" r:id="rId101" tooltip="S/2003 J 3" display="https://en.wikipedia.org/wiki/S/2003_J_3"/>
    <hyperlink ref="C87" r:id="rId102" tooltip="S/2003 J 4" display="https://en.wikipedia.org/wiki/S/2003_J_4"/>
    <hyperlink ref="C88" r:id="rId103" tooltip="S/2003 J 9" display="https://en.wikipedia.org/wiki/S/2003_J_9"/>
    <hyperlink ref="C89" r:id="rId104" tooltip="S/2003 J 10" display="https://en.wikipedia.org/wiki/S/2003_J_10"/>
    <hyperlink ref="C90" r:id="rId105" tooltip="S/2003 J 12" display="https://en.wikipedia.org/wiki/S/2003_J_12"/>
    <hyperlink ref="I90" r:id="rId106" tooltip="Irregular moon" display="https://en.wikipedia.org/wiki/Irregular_moon"/>
    <hyperlink ref="C91" r:id="rId107" tooltip="S/2003 J 16" display="https://en.wikipedia.org/wiki/S/2003_J_16"/>
    <hyperlink ref="C92" r:id="rId108" tooltip="S/2003 J 19" display="https://en.wikipedia.org/wiki/S/2003_J_19"/>
    <hyperlink ref="C93" r:id="rId109" tooltip="S/2003 J 23" display="https://en.wikipedia.org/wiki/S/2003_J_23"/>
    <hyperlink ref="C95" r:id="rId110" tooltip="S/2011 J 1" display="https://en.wikipedia.org/wiki/S/2011_J_1"/>
    <hyperlink ref="H95" r:id="rId111" tooltip="Scott S. Sheppard" display="https://en.wikipedia.org/wiki/Scott_S._Sheppard"/>
    <hyperlink ref="I95" r:id="rId112" tooltip="Irregular moon" display="https://en.wikipedia.org/wiki/Irregular_moon"/>
    <hyperlink ref="J95" r:id="rId113" location="cite_note-jupsatdata-35" display="https://en.wikipedia.org/wiki/List_of_natural_satellites - cite_note-jupsatdata-35"/>
    <hyperlink ref="C96" r:id="rId114" tooltip="Mimas (moon)" display="https://en.wikipedia.org/wiki/Mimas_(moon)"/>
    <hyperlink ref="H96" r:id="rId115" tooltip="William Herschel" display="https://en.wikipedia.org/wiki/William_Herschel"/>
    <hyperlink ref="C98" r:id="rId116" tooltip="Enceladus" display="https://en.wikipedia.org/wiki/Enceladus"/>
    <hyperlink ref="H98" r:id="rId117" tooltip="William Herschel" display="https://en.wikipedia.org/wiki/William_Herschel"/>
    <hyperlink ref="C100" r:id="rId118" tooltip="Tethys (moon)" display="https://en.wikipedia.org/wiki/Tethys_(moon)"/>
    <hyperlink ref="H100" r:id="rId119" tooltip="Giovanni Domenico Cassini" display="https://en.wikipedia.org/wiki/Giovanni_Domenico_Cassini"/>
    <hyperlink ref="I100" r:id="rId120" tooltip="Sidera Lodoicea" display="https://en.wikipedia.org/wiki/Sidera_Lodoicea"/>
    <hyperlink ref="C102" r:id="rId121" tooltip="Dione (moon)" display="https://en.wikipedia.org/wiki/Dione_(moon)"/>
    <hyperlink ref="H102" r:id="rId122" tooltip="Giovanni Domenico Cassini" display="https://en.wikipedia.org/wiki/Giovanni_Domenico_Cassini"/>
    <hyperlink ref="I102" r:id="rId123" tooltip="Sidera Lodoicea" display="https://en.wikipedia.org/wiki/Sidera_Lodoicea"/>
    <hyperlink ref="C104" r:id="rId124" tooltip="Rhea (moon)" display="https://en.wikipedia.org/wiki/Rhea_(moon)"/>
    <hyperlink ref="H104" r:id="rId125" tooltip="Giovanni Domenico Cassini" display="https://en.wikipedia.org/wiki/Giovanni_Domenico_Cassini"/>
    <hyperlink ref="I104" r:id="rId126" tooltip="Sidera Lodoicea" display="https://en.wikipedia.org/wiki/Sidera_Lodoicea"/>
    <hyperlink ref="C106" r:id="rId127" tooltip="Titan (moon)" display="https://en.wikipedia.org/wiki/Titan_(moon)"/>
    <hyperlink ref="H106" r:id="rId128" tooltip="Christiaan Huygens" display="https://en.wikipedia.org/wiki/Christiaan_Huygens"/>
    <hyperlink ref="C108" r:id="rId129" tooltip="Hyperion (moon)" display="https://en.wikipedia.org/wiki/Hyperion_(moon)"/>
    <hyperlink ref="C110" r:id="rId130" tooltip="Iapetus (moon)" display="https://en.wikipedia.org/wiki/Iapetus_(moon)"/>
    <hyperlink ref="H110" r:id="rId131" tooltip="Giovanni Domenico Cassini" display="https://en.wikipedia.org/wiki/Giovanni_Domenico_Cassini"/>
    <hyperlink ref="I110" r:id="rId132" tooltip="Sidera Lodoicea" display="https://en.wikipedia.org/wiki/Sidera_Lodoicea"/>
    <hyperlink ref="C112" r:id="rId133" tooltip="Phoebe (moon)" display="https://en.wikipedia.org/wiki/Phoebe_(moon)"/>
    <hyperlink ref="H112" r:id="rId134" tooltip="William Henry Pickering" display="https://en.wikipedia.org/wiki/William_Henry_Pickering"/>
    <hyperlink ref="C115" r:id="rId135" tooltip="Janus (moon)" display="https://en.wikipedia.org/wiki/Janus_(moon)"/>
    <hyperlink ref="I115" r:id="rId136" tooltip="Inner moon" display="https://en.wikipedia.org/wiki/Inner_moon"/>
    <hyperlink ref="C117" r:id="rId137" tooltip="Epimetheus (moon)" display="https://en.wikipedia.org/wiki/Epimetheus_(moon)"/>
    <hyperlink ref="I117" r:id="rId138" tooltip="Inner moon" display="https://en.wikipedia.org/wiki/Inner_moon"/>
    <hyperlink ref="C118" r:id="rId139" tooltip="Helene (moon)" display="https://en.wikipedia.org/wiki/Helene_(moon)"/>
    <hyperlink ref="I118" r:id="rId140" tooltip="Trojan moon" display="https://en.wikipedia.org/wiki/Trojan_moon"/>
    <hyperlink ref="C122" r:id="rId141" tooltip="Telesto (moon)" display="https://en.wikipedia.org/wiki/Telesto_(moon)"/>
    <hyperlink ref="I122" r:id="rId142" tooltip="Trojan moon" display="https://en.wikipedia.org/wiki/Trojan_moon"/>
    <hyperlink ref="C123" r:id="rId143" tooltip="Calypso (moon)" display="https://en.wikipedia.org/wiki/Calypso_(moon)"/>
    <hyperlink ref="I123" r:id="rId144" tooltip="Trojan moon" display="https://en.wikipedia.org/wiki/Trojan_moon"/>
    <hyperlink ref="C124" r:id="rId145" tooltip="Atlas (moon)" display="https://en.wikipedia.org/wiki/Atlas_(moon)"/>
    <hyperlink ref="C126" r:id="rId146" tooltip="Prometheus (moon)" display="https://en.wikipedia.org/wiki/Prometheus_(moon)"/>
    <hyperlink ref="C128" r:id="rId147" tooltip="Pandora (moon)" display="https://en.wikipedia.org/wiki/Pandora_(moon)"/>
    <hyperlink ref="C129" r:id="rId148" tooltip="Pan (moon)" display="https://en.wikipedia.org/wiki/Pan_(moon)"/>
    <hyperlink ref="C131" r:id="rId149" tooltip="Ymir (moon)" display="https://en.wikipedia.org/wiki/Ymir_(moon)"/>
    <hyperlink ref="H131" r:id="rId150" tooltip="Brett J. Gladman" display="https://en.wikipedia.org/wiki/Brett_J._Gladman"/>
    <hyperlink ref="C133" r:id="rId151" tooltip="Paaliaq (moon)" display="https://en.wikipedia.org/wiki/Paaliaq_(moon)"/>
    <hyperlink ref="H133" r:id="rId152" tooltip="Brett J. Gladman" display="https://en.wikipedia.org/wiki/Brett_J._Gladman"/>
    <hyperlink ref="C136" r:id="rId153" tooltip="Tarvos (moon)" display="https://en.wikipedia.org/wiki/Tarvos_(moon)"/>
    <hyperlink ref="C138" r:id="rId154" tooltip="Ijiraq (moon)" display="https://en.wikipedia.org/wiki/Ijiraq_(moon)"/>
    <hyperlink ref="C139" r:id="rId155" tooltip="Suttungr (moon)" display="https://en.wikipedia.org/wiki/Suttungr_(moon)"/>
    <hyperlink ref="C140" r:id="rId156" tooltip="Kiviuq (moon)" display="https://en.wikipedia.org/wiki/Kiviuq_(moon)"/>
    <hyperlink ref="H140" r:id="rId157" tooltip="Brett J. Gladman" display="https://en.wikipedia.org/wiki/Brett_J._Gladman"/>
    <hyperlink ref="C142" r:id="rId158" tooltip="Mundilfari (moon)" display="https://en.wikipedia.org/wiki/Mundilfari_(moon)"/>
    <hyperlink ref="C144" r:id="rId159" tooltip="Albiorix (moon)" display="https://en.wikipedia.org/wiki/Albiorix_(moon)"/>
    <hyperlink ref="C145" r:id="rId160" tooltip="Skathi (moon)" display="https://en.wikipedia.org/wiki/Skathi_(moon)"/>
    <hyperlink ref="C146" r:id="rId161" tooltip="Erriapus (moon)" display="https://en.wikipedia.org/wiki/Erriapus_(moon)"/>
    <hyperlink ref="C147" r:id="rId162" tooltip="Siarnaq (moon)" display="https://en.wikipedia.org/wiki/Siarnaq_(moon)"/>
    <hyperlink ref="C148" r:id="rId163" tooltip="Thrymr (moon)" display="https://en.wikipedia.org/wiki/Thrymr_(moon)"/>
    <hyperlink ref="C150" r:id="rId164" tooltip="Narvi (moon)" display="https://en.wikipedia.org/wiki/Narvi_(moon)"/>
    <hyperlink ref="C151" r:id="rId165" tooltip="Methone (moon)" display="https://en.wikipedia.org/wiki/Methone_(moon)"/>
    <hyperlink ref="I151" r:id="rId166" location="Alkyonides" tooltip="Moons of Saturn" display="https://en.wikipedia.org/wiki/Moons_of_Saturn - Alkyonides"/>
    <hyperlink ref="J151" r:id="rId167" location="cite_note-nasa_orbit_parameters-16" display="https://en.wikipedia.org/wiki/List_of_natural_satellites - cite_note-nasa_orbit_parameters-16"/>
    <hyperlink ref="C153" r:id="rId168" tooltip="Pallene (moon)" display="https://en.wikipedia.org/wiki/Pallene_(moon)"/>
    <hyperlink ref="I153" r:id="rId169" location="Alkyonides" tooltip="Moons of Saturn" display="https://en.wikipedia.org/wiki/Moons_of_Saturn - Alkyonides"/>
    <hyperlink ref="J153" r:id="rId170" location="cite_note-nasa_orbit_parameters-16" display="https://en.wikipedia.org/wiki/List_of_natural_satellites - cite_note-nasa_orbit_parameters-16"/>
    <hyperlink ref="C155" r:id="rId171" tooltip="Polydeuces (moon)" display="https://en.wikipedia.org/wiki/Polydeuces_(moon)"/>
    <hyperlink ref="I155" r:id="rId172" tooltip="Trojan moon" display="https://en.wikipedia.org/wiki/Trojan_moon"/>
    <hyperlink ref="J155" r:id="rId173" location="cite_note-nasa_orbit_parameters-16" display="https://en.wikipedia.org/wiki/List_of_natural_satellites - cite_note-nasa_orbit_parameters-16"/>
    <hyperlink ref="C157" r:id="rId174" tooltip="Daphnis (moon)" display="https://en.wikipedia.org/wiki/Daphnis_(moon)"/>
    <hyperlink ref="J157" r:id="rId175" location="cite_note-nasa_orbit_parameters-16" display="https://en.wikipedia.org/wiki/List_of_natural_satellites - cite_note-nasa_orbit_parameters-16"/>
    <hyperlink ref="C159" r:id="rId176" tooltip="Aegir (moon)" display="https://en.wikipedia.org/wiki/Aegir_(moon)"/>
    <hyperlink ref="C160" r:id="rId177" tooltip="Bebhionn (moon)" display="https://en.wikipedia.org/wiki/Bebhionn_(moon)"/>
    <hyperlink ref="C162" r:id="rId178" tooltip="Bergelmir (moon)" display="https://en.wikipedia.org/wiki/Bergelmir_(moon)"/>
    <hyperlink ref="C164" r:id="rId179" tooltip="Bestla (moon)" display="https://en.wikipedia.org/wiki/Bestla_(moon)"/>
    <hyperlink ref="C165" r:id="rId180" tooltip="Farbauti (moon)" display="https://en.wikipedia.org/wiki/Farbauti_(moon)"/>
    <hyperlink ref="C166" r:id="rId181" tooltip="Fenrir (moon)" display="https://en.wikipedia.org/wiki/Fenrir_(moon)"/>
    <hyperlink ref="C167" r:id="rId182" tooltip="Fornjot (moon)" display="https://en.wikipedia.org/wiki/Fornjot_(moon)"/>
    <hyperlink ref="C169" r:id="rId183" tooltip="Hati (moon)" display="https://en.wikipedia.org/wiki/Hati_(moon)"/>
    <hyperlink ref="C170" r:id="rId184" tooltip="Hyrrokkin (moon)" display="https://en.wikipedia.org/wiki/Hyrrokkin_(moon)"/>
    <hyperlink ref="J170" r:id="rId185" location="cite_note-nasa_orbit_parameters-16" display="https://en.wikipedia.org/wiki/List_of_natural_satellites - cite_note-nasa_orbit_parameters-16"/>
    <hyperlink ref="C171" r:id="rId186" tooltip="Kari (moon)" display="https://en.wikipedia.org/wiki/Kari_(moon)"/>
    <hyperlink ref="J171" r:id="rId187" location="cite_note-nasa_orbit_parameters-16" display="https://en.wikipedia.org/wiki/List_of_natural_satellites - cite_note-nasa_orbit_parameters-16"/>
    <hyperlink ref="C173" r:id="rId188" tooltip="Loge (moon)" display="https://en.wikipedia.org/wiki/Loge_(moon)"/>
    <hyperlink ref="J173" r:id="rId189" location="cite_note-nasa_orbit_parameters-16" display="https://en.wikipedia.org/wiki/List_of_natural_satellites - cite_note-nasa_orbit_parameters-16"/>
    <hyperlink ref="C174" r:id="rId190" tooltip="Skoll (moon)" display="https://en.wikipedia.org/wiki/Skoll_(moon)"/>
    <hyperlink ref="J174" r:id="rId191" location="cite_note-nasa_orbit_parameters-16" display="https://en.wikipedia.org/wiki/List_of_natural_satellites - cite_note-nasa_orbit_parameters-16"/>
    <hyperlink ref="C175" r:id="rId192" tooltip="Surtur (moon)" display="https://en.wikipedia.org/wiki/Surtur_(moon)"/>
    <hyperlink ref="J175" r:id="rId193" location="cite_note-nasa_orbit_parameters-16" display="https://en.wikipedia.org/wiki/List_of_natural_satellites - cite_note-nasa_orbit_parameters-16"/>
    <hyperlink ref="C176" r:id="rId194" tooltip="Anthe (moon)" display="https://en.wikipedia.org/wiki/Anthe_(moon)"/>
    <hyperlink ref="I176" r:id="rId195" location="Alkyonides" tooltip="Moons of Saturn" display="https://en.wikipedia.org/wiki/Moons_of_Saturn - Alkyonides"/>
    <hyperlink ref="J176" r:id="rId196" location="cite_note-IAUC-36" display="https://en.wikipedia.org/wiki/List_of_natural_satellites - cite_note-IAUC-36"/>
    <hyperlink ref="C177" r:id="rId197" tooltip="Jarnsaxa (moon)" display="https://en.wikipedia.org/wiki/Jarnsaxa_(moon)"/>
    <hyperlink ref="J177" r:id="rId198" location="cite_note-nasa_orbit_parameters-16" display="https://en.wikipedia.org/wiki/List_of_natural_satellites - cite_note-nasa_orbit_parameters-16"/>
    <hyperlink ref="C178" r:id="rId199" tooltip="Greip (moon)" display="https://en.wikipedia.org/wiki/Greip_(moon)"/>
    <hyperlink ref="J178" r:id="rId200" location="cite_note-nasa_orbit_parameters-16" display="https://en.wikipedia.org/wiki/List_of_natural_satellites - cite_note-nasa_orbit_parameters-16"/>
    <hyperlink ref="C179" r:id="rId201" tooltip="Tarqeq (moon)" display="https://en.wikipedia.org/wiki/Tarqeq_(moon)"/>
    <hyperlink ref="J179" r:id="rId202" location="cite_note-nasa_orbit_parameters-16" display="https://en.wikipedia.org/wiki/List_of_natural_satellites - cite_note-nasa_orbit_parameters-16"/>
    <hyperlink ref="C180" r:id="rId203" tooltip="Aegaeon (moon)" display="https://en.wikipedia.org/wiki/Aegaeon_(moon)"/>
    <hyperlink ref="H180" r:id="rId204" tooltip="Cassini–Huygens" display="https://en.wikipedia.org/wiki/Cassini%E2%80%93Huygens"/>
    <hyperlink ref="I180" r:id="rId205" tooltip="Moonlet" display="https://en.wikipedia.org/wiki/Moonlet"/>
    <hyperlink ref="J180" r:id="rId206" location="cite_note-37" display="https://en.wikipedia.org/wiki/List_of_natural_satellites - cite_note-37"/>
    <hyperlink ref="C181" r:id="rId207" tooltip="S/2004 S 7" display="https://en.wikipedia.org/wiki/S/2004_S_7"/>
    <hyperlink ref="C182" r:id="rId208" tooltip="S/2004 S 12" display="https://en.wikipedia.org/wiki/S/2004_S_12"/>
    <hyperlink ref="C183" r:id="rId209" tooltip="S/2004 S 13" display="https://en.wikipedia.org/wiki/S/2004_S_13"/>
    <hyperlink ref="C184" r:id="rId210" tooltip="S/2004 S 17" display="https://en.wikipedia.org/wiki/S/2004_S_17"/>
    <hyperlink ref="C185" r:id="rId211" tooltip="S/2006 S 1" display="https://en.wikipedia.org/wiki/S/2006_S_1"/>
    <hyperlink ref="J185" r:id="rId212" location="cite_note-nasa_orbit_parameters-16" display="https://en.wikipedia.org/wiki/List_of_natural_satellites - cite_note-nasa_orbit_parameters-16"/>
    <hyperlink ref="C186" r:id="rId213" tooltip="S/2006 S 3" display="https://en.wikipedia.org/wiki/S/2006_S_3"/>
    <hyperlink ref="J186" r:id="rId214" location="cite_note-nasa_orbit_parameters-16" display="https://en.wikipedia.org/wiki/List_of_natural_satellites - cite_note-nasa_orbit_parameters-16"/>
    <hyperlink ref="C187" r:id="rId215" tooltip="S/2007 S 2" display="https://en.wikipedia.org/wiki/S/2007_S_2"/>
    <hyperlink ref="J187" r:id="rId216" location="cite_note-nasa_orbit_parameters-16" display="https://en.wikipedia.org/wiki/List_of_natural_satellites - cite_note-nasa_orbit_parameters-16"/>
    <hyperlink ref="C188" r:id="rId217" tooltip="S/2007 S 3" display="https://en.wikipedia.org/wiki/S/2007_S_3"/>
    <hyperlink ref="J188" r:id="rId218" location="cite_note-nasa_orbit_parameters-16" display="https://en.wikipedia.org/wiki/List_of_natural_satellites - cite_note-nasa_orbit_parameters-16"/>
    <hyperlink ref="C189" r:id="rId219" tooltip="S/2009 S 1" display="https://en.wikipedia.org/wiki/S/2009_S_1"/>
    <hyperlink ref="H189" r:id="rId220" tooltip="Cassini–Huygens" display="https://en.wikipedia.org/wiki/Cassini%E2%80%93Huygens"/>
    <hyperlink ref="I189" r:id="rId221" tooltip="Moonlet" display="https://en.wikipedia.org/wiki/Moonlet"/>
    <hyperlink ref="J189" r:id="rId222" location="cite_note-38" display="https://en.wikipedia.org/wiki/List_of_natural_satellites - cite_note-38"/>
    <hyperlink ref="C190" r:id="rId223" tooltip="Ariel (moon)" display="https://en.wikipedia.org/wiki/Ariel_(moon)"/>
    <hyperlink ref="H190" r:id="rId224" tooltip="William Lassell" display="https://en.wikipedia.org/wiki/William_Lassell"/>
    <hyperlink ref="C192" r:id="rId225" tooltip="Umbriel (moon)" display="https://en.wikipedia.org/wiki/Umbriel_(moon)"/>
    <hyperlink ref="H192" r:id="rId226" tooltip="William Lassell" display="https://en.wikipedia.org/wiki/William_Lassell"/>
    <hyperlink ref="C194" r:id="rId227" tooltip="Titania (moon)" display="https://en.wikipedia.org/wiki/Titania_(moon)"/>
    <hyperlink ref="H194" r:id="rId228" tooltip="William Herschel" display="https://en.wikipedia.org/wiki/William_Herschel"/>
    <hyperlink ref="C196" r:id="rId229" tooltip="Oberon (moon)" display="https://en.wikipedia.org/wiki/Oberon_(moon)"/>
    <hyperlink ref="H196" r:id="rId230" tooltip="William Herschel" display="https://en.wikipedia.org/wiki/William_Herschel"/>
    <hyperlink ref="C198" r:id="rId231" tooltip="Miranda (moon)" display="https://en.wikipedia.org/wiki/Miranda_(moon)"/>
    <hyperlink ref="H198" r:id="rId232" tooltip="Gerard P. Kuiper" display="https://en.wikipedia.org/wiki/Gerard_P._Kuiper"/>
    <hyperlink ref="C200" r:id="rId233" tooltip="Cordelia (moon)" display="https://en.wikipedia.org/wiki/Cordelia_(moon)"/>
    <hyperlink ref="C202" r:id="rId234" tooltip="Ophelia (moon)" display="https://en.wikipedia.org/wiki/Ophelia_(moon)"/>
    <hyperlink ref="C204" r:id="rId235" tooltip="Bianca (moon)" display="https://en.wikipedia.org/wiki/Bianca_(moon)"/>
    <hyperlink ref="I204" r:id="rId236" tooltip="Inner moon" display="https://en.wikipedia.org/wiki/Inner_moon"/>
    <hyperlink ref="C206" r:id="rId237" tooltip="Cressida (moon)" display="https://en.wikipedia.org/wiki/Cressida_(moon)"/>
    <hyperlink ref="I206" r:id="rId238" tooltip="Inner moon" display="https://en.wikipedia.org/wiki/Inner_moon"/>
    <hyperlink ref="C208" r:id="rId239" tooltip="Desdemona (moon)" display="https://en.wikipedia.org/wiki/Desdemona_(moon)"/>
    <hyperlink ref="I208" r:id="rId240" tooltip="Inner moon" display="https://en.wikipedia.org/wiki/Inner_moon"/>
    <hyperlink ref="C209" r:id="rId241" tooltip="Juliet (moon)" display="https://en.wikipedia.org/wiki/Juliet_(moon)"/>
    <hyperlink ref="I209" r:id="rId242" tooltip="Inner moon" display="https://en.wikipedia.org/wiki/Inner_moon"/>
    <hyperlink ref="C211" r:id="rId243" tooltip="Portia (moon)" display="https://en.wikipedia.org/wiki/Portia_(moon)"/>
    <hyperlink ref="I211" r:id="rId244" tooltip="Inner moon" display="https://en.wikipedia.org/wiki/Inner_moon"/>
    <hyperlink ref="C213" r:id="rId245" tooltip="Rosalind (moon)" display="https://en.wikipedia.org/wiki/Rosalind_(moon)"/>
    <hyperlink ref="I213" r:id="rId246" tooltip="Inner moon" display="https://en.wikipedia.org/wiki/Inner_moon"/>
    <hyperlink ref="C214" r:id="rId247" tooltip="Belinda (moon)" display="https://en.wikipedia.org/wiki/Belinda_(moon)"/>
    <hyperlink ref="I214" r:id="rId248" tooltip="Inner moon" display="https://en.wikipedia.org/wiki/Inner_moon"/>
    <hyperlink ref="C216" r:id="rId249" tooltip="Puck (moon)" display="https://en.wikipedia.org/wiki/Puck_(moon)"/>
    <hyperlink ref="I216" r:id="rId250" tooltip="Inner moon" display="https://en.wikipedia.org/wiki/Inner_moon"/>
    <hyperlink ref="C218" r:id="rId251" tooltip="Caliban (moon)" display="https://en.wikipedia.org/wiki/Caliban_(moon)"/>
    <hyperlink ref="I218" r:id="rId252" tooltip="Irregular moons" display="https://en.wikipedia.org/wiki/Irregular_moons"/>
    <hyperlink ref="C219" r:id="rId253" tooltip="Sycorax (moon)" display="https://en.wikipedia.org/wiki/Sycorax_(moon)"/>
    <hyperlink ref="I219" r:id="rId254" tooltip="Irregular moons" display="https://en.wikipedia.org/wiki/Irregular_moons"/>
    <hyperlink ref="C222" r:id="rId255" tooltip="Prospero (moon)" display="https://en.wikipedia.org/wiki/Prospero_(moon)"/>
    <hyperlink ref="I222" r:id="rId256" tooltip="Irregular moons" display="https://en.wikipedia.org/wiki/Irregular_moons"/>
    <hyperlink ref="C224" r:id="rId257" tooltip="Setebos (moon)" display="https://en.wikipedia.org/wiki/Setebos_(moon)"/>
    <hyperlink ref="I224" r:id="rId258" tooltip="Irregular moons" display="https://en.wikipedia.org/wiki/Irregular_moons"/>
    <hyperlink ref="C226" r:id="rId259" tooltip="Stephano (moon)" display="https://en.wikipedia.org/wiki/Stephano_(moon)"/>
    <hyperlink ref="I226" r:id="rId260" tooltip="Irregular moons" display="https://en.wikipedia.org/wiki/Irregular_moons"/>
    <hyperlink ref="C228" r:id="rId261" tooltip="Trinculo (moon)" display="https://en.wikipedia.org/wiki/Trinculo_(moon)"/>
    <hyperlink ref="I228" r:id="rId262" tooltip="Irregular moons" display="https://en.wikipedia.org/wiki/Irregular_moons"/>
    <hyperlink ref="C229" r:id="rId263" tooltip="Francisco (moon)" display="https://en.wikipedia.org/wiki/Francisco_(moon)"/>
    <hyperlink ref="I229" r:id="rId264" tooltip="Irregular moons" display="https://en.wikipedia.org/wiki/Irregular_moons"/>
    <hyperlink ref="C231" r:id="rId265" tooltip="Margaret (moon)" display="https://en.wikipedia.org/wiki/Margaret_(moon)"/>
    <hyperlink ref="I231" r:id="rId266" tooltip="Irregular moons" display="https://en.wikipedia.org/wiki/Irregular_moons"/>
    <hyperlink ref="C232" r:id="rId267" tooltip="Ferdinand (moon)" display="https://en.wikipedia.org/wiki/Ferdinand_(moon)"/>
    <hyperlink ref="I232" r:id="rId268" tooltip="Irregular moons" display="https://en.wikipedia.org/wiki/Irregular_moons"/>
    <hyperlink ref="C233" r:id="rId269" tooltip="Perdita (moon)" display="https://en.wikipedia.org/wiki/Perdita_(moon)"/>
    <hyperlink ref="I233" r:id="rId270" tooltip="Inner moon" display="https://en.wikipedia.org/wiki/Inner_moon"/>
    <hyperlink ref="J233" r:id="rId271" location="cite_note-nasa_orbit_parameters-16" display="https://en.wikipedia.org/wiki/List_of_natural_satellites - cite_note-nasa_orbit_parameters-16"/>
    <hyperlink ref="C234" r:id="rId272" tooltip="Mab (moon)" display="https://en.wikipedia.org/wiki/Mab_(moon)"/>
    <hyperlink ref="I234" r:id="rId273" tooltip="Inner moon" display="https://en.wikipedia.org/wiki/Inner_moon"/>
    <hyperlink ref="J234" r:id="rId274" location="cite_note-nasa_orbit_parameters-16" display="https://en.wikipedia.org/wiki/List_of_natural_satellites - cite_note-nasa_orbit_parameters-16"/>
    <hyperlink ref="C236" r:id="rId275" tooltip="Cupid (moon)" display="https://en.wikipedia.org/wiki/Cupid_(moon)"/>
    <hyperlink ref="I236" r:id="rId276" tooltip="Inner moon" display="https://en.wikipedia.org/wiki/Inner_moon"/>
    <hyperlink ref="J236" r:id="rId277" location="cite_note-nasa_orbit_parameters-16" display="https://en.wikipedia.org/wiki/List_of_natural_satellites - cite_note-nasa_orbit_parameters-16"/>
    <hyperlink ref="C237" r:id="rId278" tooltip="Triton (moon)" display="https://en.wikipedia.org/wiki/Triton_(moon)"/>
    <hyperlink ref="H237" r:id="rId279" tooltip="William Lassell" display="https://en.wikipedia.org/wiki/William_Lassell"/>
    <hyperlink ref="I237" r:id="rId280" tooltip="Irregular moons" display="https://en.wikipedia.org/wiki/Irregular_moons"/>
    <hyperlink ref="C239" r:id="rId281" tooltip="Nereid (moon)" display="https://en.wikipedia.org/wiki/Nereid_(moon)"/>
    <hyperlink ref="H239" r:id="rId282" tooltip="Gerard P. Kuiper" display="https://en.wikipedia.org/wiki/Gerard_P._Kuiper"/>
    <hyperlink ref="I239" r:id="rId283" tooltip="Irregular moons" display="https://en.wikipedia.org/wiki/Irregular_moons"/>
    <hyperlink ref="C241" r:id="rId284" tooltip="Naiad (moon)" display="https://en.wikipedia.org/wiki/Naiad_(moon)"/>
    <hyperlink ref="I241" r:id="rId285" tooltip="Inner moon" display="https://en.wikipedia.org/wiki/Inner_moon"/>
    <hyperlink ref="C243" r:id="rId286" tooltip="Thalassa (moon)" display="https://en.wikipedia.org/wiki/Thalassa_(moon)"/>
    <hyperlink ref="I243" r:id="rId287" tooltip="Inner moon" display="https://en.wikipedia.org/wiki/Inner_moon"/>
    <hyperlink ref="C245" r:id="rId288" tooltip="Despina (moon)" display="https://en.wikipedia.org/wiki/Despina_(moon)"/>
    <hyperlink ref="I245" r:id="rId289" tooltip="Inner moon" display="https://en.wikipedia.org/wiki/Inner_moon"/>
    <hyperlink ref="C246" r:id="rId290" tooltip="Galatea (moon)" display="https://en.wikipedia.org/wiki/Galatea_(moon)"/>
    <hyperlink ref="I246" r:id="rId291" tooltip="Inner moon" display="https://en.wikipedia.org/wiki/Inner_moon"/>
    <hyperlink ref="C248" r:id="rId292" tooltip="Larissa (moon)" display="https://en.wikipedia.org/wiki/Larissa_(moon)"/>
    <hyperlink ref="I248" r:id="rId293" tooltip="Inner moon" display="https://en.wikipedia.org/wiki/Inner_moon"/>
    <hyperlink ref="C249" r:id="rId294" tooltip="Proteus (moon)" display="https://en.wikipedia.org/wiki/Proteus_(moon)"/>
    <hyperlink ref="I249" r:id="rId295" tooltip="Inner moon" display="https://en.wikipedia.org/wiki/Inner_moon"/>
    <hyperlink ref="C251" r:id="rId296" tooltip="Halimede (moon)" display="https://en.wikipedia.org/wiki/Halimede_(moon)"/>
    <hyperlink ref="I251" r:id="rId297" tooltip="Irregular moon" display="https://en.wikipedia.org/wiki/Irregular_moon"/>
    <hyperlink ref="C252" r:id="rId298" tooltip="Psamathe (moon)" display="https://en.wikipedia.org/wiki/Psamathe_(moon)"/>
    <hyperlink ref="I252" r:id="rId299" tooltip="Irregular moon" display="https://en.wikipedia.org/wiki/Irregular_moon"/>
    <hyperlink ref="C253" r:id="rId300" tooltip="Sao (moon)" display="https://en.wikipedia.org/wiki/Sao_(moon)"/>
    <hyperlink ref="I253" r:id="rId301" tooltip="Irregular moons" display="https://en.wikipedia.org/wiki/Irregular_moons"/>
    <hyperlink ref="C254" r:id="rId302" tooltip="Laomedeia (moon)" display="https://en.wikipedia.org/wiki/Laomedeia_(moon)"/>
    <hyperlink ref="I254" r:id="rId303" tooltip="Irregular moons" display="https://en.wikipedia.org/wiki/Irregular_moons"/>
    <hyperlink ref="C255" r:id="rId304" tooltip="Neso (moon)" display="https://en.wikipedia.org/wiki/Neso_(moon)"/>
    <hyperlink ref="I255" r:id="rId305" tooltip="Irregular moon" display="https://en.wikipedia.org/wiki/Irregular_moon"/>
    <hyperlink ref="C256" r:id="rId306" tooltip="S/2004 N 1" display="https://en.wikipedia.org/wiki/S/2004_N_1"/>
    <hyperlink ref="H256" r:id="rId307" tooltip="Mark R. Showalter" display="https://en.wikipedia.org/wiki/Mark_R._Showalter"/>
    <hyperlink ref="I256" r:id="rId308" tooltip="Inner moon" display="https://en.wikipedia.org/wiki/Inner_moon"/>
    <hyperlink ref="J256" r:id="rId309" location="cite_note-Beatty_2013-39" display="https://en.wikipedia.org/wiki/List_of_natural_satellites - cite_note-Beatty_2013-39"/>
    <hyperlink ref="C257" r:id="rId310" tooltip="Charon (moon)" display="https://en.wikipedia.org/wiki/Charon_(moon)"/>
    <hyperlink ref="H257" r:id="rId311" tooltip="James W. Christy" display="https://en.wikipedia.org/wiki/James_W._Christy"/>
    <hyperlink ref="C258" r:id="rId312" tooltip="Nix (moon)" display="https://en.wikipedia.org/wiki/Nix_(moon)"/>
    <hyperlink ref="C259" r:id="rId313" tooltip="Hydra (moon)" display="https://en.wikipedia.org/wiki/Hydra_(moon)"/>
    <hyperlink ref="C260" r:id="rId314" tooltip="Kerberos (moon)" display="https://en.wikipedia.org/wiki/Kerberos_(moon)"/>
    <hyperlink ref="C261" r:id="rId315" tooltip="Styx (moon)" display="https://en.wikipedia.org/wiki/Styx_(moon)"/>
    <hyperlink ref="C262" r:id="rId316" tooltip="Hi'iaka (moon)" display="https://en.wikipedia.org/wiki/Hi%27iaka_(moon)"/>
    <hyperlink ref="C263" r:id="rId317" tooltip="Namaka (moon)" display="https://en.wikipedia.org/wiki/Namaka_(moon)"/>
    <hyperlink ref="C266" r:id="rId318" tooltip="S/2015 (136472) 1" display="https://en.wikipedia.org/wiki/S/2015_(136472)_1"/>
    <hyperlink ref="J266" r:id="rId319" location="cite_note-44" display="https://en.wikipedia.org/wiki/List_of_natural_satellites - cite_note-44"/>
    <hyperlink ref="C267" r:id="rId320" tooltip="Dysnomia (moon)" display="https://en.wikipedia.org/wiki/Dysnomia_(moon)"/>
    <hyperlink ref="D267" r:id="rId321" location="cite_note-johnston-9" display="https://en.wikipedia.org/wiki/List_of_natural_satellites - cite_note-johnston-9"/>
    <hyperlink ref="I267" r:id="rId322" tooltip="Scattered disc" display="https://en.wikipedia.org/wiki/Scattered_disc"/>
  </hyperlinks>
  <pageMargins left="0.7" right="0.7" top="0.75" bottom="0.75" header="0.3" footer="0.3"/>
  <drawing r:id="rId32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6" x14ac:dyDescent="0.4"/>
  <cols>
    <col min="1" max="1" width="9.53515625" bestFit="1" customWidth="1"/>
  </cols>
  <sheetData>
    <row r="1" spans="1:1" x14ac:dyDescent="0.4">
      <c r="A1" t="s">
        <v>0</v>
      </c>
    </row>
    <row r="2" spans="1:1" x14ac:dyDescent="0.4">
      <c r="A2" t="s"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opLeftCell="A35" zoomScale="130" zoomScaleNormal="130" workbookViewId="0">
      <selection activeCell="C55" sqref="C55"/>
    </sheetView>
  </sheetViews>
  <sheetFormatPr defaultRowHeight="14.6" x14ac:dyDescent="0.4"/>
  <cols>
    <col min="1" max="1" width="14.53515625" bestFit="1" customWidth="1"/>
    <col min="2" max="3" width="15.4609375" bestFit="1" customWidth="1"/>
    <col min="4" max="7" width="15.4609375" customWidth="1"/>
    <col min="9" max="9" width="17.921875" bestFit="1" customWidth="1"/>
    <col min="12" max="14" width="1.07421875" customWidth="1"/>
  </cols>
  <sheetData>
    <row r="1" spans="1:22" x14ac:dyDescent="0.4">
      <c r="A1" s="2" t="s">
        <v>0</v>
      </c>
      <c r="B1" t="s">
        <v>442</v>
      </c>
      <c r="C1" t="s">
        <v>443</v>
      </c>
      <c r="D1" t="s">
        <v>458</v>
      </c>
      <c r="J1" s="6" t="s">
        <v>440</v>
      </c>
      <c r="K1" s="6" t="s">
        <v>441</v>
      </c>
      <c r="L1" s="5"/>
      <c r="M1" s="9" t="s">
        <v>456</v>
      </c>
      <c r="Q1" t="s">
        <v>442</v>
      </c>
      <c r="R1" t="s">
        <v>442</v>
      </c>
      <c r="S1" t="s">
        <v>457</v>
      </c>
      <c r="T1" t="s">
        <v>457</v>
      </c>
      <c r="U1" t="s">
        <v>457</v>
      </c>
      <c r="V1" t="s">
        <v>457</v>
      </c>
    </row>
    <row r="2" spans="1:22" x14ac:dyDescent="0.4">
      <c r="A2" s="3" t="s">
        <v>10</v>
      </c>
      <c r="B2" s="10">
        <v>0.91042939854412785</v>
      </c>
      <c r="C2" s="10">
        <f t="shared" ref="C2:C33" si="0">V2</f>
        <v>0.91045296306533963</v>
      </c>
      <c r="D2" s="10"/>
      <c r="E2" s="10"/>
      <c r="F2" s="10"/>
      <c r="G2" s="10"/>
      <c r="I2" s="8" t="s">
        <v>235</v>
      </c>
      <c r="J2" s="7" t="s">
        <v>236</v>
      </c>
      <c r="K2" s="7" t="s">
        <v>237</v>
      </c>
      <c r="O2">
        <f>LEFT(J2, 3)*1</f>
        <v>2.8</v>
      </c>
      <c r="P2">
        <f>_xlfn.NUMBERVALUE(RIGHT(J2, 2))</f>
        <v>4</v>
      </c>
      <c r="Q2">
        <f>O2*10^P2</f>
        <v>28000</v>
      </c>
      <c r="R2">
        <f>Q2/SUM(Q:Q)</f>
        <v>0.91042939854412785</v>
      </c>
      <c r="S2">
        <f>LEFT(K2, 3)*1</f>
        <v>2.8</v>
      </c>
      <c r="T2">
        <v>4</v>
      </c>
      <c r="U2">
        <f>S2*10^T2</f>
        <v>28000</v>
      </c>
      <c r="V2">
        <f>U2/SUM(U:U)</f>
        <v>0.91045296306533963</v>
      </c>
    </row>
    <row r="3" spans="1:22" x14ac:dyDescent="0.4">
      <c r="A3" s="4" t="s">
        <v>12</v>
      </c>
      <c r="B3" s="10">
        <v>8.7791406288183757E-2</v>
      </c>
      <c r="C3" s="10">
        <f t="shared" si="0"/>
        <v>8.7793678581300605E-2</v>
      </c>
      <c r="D3" s="10"/>
      <c r="E3" s="10"/>
      <c r="F3" s="10"/>
      <c r="G3" s="10"/>
      <c r="I3" s="8" t="s">
        <v>238</v>
      </c>
      <c r="J3" s="7" t="s">
        <v>239</v>
      </c>
      <c r="K3" s="7" t="s">
        <v>240</v>
      </c>
      <c r="O3">
        <f t="shared" ref="O3:O66" si="1">LEFT(J3, 3)*1</f>
        <v>2.7</v>
      </c>
      <c r="P3">
        <v>3</v>
      </c>
      <c r="Q3">
        <f t="shared" ref="Q3:Q66" si="2">O3*10^P3</f>
        <v>2700</v>
      </c>
      <c r="R3">
        <f t="shared" ref="R3:R66" si="3">Q3/SUM(Q:Q)</f>
        <v>8.7791406288183757E-2</v>
      </c>
      <c r="S3">
        <f t="shared" ref="S3:S66" si="4">LEFT(K3, 3)*1</f>
        <v>2.7</v>
      </c>
      <c r="T3">
        <v>3</v>
      </c>
      <c r="U3">
        <f t="shared" ref="U3:U66" si="5">S3*10^T3</f>
        <v>2700</v>
      </c>
      <c r="V3">
        <f t="shared" ref="V3:V66" si="6">U3/SUM(U:U)</f>
        <v>8.7793678581300605E-2</v>
      </c>
    </row>
    <row r="4" spans="1:22" x14ac:dyDescent="0.4">
      <c r="A4" s="3" t="s">
        <v>14</v>
      </c>
      <c r="B4" s="10">
        <v>1.3006134264916112E-11</v>
      </c>
      <c r="C4" s="10">
        <f t="shared" si="0"/>
        <v>1.8534221033830128E-9</v>
      </c>
      <c r="D4" s="10"/>
      <c r="E4" s="10"/>
      <c r="F4" s="10"/>
      <c r="G4" s="10"/>
      <c r="I4" s="8" t="s">
        <v>241</v>
      </c>
      <c r="J4" s="7" t="s">
        <v>242</v>
      </c>
      <c r="K4" s="7" t="s">
        <v>243</v>
      </c>
      <c r="O4">
        <f t="shared" si="1"/>
        <v>4</v>
      </c>
      <c r="P4">
        <v>-7</v>
      </c>
      <c r="Q4">
        <f t="shared" si="2"/>
        <v>3.9999999999999998E-7</v>
      </c>
      <c r="R4">
        <f t="shared" si="3"/>
        <v>1.3006134264916112E-11</v>
      </c>
      <c r="S4">
        <f t="shared" si="4"/>
        <v>5.7</v>
      </c>
      <c r="T4">
        <f>-RIGHT(K4, 1)</f>
        <v>-5</v>
      </c>
      <c r="U4">
        <f t="shared" si="5"/>
        <v>5.7000000000000003E-5</v>
      </c>
      <c r="V4">
        <f t="shared" si="6"/>
        <v>1.8534221033830128E-9</v>
      </c>
    </row>
    <row r="5" spans="1:22" x14ac:dyDescent="0.4">
      <c r="A5" s="4" t="s">
        <v>16</v>
      </c>
      <c r="B5" s="10">
        <v>1.3006134264916112E-11</v>
      </c>
      <c r="C5" s="10">
        <f t="shared" si="0"/>
        <v>2.2761324076633488E-11</v>
      </c>
      <c r="D5" s="10"/>
      <c r="E5" s="10"/>
      <c r="F5" s="10"/>
      <c r="G5" s="10"/>
      <c r="I5" s="8" t="s">
        <v>244</v>
      </c>
      <c r="J5" s="7" t="s">
        <v>242</v>
      </c>
      <c r="K5" s="7" t="s">
        <v>245</v>
      </c>
      <c r="O5">
        <f t="shared" si="1"/>
        <v>4</v>
      </c>
      <c r="P5">
        <v>-7</v>
      </c>
      <c r="Q5">
        <f t="shared" si="2"/>
        <v>3.9999999999999998E-7</v>
      </c>
      <c r="R5">
        <f t="shared" si="3"/>
        <v>1.3006134264916112E-11</v>
      </c>
      <c r="S5">
        <f t="shared" si="4"/>
        <v>7</v>
      </c>
      <c r="T5">
        <f>-RIGHT(K5, 1)</f>
        <v>-7</v>
      </c>
      <c r="U5">
        <f t="shared" si="5"/>
        <v>6.9999999999999997E-7</v>
      </c>
      <c r="V5">
        <f t="shared" si="6"/>
        <v>2.2761324076633488E-11</v>
      </c>
    </row>
    <row r="6" spans="1:22" x14ac:dyDescent="0.4">
      <c r="A6" s="3" t="s">
        <v>18</v>
      </c>
      <c r="B6" s="10">
        <v>3.5766869228519312E-10</v>
      </c>
      <c r="C6" s="10">
        <f t="shared" si="0"/>
        <v>6.8283972229900477E-10</v>
      </c>
      <c r="D6" s="10"/>
      <c r="E6" s="10"/>
      <c r="F6" s="10"/>
      <c r="G6" s="10"/>
      <c r="I6" s="8" t="s">
        <v>246</v>
      </c>
      <c r="J6" s="7" t="s">
        <v>247</v>
      </c>
      <c r="K6" s="7" t="s">
        <v>248</v>
      </c>
      <c r="O6">
        <f t="shared" si="1"/>
        <v>1.1000000000000001</v>
      </c>
      <c r="P6">
        <v>-5</v>
      </c>
      <c r="Q6">
        <f t="shared" si="2"/>
        <v>1.1000000000000001E-5</v>
      </c>
      <c r="R6">
        <f t="shared" si="3"/>
        <v>3.5766869228519312E-10</v>
      </c>
      <c r="S6">
        <f t="shared" si="4"/>
        <v>2.1</v>
      </c>
      <c r="T6">
        <f>-RIGHT(K6, 1)</f>
        <v>-5</v>
      </c>
      <c r="U6">
        <f t="shared" si="5"/>
        <v>2.1000000000000002E-5</v>
      </c>
      <c r="V6">
        <f t="shared" si="6"/>
        <v>6.8283972229900477E-10</v>
      </c>
    </row>
    <row r="7" spans="1:22" x14ac:dyDescent="0.4">
      <c r="A7" s="4" t="s">
        <v>20</v>
      </c>
      <c r="B7" s="10">
        <v>3.2515335662290277E-4</v>
      </c>
      <c r="C7" s="10">
        <f t="shared" si="0"/>
        <v>3.2516177252333558E-4</v>
      </c>
      <c r="D7" s="10"/>
      <c r="E7" s="10"/>
      <c r="F7" s="10"/>
      <c r="G7" s="10"/>
      <c r="I7" s="8" t="s">
        <v>249</v>
      </c>
      <c r="J7" s="7" t="s">
        <v>250</v>
      </c>
      <c r="K7" s="7" t="s">
        <v>251</v>
      </c>
      <c r="O7">
        <f t="shared" si="1"/>
        <v>1</v>
      </c>
      <c r="P7">
        <v>1</v>
      </c>
      <c r="Q7">
        <f t="shared" si="2"/>
        <v>10</v>
      </c>
      <c r="R7">
        <f t="shared" si="3"/>
        <v>3.2515335662290277E-4</v>
      </c>
      <c r="S7">
        <f t="shared" si="4"/>
        <v>1</v>
      </c>
      <c r="T7">
        <v>1</v>
      </c>
      <c r="U7">
        <f t="shared" si="5"/>
        <v>10</v>
      </c>
      <c r="V7">
        <f t="shared" si="6"/>
        <v>3.2516177252333558E-4</v>
      </c>
    </row>
    <row r="8" spans="1:22" x14ac:dyDescent="0.4">
      <c r="A8" s="3" t="s">
        <v>22</v>
      </c>
      <c r="B8" s="10">
        <v>1.0079754055309987E-4</v>
      </c>
      <c r="C8" s="10">
        <f t="shared" si="0"/>
        <v>1.0080014948223403E-4</v>
      </c>
      <c r="D8" s="10"/>
      <c r="E8" s="10"/>
      <c r="F8" s="10"/>
      <c r="G8" s="10"/>
      <c r="I8" s="8" t="s">
        <v>252</v>
      </c>
      <c r="J8" s="7" t="s">
        <v>253</v>
      </c>
      <c r="K8" s="7" t="s">
        <v>254</v>
      </c>
      <c r="O8">
        <f t="shared" si="1"/>
        <v>3.1</v>
      </c>
      <c r="P8">
        <v>0</v>
      </c>
      <c r="Q8">
        <f t="shared" si="2"/>
        <v>3.1</v>
      </c>
      <c r="R8">
        <f t="shared" si="3"/>
        <v>1.0079754055309987E-4</v>
      </c>
      <c r="S8">
        <f t="shared" si="4"/>
        <v>3.1</v>
      </c>
      <c r="T8">
        <v>0</v>
      </c>
      <c r="U8">
        <f t="shared" si="5"/>
        <v>3.1</v>
      </c>
      <c r="V8">
        <f t="shared" si="6"/>
        <v>1.0080014948223403E-4</v>
      </c>
    </row>
    <row r="9" spans="1:22" x14ac:dyDescent="0.4">
      <c r="A9" s="4" t="s">
        <v>24</v>
      </c>
      <c r="B9" s="10">
        <v>7.8036805589496675E-4</v>
      </c>
      <c r="C9" s="10">
        <f t="shared" si="0"/>
        <v>7.8038825405600542E-4</v>
      </c>
      <c r="D9" s="10"/>
      <c r="E9" s="10"/>
      <c r="F9" s="10"/>
      <c r="G9" s="10"/>
      <c r="I9" s="8" t="s">
        <v>255</v>
      </c>
      <c r="J9" s="7" t="s">
        <v>256</v>
      </c>
      <c r="K9" s="7" t="s">
        <v>257</v>
      </c>
      <c r="O9">
        <f t="shared" si="1"/>
        <v>2.4</v>
      </c>
      <c r="P9">
        <v>1</v>
      </c>
      <c r="Q9">
        <f t="shared" si="2"/>
        <v>24</v>
      </c>
      <c r="R9">
        <f t="shared" si="3"/>
        <v>7.8036805589496675E-4</v>
      </c>
      <c r="S9">
        <f t="shared" si="4"/>
        <v>2.4</v>
      </c>
      <c r="T9">
        <v>1</v>
      </c>
      <c r="U9">
        <f t="shared" si="5"/>
        <v>24</v>
      </c>
      <c r="V9">
        <f t="shared" si="6"/>
        <v>7.8038825405600542E-4</v>
      </c>
    </row>
    <row r="10" spans="1:22" x14ac:dyDescent="0.4">
      <c r="A10" s="3" t="s">
        <v>26</v>
      </c>
      <c r="B10" s="10">
        <v>3.2515335662290278E-8</v>
      </c>
      <c r="C10" s="10">
        <f t="shared" si="0"/>
        <v>2.7638750664483527E-8</v>
      </c>
      <c r="D10" s="10"/>
      <c r="E10" s="10"/>
      <c r="F10" s="10"/>
      <c r="G10" s="10"/>
      <c r="I10" s="8" t="s">
        <v>258</v>
      </c>
      <c r="J10" s="7" t="s">
        <v>444</v>
      </c>
      <c r="K10" s="7" t="s">
        <v>259</v>
      </c>
      <c r="O10">
        <f t="shared" si="1"/>
        <v>1</v>
      </c>
      <c r="P10">
        <v>-3</v>
      </c>
      <c r="Q10">
        <f t="shared" si="2"/>
        <v>1E-3</v>
      </c>
      <c r="R10">
        <f t="shared" si="3"/>
        <v>3.2515335662290278E-8</v>
      </c>
      <c r="S10">
        <f t="shared" si="4"/>
        <v>8.5</v>
      </c>
      <c r="T10">
        <f>-RIGHT(K10, 1)</f>
        <v>-4</v>
      </c>
      <c r="U10">
        <f t="shared" si="5"/>
        <v>8.5000000000000006E-4</v>
      </c>
      <c r="V10">
        <f t="shared" si="6"/>
        <v>2.7638750664483527E-8</v>
      </c>
    </row>
    <row r="11" spans="1:22" x14ac:dyDescent="0.4">
      <c r="A11" s="4" t="s">
        <v>28</v>
      </c>
      <c r="B11" s="10">
        <v>9.7546006986870844E-5</v>
      </c>
      <c r="C11" s="10">
        <f t="shared" si="0"/>
        <v>9.7548531757000678E-5</v>
      </c>
      <c r="D11" s="10"/>
      <c r="E11" s="10"/>
      <c r="F11" s="10"/>
      <c r="G11" s="10"/>
      <c r="I11" s="8" t="s">
        <v>260</v>
      </c>
      <c r="J11" s="7" t="s">
        <v>261</v>
      </c>
      <c r="K11" s="7" t="s">
        <v>262</v>
      </c>
      <c r="O11">
        <f t="shared" si="1"/>
        <v>3</v>
      </c>
      <c r="P11">
        <v>0</v>
      </c>
      <c r="Q11">
        <f t="shared" si="2"/>
        <v>3</v>
      </c>
      <c r="R11">
        <f t="shared" si="3"/>
        <v>9.7546006986870844E-5</v>
      </c>
      <c r="S11">
        <f t="shared" si="4"/>
        <v>3</v>
      </c>
      <c r="T11">
        <v>0</v>
      </c>
      <c r="U11">
        <f t="shared" si="5"/>
        <v>3</v>
      </c>
      <c r="V11">
        <f t="shared" si="6"/>
        <v>9.7548531757000678E-5</v>
      </c>
    </row>
    <row r="12" spans="1:22" x14ac:dyDescent="0.4">
      <c r="A12" s="3" t="s">
        <v>30</v>
      </c>
      <c r="B12" s="10">
        <v>1.9509201397374169E-6</v>
      </c>
      <c r="C12" s="10">
        <f t="shared" si="0"/>
        <v>1.8534221033830128E-6</v>
      </c>
      <c r="D12" s="10"/>
      <c r="E12" s="10"/>
      <c r="F12" s="10"/>
      <c r="G12" s="10"/>
      <c r="I12" s="8" t="s">
        <v>263</v>
      </c>
      <c r="J12" s="7" t="s">
        <v>264</v>
      </c>
      <c r="K12" s="7" t="s">
        <v>265</v>
      </c>
      <c r="O12">
        <f t="shared" si="1"/>
        <v>6</v>
      </c>
      <c r="P12">
        <v>-2</v>
      </c>
      <c r="Q12">
        <f t="shared" si="2"/>
        <v>0.06</v>
      </c>
      <c r="R12">
        <f t="shared" si="3"/>
        <v>1.9509201397374169E-6</v>
      </c>
      <c r="S12">
        <f t="shared" si="4"/>
        <v>5.7</v>
      </c>
      <c r="T12">
        <f>-RIGHT(K12, 1)</f>
        <v>-2</v>
      </c>
      <c r="U12">
        <f t="shared" si="5"/>
        <v>5.7000000000000002E-2</v>
      </c>
      <c r="V12">
        <f t="shared" si="6"/>
        <v>1.8534221033830128E-6</v>
      </c>
    </row>
    <row r="13" spans="1:22" x14ac:dyDescent="0.4">
      <c r="A13" s="4" t="s">
        <v>32</v>
      </c>
      <c r="B13" s="10">
        <v>3.2515335662290277E-5</v>
      </c>
      <c r="C13" s="10">
        <f t="shared" si="0"/>
        <v>3.5767794977566915E-5</v>
      </c>
      <c r="D13" s="10"/>
      <c r="E13" s="10"/>
      <c r="F13" s="10"/>
      <c r="G13" s="10"/>
      <c r="I13" s="8" t="s">
        <v>266</v>
      </c>
      <c r="J13" s="7" t="s">
        <v>267</v>
      </c>
      <c r="K13" s="7" t="s">
        <v>268</v>
      </c>
      <c r="O13">
        <f t="shared" si="1"/>
        <v>1</v>
      </c>
      <c r="P13">
        <v>0</v>
      </c>
      <c r="Q13">
        <f t="shared" si="2"/>
        <v>1</v>
      </c>
      <c r="R13">
        <f t="shared" si="3"/>
        <v>3.2515335662290277E-5</v>
      </c>
      <c r="S13">
        <f t="shared" si="4"/>
        <v>1.1000000000000001</v>
      </c>
      <c r="T13">
        <v>0</v>
      </c>
      <c r="U13">
        <f t="shared" si="5"/>
        <v>1.1000000000000001</v>
      </c>
      <c r="V13">
        <f t="shared" si="6"/>
        <v>3.5767794977566915E-5</v>
      </c>
    </row>
    <row r="14" spans="1:22" x14ac:dyDescent="0.4">
      <c r="A14" s="3" t="s">
        <v>34</v>
      </c>
      <c r="B14" s="10">
        <v>2.6987728599700935E-6</v>
      </c>
      <c r="C14" s="10">
        <f t="shared" si="0"/>
        <v>2.7638750664483526E-6</v>
      </c>
      <c r="D14" s="10"/>
      <c r="E14" s="10"/>
      <c r="F14" s="10"/>
      <c r="G14" s="10"/>
      <c r="I14" s="8" t="s">
        <v>269</v>
      </c>
      <c r="J14" s="7" t="s">
        <v>270</v>
      </c>
      <c r="K14" s="7" t="s">
        <v>271</v>
      </c>
      <c r="O14">
        <f t="shared" si="1"/>
        <v>8.3000000000000007</v>
      </c>
      <c r="P14">
        <v>-2</v>
      </c>
      <c r="Q14">
        <f t="shared" si="2"/>
        <v>8.3000000000000004E-2</v>
      </c>
      <c r="R14">
        <f t="shared" si="3"/>
        <v>2.6987728599700935E-6</v>
      </c>
      <c r="S14">
        <f t="shared" si="4"/>
        <v>8.5</v>
      </c>
      <c r="T14">
        <f>-RIGHT(K14, 1)</f>
        <v>-2</v>
      </c>
      <c r="U14">
        <f t="shared" si="5"/>
        <v>8.5000000000000006E-2</v>
      </c>
      <c r="V14">
        <f t="shared" si="6"/>
        <v>2.7638750664483526E-6</v>
      </c>
    </row>
    <row r="15" spans="1:22" x14ac:dyDescent="0.4">
      <c r="A15" s="4" t="s">
        <v>36</v>
      </c>
      <c r="B15" s="10">
        <v>3.2515335662290277E-5</v>
      </c>
      <c r="C15" s="10">
        <f t="shared" si="0"/>
        <v>3.2516177252333557E-5</v>
      </c>
      <c r="D15" s="10"/>
      <c r="E15" s="10"/>
      <c r="F15" s="10"/>
      <c r="G15" s="10"/>
      <c r="I15" s="8" t="s">
        <v>272</v>
      </c>
      <c r="J15" s="7" t="s">
        <v>267</v>
      </c>
      <c r="K15" s="7" t="s">
        <v>267</v>
      </c>
      <c r="O15">
        <f t="shared" si="1"/>
        <v>1</v>
      </c>
      <c r="P15">
        <v>0</v>
      </c>
      <c r="Q15">
        <f t="shared" si="2"/>
        <v>1</v>
      </c>
      <c r="R15">
        <f t="shared" si="3"/>
        <v>3.2515335662290277E-5</v>
      </c>
      <c r="S15">
        <f t="shared" si="4"/>
        <v>1</v>
      </c>
      <c r="T15">
        <v>0</v>
      </c>
      <c r="U15">
        <f t="shared" si="5"/>
        <v>1</v>
      </c>
      <c r="V15">
        <f t="shared" si="6"/>
        <v>3.2516177252333557E-5</v>
      </c>
    </row>
    <row r="16" spans="1:22" x14ac:dyDescent="0.4">
      <c r="A16" s="3" t="s">
        <v>38</v>
      </c>
      <c r="B16" s="10">
        <v>2.6012268529832225E-6</v>
      </c>
      <c r="C16" s="10">
        <f t="shared" si="0"/>
        <v>3.251617725233356E-7</v>
      </c>
      <c r="D16" s="10"/>
      <c r="E16" s="10"/>
      <c r="F16" s="10"/>
      <c r="G16" s="10"/>
      <c r="I16" s="8" t="s">
        <v>273</v>
      </c>
      <c r="J16" s="7" t="s">
        <v>274</v>
      </c>
      <c r="K16" s="7" t="s">
        <v>275</v>
      </c>
      <c r="O16">
        <f t="shared" si="1"/>
        <v>8</v>
      </c>
      <c r="P16">
        <v>-2</v>
      </c>
      <c r="Q16">
        <f t="shared" si="2"/>
        <v>0.08</v>
      </c>
      <c r="R16">
        <f t="shared" si="3"/>
        <v>2.6012268529832225E-6</v>
      </c>
      <c r="S16">
        <f t="shared" si="4"/>
        <v>1</v>
      </c>
      <c r="T16">
        <f>-RIGHT(K16, 1)</f>
        <v>-2</v>
      </c>
      <c r="U16">
        <f t="shared" si="5"/>
        <v>0.01</v>
      </c>
      <c r="V16">
        <f t="shared" si="6"/>
        <v>3.251617725233356E-7</v>
      </c>
    </row>
    <row r="17" spans="1:22" x14ac:dyDescent="0.4">
      <c r="A17" s="4" t="s">
        <v>40</v>
      </c>
      <c r="B17" s="10">
        <v>1.4631901048030626E-5</v>
      </c>
      <c r="C17" s="10">
        <f t="shared" si="0"/>
        <v>1.6908412171213451E-5</v>
      </c>
      <c r="D17" s="10"/>
      <c r="E17" s="10"/>
      <c r="F17" s="10"/>
      <c r="G17" s="10"/>
      <c r="I17" s="8" t="s">
        <v>276</v>
      </c>
      <c r="J17" s="7" t="s">
        <v>277</v>
      </c>
      <c r="K17" s="7" t="s">
        <v>278</v>
      </c>
      <c r="O17">
        <f t="shared" si="1"/>
        <v>4.5</v>
      </c>
      <c r="P17">
        <v>-1</v>
      </c>
      <c r="Q17">
        <f t="shared" si="2"/>
        <v>0.45</v>
      </c>
      <c r="R17">
        <f t="shared" si="3"/>
        <v>1.4631901048030626E-5</v>
      </c>
      <c r="S17">
        <f t="shared" si="4"/>
        <v>5.2</v>
      </c>
      <c r="T17">
        <f>-RIGHT(K17, 1)</f>
        <v>-1</v>
      </c>
      <c r="U17">
        <f t="shared" si="5"/>
        <v>0.52</v>
      </c>
      <c r="V17">
        <f t="shared" si="6"/>
        <v>1.6908412171213451E-5</v>
      </c>
    </row>
    <row r="18" spans="1:22" x14ac:dyDescent="0.4">
      <c r="A18" s="3" t="s">
        <v>42</v>
      </c>
      <c r="B18" s="10">
        <v>2.9263802096061252E-5</v>
      </c>
      <c r="C18" s="10">
        <f t="shared" si="0"/>
        <v>1.6908412171213453E-7</v>
      </c>
      <c r="D18" s="10"/>
      <c r="E18" s="10"/>
      <c r="F18" s="10"/>
      <c r="G18" s="10"/>
      <c r="I18" s="8" t="s">
        <v>279</v>
      </c>
      <c r="J18" s="7" t="s">
        <v>445</v>
      </c>
      <c r="K18" s="7" t="s">
        <v>280</v>
      </c>
      <c r="O18">
        <f t="shared" si="1"/>
        <v>9</v>
      </c>
      <c r="P18">
        <v>-1</v>
      </c>
      <c r="Q18">
        <f t="shared" si="2"/>
        <v>0.9</v>
      </c>
      <c r="R18">
        <f t="shared" si="3"/>
        <v>2.9263802096061252E-5</v>
      </c>
      <c r="S18">
        <f t="shared" si="4"/>
        <v>5.2</v>
      </c>
      <c r="T18">
        <f>-RIGHT(K18, 1)</f>
        <v>-3</v>
      </c>
      <c r="U18">
        <f t="shared" si="5"/>
        <v>5.2000000000000006E-3</v>
      </c>
      <c r="V18">
        <f t="shared" si="6"/>
        <v>1.6908412171213453E-7</v>
      </c>
    </row>
    <row r="19" spans="1:22" x14ac:dyDescent="0.4">
      <c r="A19" s="4" t="s">
        <v>44</v>
      </c>
      <c r="B19" s="10">
        <v>3.2515335662290277E-4</v>
      </c>
      <c r="C19" s="10">
        <f t="shared" si="0"/>
        <v>3.2516177252333558E-4</v>
      </c>
      <c r="D19" s="10"/>
      <c r="E19" s="10"/>
      <c r="F19" s="10"/>
      <c r="G19" s="10"/>
      <c r="I19" s="8" t="s">
        <v>281</v>
      </c>
      <c r="J19" s="7" t="s">
        <v>282</v>
      </c>
      <c r="K19" s="7" t="s">
        <v>282</v>
      </c>
      <c r="O19">
        <f t="shared" si="1"/>
        <v>1</v>
      </c>
      <c r="P19">
        <v>1</v>
      </c>
      <c r="Q19">
        <f t="shared" si="2"/>
        <v>10</v>
      </c>
      <c r="R19">
        <f t="shared" si="3"/>
        <v>3.2515335662290277E-4</v>
      </c>
      <c r="S19">
        <f t="shared" si="4"/>
        <v>1</v>
      </c>
      <c r="T19">
        <v>1</v>
      </c>
      <c r="U19">
        <f t="shared" si="5"/>
        <v>10</v>
      </c>
      <c r="V19">
        <f t="shared" si="6"/>
        <v>3.2516177252333558E-4</v>
      </c>
    </row>
    <row r="20" spans="1:22" x14ac:dyDescent="0.4">
      <c r="A20" s="3" t="s">
        <v>46</v>
      </c>
      <c r="B20" s="10">
        <v>1.2030674195047405E-7</v>
      </c>
      <c r="C20" s="10">
        <f t="shared" si="0"/>
        <v>1.2356147355886752E-7</v>
      </c>
      <c r="D20" s="10"/>
      <c r="E20" s="10"/>
      <c r="F20" s="10"/>
      <c r="G20" s="10"/>
      <c r="I20" s="8" t="s">
        <v>283</v>
      </c>
      <c r="J20" s="7" t="s">
        <v>284</v>
      </c>
      <c r="K20" s="7" t="s">
        <v>285</v>
      </c>
      <c r="O20">
        <f t="shared" si="1"/>
        <v>3.7</v>
      </c>
      <c r="P20">
        <f>-RIGHT(J20, 1)</f>
        <v>-3</v>
      </c>
      <c r="Q20">
        <f t="shared" si="2"/>
        <v>3.7000000000000002E-3</v>
      </c>
      <c r="R20">
        <f t="shared" si="3"/>
        <v>1.2030674195047405E-7</v>
      </c>
      <c r="S20">
        <f t="shared" si="4"/>
        <v>3.8</v>
      </c>
      <c r="T20">
        <f t="shared" ref="T20:T43" si="7">-RIGHT(K20, 1)</f>
        <v>-3</v>
      </c>
      <c r="U20">
        <f t="shared" si="5"/>
        <v>3.8E-3</v>
      </c>
      <c r="V20">
        <f t="shared" si="6"/>
        <v>1.2356147355886752E-7</v>
      </c>
    </row>
    <row r="21" spans="1:22" x14ac:dyDescent="0.4">
      <c r="A21" s="4" t="s">
        <v>48</v>
      </c>
      <c r="B21" s="10">
        <v>2.0809814823865778E-6</v>
      </c>
      <c r="C21" s="10">
        <f t="shared" si="0"/>
        <v>1.9834868123923471E-6</v>
      </c>
      <c r="D21" s="10"/>
      <c r="E21" s="10"/>
      <c r="F21" s="10"/>
      <c r="G21" s="10"/>
      <c r="I21" s="8" t="s">
        <v>286</v>
      </c>
      <c r="J21" s="7" t="s">
        <v>287</v>
      </c>
      <c r="K21" s="7" t="s">
        <v>288</v>
      </c>
      <c r="O21">
        <f t="shared" si="1"/>
        <v>6.4</v>
      </c>
      <c r="P21">
        <f t="shared" ref="P21:P83" si="8">-RIGHT(J21, 1)</f>
        <v>-2</v>
      </c>
      <c r="Q21">
        <f t="shared" si="2"/>
        <v>6.4000000000000001E-2</v>
      </c>
      <c r="R21">
        <f t="shared" si="3"/>
        <v>2.0809814823865778E-6</v>
      </c>
      <c r="S21">
        <f t="shared" si="4"/>
        <v>6.1</v>
      </c>
      <c r="T21">
        <f t="shared" si="7"/>
        <v>-2</v>
      </c>
      <c r="U21">
        <f t="shared" si="5"/>
        <v>6.0999999999999999E-2</v>
      </c>
      <c r="V21">
        <f t="shared" si="6"/>
        <v>1.9834868123923471E-6</v>
      </c>
    </row>
    <row r="22" spans="1:22" x14ac:dyDescent="0.4">
      <c r="A22" s="3" t="s">
        <v>50</v>
      </c>
      <c r="B22" s="10">
        <v>1.13803674818016E-9</v>
      </c>
      <c r="C22" s="10">
        <f t="shared" si="0"/>
        <v>1.1055500265793409E-9</v>
      </c>
      <c r="D22" s="10"/>
      <c r="E22" s="10"/>
      <c r="F22" s="10"/>
      <c r="G22" s="10"/>
      <c r="I22" s="8" t="s">
        <v>289</v>
      </c>
      <c r="J22" s="7" t="s">
        <v>290</v>
      </c>
      <c r="K22" s="7" t="s">
        <v>291</v>
      </c>
      <c r="O22">
        <f t="shared" si="1"/>
        <v>3.5</v>
      </c>
      <c r="P22">
        <f t="shared" si="8"/>
        <v>-5</v>
      </c>
      <c r="Q22">
        <f t="shared" si="2"/>
        <v>3.5000000000000004E-5</v>
      </c>
      <c r="R22">
        <f t="shared" si="3"/>
        <v>1.13803674818016E-9</v>
      </c>
      <c r="S22">
        <f t="shared" si="4"/>
        <v>3.4</v>
      </c>
      <c r="T22">
        <f t="shared" si="7"/>
        <v>-5</v>
      </c>
      <c r="U22">
        <f t="shared" si="5"/>
        <v>3.4E-5</v>
      </c>
      <c r="V22">
        <f t="shared" si="6"/>
        <v>1.1055500265793409E-9</v>
      </c>
    </row>
    <row r="23" spans="1:22" x14ac:dyDescent="0.4">
      <c r="A23" s="4" t="s">
        <v>52</v>
      </c>
      <c r="B23" s="10">
        <v>8.7791406288183755E-8</v>
      </c>
      <c r="C23" s="10">
        <f t="shared" si="0"/>
        <v>7.8038825405600538E-8</v>
      </c>
      <c r="D23" s="10"/>
      <c r="E23" s="10"/>
      <c r="F23" s="10"/>
      <c r="G23" s="10"/>
      <c r="I23" s="8" t="s">
        <v>292</v>
      </c>
      <c r="J23" s="7" t="s">
        <v>293</v>
      </c>
      <c r="K23" s="7" t="s">
        <v>294</v>
      </c>
      <c r="O23">
        <f t="shared" si="1"/>
        <v>2.7</v>
      </c>
      <c r="P23">
        <f t="shared" si="8"/>
        <v>-3</v>
      </c>
      <c r="Q23">
        <f t="shared" si="2"/>
        <v>2.7000000000000001E-3</v>
      </c>
      <c r="R23">
        <f t="shared" si="3"/>
        <v>8.7791406288183755E-8</v>
      </c>
      <c r="S23">
        <f t="shared" si="4"/>
        <v>2.4</v>
      </c>
      <c r="T23">
        <f t="shared" si="7"/>
        <v>-3</v>
      </c>
      <c r="U23">
        <f t="shared" si="5"/>
        <v>2.3999999999999998E-3</v>
      </c>
      <c r="V23">
        <f t="shared" si="6"/>
        <v>7.8038825405600538E-8</v>
      </c>
    </row>
    <row r="24" spans="1:22" x14ac:dyDescent="0.4">
      <c r="A24" s="3" t="s">
        <v>54</v>
      </c>
      <c r="B24" s="10">
        <v>9.1042939854412782E-9</v>
      </c>
      <c r="C24" s="10">
        <f t="shared" si="0"/>
        <v>9.4296914031767325E-9</v>
      </c>
      <c r="D24" s="10"/>
      <c r="E24" s="10"/>
      <c r="F24" s="10"/>
      <c r="G24" s="10"/>
      <c r="I24" s="8" t="s">
        <v>295</v>
      </c>
      <c r="J24" s="7" t="s">
        <v>296</v>
      </c>
      <c r="K24" s="7" t="s">
        <v>297</v>
      </c>
      <c r="O24">
        <f t="shared" si="1"/>
        <v>2.8</v>
      </c>
      <c r="P24">
        <f t="shared" si="8"/>
        <v>-4</v>
      </c>
      <c r="Q24">
        <f t="shared" si="2"/>
        <v>2.7999999999999998E-4</v>
      </c>
      <c r="R24">
        <f t="shared" si="3"/>
        <v>9.1042939854412782E-9</v>
      </c>
      <c r="S24">
        <f t="shared" si="4"/>
        <v>2.9</v>
      </c>
      <c r="T24">
        <f t="shared" si="7"/>
        <v>-4</v>
      </c>
      <c r="U24">
        <f t="shared" si="5"/>
        <v>2.9E-4</v>
      </c>
      <c r="V24">
        <f t="shared" si="6"/>
        <v>9.4296914031767325E-9</v>
      </c>
    </row>
    <row r="25" spans="1:22" x14ac:dyDescent="0.4">
      <c r="A25" s="4" t="s">
        <v>56</v>
      </c>
      <c r="B25" s="10">
        <v>4.2269936360977368E-7</v>
      </c>
      <c r="C25" s="10">
        <f t="shared" si="0"/>
        <v>4.227103042803363E-7</v>
      </c>
      <c r="D25" s="10"/>
      <c r="E25" s="10"/>
      <c r="F25" s="10"/>
      <c r="G25" s="10"/>
      <c r="I25" s="8" t="s">
        <v>298</v>
      </c>
      <c r="J25" s="7" t="s">
        <v>299</v>
      </c>
      <c r="K25" s="7" t="s">
        <v>299</v>
      </c>
      <c r="O25">
        <f t="shared" si="1"/>
        <v>1.3</v>
      </c>
      <c r="P25">
        <f t="shared" si="8"/>
        <v>-2</v>
      </c>
      <c r="Q25">
        <f t="shared" si="2"/>
        <v>1.3000000000000001E-2</v>
      </c>
      <c r="R25">
        <f t="shared" si="3"/>
        <v>4.2269936360977368E-7</v>
      </c>
      <c r="S25">
        <f t="shared" si="4"/>
        <v>1.3</v>
      </c>
      <c r="T25">
        <f t="shared" si="7"/>
        <v>-2</v>
      </c>
      <c r="U25">
        <f t="shared" si="5"/>
        <v>1.3000000000000001E-2</v>
      </c>
      <c r="V25">
        <f t="shared" si="6"/>
        <v>4.227103042803363E-7</v>
      </c>
    </row>
    <row r="26" spans="1:22" x14ac:dyDescent="0.4">
      <c r="A26" s="3" t="s">
        <v>58</v>
      </c>
      <c r="B26" s="10">
        <v>2.2435581606980295E-7</v>
      </c>
      <c r="C26" s="10">
        <f t="shared" si="0"/>
        <v>3.0890368389716881E-7</v>
      </c>
      <c r="D26" s="10"/>
      <c r="E26" s="10"/>
      <c r="F26" s="10"/>
      <c r="G26" s="10"/>
      <c r="I26" s="8" t="s">
        <v>300</v>
      </c>
      <c r="J26" s="7" t="s">
        <v>301</v>
      </c>
      <c r="K26" s="7" t="s">
        <v>302</v>
      </c>
      <c r="O26">
        <f t="shared" si="1"/>
        <v>6.9</v>
      </c>
      <c r="P26">
        <f t="shared" si="8"/>
        <v>-3</v>
      </c>
      <c r="Q26">
        <f t="shared" si="2"/>
        <v>6.9000000000000008E-3</v>
      </c>
      <c r="R26">
        <f t="shared" si="3"/>
        <v>2.2435581606980295E-7</v>
      </c>
      <c r="S26">
        <f t="shared" si="4"/>
        <v>9.5</v>
      </c>
      <c r="T26">
        <f t="shared" si="7"/>
        <v>-3</v>
      </c>
      <c r="U26">
        <f t="shared" si="5"/>
        <v>9.4999999999999998E-3</v>
      </c>
      <c r="V26">
        <f t="shared" si="6"/>
        <v>3.0890368389716881E-7</v>
      </c>
    </row>
    <row r="27" spans="1:22" x14ac:dyDescent="0.4">
      <c r="A27" s="4" t="s">
        <v>60</v>
      </c>
      <c r="B27" s="10">
        <v>2.9263802096061252E-5</v>
      </c>
      <c r="C27" s="10">
        <f t="shared" si="0"/>
        <v>2.9264559527100203E-5</v>
      </c>
      <c r="D27" s="10"/>
      <c r="E27" s="10"/>
      <c r="F27" s="10"/>
      <c r="G27" s="10"/>
      <c r="I27" s="8" t="s">
        <v>303</v>
      </c>
      <c r="J27" s="7" t="s">
        <v>304</v>
      </c>
      <c r="K27" s="7" t="s">
        <v>304</v>
      </c>
      <c r="O27">
        <f t="shared" si="1"/>
        <v>9</v>
      </c>
      <c r="P27">
        <f t="shared" si="8"/>
        <v>-1</v>
      </c>
      <c r="Q27">
        <f t="shared" si="2"/>
        <v>0.9</v>
      </c>
      <c r="R27">
        <f t="shared" si="3"/>
        <v>2.9263802096061252E-5</v>
      </c>
      <c r="S27">
        <f t="shared" si="4"/>
        <v>9</v>
      </c>
      <c r="T27">
        <f t="shared" si="7"/>
        <v>-1</v>
      </c>
      <c r="U27">
        <f t="shared" si="5"/>
        <v>0.9</v>
      </c>
      <c r="V27">
        <f t="shared" si="6"/>
        <v>2.9264559527100203E-5</v>
      </c>
    </row>
    <row r="28" spans="1:22" x14ac:dyDescent="0.4">
      <c r="A28" s="3" t="s">
        <v>62</v>
      </c>
      <c r="B28" s="10">
        <v>7.4785272023267636E-8</v>
      </c>
      <c r="C28" s="10">
        <f t="shared" si="0"/>
        <v>7.4787207680367187E-8</v>
      </c>
      <c r="D28" s="10"/>
      <c r="E28" s="10"/>
      <c r="F28" s="10"/>
      <c r="G28" s="10"/>
      <c r="I28" s="8" t="s">
        <v>305</v>
      </c>
      <c r="J28" s="7" t="s">
        <v>306</v>
      </c>
      <c r="K28" s="7" t="s">
        <v>306</v>
      </c>
      <c r="O28">
        <f t="shared" si="1"/>
        <v>2.2999999999999998</v>
      </c>
      <c r="P28">
        <f t="shared" si="8"/>
        <v>-3</v>
      </c>
      <c r="Q28">
        <f t="shared" si="2"/>
        <v>2.3E-3</v>
      </c>
      <c r="R28">
        <f t="shared" si="3"/>
        <v>7.4785272023267636E-8</v>
      </c>
      <c r="S28">
        <f t="shared" si="4"/>
        <v>2.2999999999999998</v>
      </c>
      <c r="T28">
        <f t="shared" si="7"/>
        <v>-3</v>
      </c>
      <c r="U28">
        <f t="shared" si="5"/>
        <v>2.3E-3</v>
      </c>
      <c r="V28">
        <f t="shared" si="6"/>
        <v>7.4787207680367187E-8</v>
      </c>
    </row>
    <row r="29" spans="1:22" x14ac:dyDescent="0.4">
      <c r="A29" s="4" t="s">
        <v>64</v>
      </c>
      <c r="B29" s="10">
        <v>1.625766783114514E-6</v>
      </c>
      <c r="C29" s="10">
        <f t="shared" si="0"/>
        <v>1.625808862616678E-6</v>
      </c>
      <c r="D29" s="10"/>
      <c r="E29" s="10"/>
      <c r="F29" s="10"/>
      <c r="G29" s="10"/>
      <c r="I29" s="8" t="s">
        <v>307</v>
      </c>
      <c r="J29" s="7" t="s">
        <v>308</v>
      </c>
      <c r="K29" s="7" t="s">
        <v>308</v>
      </c>
      <c r="O29">
        <f t="shared" si="1"/>
        <v>5</v>
      </c>
      <c r="P29">
        <f t="shared" si="8"/>
        <v>-2</v>
      </c>
      <c r="Q29">
        <f t="shared" si="2"/>
        <v>0.05</v>
      </c>
      <c r="R29">
        <f t="shared" si="3"/>
        <v>1.625766783114514E-6</v>
      </c>
      <c r="S29">
        <f t="shared" si="4"/>
        <v>5</v>
      </c>
      <c r="T29">
        <f t="shared" si="7"/>
        <v>-2</v>
      </c>
      <c r="U29">
        <f t="shared" si="5"/>
        <v>0.05</v>
      </c>
      <c r="V29">
        <f t="shared" si="6"/>
        <v>1.625808862616678E-6</v>
      </c>
    </row>
    <row r="30" spans="1:22" x14ac:dyDescent="0.4">
      <c r="A30" s="3" t="s">
        <v>66</v>
      </c>
      <c r="B30" s="10">
        <v>1.4631901048030628E-8</v>
      </c>
      <c r="C30" s="10">
        <f t="shared" si="0"/>
        <v>1.6908412171213454E-8</v>
      </c>
      <c r="D30" s="10"/>
      <c r="E30" s="10"/>
      <c r="F30" s="10"/>
      <c r="G30" s="10"/>
      <c r="I30" s="8" t="s">
        <v>309</v>
      </c>
      <c r="J30" s="7" t="s">
        <v>310</v>
      </c>
      <c r="K30" s="7" t="s">
        <v>311</v>
      </c>
      <c r="O30">
        <f t="shared" si="1"/>
        <v>4.5</v>
      </c>
      <c r="P30">
        <f t="shared" si="8"/>
        <v>-4</v>
      </c>
      <c r="Q30">
        <f t="shared" si="2"/>
        <v>4.5000000000000004E-4</v>
      </c>
      <c r="R30">
        <f t="shared" si="3"/>
        <v>1.4631901048030628E-8</v>
      </c>
      <c r="S30">
        <f t="shared" si="4"/>
        <v>5.2</v>
      </c>
      <c r="T30">
        <f t="shared" si="7"/>
        <v>-4</v>
      </c>
      <c r="U30">
        <f t="shared" si="5"/>
        <v>5.2000000000000006E-4</v>
      </c>
      <c r="V30">
        <f t="shared" si="6"/>
        <v>1.6908412171213454E-8</v>
      </c>
    </row>
    <row r="31" spans="1:22" x14ac:dyDescent="0.4">
      <c r="A31" s="4" t="s">
        <v>68</v>
      </c>
      <c r="B31" s="10">
        <v>3.5766869228519311E-8</v>
      </c>
      <c r="C31" s="10">
        <f t="shared" si="0"/>
        <v>4.2271030428033632E-8</v>
      </c>
      <c r="D31" s="10"/>
      <c r="E31" s="10"/>
      <c r="F31" s="10"/>
      <c r="G31" s="10"/>
      <c r="I31" s="8" t="s">
        <v>312</v>
      </c>
      <c r="J31" s="7" t="s">
        <v>313</v>
      </c>
      <c r="K31" s="7" t="s">
        <v>314</v>
      </c>
      <c r="O31">
        <f t="shared" si="1"/>
        <v>1.1000000000000001</v>
      </c>
      <c r="P31">
        <f t="shared" si="8"/>
        <v>-3</v>
      </c>
      <c r="Q31">
        <f t="shared" si="2"/>
        <v>1.1000000000000001E-3</v>
      </c>
      <c r="R31">
        <f t="shared" si="3"/>
        <v>3.5766869228519311E-8</v>
      </c>
      <c r="S31">
        <f t="shared" si="4"/>
        <v>1.3</v>
      </c>
      <c r="T31">
        <f t="shared" si="7"/>
        <v>-3</v>
      </c>
      <c r="U31">
        <f t="shared" si="5"/>
        <v>1.3000000000000002E-3</v>
      </c>
      <c r="V31">
        <f t="shared" si="6"/>
        <v>4.2271030428033632E-8</v>
      </c>
    </row>
    <row r="32" spans="1:22" x14ac:dyDescent="0.4">
      <c r="A32" s="3" t="s">
        <v>70</v>
      </c>
      <c r="B32" s="10">
        <v>6.828220489080959E-10</v>
      </c>
      <c r="C32" s="10">
        <f t="shared" si="0"/>
        <v>1.2356147355886752E-9</v>
      </c>
      <c r="D32" s="10"/>
      <c r="E32" s="10"/>
      <c r="F32" s="10"/>
      <c r="G32" s="10"/>
      <c r="I32" s="8" t="s">
        <v>315</v>
      </c>
      <c r="J32" s="7" t="s">
        <v>248</v>
      </c>
      <c r="K32" s="7" t="s">
        <v>316</v>
      </c>
      <c r="O32">
        <f t="shared" si="1"/>
        <v>2.1</v>
      </c>
      <c r="P32">
        <f t="shared" si="8"/>
        <v>-5</v>
      </c>
      <c r="Q32">
        <f t="shared" si="2"/>
        <v>2.1000000000000002E-5</v>
      </c>
      <c r="R32">
        <f t="shared" si="3"/>
        <v>6.828220489080959E-10</v>
      </c>
      <c r="S32">
        <f t="shared" si="4"/>
        <v>3.8</v>
      </c>
      <c r="T32">
        <f t="shared" si="7"/>
        <v>-5</v>
      </c>
      <c r="U32">
        <f t="shared" si="5"/>
        <v>3.8000000000000002E-5</v>
      </c>
      <c r="V32">
        <f t="shared" si="6"/>
        <v>1.2356147355886752E-9</v>
      </c>
    </row>
    <row r="33" spans="1:22" x14ac:dyDescent="0.4">
      <c r="A33" s="4" t="s">
        <v>72</v>
      </c>
      <c r="B33" s="10">
        <v>2.3411041676849E-9</v>
      </c>
      <c r="C33" s="10">
        <f t="shared" si="0"/>
        <v>3.901941270280027E-9</v>
      </c>
      <c r="D33" s="10"/>
      <c r="E33" s="10"/>
      <c r="F33" s="10"/>
      <c r="G33" s="10"/>
      <c r="I33" s="8" t="s">
        <v>317</v>
      </c>
      <c r="J33" s="7" t="s">
        <v>318</v>
      </c>
      <c r="K33" s="7" t="s">
        <v>319</v>
      </c>
      <c r="O33">
        <f t="shared" si="1"/>
        <v>7.2</v>
      </c>
      <c r="P33">
        <f t="shared" si="8"/>
        <v>-5</v>
      </c>
      <c r="Q33">
        <f t="shared" si="2"/>
        <v>7.2000000000000002E-5</v>
      </c>
      <c r="R33">
        <f t="shared" si="3"/>
        <v>2.3411041676849E-9</v>
      </c>
      <c r="S33">
        <f t="shared" si="4"/>
        <v>1.2</v>
      </c>
      <c r="T33">
        <f t="shared" si="7"/>
        <v>-4</v>
      </c>
      <c r="U33">
        <f t="shared" si="5"/>
        <v>1.2E-4</v>
      </c>
      <c r="V33">
        <f t="shared" si="6"/>
        <v>3.901941270280027E-9</v>
      </c>
    </row>
    <row r="34" spans="1:22" x14ac:dyDescent="0.4">
      <c r="A34" s="3" t="s">
        <v>74</v>
      </c>
      <c r="B34" s="10">
        <v>0</v>
      </c>
      <c r="C34" s="10">
        <f t="shared" ref="C34:C65" si="9">V34</f>
        <v>2.1460676986540146E-10</v>
      </c>
      <c r="D34" s="10"/>
      <c r="E34" s="10"/>
      <c r="F34" s="10"/>
      <c r="G34" s="10"/>
      <c r="I34" s="8" t="s">
        <v>320</v>
      </c>
      <c r="J34" s="7"/>
      <c r="K34" s="7" t="s">
        <v>321</v>
      </c>
      <c r="Q34">
        <f t="shared" si="2"/>
        <v>0</v>
      </c>
      <c r="R34">
        <f t="shared" si="3"/>
        <v>0</v>
      </c>
      <c r="S34">
        <f t="shared" si="4"/>
        <v>6.6</v>
      </c>
      <c r="T34">
        <f t="shared" si="7"/>
        <v>-6</v>
      </c>
      <c r="U34">
        <f t="shared" si="5"/>
        <v>6.5999999999999995E-6</v>
      </c>
      <c r="V34">
        <f t="shared" si="6"/>
        <v>2.1460676986540146E-10</v>
      </c>
    </row>
    <row r="35" spans="1:22" x14ac:dyDescent="0.4">
      <c r="A35" s="4" t="s">
        <v>76</v>
      </c>
      <c r="B35" s="10">
        <v>0</v>
      </c>
      <c r="C35" s="10">
        <f t="shared" si="9"/>
        <v>2.048519166897014E-9</v>
      </c>
      <c r="D35" s="10"/>
      <c r="E35" s="10"/>
      <c r="F35" s="10"/>
      <c r="G35" s="10"/>
      <c r="I35" s="8" t="s">
        <v>322</v>
      </c>
      <c r="J35" s="7"/>
      <c r="K35" s="7" t="s">
        <v>323</v>
      </c>
      <c r="Q35">
        <f t="shared" si="2"/>
        <v>0</v>
      </c>
      <c r="R35">
        <f t="shared" si="3"/>
        <v>0</v>
      </c>
      <c r="S35">
        <f t="shared" si="4"/>
        <v>6.3</v>
      </c>
      <c r="T35">
        <f t="shared" si="7"/>
        <v>-5</v>
      </c>
      <c r="U35">
        <f t="shared" si="5"/>
        <v>6.3E-5</v>
      </c>
      <c r="V35">
        <f t="shared" si="6"/>
        <v>2.048519166897014E-9</v>
      </c>
    </row>
    <row r="36" spans="1:22" x14ac:dyDescent="0.4">
      <c r="A36" s="3" t="s">
        <v>78</v>
      </c>
      <c r="B36" s="10">
        <v>0</v>
      </c>
      <c r="C36" s="10">
        <f t="shared" si="9"/>
        <v>3.9019412702800268E-10</v>
      </c>
      <c r="D36" s="10"/>
      <c r="E36" s="10"/>
      <c r="F36" s="10"/>
      <c r="G36" s="10"/>
      <c r="I36" s="8" t="s">
        <v>324</v>
      </c>
      <c r="J36" s="7"/>
      <c r="K36" s="7" t="s">
        <v>325</v>
      </c>
      <c r="Q36">
        <f t="shared" si="2"/>
        <v>0</v>
      </c>
      <c r="R36">
        <f t="shared" si="3"/>
        <v>0</v>
      </c>
      <c r="S36">
        <f t="shared" si="4"/>
        <v>1.2</v>
      </c>
      <c r="T36">
        <f t="shared" si="7"/>
        <v>-5</v>
      </c>
      <c r="U36">
        <f t="shared" si="5"/>
        <v>1.2E-5</v>
      </c>
      <c r="V36">
        <f t="shared" si="6"/>
        <v>3.9019412702800268E-10</v>
      </c>
    </row>
    <row r="37" spans="1:22" x14ac:dyDescent="0.4">
      <c r="A37" s="4" t="s">
        <v>80</v>
      </c>
      <c r="B37" s="10">
        <v>0</v>
      </c>
      <c r="C37" s="10">
        <f t="shared" si="9"/>
        <v>1.5607765081120107E-9</v>
      </c>
      <c r="D37" s="10"/>
      <c r="E37" s="10"/>
      <c r="F37" s="10"/>
      <c r="G37" s="10"/>
      <c r="I37" s="8" t="s">
        <v>326</v>
      </c>
      <c r="J37" s="7"/>
      <c r="K37" s="7" t="s">
        <v>327</v>
      </c>
      <c r="Q37">
        <f t="shared" si="2"/>
        <v>0</v>
      </c>
      <c r="R37">
        <f t="shared" si="3"/>
        <v>0</v>
      </c>
      <c r="S37">
        <f t="shared" si="4"/>
        <v>4.8</v>
      </c>
      <c r="T37">
        <f t="shared" si="7"/>
        <v>-5</v>
      </c>
      <c r="U37">
        <f t="shared" si="5"/>
        <v>4.8000000000000001E-5</v>
      </c>
      <c r="V37">
        <f t="shared" si="6"/>
        <v>1.5607765081120107E-9</v>
      </c>
    </row>
    <row r="38" spans="1:22" x14ac:dyDescent="0.4">
      <c r="A38" s="3" t="s">
        <v>82</v>
      </c>
      <c r="B38" s="10">
        <v>3.5766869228519312E-10</v>
      </c>
      <c r="C38" s="10">
        <f t="shared" si="9"/>
        <v>2.276132407663349E-10</v>
      </c>
      <c r="D38" s="10"/>
      <c r="E38" s="10"/>
      <c r="F38" s="10"/>
      <c r="G38" s="10"/>
      <c r="I38" s="8" t="s">
        <v>328</v>
      </c>
      <c r="J38" s="7" t="s">
        <v>247</v>
      </c>
      <c r="K38" s="7" t="s">
        <v>329</v>
      </c>
      <c r="O38">
        <f t="shared" si="1"/>
        <v>1.1000000000000001</v>
      </c>
      <c r="P38">
        <f t="shared" si="8"/>
        <v>-5</v>
      </c>
      <c r="Q38">
        <f t="shared" si="2"/>
        <v>1.1000000000000001E-5</v>
      </c>
      <c r="R38">
        <f t="shared" si="3"/>
        <v>3.5766869228519312E-10</v>
      </c>
      <c r="S38">
        <f t="shared" si="4"/>
        <v>7</v>
      </c>
      <c r="T38">
        <f t="shared" si="7"/>
        <v>-6</v>
      </c>
      <c r="U38">
        <f t="shared" si="5"/>
        <v>6.9999999999999999E-6</v>
      </c>
      <c r="V38">
        <f t="shared" si="6"/>
        <v>2.276132407663349E-10</v>
      </c>
    </row>
    <row r="39" spans="1:22" x14ac:dyDescent="0.4">
      <c r="A39" s="4" t="s">
        <v>84</v>
      </c>
      <c r="B39" s="10">
        <v>7.1533738457038624E-10</v>
      </c>
      <c r="C39" s="10">
        <f t="shared" si="9"/>
        <v>7.8038825405600537E-10</v>
      </c>
      <c r="D39" s="10"/>
      <c r="E39" s="10"/>
      <c r="F39" s="10"/>
      <c r="G39" s="10"/>
      <c r="I39" s="8" t="s">
        <v>330</v>
      </c>
      <c r="J39" s="7" t="s">
        <v>331</v>
      </c>
      <c r="K39" s="7" t="s">
        <v>332</v>
      </c>
      <c r="O39">
        <f t="shared" si="1"/>
        <v>2.2000000000000002</v>
      </c>
      <c r="P39">
        <f t="shared" si="8"/>
        <v>-5</v>
      </c>
      <c r="Q39">
        <f t="shared" si="2"/>
        <v>2.2000000000000003E-5</v>
      </c>
      <c r="R39">
        <f t="shared" si="3"/>
        <v>7.1533738457038624E-10</v>
      </c>
      <c r="S39">
        <f t="shared" si="4"/>
        <v>2.4</v>
      </c>
      <c r="T39">
        <f t="shared" si="7"/>
        <v>-5</v>
      </c>
      <c r="U39">
        <f t="shared" si="5"/>
        <v>2.4000000000000001E-5</v>
      </c>
      <c r="V39">
        <f t="shared" si="6"/>
        <v>7.8038825405600537E-10</v>
      </c>
    </row>
    <row r="40" spans="1:22" x14ac:dyDescent="0.4">
      <c r="A40" s="3" t="s">
        <v>86</v>
      </c>
      <c r="B40" s="10">
        <v>1.5932514474522239E-10</v>
      </c>
      <c r="C40" s="10">
        <f t="shared" si="9"/>
        <v>1.4957441536073435E-10</v>
      </c>
      <c r="D40" s="10"/>
      <c r="E40" s="10"/>
      <c r="F40" s="10"/>
      <c r="G40" s="10"/>
      <c r="I40" s="8" t="s">
        <v>333</v>
      </c>
      <c r="J40" s="7" t="s">
        <v>334</v>
      </c>
      <c r="K40" s="7" t="s">
        <v>335</v>
      </c>
      <c r="O40">
        <f t="shared" si="1"/>
        <v>4.9000000000000004</v>
      </c>
      <c r="P40">
        <f t="shared" si="8"/>
        <v>-6</v>
      </c>
      <c r="Q40">
        <f t="shared" si="2"/>
        <v>4.9000000000000005E-6</v>
      </c>
      <c r="R40">
        <f t="shared" si="3"/>
        <v>1.5932514474522239E-10</v>
      </c>
      <c r="S40">
        <f t="shared" si="4"/>
        <v>4.5999999999999996</v>
      </c>
      <c r="T40">
        <f t="shared" si="7"/>
        <v>-6</v>
      </c>
      <c r="U40">
        <f t="shared" si="5"/>
        <v>4.5999999999999992E-6</v>
      </c>
      <c r="V40">
        <f t="shared" si="6"/>
        <v>1.4957441536073435E-10</v>
      </c>
    </row>
    <row r="41" spans="1:22" x14ac:dyDescent="0.4">
      <c r="A41" s="4" t="s">
        <v>88</v>
      </c>
      <c r="B41" s="10">
        <v>3.5766869228519312E-10</v>
      </c>
      <c r="C41" s="10">
        <f t="shared" si="9"/>
        <v>3.576779497756692E-10</v>
      </c>
      <c r="D41" s="10"/>
      <c r="E41" s="10"/>
      <c r="F41" s="10"/>
      <c r="G41" s="10"/>
      <c r="I41" s="8" t="s">
        <v>336</v>
      </c>
      <c r="J41" s="7" t="s">
        <v>337</v>
      </c>
      <c r="K41" s="7" t="s">
        <v>338</v>
      </c>
      <c r="O41">
        <f t="shared" si="1"/>
        <v>1.1000000000000001</v>
      </c>
      <c r="P41">
        <f t="shared" si="8"/>
        <v>-5</v>
      </c>
      <c r="Q41">
        <f t="shared" si="2"/>
        <v>1.1000000000000001E-5</v>
      </c>
      <c r="R41">
        <f t="shared" si="3"/>
        <v>3.5766869228519312E-10</v>
      </c>
      <c r="S41">
        <f t="shared" si="4"/>
        <v>1.1000000000000001</v>
      </c>
      <c r="T41">
        <f t="shared" si="7"/>
        <v>-5</v>
      </c>
      <c r="U41">
        <f t="shared" si="5"/>
        <v>1.1000000000000001E-5</v>
      </c>
      <c r="V41">
        <f t="shared" si="6"/>
        <v>3.576779497756692E-10</v>
      </c>
    </row>
    <row r="42" spans="1:22" x14ac:dyDescent="0.4">
      <c r="A42" s="3" t="s">
        <v>90</v>
      </c>
      <c r="B42" s="10">
        <v>2.2760734963603195E-11</v>
      </c>
      <c r="C42" s="10">
        <f t="shared" si="9"/>
        <v>2.2761324076633488E-11</v>
      </c>
      <c r="D42" s="10"/>
      <c r="E42" s="10"/>
      <c r="F42" s="10"/>
      <c r="G42" s="10"/>
      <c r="I42" s="8" t="s">
        <v>339</v>
      </c>
      <c r="J42" s="7" t="s">
        <v>245</v>
      </c>
      <c r="K42" s="7" t="s">
        <v>245</v>
      </c>
      <c r="O42">
        <f t="shared" si="1"/>
        <v>7</v>
      </c>
      <c r="P42">
        <f t="shared" si="8"/>
        <v>-7</v>
      </c>
      <c r="Q42">
        <f t="shared" si="2"/>
        <v>6.9999999999999997E-7</v>
      </c>
      <c r="R42">
        <f t="shared" si="3"/>
        <v>2.2760734963603195E-11</v>
      </c>
      <c r="S42">
        <f t="shared" si="4"/>
        <v>7</v>
      </c>
      <c r="T42">
        <f t="shared" si="7"/>
        <v>-7</v>
      </c>
      <c r="U42">
        <f t="shared" si="5"/>
        <v>6.9999999999999997E-7</v>
      </c>
      <c r="V42">
        <f t="shared" si="6"/>
        <v>2.2761324076633488E-11</v>
      </c>
    </row>
    <row r="43" spans="1:22" x14ac:dyDescent="0.4">
      <c r="A43" s="4" t="s">
        <v>92</v>
      </c>
      <c r="B43" s="10">
        <v>7.4785272023267627E-11</v>
      </c>
      <c r="C43" s="10">
        <f t="shared" si="9"/>
        <v>8.4542060856067259E-11</v>
      </c>
      <c r="D43" s="10"/>
      <c r="E43" s="10"/>
      <c r="F43" s="10"/>
      <c r="G43" s="10"/>
      <c r="I43" s="8" t="s">
        <v>340</v>
      </c>
      <c r="J43" s="7" t="s">
        <v>341</v>
      </c>
      <c r="K43" s="7" t="s">
        <v>342</v>
      </c>
      <c r="O43">
        <f t="shared" si="1"/>
        <v>2.2999999999999998</v>
      </c>
      <c r="P43">
        <f t="shared" si="8"/>
        <v>-6</v>
      </c>
      <c r="Q43">
        <f t="shared" si="2"/>
        <v>2.2999999999999996E-6</v>
      </c>
      <c r="R43">
        <f t="shared" si="3"/>
        <v>7.4785272023267627E-11</v>
      </c>
      <c r="S43">
        <f t="shared" si="4"/>
        <v>2.6</v>
      </c>
      <c r="T43">
        <f t="shared" si="7"/>
        <v>-6</v>
      </c>
      <c r="U43">
        <f t="shared" si="5"/>
        <v>2.6000000000000001E-6</v>
      </c>
      <c r="V43">
        <f t="shared" si="6"/>
        <v>8.4542060856067259E-11</v>
      </c>
    </row>
    <row r="44" spans="1:22" x14ac:dyDescent="0.4">
      <c r="A44" s="3" t="s">
        <v>94</v>
      </c>
      <c r="B44" s="10">
        <v>0</v>
      </c>
      <c r="C44" s="10">
        <f t="shared" si="9"/>
        <v>0</v>
      </c>
      <c r="D44" s="10"/>
      <c r="E44" s="10"/>
      <c r="F44" s="10"/>
      <c r="G44" s="10"/>
      <c r="I44" s="8" t="s">
        <v>343</v>
      </c>
      <c r="J44" s="7"/>
      <c r="K44" s="7"/>
      <c r="Q44">
        <f t="shared" si="2"/>
        <v>0</v>
      </c>
      <c r="R44">
        <f t="shared" si="3"/>
        <v>0</v>
      </c>
      <c r="U44">
        <f t="shared" si="5"/>
        <v>0</v>
      </c>
      <c r="V44">
        <f t="shared" si="6"/>
        <v>0</v>
      </c>
    </row>
    <row r="45" spans="1:22" x14ac:dyDescent="0.4">
      <c r="A45" s="4" t="s">
        <v>96</v>
      </c>
      <c r="B45" s="10">
        <v>6.1779137758351526E-11</v>
      </c>
      <c r="C45" s="10">
        <f t="shared" si="9"/>
        <v>6.1780736779433748E-11</v>
      </c>
      <c r="D45" s="10"/>
      <c r="E45" s="10"/>
      <c r="F45" s="10"/>
      <c r="G45" s="10"/>
      <c r="I45" s="8" t="s">
        <v>344</v>
      </c>
      <c r="J45" s="7" t="s">
        <v>345</v>
      </c>
      <c r="K45" s="7" t="s">
        <v>345</v>
      </c>
      <c r="O45">
        <f t="shared" si="1"/>
        <v>1.9</v>
      </c>
      <c r="P45">
        <f t="shared" si="8"/>
        <v>-6</v>
      </c>
      <c r="Q45">
        <f t="shared" si="2"/>
        <v>1.8999999999999998E-6</v>
      </c>
      <c r="R45">
        <f t="shared" si="3"/>
        <v>6.1779137758351526E-11</v>
      </c>
      <c r="S45">
        <f t="shared" si="4"/>
        <v>1.9</v>
      </c>
      <c r="T45">
        <f t="shared" ref="T45:T61" si="10">-RIGHT(K45, 1)</f>
        <v>-6</v>
      </c>
      <c r="U45">
        <f t="shared" si="5"/>
        <v>1.8999999999999998E-6</v>
      </c>
      <c r="V45">
        <f t="shared" si="6"/>
        <v>6.1780736779433748E-11</v>
      </c>
    </row>
    <row r="46" spans="1:22" x14ac:dyDescent="0.4">
      <c r="A46" s="3" t="s">
        <v>98</v>
      </c>
      <c r="B46" s="10">
        <v>1.3006134264916112E-11</v>
      </c>
      <c r="C46" s="10">
        <f t="shared" si="9"/>
        <v>1.1055500265793408E-11</v>
      </c>
      <c r="D46" s="10"/>
      <c r="E46" s="10"/>
      <c r="F46" s="10"/>
      <c r="G46" s="10"/>
      <c r="I46" s="8" t="s">
        <v>346</v>
      </c>
      <c r="J46" s="7" t="s">
        <v>242</v>
      </c>
      <c r="K46" s="7" t="s">
        <v>347</v>
      </c>
      <c r="O46">
        <f t="shared" si="1"/>
        <v>4</v>
      </c>
      <c r="P46">
        <f t="shared" si="8"/>
        <v>-7</v>
      </c>
      <c r="Q46">
        <f t="shared" si="2"/>
        <v>3.9999999999999998E-7</v>
      </c>
      <c r="R46">
        <f t="shared" si="3"/>
        <v>1.3006134264916112E-11</v>
      </c>
      <c r="S46">
        <f t="shared" si="4"/>
        <v>3.4</v>
      </c>
      <c r="T46">
        <f t="shared" si="10"/>
        <v>-7</v>
      </c>
      <c r="U46">
        <f t="shared" si="5"/>
        <v>3.3999999999999997E-7</v>
      </c>
      <c r="V46">
        <f t="shared" si="6"/>
        <v>1.1055500265793408E-11</v>
      </c>
    </row>
    <row r="47" spans="1:22" x14ac:dyDescent="0.4">
      <c r="A47" s="4" t="s">
        <v>100</v>
      </c>
      <c r="B47" s="10">
        <v>4.5521469927206391E-11</v>
      </c>
      <c r="C47" s="10">
        <f t="shared" si="9"/>
        <v>4.5522648153266976E-11</v>
      </c>
      <c r="D47" s="10"/>
      <c r="E47" s="10"/>
      <c r="F47" s="10"/>
      <c r="G47" s="10"/>
      <c r="I47" s="8" t="s">
        <v>348</v>
      </c>
      <c r="J47" s="7" t="s">
        <v>349</v>
      </c>
      <c r="K47" s="7" t="s">
        <v>349</v>
      </c>
      <c r="O47">
        <f t="shared" si="1"/>
        <v>1.4</v>
      </c>
      <c r="P47">
        <f t="shared" si="8"/>
        <v>-6</v>
      </c>
      <c r="Q47">
        <f t="shared" si="2"/>
        <v>1.3999999999999999E-6</v>
      </c>
      <c r="R47">
        <f t="shared" si="3"/>
        <v>4.5521469927206391E-11</v>
      </c>
      <c r="S47">
        <f t="shared" si="4"/>
        <v>1.4</v>
      </c>
      <c r="T47">
        <f t="shared" si="10"/>
        <v>-6</v>
      </c>
      <c r="U47">
        <f t="shared" si="5"/>
        <v>1.3999999999999999E-6</v>
      </c>
      <c r="V47">
        <f t="shared" si="6"/>
        <v>4.5522648153266976E-11</v>
      </c>
    </row>
    <row r="48" spans="1:22" x14ac:dyDescent="0.4">
      <c r="A48" s="3" t="s">
        <v>102</v>
      </c>
      <c r="B48" s="10">
        <v>6.5030671324580559E-12</v>
      </c>
      <c r="C48" s="10">
        <f t="shared" si="9"/>
        <v>1.5932926853643441E-11</v>
      </c>
      <c r="D48" s="10"/>
      <c r="E48" s="10"/>
      <c r="F48" s="10"/>
      <c r="G48" s="10"/>
      <c r="I48" s="8" t="s">
        <v>350</v>
      </c>
      <c r="J48" s="7" t="s">
        <v>446</v>
      </c>
      <c r="K48" s="7" t="s">
        <v>351</v>
      </c>
      <c r="O48">
        <f t="shared" si="1"/>
        <v>2</v>
      </c>
      <c r="P48">
        <f t="shared" si="8"/>
        <v>-7</v>
      </c>
      <c r="Q48">
        <f t="shared" si="2"/>
        <v>1.9999999999999999E-7</v>
      </c>
      <c r="R48">
        <f t="shared" si="3"/>
        <v>6.5030671324580559E-12</v>
      </c>
      <c r="S48">
        <f t="shared" si="4"/>
        <v>4.9000000000000004</v>
      </c>
      <c r="T48">
        <f t="shared" si="10"/>
        <v>-7</v>
      </c>
      <c r="U48">
        <f t="shared" si="5"/>
        <v>4.8999999999999997E-7</v>
      </c>
      <c r="V48">
        <f t="shared" si="6"/>
        <v>1.5932926853643441E-11</v>
      </c>
    </row>
    <row r="49" spans="1:22" x14ac:dyDescent="0.4">
      <c r="A49" s="4" t="s">
        <v>104</v>
      </c>
      <c r="B49" s="10">
        <v>6.5030671324580554E-11</v>
      </c>
      <c r="C49" s="10">
        <f t="shared" si="9"/>
        <v>5.2025883603733689E-11</v>
      </c>
      <c r="D49" s="10"/>
      <c r="E49" s="10"/>
      <c r="F49" s="10"/>
      <c r="G49" s="10"/>
      <c r="I49" s="8" t="s">
        <v>352</v>
      </c>
      <c r="J49" s="7" t="s">
        <v>353</v>
      </c>
      <c r="K49" s="7" t="s">
        <v>354</v>
      </c>
      <c r="O49">
        <f t="shared" si="1"/>
        <v>2</v>
      </c>
      <c r="P49">
        <f t="shared" si="8"/>
        <v>-6</v>
      </c>
      <c r="Q49">
        <f t="shared" si="2"/>
        <v>1.9999999999999999E-6</v>
      </c>
      <c r="R49">
        <f t="shared" si="3"/>
        <v>6.5030671324580554E-11</v>
      </c>
      <c r="S49">
        <f t="shared" si="4"/>
        <v>1.6</v>
      </c>
      <c r="T49">
        <f t="shared" si="10"/>
        <v>-6</v>
      </c>
      <c r="U49">
        <f t="shared" si="5"/>
        <v>1.5999999999999999E-6</v>
      </c>
      <c r="V49">
        <f t="shared" si="6"/>
        <v>5.2025883603733689E-11</v>
      </c>
    </row>
    <row r="50" spans="1:22" x14ac:dyDescent="0.4">
      <c r="A50" s="3" t="s">
        <v>106</v>
      </c>
      <c r="B50" s="10">
        <v>4.2269936360977362E-11</v>
      </c>
      <c r="C50" s="10">
        <f t="shared" si="9"/>
        <v>6.1780736779433754E-12</v>
      </c>
      <c r="D50" s="10"/>
      <c r="E50" s="10"/>
      <c r="F50" s="10"/>
      <c r="G50" s="10"/>
      <c r="I50" s="8" t="s">
        <v>355</v>
      </c>
      <c r="J50" s="7" t="s">
        <v>447</v>
      </c>
      <c r="K50" s="7" t="s">
        <v>356</v>
      </c>
      <c r="O50">
        <f t="shared" si="1"/>
        <v>1.3</v>
      </c>
      <c r="P50">
        <f t="shared" si="8"/>
        <v>-6</v>
      </c>
      <c r="Q50">
        <f t="shared" si="2"/>
        <v>1.3E-6</v>
      </c>
      <c r="R50">
        <f t="shared" si="3"/>
        <v>4.2269936360977362E-11</v>
      </c>
      <c r="S50">
        <f t="shared" si="4"/>
        <v>1.9</v>
      </c>
      <c r="T50">
        <f t="shared" si="10"/>
        <v>-7</v>
      </c>
      <c r="U50">
        <f t="shared" si="5"/>
        <v>1.8999999999999998E-7</v>
      </c>
      <c r="V50">
        <f t="shared" si="6"/>
        <v>6.1780736779433754E-12</v>
      </c>
    </row>
    <row r="51" spans="1:22" x14ac:dyDescent="0.4">
      <c r="A51" s="4" t="s">
        <v>108</v>
      </c>
      <c r="B51" s="10">
        <v>9.7546006986870838E-11</v>
      </c>
      <c r="C51" s="10">
        <f t="shared" si="9"/>
        <v>1.2681309128410087E-10</v>
      </c>
      <c r="D51" s="10"/>
      <c r="E51" s="10"/>
      <c r="F51" s="10"/>
      <c r="G51" s="10"/>
      <c r="I51" s="8" t="s">
        <v>357</v>
      </c>
      <c r="J51" s="7" t="s">
        <v>448</v>
      </c>
      <c r="K51" s="7" t="s">
        <v>358</v>
      </c>
      <c r="O51">
        <f t="shared" si="1"/>
        <v>3</v>
      </c>
      <c r="P51">
        <f t="shared" si="8"/>
        <v>-6</v>
      </c>
      <c r="Q51">
        <f t="shared" si="2"/>
        <v>3.0000000000000001E-6</v>
      </c>
      <c r="R51">
        <f t="shared" si="3"/>
        <v>9.7546006986870838E-11</v>
      </c>
      <c r="S51">
        <f t="shared" si="4"/>
        <v>3.9</v>
      </c>
      <c r="T51">
        <f t="shared" si="10"/>
        <v>-6</v>
      </c>
      <c r="U51">
        <f t="shared" si="5"/>
        <v>3.8999999999999999E-6</v>
      </c>
      <c r="V51">
        <f t="shared" si="6"/>
        <v>1.2681309128410087E-10</v>
      </c>
    </row>
    <row r="52" spans="1:22" x14ac:dyDescent="0.4">
      <c r="A52" s="3" t="s">
        <v>110</v>
      </c>
      <c r="B52" s="10">
        <v>9.7546006986870835E-12</v>
      </c>
      <c r="C52" s="10">
        <f t="shared" si="9"/>
        <v>1.0080014948223403E-11</v>
      </c>
      <c r="D52" s="10"/>
      <c r="E52" s="10"/>
      <c r="F52" s="10"/>
      <c r="G52" s="10"/>
      <c r="I52" s="8" t="s">
        <v>359</v>
      </c>
      <c r="J52" s="7" t="s">
        <v>449</v>
      </c>
      <c r="K52" s="7" t="s">
        <v>360</v>
      </c>
      <c r="O52">
        <f t="shared" si="1"/>
        <v>3</v>
      </c>
      <c r="P52">
        <f t="shared" si="8"/>
        <v>-7</v>
      </c>
      <c r="Q52">
        <f t="shared" si="2"/>
        <v>2.9999999999999999E-7</v>
      </c>
      <c r="R52">
        <f t="shared" si="3"/>
        <v>9.7546006986870835E-12</v>
      </c>
      <c r="S52">
        <f t="shared" si="4"/>
        <v>3.1</v>
      </c>
      <c r="T52">
        <f t="shared" si="10"/>
        <v>-7</v>
      </c>
      <c r="U52">
        <f t="shared" si="5"/>
        <v>3.1E-7</v>
      </c>
      <c r="V52">
        <f t="shared" si="6"/>
        <v>1.0080014948223403E-11</v>
      </c>
    </row>
    <row r="53" spans="1:22" x14ac:dyDescent="0.4">
      <c r="A53" s="4" t="s">
        <v>112</v>
      </c>
      <c r="B53" s="10">
        <v>0</v>
      </c>
      <c r="C53" s="10">
        <f t="shared" si="9"/>
        <v>1.5932926853643446E-10</v>
      </c>
      <c r="D53" s="10"/>
      <c r="E53" s="10"/>
      <c r="F53" s="10"/>
      <c r="G53" s="10"/>
      <c r="I53" s="8" t="s">
        <v>361</v>
      </c>
      <c r="J53" s="7"/>
      <c r="K53" s="7" t="s">
        <v>334</v>
      </c>
      <c r="Q53">
        <f t="shared" si="2"/>
        <v>0</v>
      </c>
      <c r="R53">
        <f t="shared" si="3"/>
        <v>0</v>
      </c>
      <c r="S53">
        <f t="shared" si="4"/>
        <v>4.9000000000000004</v>
      </c>
      <c r="T53">
        <f t="shared" si="10"/>
        <v>-6</v>
      </c>
      <c r="U53">
        <f t="shared" si="5"/>
        <v>4.9000000000000005E-6</v>
      </c>
      <c r="V53">
        <f t="shared" si="6"/>
        <v>1.5932926853643446E-10</v>
      </c>
    </row>
    <row r="54" spans="1:22" x14ac:dyDescent="0.4">
      <c r="A54" s="3" t="s">
        <v>114</v>
      </c>
      <c r="B54" s="10">
        <v>0</v>
      </c>
      <c r="C54" s="10">
        <f t="shared" si="9"/>
        <v>2.9264559527100204E-11</v>
      </c>
      <c r="D54" s="10"/>
      <c r="E54" s="10"/>
      <c r="F54" s="10"/>
      <c r="G54" s="10"/>
      <c r="I54" s="8" t="s">
        <v>362</v>
      </c>
      <c r="J54" s="7"/>
      <c r="K54" s="7" t="s">
        <v>363</v>
      </c>
      <c r="Q54">
        <f t="shared" si="2"/>
        <v>0</v>
      </c>
      <c r="R54">
        <f t="shared" si="3"/>
        <v>0</v>
      </c>
      <c r="S54">
        <f t="shared" si="4"/>
        <v>9</v>
      </c>
      <c r="T54">
        <f t="shared" si="10"/>
        <v>-7</v>
      </c>
      <c r="U54">
        <f t="shared" si="5"/>
        <v>8.9999999999999996E-7</v>
      </c>
      <c r="V54">
        <f t="shared" si="6"/>
        <v>2.9264559527100204E-11</v>
      </c>
    </row>
    <row r="55" spans="1:22" x14ac:dyDescent="0.4">
      <c r="A55" s="4" t="s">
        <v>116</v>
      </c>
      <c r="B55" s="10">
        <v>0</v>
      </c>
      <c r="C55" s="10">
        <f t="shared" si="9"/>
        <v>1.5607765081120108E-10</v>
      </c>
      <c r="D55" s="10"/>
      <c r="E55" s="10"/>
      <c r="F55" s="10"/>
      <c r="G55" s="10"/>
      <c r="I55" s="8" t="s">
        <v>364</v>
      </c>
      <c r="J55" s="7"/>
      <c r="K55" s="7" t="s">
        <v>365</v>
      </c>
      <c r="Q55">
        <f t="shared" si="2"/>
        <v>0</v>
      </c>
      <c r="R55">
        <f t="shared" si="3"/>
        <v>0</v>
      </c>
      <c r="S55">
        <f t="shared" si="4"/>
        <v>4.8</v>
      </c>
      <c r="T55">
        <f t="shared" si="10"/>
        <v>-6</v>
      </c>
      <c r="U55">
        <f t="shared" si="5"/>
        <v>4.7999999999999998E-6</v>
      </c>
      <c r="V55">
        <f t="shared" si="6"/>
        <v>1.5607765081120108E-10</v>
      </c>
    </row>
    <row r="56" spans="1:22" x14ac:dyDescent="0.4">
      <c r="A56" s="3" t="s">
        <v>118</v>
      </c>
      <c r="B56" s="10">
        <v>0</v>
      </c>
      <c r="C56" s="10">
        <f t="shared" si="9"/>
        <v>1.2030985583363417E-11</v>
      </c>
      <c r="D56" s="10"/>
      <c r="E56" s="10"/>
      <c r="F56" s="10"/>
      <c r="G56" s="10"/>
      <c r="I56" s="8" t="s">
        <v>366</v>
      </c>
      <c r="J56" s="7"/>
      <c r="K56" s="7" t="s">
        <v>367</v>
      </c>
      <c r="Q56">
        <f t="shared" si="2"/>
        <v>0</v>
      </c>
      <c r="R56">
        <f t="shared" si="3"/>
        <v>0</v>
      </c>
      <c r="S56">
        <f t="shared" si="4"/>
        <v>3.7</v>
      </c>
      <c r="T56">
        <f t="shared" si="10"/>
        <v>-7</v>
      </c>
      <c r="U56">
        <f t="shared" si="5"/>
        <v>3.7E-7</v>
      </c>
      <c r="V56">
        <f t="shared" si="6"/>
        <v>1.2030985583363417E-11</v>
      </c>
    </row>
    <row r="57" spans="1:22" x14ac:dyDescent="0.4">
      <c r="A57" s="4" t="s">
        <v>120</v>
      </c>
      <c r="B57" s="10">
        <v>1.2355827551670305E-10</v>
      </c>
      <c r="C57" s="10">
        <f t="shared" si="9"/>
        <v>1.4632279763550102E-10</v>
      </c>
      <c r="D57" s="10"/>
      <c r="E57" s="10"/>
      <c r="F57" s="10"/>
      <c r="G57" s="10"/>
      <c r="I57" s="8" t="s">
        <v>368</v>
      </c>
      <c r="J57" s="7" t="s">
        <v>369</v>
      </c>
      <c r="K57" s="7" t="s">
        <v>370</v>
      </c>
      <c r="O57">
        <f t="shared" si="1"/>
        <v>3.8</v>
      </c>
      <c r="P57">
        <f t="shared" si="8"/>
        <v>-6</v>
      </c>
      <c r="Q57">
        <f t="shared" si="2"/>
        <v>3.7999999999999996E-6</v>
      </c>
      <c r="R57">
        <f t="shared" si="3"/>
        <v>1.2355827551670305E-10</v>
      </c>
      <c r="S57">
        <f t="shared" si="4"/>
        <v>4.5</v>
      </c>
      <c r="T57">
        <f t="shared" si="10"/>
        <v>-6</v>
      </c>
      <c r="U57">
        <f t="shared" si="5"/>
        <v>4.5000000000000001E-6</v>
      </c>
      <c r="V57">
        <f t="shared" si="6"/>
        <v>1.4632279763550102E-10</v>
      </c>
    </row>
    <row r="58" spans="1:22" x14ac:dyDescent="0.4">
      <c r="A58" s="3" t="s">
        <v>122</v>
      </c>
      <c r="B58" s="10">
        <v>1.6257667831145139E-11</v>
      </c>
      <c r="C58" s="10">
        <f t="shared" si="9"/>
        <v>1.4307117991026766E-11</v>
      </c>
      <c r="D58" s="10"/>
      <c r="E58" s="10"/>
      <c r="F58" s="10"/>
      <c r="G58" s="10"/>
      <c r="I58" s="8" t="s">
        <v>371</v>
      </c>
      <c r="J58" s="7" t="s">
        <v>372</v>
      </c>
      <c r="K58" s="7" t="s">
        <v>373</v>
      </c>
      <c r="O58">
        <f t="shared" si="1"/>
        <v>5</v>
      </c>
      <c r="P58">
        <f t="shared" si="8"/>
        <v>-7</v>
      </c>
      <c r="Q58">
        <f t="shared" si="2"/>
        <v>4.9999999999999998E-7</v>
      </c>
      <c r="R58">
        <f t="shared" si="3"/>
        <v>1.6257667831145139E-11</v>
      </c>
      <c r="S58">
        <f t="shared" si="4"/>
        <v>4.4000000000000004</v>
      </c>
      <c r="T58">
        <f t="shared" si="10"/>
        <v>-7</v>
      </c>
      <c r="U58">
        <f t="shared" si="5"/>
        <v>4.4000000000000002E-7</v>
      </c>
      <c r="V58">
        <f t="shared" si="6"/>
        <v>1.4307117991026766E-11</v>
      </c>
    </row>
    <row r="59" spans="1:22" x14ac:dyDescent="0.4">
      <c r="A59" s="4" t="s">
        <v>124</v>
      </c>
      <c r="B59" s="10">
        <v>3.2515335662290277E-11</v>
      </c>
      <c r="C59" s="10">
        <f t="shared" si="9"/>
        <v>3.5767794977566917E-11</v>
      </c>
      <c r="D59" s="10"/>
      <c r="E59" s="10"/>
      <c r="F59" s="10"/>
      <c r="G59" s="10"/>
      <c r="I59" s="8" t="s">
        <v>374</v>
      </c>
      <c r="J59" s="7" t="s">
        <v>375</v>
      </c>
      <c r="K59" s="7" t="s">
        <v>376</v>
      </c>
      <c r="O59">
        <f t="shared" si="1"/>
        <v>1</v>
      </c>
      <c r="P59">
        <f t="shared" si="8"/>
        <v>-6</v>
      </c>
      <c r="Q59">
        <f t="shared" si="2"/>
        <v>9.9999999999999995E-7</v>
      </c>
      <c r="R59">
        <f t="shared" si="3"/>
        <v>3.2515335662290277E-11</v>
      </c>
      <c r="S59">
        <f t="shared" si="4"/>
        <v>1.1000000000000001</v>
      </c>
      <c r="T59">
        <f t="shared" si="10"/>
        <v>-6</v>
      </c>
      <c r="U59">
        <f t="shared" si="5"/>
        <v>1.1000000000000001E-6</v>
      </c>
      <c r="V59">
        <f t="shared" si="6"/>
        <v>3.5767794977566917E-11</v>
      </c>
    </row>
    <row r="60" spans="1:22" x14ac:dyDescent="0.4">
      <c r="A60" s="3" t="s">
        <v>126</v>
      </c>
      <c r="B60" s="10">
        <v>4.5521469927206386E-12</v>
      </c>
      <c r="C60" s="10">
        <f t="shared" si="9"/>
        <v>5.5277501328967042E-12</v>
      </c>
      <c r="D60" s="10"/>
      <c r="E60" s="10"/>
      <c r="F60" s="10"/>
      <c r="G60" s="10"/>
      <c r="I60" s="8" t="s">
        <v>377</v>
      </c>
      <c r="J60" s="7" t="s">
        <v>378</v>
      </c>
      <c r="K60" s="7" t="s">
        <v>379</v>
      </c>
      <c r="O60">
        <f t="shared" si="1"/>
        <v>1.4</v>
      </c>
      <c r="P60">
        <f t="shared" si="8"/>
        <v>-7</v>
      </c>
      <c r="Q60">
        <f t="shared" si="2"/>
        <v>1.3999999999999998E-7</v>
      </c>
      <c r="R60">
        <f t="shared" si="3"/>
        <v>4.5521469927206386E-12</v>
      </c>
      <c r="S60">
        <f t="shared" si="4"/>
        <v>1.7</v>
      </c>
      <c r="T60">
        <f t="shared" si="10"/>
        <v>-7</v>
      </c>
      <c r="U60">
        <f t="shared" si="5"/>
        <v>1.6999999999999999E-7</v>
      </c>
      <c r="V60">
        <f t="shared" si="6"/>
        <v>5.5277501328967042E-12</v>
      </c>
    </row>
    <row r="61" spans="1:22" x14ac:dyDescent="0.4">
      <c r="A61" s="4" t="s">
        <v>128</v>
      </c>
      <c r="B61" s="10">
        <v>2.9263802096061249E-11</v>
      </c>
      <c r="C61" s="10">
        <f t="shared" si="9"/>
        <v>2.6988427119436853E-11</v>
      </c>
      <c r="D61" s="10"/>
      <c r="E61" s="10"/>
      <c r="F61" s="10"/>
      <c r="G61" s="10"/>
      <c r="I61" s="8" t="s">
        <v>380</v>
      </c>
      <c r="J61" s="7" t="s">
        <v>363</v>
      </c>
      <c r="K61" s="7" t="s">
        <v>381</v>
      </c>
      <c r="O61">
        <f t="shared" si="1"/>
        <v>9</v>
      </c>
      <c r="P61">
        <f t="shared" si="8"/>
        <v>-7</v>
      </c>
      <c r="Q61">
        <f t="shared" si="2"/>
        <v>8.9999999999999996E-7</v>
      </c>
      <c r="R61">
        <f t="shared" si="3"/>
        <v>2.9263802096061249E-11</v>
      </c>
      <c r="S61">
        <f t="shared" si="4"/>
        <v>8.3000000000000007</v>
      </c>
      <c r="T61">
        <f t="shared" si="10"/>
        <v>-7</v>
      </c>
      <c r="U61">
        <f t="shared" si="5"/>
        <v>8.2999999999999999E-7</v>
      </c>
      <c r="V61">
        <f t="shared" si="6"/>
        <v>2.6988427119436853E-11</v>
      </c>
    </row>
    <row r="62" spans="1:22" x14ac:dyDescent="0.4">
      <c r="A62" s="3" t="s">
        <v>130</v>
      </c>
      <c r="B62" s="10">
        <v>0</v>
      </c>
      <c r="C62" s="10">
        <f t="shared" si="9"/>
        <v>0</v>
      </c>
      <c r="D62" s="10"/>
      <c r="E62" s="10"/>
      <c r="F62" s="10"/>
      <c r="G62" s="10"/>
      <c r="I62" s="8" t="s">
        <v>382</v>
      </c>
      <c r="J62" s="7"/>
      <c r="K62" s="7"/>
      <c r="Q62">
        <f t="shared" si="2"/>
        <v>0</v>
      </c>
      <c r="R62">
        <f t="shared" si="3"/>
        <v>0</v>
      </c>
      <c r="U62">
        <f t="shared" si="5"/>
        <v>0</v>
      </c>
      <c r="V62">
        <f t="shared" si="6"/>
        <v>0</v>
      </c>
    </row>
    <row r="63" spans="1:22" x14ac:dyDescent="0.4">
      <c r="A63" s="4" t="s">
        <v>132</v>
      </c>
      <c r="B63" s="10">
        <v>9.7546006986870835E-12</v>
      </c>
      <c r="C63" s="10">
        <f t="shared" si="9"/>
        <v>8.4542060856067249E-12</v>
      </c>
      <c r="D63" s="10"/>
      <c r="E63" s="10"/>
      <c r="F63" s="10"/>
      <c r="G63" s="10"/>
      <c r="I63" s="8" t="s">
        <v>383</v>
      </c>
      <c r="J63" s="7" t="s">
        <v>384</v>
      </c>
      <c r="K63" s="7" t="s">
        <v>385</v>
      </c>
      <c r="O63">
        <f t="shared" si="1"/>
        <v>3</v>
      </c>
      <c r="P63">
        <f t="shared" si="8"/>
        <v>-7</v>
      </c>
      <c r="Q63">
        <f t="shared" si="2"/>
        <v>2.9999999999999999E-7</v>
      </c>
      <c r="R63">
        <f t="shared" si="3"/>
        <v>9.7546006986870835E-12</v>
      </c>
      <c r="S63">
        <f t="shared" si="4"/>
        <v>2.6</v>
      </c>
      <c r="T63">
        <f t="shared" ref="T63:T84" si="11">-RIGHT(K63, 1)</f>
        <v>-7</v>
      </c>
      <c r="U63">
        <f t="shared" si="5"/>
        <v>2.6E-7</v>
      </c>
      <c r="V63">
        <f t="shared" si="6"/>
        <v>8.4542060856067249E-12</v>
      </c>
    </row>
    <row r="64" spans="1:22" x14ac:dyDescent="0.4">
      <c r="A64" s="3" t="s">
        <v>134</v>
      </c>
      <c r="B64" s="10">
        <v>2.9263802096061252E-12</v>
      </c>
      <c r="C64" s="10">
        <f t="shared" si="9"/>
        <v>3.1540691934763549E-12</v>
      </c>
      <c r="D64" s="10"/>
      <c r="E64" s="10"/>
      <c r="F64" s="10"/>
      <c r="G64" s="10"/>
      <c r="I64" s="8" t="s">
        <v>386</v>
      </c>
      <c r="J64" s="7" t="s">
        <v>387</v>
      </c>
      <c r="K64" s="7" t="s">
        <v>388</v>
      </c>
      <c r="O64">
        <f t="shared" si="1"/>
        <v>9</v>
      </c>
      <c r="P64">
        <f t="shared" si="8"/>
        <v>-8</v>
      </c>
      <c r="Q64">
        <f t="shared" si="2"/>
        <v>8.9999999999999999E-8</v>
      </c>
      <c r="R64">
        <f t="shared" si="3"/>
        <v>2.9263802096061252E-12</v>
      </c>
      <c r="S64">
        <f t="shared" si="4"/>
        <v>9.6999999999999993</v>
      </c>
      <c r="T64">
        <f t="shared" si="11"/>
        <v>-8</v>
      </c>
      <c r="U64">
        <f t="shared" si="5"/>
        <v>9.6999999999999995E-8</v>
      </c>
      <c r="V64">
        <f t="shared" si="6"/>
        <v>3.1540691934763549E-12</v>
      </c>
    </row>
    <row r="65" spans="1:22" x14ac:dyDescent="0.4">
      <c r="A65" s="4" t="s">
        <v>136</v>
      </c>
      <c r="B65" s="10">
        <v>1.2030674195047404E-11</v>
      </c>
      <c r="C65" s="10">
        <f t="shared" si="9"/>
        <v>1.0730338493270073E-11</v>
      </c>
      <c r="D65" s="10"/>
      <c r="E65" s="10"/>
      <c r="F65" s="10"/>
      <c r="G65" s="10"/>
      <c r="I65" s="8" t="s">
        <v>389</v>
      </c>
      <c r="J65" s="7" t="s">
        <v>367</v>
      </c>
      <c r="K65" s="7" t="s">
        <v>390</v>
      </c>
      <c r="O65">
        <f t="shared" si="1"/>
        <v>3.7</v>
      </c>
      <c r="P65">
        <f t="shared" si="8"/>
        <v>-7</v>
      </c>
      <c r="Q65">
        <f t="shared" si="2"/>
        <v>3.7E-7</v>
      </c>
      <c r="R65">
        <f t="shared" si="3"/>
        <v>1.2030674195047404E-11</v>
      </c>
      <c r="S65">
        <f t="shared" si="4"/>
        <v>3.3</v>
      </c>
      <c r="T65">
        <f t="shared" si="11"/>
        <v>-7</v>
      </c>
      <c r="U65">
        <f t="shared" si="5"/>
        <v>3.2999999999999996E-7</v>
      </c>
      <c r="V65">
        <f t="shared" si="6"/>
        <v>1.0730338493270073E-11</v>
      </c>
    </row>
    <row r="66" spans="1:22" x14ac:dyDescent="0.4">
      <c r="A66" s="3" t="s">
        <v>138</v>
      </c>
      <c r="B66" s="10">
        <v>6.5030671324580561E-13</v>
      </c>
      <c r="C66" s="10">
        <f t="shared" ref="C66:C97" si="12">V66</f>
        <v>1.9509706351400138E-12</v>
      </c>
      <c r="D66" s="10"/>
      <c r="E66" s="10"/>
      <c r="F66" s="10"/>
      <c r="G66" s="10"/>
      <c r="I66" s="8" t="s">
        <v>391</v>
      </c>
      <c r="J66" s="7" t="s">
        <v>450</v>
      </c>
      <c r="K66" s="7" t="s">
        <v>392</v>
      </c>
      <c r="O66">
        <f t="shared" si="1"/>
        <v>2</v>
      </c>
      <c r="P66">
        <f t="shared" si="8"/>
        <v>-8</v>
      </c>
      <c r="Q66">
        <f t="shared" si="2"/>
        <v>2E-8</v>
      </c>
      <c r="R66">
        <f t="shared" si="3"/>
        <v>6.5030671324580561E-13</v>
      </c>
      <c r="S66">
        <f t="shared" si="4"/>
        <v>6</v>
      </c>
      <c r="T66">
        <f t="shared" si="11"/>
        <v>-8</v>
      </c>
      <c r="U66">
        <f t="shared" si="5"/>
        <v>6.0000000000000008E-8</v>
      </c>
      <c r="V66">
        <f t="shared" si="6"/>
        <v>1.9509706351400138E-12</v>
      </c>
    </row>
    <row r="67" spans="1:22" x14ac:dyDescent="0.4">
      <c r="A67" s="4" t="s">
        <v>140</v>
      </c>
      <c r="B67" s="10">
        <v>1.1380367481801598E-11</v>
      </c>
      <c r="C67" s="10">
        <f t="shared" si="12"/>
        <v>1.3006470900933422E-11</v>
      </c>
      <c r="D67" s="10"/>
      <c r="E67" s="10"/>
      <c r="F67" s="10"/>
      <c r="G67" s="10"/>
      <c r="I67" s="8" t="s">
        <v>393</v>
      </c>
      <c r="J67" s="7" t="s">
        <v>394</v>
      </c>
      <c r="K67" s="7" t="s">
        <v>242</v>
      </c>
      <c r="O67">
        <f t="shared" ref="O67:O91" si="13">LEFT(J67, 3)*1</f>
        <v>3.5</v>
      </c>
      <c r="P67">
        <f t="shared" si="8"/>
        <v>-7</v>
      </c>
      <c r="Q67">
        <f t="shared" ref="Q67:Q95" si="14">O67*10^P67</f>
        <v>3.4999999999999998E-7</v>
      </c>
      <c r="R67">
        <f t="shared" ref="R67:R95" si="15">Q67/SUM(Q:Q)</f>
        <v>1.1380367481801598E-11</v>
      </c>
      <c r="S67">
        <f t="shared" ref="S67:S93" si="16">LEFT(K67, 3)*1</f>
        <v>4</v>
      </c>
      <c r="T67">
        <f t="shared" si="11"/>
        <v>-7</v>
      </c>
      <c r="U67">
        <f t="shared" ref="U67:U95" si="17">S67*10^T67</f>
        <v>3.9999999999999998E-7</v>
      </c>
      <c r="V67">
        <f t="shared" ref="V67:V95" si="18">U67/SUM(U:U)</f>
        <v>1.3006470900933422E-11</v>
      </c>
    </row>
    <row r="68" spans="1:22" x14ac:dyDescent="0.4">
      <c r="A68" s="3" t="s">
        <v>142</v>
      </c>
      <c r="B68" s="10">
        <v>1.625766783114514E-12</v>
      </c>
      <c r="C68" s="10">
        <f t="shared" si="12"/>
        <v>2.8939397754576869E-12</v>
      </c>
      <c r="D68" s="10"/>
      <c r="E68" s="10"/>
      <c r="F68" s="10"/>
      <c r="G68" s="10"/>
      <c r="I68" s="8" t="s">
        <v>395</v>
      </c>
      <c r="J68" s="7" t="s">
        <v>451</v>
      </c>
      <c r="K68" s="7" t="s">
        <v>396</v>
      </c>
      <c r="O68">
        <f t="shared" si="13"/>
        <v>5</v>
      </c>
      <c r="P68">
        <f t="shared" si="8"/>
        <v>-8</v>
      </c>
      <c r="Q68">
        <f t="shared" si="14"/>
        <v>4.9999999999999998E-8</v>
      </c>
      <c r="R68">
        <f t="shared" si="15"/>
        <v>1.625766783114514E-12</v>
      </c>
      <c r="S68">
        <f t="shared" si="16"/>
        <v>8.9</v>
      </c>
      <c r="T68">
        <f t="shared" si="11"/>
        <v>-8</v>
      </c>
      <c r="U68">
        <f t="shared" si="17"/>
        <v>8.9000000000000003E-8</v>
      </c>
      <c r="V68">
        <f t="shared" si="18"/>
        <v>2.8939397754576869E-12</v>
      </c>
    </row>
    <row r="69" spans="1:22" x14ac:dyDescent="0.4">
      <c r="A69" s="4" t="s">
        <v>144</v>
      </c>
      <c r="B69" s="10">
        <v>7.8036805589496661E-12</v>
      </c>
      <c r="C69" s="10">
        <f t="shared" si="12"/>
        <v>8.1290443130833893E-12</v>
      </c>
      <c r="D69" s="10"/>
      <c r="E69" s="10"/>
      <c r="F69" s="10"/>
      <c r="G69" s="10"/>
      <c r="I69" s="8" t="s">
        <v>397</v>
      </c>
      <c r="J69" s="7" t="s">
        <v>398</v>
      </c>
      <c r="K69" s="7" t="s">
        <v>399</v>
      </c>
      <c r="O69">
        <f t="shared" si="13"/>
        <v>2.4</v>
      </c>
      <c r="P69">
        <f t="shared" si="8"/>
        <v>-7</v>
      </c>
      <c r="Q69">
        <f t="shared" si="14"/>
        <v>2.3999999999999998E-7</v>
      </c>
      <c r="R69">
        <f t="shared" si="15"/>
        <v>7.8036805589496661E-12</v>
      </c>
      <c r="S69">
        <f t="shared" si="16"/>
        <v>2.5</v>
      </c>
      <c r="T69">
        <f t="shared" si="11"/>
        <v>-7</v>
      </c>
      <c r="U69">
        <f t="shared" si="17"/>
        <v>2.4999999999999999E-7</v>
      </c>
      <c r="V69">
        <f t="shared" si="18"/>
        <v>8.1290443130833893E-12</v>
      </c>
    </row>
    <row r="70" spans="1:22" x14ac:dyDescent="0.4">
      <c r="A70" s="3" t="s">
        <v>146</v>
      </c>
      <c r="B70" s="10">
        <v>9.7546006986870847E-13</v>
      </c>
      <c r="C70" s="10">
        <f t="shared" si="12"/>
        <v>1.2356147355886751E-12</v>
      </c>
      <c r="D70" s="10"/>
      <c r="E70" s="10"/>
      <c r="F70" s="10"/>
      <c r="G70" s="10"/>
      <c r="I70" s="8" t="s">
        <v>400</v>
      </c>
      <c r="J70" s="7" t="s">
        <v>452</v>
      </c>
      <c r="K70" s="7" t="s">
        <v>401</v>
      </c>
      <c r="O70">
        <f t="shared" si="13"/>
        <v>3</v>
      </c>
      <c r="P70">
        <f t="shared" si="8"/>
        <v>-8</v>
      </c>
      <c r="Q70">
        <f t="shared" si="14"/>
        <v>3.0000000000000004E-8</v>
      </c>
      <c r="R70">
        <f t="shared" si="15"/>
        <v>9.7546006986870847E-13</v>
      </c>
      <c r="S70">
        <f t="shared" si="16"/>
        <v>3.8</v>
      </c>
      <c r="T70">
        <f t="shared" si="11"/>
        <v>-8</v>
      </c>
      <c r="U70">
        <f t="shared" si="17"/>
        <v>3.7999999999999996E-8</v>
      </c>
      <c r="V70">
        <f t="shared" si="18"/>
        <v>1.2356147355886751E-12</v>
      </c>
    </row>
    <row r="71" spans="1:22" x14ac:dyDescent="0.4">
      <c r="A71" s="4" t="s">
        <v>148</v>
      </c>
      <c r="B71" s="10">
        <v>1.1055214125178695E-11</v>
      </c>
      <c r="C71" s="10">
        <f t="shared" si="12"/>
        <v>8.1290443130833893E-12</v>
      </c>
      <c r="D71" s="10"/>
      <c r="E71" s="10"/>
      <c r="F71" s="10"/>
      <c r="G71" s="10"/>
      <c r="I71" s="8" t="s">
        <v>402</v>
      </c>
      <c r="J71" s="7" t="s">
        <v>347</v>
      </c>
      <c r="K71" s="7" t="s">
        <v>399</v>
      </c>
      <c r="O71">
        <f t="shared" si="13"/>
        <v>3.4</v>
      </c>
      <c r="P71">
        <f t="shared" si="8"/>
        <v>-7</v>
      </c>
      <c r="Q71">
        <f t="shared" si="14"/>
        <v>3.3999999999999997E-7</v>
      </c>
      <c r="R71">
        <f t="shared" si="15"/>
        <v>1.1055214125178695E-11</v>
      </c>
      <c r="S71">
        <f t="shared" si="16"/>
        <v>2.5</v>
      </c>
      <c r="T71">
        <f t="shared" si="11"/>
        <v>-7</v>
      </c>
      <c r="U71">
        <f t="shared" si="17"/>
        <v>2.4999999999999999E-7</v>
      </c>
      <c r="V71">
        <f t="shared" si="18"/>
        <v>8.1290443130833893E-12</v>
      </c>
    </row>
    <row r="72" spans="1:22" x14ac:dyDescent="0.4">
      <c r="A72" s="3" t="s">
        <v>150</v>
      </c>
      <c r="B72" s="10">
        <v>4.8773003493435417E-12</v>
      </c>
      <c r="C72" s="10">
        <f t="shared" si="12"/>
        <v>1.2030985583363417E-12</v>
      </c>
      <c r="D72" s="10"/>
      <c r="E72" s="10"/>
      <c r="F72" s="10"/>
      <c r="G72" s="10"/>
      <c r="I72" s="8" t="s">
        <v>403</v>
      </c>
      <c r="J72" s="7" t="s">
        <v>453</v>
      </c>
      <c r="K72" s="7" t="s">
        <v>404</v>
      </c>
      <c r="O72">
        <f t="shared" si="13"/>
        <v>1.5</v>
      </c>
      <c r="P72">
        <f t="shared" si="8"/>
        <v>-7</v>
      </c>
      <c r="Q72">
        <f t="shared" si="14"/>
        <v>1.4999999999999999E-7</v>
      </c>
      <c r="R72">
        <f t="shared" si="15"/>
        <v>4.8773003493435417E-12</v>
      </c>
      <c r="S72">
        <f t="shared" si="16"/>
        <v>3.7</v>
      </c>
      <c r="T72">
        <f t="shared" si="11"/>
        <v>-8</v>
      </c>
      <c r="U72">
        <f t="shared" si="17"/>
        <v>3.7E-8</v>
      </c>
      <c r="V72">
        <f t="shared" si="18"/>
        <v>1.2030985583363417E-12</v>
      </c>
    </row>
    <row r="73" spans="1:22" x14ac:dyDescent="0.4">
      <c r="A73" s="4" t="s">
        <v>152</v>
      </c>
      <c r="B73" s="10">
        <v>6.8282204890809591E-12</v>
      </c>
      <c r="C73" s="10">
        <f t="shared" si="12"/>
        <v>4.8774265878500337E-12</v>
      </c>
      <c r="D73" s="10"/>
      <c r="E73" s="10"/>
      <c r="F73" s="10"/>
      <c r="G73" s="10"/>
      <c r="I73" s="8" t="s">
        <v>405</v>
      </c>
      <c r="J73" s="7" t="s">
        <v>406</v>
      </c>
      <c r="K73" s="7" t="s">
        <v>407</v>
      </c>
      <c r="O73">
        <f t="shared" si="13"/>
        <v>2.1</v>
      </c>
      <c r="P73">
        <f t="shared" si="8"/>
        <v>-7</v>
      </c>
      <c r="Q73">
        <f t="shared" si="14"/>
        <v>2.1E-7</v>
      </c>
      <c r="R73">
        <f t="shared" si="15"/>
        <v>6.8282204890809591E-12</v>
      </c>
      <c r="S73">
        <f t="shared" si="16"/>
        <v>1.5</v>
      </c>
      <c r="T73">
        <f t="shared" si="11"/>
        <v>-7</v>
      </c>
      <c r="U73">
        <f t="shared" si="17"/>
        <v>1.4999999999999999E-7</v>
      </c>
      <c r="V73">
        <f t="shared" si="18"/>
        <v>4.8774265878500337E-12</v>
      </c>
    </row>
    <row r="74" spans="1:22" x14ac:dyDescent="0.4">
      <c r="A74" s="3" t="s">
        <v>154</v>
      </c>
      <c r="B74" s="10">
        <v>0</v>
      </c>
      <c r="C74" s="10">
        <f t="shared" si="12"/>
        <v>1.2356147355886751E-12</v>
      </c>
      <c r="D74" s="10"/>
      <c r="E74" s="10"/>
      <c r="F74" s="10"/>
      <c r="G74" s="10"/>
      <c r="I74" s="8" t="s">
        <v>408</v>
      </c>
      <c r="J74" s="7"/>
      <c r="K74" s="7" t="s">
        <v>401</v>
      </c>
      <c r="Q74">
        <f t="shared" si="14"/>
        <v>0</v>
      </c>
      <c r="R74">
        <f t="shared" si="15"/>
        <v>0</v>
      </c>
      <c r="S74">
        <f t="shared" si="16"/>
        <v>3.8</v>
      </c>
      <c r="T74">
        <f t="shared" si="11"/>
        <v>-8</v>
      </c>
      <c r="U74">
        <f t="shared" si="17"/>
        <v>3.7999999999999996E-8</v>
      </c>
      <c r="V74">
        <f t="shared" si="18"/>
        <v>1.2356147355886751E-12</v>
      </c>
    </row>
    <row r="75" spans="1:22" x14ac:dyDescent="0.4">
      <c r="A75" s="4" t="s">
        <v>156</v>
      </c>
      <c r="B75" s="10">
        <v>1.1705520838424501E-11</v>
      </c>
      <c r="C75" s="10">
        <f t="shared" si="12"/>
        <v>4.2271030428033624E-12</v>
      </c>
      <c r="D75" s="10"/>
      <c r="E75" s="10"/>
      <c r="F75" s="10"/>
      <c r="G75" s="10"/>
      <c r="I75" s="8" t="s">
        <v>409</v>
      </c>
      <c r="J75" s="7" t="s">
        <v>454</v>
      </c>
      <c r="K75" s="7" t="s">
        <v>410</v>
      </c>
      <c r="O75">
        <f t="shared" si="13"/>
        <v>3.6</v>
      </c>
      <c r="P75">
        <f t="shared" si="8"/>
        <v>-7</v>
      </c>
      <c r="Q75">
        <f t="shared" si="14"/>
        <v>3.5999999999999999E-7</v>
      </c>
      <c r="R75">
        <f t="shared" si="15"/>
        <v>1.1705520838424501E-11</v>
      </c>
      <c r="S75">
        <f t="shared" si="16"/>
        <v>1.3</v>
      </c>
      <c r="T75">
        <f t="shared" si="11"/>
        <v>-7</v>
      </c>
      <c r="U75">
        <f t="shared" si="17"/>
        <v>1.3E-7</v>
      </c>
      <c r="V75">
        <f t="shared" si="18"/>
        <v>4.2271030428033624E-12</v>
      </c>
    </row>
    <row r="76" spans="1:22" x14ac:dyDescent="0.4">
      <c r="A76" s="3" t="s">
        <v>158</v>
      </c>
      <c r="B76" s="10">
        <v>0</v>
      </c>
      <c r="C76" s="10">
        <f t="shared" si="12"/>
        <v>1.6258088626166778E-12</v>
      </c>
      <c r="D76" s="10"/>
      <c r="E76" s="10"/>
      <c r="F76" s="10"/>
      <c r="G76" s="10"/>
      <c r="I76" s="8" t="s">
        <v>411</v>
      </c>
      <c r="J76" s="7"/>
      <c r="K76" s="7" t="s">
        <v>412</v>
      </c>
      <c r="Q76">
        <f t="shared" si="14"/>
        <v>0</v>
      </c>
      <c r="R76">
        <f t="shared" si="15"/>
        <v>0</v>
      </c>
      <c r="S76">
        <f t="shared" si="16"/>
        <v>5</v>
      </c>
      <c r="T76">
        <f t="shared" si="11"/>
        <v>-8</v>
      </c>
      <c r="U76">
        <f t="shared" si="17"/>
        <v>4.9999999999999998E-8</v>
      </c>
      <c r="V76">
        <f t="shared" si="18"/>
        <v>1.6258088626166778E-12</v>
      </c>
    </row>
    <row r="77" spans="1:22" x14ac:dyDescent="0.4">
      <c r="A77" s="4" t="s">
        <v>160</v>
      </c>
      <c r="B77" s="10">
        <v>2.6012268529832224E-11</v>
      </c>
      <c r="C77" s="10">
        <f t="shared" si="12"/>
        <v>2.1785838759063483E-11</v>
      </c>
      <c r="D77" s="10"/>
      <c r="E77" s="10"/>
      <c r="F77" s="10"/>
      <c r="G77" s="10"/>
      <c r="I77" s="8" t="s">
        <v>413</v>
      </c>
      <c r="J77" s="7" t="s">
        <v>414</v>
      </c>
      <c r="K77" s="7" t="s">
        <v>415</v>
      </c>
      <c r="O77">
        <f t="shared" si="13"/>
        <v>8</v>
      </c>
      <c r="P77">
        <f t="shared" si="8"/>
        <v>-7</v>
      </c>
      <c r="Q77">
        <f t="shared" si="14"/>
        <v>7.9999999999999996E-7</v>
      </c>
      <c r="R77">
        <f t="shared" si="15"/>
        <v>2.6012268529832224E-11</v>
      </c>
      <c r="S77">
        <f t="shared" si="16"/>
        <v>6.7</v>
      </c>
      <c r="T77">
        <f t="shared" si="11"/>
        <v>-7</v>
      </c>
      <c r="U77">
        <f t="shared" si="17"/>
        <v>6.6999999999999994E-7</v>
      </c>
      <c r="V77">
        <f t="shared" si="18"/>
        <v>2.1785838759063483E-11</v>
      </c>
    </row>
    <row r="78" spans="1:22" x14ac:dyDescent="0.4">
      <c r="A78" s="3" t="s">
        <v>162</v>
      </c>
      <c r="B78" s="10">
        <v>1.9509201397374167E-11</v>
      </c>
      <c r="C78" s="10">
        <f t="shared" si="12"/>
        <v>2.1460676986540145E-11</v>
      </c>
      <c r="D78" s="10"/>
      <c r="E78" s="10"/>
      <c r="F78" s="10"/>
      <c r="G78" s="10"/>
      <c r="I78" s="8" t="s">
        <v>416</v>
      </c>
      <c r="J78" s="7" t="s">
        <v>417</v>
      </c>
      <c r="K78" s="7" t="s">
        <v>418</v>
      </c>
      <c r="O78">
        <f t="shared" si="13"/>
        <v>6</v>
      </c>
      <c r="P78">
        <f t="shared" si="8"/>
        <v>-7</v>
      </c>
      <c r="Q78">
        <f t="shared" si="14"/>
        <v>5.9999999999999997E-7</v>
      </c>
      <c r="R78">
        <f t="shared" si="15"/>
        <v>1.9509201397374167E-11</v>
      </c>
      <c r="S78">
        <f t="shared" si="16"/>
        <v>6.6</v>
      </c>
      <c r="T78">
        <f t="shared" si="11"/>
        <v>-7</v>
      </c>
      <c r="U78">
        <f t="shared" si="17"/>
        <v>6.5999999999999993E-7</v>
      </c>
      <c r="V78">
        <f t="shared" si="18"/>
        <v>2.1460676986540145E-11</v>
      </c>
    </row>
    <row r="79" spans="1:22" x14ac:dyDescent="0.4">
      <c r="A79" s="11" t="s">
        <v>164</v>
      </c>
      <c r="B79" s="10">
        <v>5.8527604192122498E-11</v>
      </c>
      <c r="C79" s="10">
        <f t="shared" si="12"/>
        <v>4.2271030428033629E-11</v>
      </c>
      <c r="D79" s="10"/>
      <c r="E79" s="10"/>
      <c r="F79" s="10"/>
      <c r="G79" s="10"/>
      <c r="I79" s="8" t="s">
        <v>419</v>
      </c>
      <c r="J79" s="7" t="s">
        <v>455</v>
      </c>
      <c r="K79" s="7" t="s">
        <v>420</v>
      </c>
      <c r="O79">
        <f t="shared" si="13"/>
        <v>1.8</v>
      </c>
      <c r="P79">
        <f t="shared" si="8"/>
        <v>-6</v>
      </c>
      <c r="Q79">
        <f t="shared" si="14"/>
        <v>1.7999999999999999E-6</v>
      </c>
      <c r="R79">
        <f t="shared" si="15"/>
        <v>5.8527604192122498E-11</v>
      </c>
      <c r="S79">
        <f t="shared" si="16"/>
        <v>1.3</v>
      </c>
      <c r="T79">
        <f t="shared" si="11"/>
        <v>-6</v>
      </c>
      <c r="U79">
        <f t="shared" si="17"/>
        <v>1.3E-6</v>
      </c>
      <c r="V79">
        <f t="shared" si="18"/>
        <v>4.2271030428033629E-11</v>
      </c>
    </row>
    <row r="80" spans="1:22" x14ac:dyDescent="0.4">
      <c r="A80" s="12" t="s">
        <v>166</v>
      </c>
      <c r="B80" s="10">
        <v>9.7546006986870835E-12</v>
      </c>
      <c r="C80" s="10">
        <f t="shared" si="12"/>
        <v>6.1780736779433754E-12</v>
      </c>
      <c r="D80" s="10"/>
      <c r="E80" s="10"/>
      <c r="F80" s="10"/>
      <c r="G80" s="10"/>
      <c r="I80" s="8" t="s">
        <v>421</v>
      </c>
      <c r="J80" s="7" t="s">
        <v>449</v>
      </c>
      <c r="K80" s="7" t="s">
        <v>356</v>
      </c>
      <c r="O80">
        <f t="shared" si="13"/>
        <v>3</v>
      </c>
      <c r="P80">
        <f t="shared" si="8"/>
        <v>-7</v>
      </c>
      <c r="Q80">
        <f t="shared" si="14"/>
        <v>2.9999999999999999E-7</v>
      </c>
      <c r="R80">
        <f t="shared" si="15"/>
        <v>9.7546006986870835E-12</v>
      </c>
      <c r="S80">
        <f t="shared" si="16"/>
        <v>1.9</v>
      </c>
      <c r="T80">
        <f t="shared" si="11"/>
        <v>-7</v>
      </c>
      <c r="U80">
        <f t="shared" si="17"/>
        <v>1.8999999999999998E-7</v>
      </c>
      <c r="V80">
        <f t="shared" si="18"/>
        <v>6.1780736779433754E-12</v>
      </c>
    </row>
    <row r="81" spans="1:22" x14ac:dyDescent="0.4">
      <c r="A81" s="4" t="s">
        <v>168</v>
      </c>
      <c r="B81" s="10">
        <v>0</v>
      </c>
      <c r="C81" s="10">
        <f t="shared" si="12"/>
        <v>1.1055500265793408E-11</v>
      </c>
      <c r="D81" s="10"/>
      <c r="E81" s="10"/>
      <c r="F81" s="10"/>
      <c r="G81" s="10"/>
      <c r="I81" s="8" t="s">
        <v>422</v>
      </c>
      <c r="J81" s="7"/>
      <c r="K81" s="7" t="s">
        <v>347</v>
      </c>
      <c r="Q81">
        <f t="shared" si="14"/>
        <v>0</v>
      </c>
      <c r="R81">
        <f t="shared" si="15"/>
        <v>0</v>
      </c>
      <c r="S81">
        <f t="shared" si="16"/>
        <v>3.4</v>
      </c>
      <c r="T81">
        <f t="shared" si="11"/>
        <v>-7</v>
      </c>
      <c r="U81">
        <f t="shared" si="17"/>
        <v>3.3999999999999997E-7</v>
      </c>
      <c r="V81">
        <f t="shared" si="18"/>
        <v>1.1055500265793408E-11</v>
      </c>
    </row>
    <row r="82" spans="1:22" x14ac:dyDescent="0.4">
      <c r="A82" s="3" t="s">
        <v>170</v>
      </c>
      <c r="B82" s="10">
        <v>6.5030671324580559E-12</v>
      </c>
      <c r="C82" s="10">
        <f t="shared" si="12"/>
        <v>6.1780736779433754E-12</v>
      </c>
      <c r="D82" s="10"/>
      <c r="E82" s="10"/>
      <c r="F82" s="10"/>
      <c r="G82" s="10"/>
      <c r="I82" s="8" t="s">
        <v>423</v>
      </c>
      <c r="J82" s="7" t="s">
        <v>446</v>
      </c>
      <c r="K82" s="7" t="s">
        <v>356</v>
      </c>
      <c r="O82">
        <f t="shared" si="13"/>
        <v>2</v>
      </c>
      <c r="P82">
        <f t="shared" si="8"/>
        <v>-7</v>
      </c>
      <c r="Q82">
        <f t="shared" si="14"/>
        <v>1.9999999999999999E-7</v>
      </c>
      <c r="R82">
        <f t="shared" si="15"/>
        <v>6.5030671324580559E-12</v>
      </c>
      <c r="S82">
        <f t="shared" si="16"/>
        <v>1.9</v>
      </c>
      <c r="T82">
        <f t="shared" si="11"/>
        <v>-7</v>
      </c>
      <c r="U82">
        <f t="shared" si="17"/>
        <v>1.8999999999999998E-7</v>
      </c>
      <c r="V82">
        <f t="shared" si="18"/>
        <v>6.1780736779433754E-12</v>
      </c>
    </row>
    <row r="83" spans="1:22" x14ac:dyDescent="0.4">
      <c r="A83" s="4" t="s">
        <v>172</v>
      </c>
      <c r="B83" s="10">
        <v>6.5030671324580554E-11</v>
      </c>
      <c r="C83" s="10">
        <f t="shared" si="12"/>
        <v>1.0080014948223402E-10</v>
      </c>
      <c r="D83" s="10"/>
      <c r="E83" s="10"/>
      <c r="F83" s="10"/>
      <c r="G83" s="10"/>
      <c r="I83" s="8" t="s">
        <v>424</v>
      </c>
      <c r="J83" s="7" t="s">
        <v>353</v>
      </c>
      <c r="K83" s="7" t="s">
        <v>425</v>
      </c>
      <c r="O83">
        <f t="shared" si="13"/>
        <v>2</v>
      </c>
      <c r="P83">
        <f t="shared" si="8"/>
        <v>-6</v>
      </c>
      <c r="Q83">
        <f t="shared" si="14"/>
        <v>1.9999999999999999E-6</v>
      </c>
      <c r="R83">
        <f t="shared" si="15"/>
        <v>6.5030671324580554E-11</v>
      </c>
      <c r="S83">
        <f t="shared" si="16"/>
        <v>3.1</v>
      </c>
      <c r="T83">
        <f t="shared" si="11"/>
        <v>-6</v>
      </c>
      <c r="U83">
        <f t="shared" si="17"/>
        <v>3.1E-6</v>
      </c>
      <c r="V83">
        <f t="shared" si="18"/>
        <v>1.0080014948223402E-10</v>
      </c>
    </row>
    <row r="84" spans="1:22" x14ac:dyDescent="0.4">
      <c r="A84" s="3" t="s">
        <v>174</v>
      </c>
      <c r="B84" s="10">
        <v>0</v>
      </c>
      <c r="C84" s="10">
        <f t="shared" si="12"/>
        <v>4.5522648153266973E-12</v>
      </c>
      <c r="D84" s="10"/>
      <c r="E84" s="10"/>
      <c r="F84" s="10"/>
      <c r="G84" s="10"/>
      <c r="I84" s="8" t="s">
        <v>426</v>
      </c>
      <c r="J84" s="7"/>
      <c r="K84" s="7" t="s">
        <v>378</v>
      </c>
      <c r="Q84">
        <f t="shared" si="14"/>
        <v>0</v>
      </c>
      <c r="R84">
        <f t="shared" si="15"/>
        <v>0</v>
      </c>
      <c r="S84">
        <f t="shared" si="16"/>
        <v>1.4</v>
      </c>
      <c r="T84">
        <f t="shared" si="11"/>
        <v>-7</v>
      </c>
      <c r="U84">
        <f t="shared" si="17"/>
        <v>1.3999999999999998E-7</v>
      </c>
      <c r="V84">
        <f t="shared" si="18"/>
        <v>4.5522648153266973E-12</v>
      </c>
    </row>
    <row r="85" spans="1:22" x14ac:dyDescent="0.4">
      <c r="A85" s="4" t="s">
        <v>176</v>
      </c>
      <c r="B85" s="10">
        <v>0</v>
      </c>
      <c r="C85" s="10">
        <f t="shared" si="12"/>
        <v>0</v>
      </c>
      <c r="D85" s="10"/>
      <c r="E85" s="10"/>
      <c r="F85" s="10"/>
      <c r="G85" s="10"/>
      <c r="I85" s="8" t="s">
        <v>427</v>
      </c>
      <c r="J85" s="7"/>
      <c r="K85" s="7"/>
      <c r="Q85">
        <f t="shared" si="14"/>
        <v>0</v>
      </c>
      <c r="R85">
        <f t="shared" si="15"/>
        <v>0</v>
      </c>
      <c r="U85">
        <f t="shared" si="17"/>
        <v>0</v>
      </c>
      <c r="V85">
        <f t="shared" si="18"/>
        <v>0</v>
      </c>
    </row>
    <row r="86" spans="1:22" x14ac:dyDescent="0.4">
      <c r="A86" s="3" t="s">
        <v>178</v>
      </c>
      <c r="B86" s="10">
        <v>0</v>
      </c>
      <c r="C86" s="10">
        <f t="shared" si="12"/>
        <v>0</v>
      </c>
      <c r="D86" s="10"/>
      <c r="E86" s="10"/>
      <c r="F86" s="10"/>
      <c r="G86" s="10"/>
      <c r="I86" s="8" t="s">
        <v>428</v>
      </c>
      <c r="J86" s="7"/>
      <c r="K86" s="7"/>
      <c r="Q86">
        <f t="shared" si="14"/>
        <v>0</v>
      </c>
      <c r="R86">
        <f t="shared" si="15"/>
        <v>0</v>
      </c>
      <c r="U86">
        <f t="shared" si="17"/>
        <v>0</v>
      </c>
      <c r="V86">
        <f t="shared" si="18"/>
        <v>0</v>
      </c>
    </row>
    <row r="87" spans="1:22" x14ac:dyDescent="0.4">
      <c r="A87" s="4" t="s">
        <v>180</v>
      </c>
      <c r="B87" s="10">
        <v>0</v>
      </c>
      <c r="C87" s="10">
        <f t="shared" si="12"/>
        <v>0</v>
      </c>
      <c r="D87" s="10"/>
      <c r="E87" s="10"/>
      <c r="F87" s="10"/>
      <c r="G87" s="10"/>
      <c r="I87" s="8" t="s">
        <v>429</v>
      </c>
      <c r="J87" s="7"/>
      <c r="K87" s="7"/>
      <c r="Q87">
        <f t="shared" si="14"/>
        <v>0</v>
      </c>
      <c r="R87">
        <f t="shared" si="15"/>
        <v>0</v>
      </c>
      <c r="U87">
        <f t="shared" si="17"/>
        <v>0</v>
      </c>
      <c r="V87">
        <f t="shared" si="18"/>
        <v>0</v>
      </c>
    </row>
    <row r="88" spans="1:22" x14ac:dyDescent="0.4">
      <c r="A88" s="3" t="s">
        <v>182</v>
      </c>
      <c r="B88" s="10">
        <v>0</v>
      </c>
      <c r="C88" s="10">
        <f t="shared" si="12"/>
        <v>0</v>
      </c>
      <c r="D88" s="10"/>
      <c r="E88" s="10"/>
      <c r="F88" s="10"/>
      <c r="G88" s="10"/>
      <c r="I88" s="8" t="s">
        <v>430</v>
      </c>
      <c r="J88" s="7"/>
      <c r="K88" s="7"/>
      <c r="Q88">
        <f t="shared" si="14"/>
        <v>0</v>
      </c>
      <c r="R88">
        <f t="shared" si="15"/>
        <v>0</v>
      </c>
      <c r="U88">
        <f t="shared" si="17"/>
        <v>0</v>
      </c>
      <c r="V88">
        <f t="shared" si="18"/>
        <v>0</v>
      </c>
    </row>
    <row r="89" spans="1:22" x14ac:dyDescent="0.4">
      <c r="A89" s="4" t="s">
        <v>184</v>
      </c>
      <c r="B89" s="10">
        <v>0</v>
      </c>
      <c r="C89" s="10">
        <f t="shared" si="12"/>
        <v>0</v>
      </c>
      <c r="D89" s="10"/>
      <c r="E89" s="10"/>
      <c r="F89" s="10"/>
      <c r="G89" s="10"/>
      <c r="I89" s="8" t="s">
        <v>431</v>
      </c>
      <c r="J89" s="7"/>
      <c r="K89" s="7"/>
      <c r="Q89">
        <f t="shared" si="14"/>
        <v>0</v>
      </c>
      <c r="R89">
        <f t="shared" si="15"/>
        <v>0</v>
      </c>
      <c r="U89">
        <f t="shared" si="17"/>
        <v>0</v>
      </c>
      <c r="V89">
        <f t="shared" si="18"/>
        <v>0</v>
      </c>
    </row>
    <row r="90" spans="1:22" x14ac:dyDescent="0.4">
      <c r="A90" s="3" t="s">
        <v>186</v>
      </c>
      <c r="B90" s="10">
        <v>0</v>
      </c>
      <c r="C90" s="10">
        <f t="shared" si="12"/>
        <v>0</v>
      </c>
      <c r="D90" s="10"/>
      <c r="E90" s="10"/>
      <c r="F90" s="10"/>
      <c r="G90" s="10"/>
      <c r="I90" s="8" t="s">
        <v>432</v>
      </c>
      <c r="J90" s="7"/>
      <c r="K90" s="7"/>
      <c r="Q90">
        <f t="shared" si="14"/>
        <v>0</v>
      </c>
      <c r="R90">
        <f t="shared" si="15"/>
        <v>0</v>
      </c>
      <c r="U90">
        <f t="shared" si="17"/>
        <v>0</v>
      </c>
      <c r="V90">
        <f t="shared" si="18"/>
        <v>0</v>
      </c>
    </row>
    <row r="91" spans="1:22" x14ac:dyDescent="0.4">
      <c r="A91" s="4" t="s">
        <v>188</v>
      </c>
      <c r="B91" s="10">
        <v>1.625766783114514E-12</v>
      </c>
      <c r="C91" s="10">
        <f t="shared" si="12"/>
        <v>1.4632279763550102E-12</v>
      </c>
      <c r="D91" s="10"/>
      <c r="E91" s="10"/>
      <c r="F91" s="10"/>
      <c r="G91" s="10"/>
      <c r="I91" s="8" t="s">
        <v>433</v>
      </c>
      <c r="J91" s="7" t="s">
        <v>412</v>
      </c>
      <c r="K91" s="7" t="s">
        <v>434</v>
      </c>
      <c r="O91">
        <f t="shared" si="13"/>
        <v>5</v>
      </c>
      <c r="P91">
        <f>-RIGHT(J91, 1)</f>
        <v>-8</v>
      </c>
      <c r="Q91">
        <f t="shared" si="14"/>
        <v>4.9999999999999998E-8</v>
      </c>
      <c r="R91">
        <f t="shared" si="15"/>
        <v>1.625766783114514E-12</v>
      </c>
      <c r="S91">
        <f t="shared" si="16"/>
        <v>4.5</v>
      </c>
      <c r="T91">
        <f>-RIGHT(K91, 1)</f>
        <v>-8</v>
      </c>
      <c r="U91">
        <f t="shared" si="17"/>
        <v>4.4999999999999999E-8</v>
      </c>
      <c r="V91">
        <f t="shared" si="18"/>
        <v>1.4632279763550102E-12</v>
      </c>
    </row>
    <row r="92" spans="1:22" x14ac:dyDescent="0.4">
      <c r="A92" s="3" t="s">
        <v>190</v>
      </c>
      <c r="B92" s="10">
        <v>0</v>
      </c>
      <c r="C92" s="10">
        <f t="shared" si="12"/>
        <v>0</v>
      </c>
      <c r="D92" s="10"/>
      <c r="E92" s="10"/>
      <c r="F92" s="10"/>
      <c r="G92" s="10"/>
      <c r="I92" s="8" t="s">
        <v>435</v>
      </c>
      <c r="J92" s="7"/>
      <c r="K92" s="7"/>
      <c r="Q92">
        <f t="shared" si="14"/>
        <v>0</v>
      </c>
      <c r="R92">
        <f t="shared" si="15"/>
        <v>0</v>
      </c>
      <c r="U92">
        <f t="shared" si="17"/>
        <v>0</v>
      </c>
      <c r="V92">
        <f t="shared" si="18"/>
        <v>0</v>
      </c>
    </row>
    <row r="93" spans="1:22" x14ac:dyDescent="0.4">
      <c r="A93" s="4" t="s">
        <v>192</v>
      </c>
      <c r="B93" s="10">
        <v>0</v>
      </c>
      <c r="C93" s="10">
        <f t="shared" si="12"/>
        <v>5.8529119054200416E-13</v>
      </c>
      <c r="D93" s="10"/>
      <c r="E93" s="10"/>
      <c r="F93" s="10"/>
      <c r="G93" s="10"/>
      <c r="I93" s="8" t="s">
        <v>436</v>
      </c>
      <c r="J93" s="7"/>
      <c r="K93" s="7" t="s">
        <v>437</v>
      </c>
      <c r="Q93">
        <f t="shared" si="14"/>
        <v>0</v>
      </c>
      <c r="R93">
        <f t="shared" si="15"/>
        <v>0</v>
      </c>
      <c r="S93">
        <f t="shared" si="16"/>
        <v>1.8</v>
      </c>
      <c r="T93">
        <f>-RIGHT(K93, 1)</f>
        <v>-8</v>
      </c>
      <c r="U93">
        <f t="shared" si="17"/>
        <v>1.8000000000000002E-8</v>
      </c>
      <c r="V93">
        <f t="shared" si="18"/>
        <v>5.8529119054200416E-13</v>
      </c>
    </row>
    <row r="94" spans="1:22" x14ac:dyDescent="0.4">
      <c r="A94" s="3" t="s">
        <v>194</v>
      </c>
      <c r="B94" s="10">
        <v>0</v>
      </c>
      <c r="C94" s="10">
        <f t="shared" si="12"/>
        <v>0</v>
      </c>
      <c r="D94" s="10"/>
      <c r="E94" s="10"/>
      <c r="F94" s="10"/>
      <c r="G94" s="10"/>
      <c r="I94" s="8" t="s">
        <v>438</v>
      </c>
      <c r="J94" s="7"/>
      <c r="K94" s="7"/>
      <c r="Q94">
        <f t="shared" si="14"/>
        <v>0</v>
      </c>
      <c r="R94">
        <f t="shared" si="15"/>
        <v>0</v>
      </c>
      <c r="U94">
        <f t="shared" si="17"/>
        <v>0</v>
      </c>
      <c r="V94">
        <f t="shared" si="18"/>
        <v>0</v>
      </c>
    </row>
    <row r="95" spans="1:22" x14ac:dyDescent="0.4">
      <c r="A95" s="4" t="s">
        <v>196</v>
      </c>
      <c r="B95" s="10">
        <v>0</v>
      </c>
      <c r="C95" s="10">
        <f t="shared" si="12"/>
        <v>0</v>
      </c>
      <c r="D95" s="10"/>
      <c r="E95" s="10"/>
      <c r="F95" s="10"/>
      <c r="G95" s="10"/>
      <c r="I95" s="8" t="s">
        <v>439</v>
      </c>
      <c r="J95" s="7"/>
      <c r="K95" s="7"/>
      <c r="Q95">
        <f t="shared" si="14"/>
        <v>0</v>
      </c>
      <c r="R95">
        <f t="shared" si="15"/>
        <v>0</v>
      </c>
      <c r="U95">
        <f t="shared" si="17"/>
        <v>0</v>
      </c>
      <c r="V95">
        <f t="shared" si="18"/>
        <v>0</v>
      </c>
    </row>
    <row r="96" spans="1:22" x14ac:dyDescent="0.4">
      <c r="A96" s="3" t="s">
        <v>198</v>
      </c>
      <c r="B96" s="10"/>
      <c r="C96" s="10">
        <f t="shared" si="12"/>
        <v>0</v>
      </c>
      <c r="D96" s="10"/>
      <c r="E96" s="10"/>
      <c r="F96" s="10"/>
      <c r="G96" s="10"/>
    </row>
    <row r="97" spans="1:7" x14ac:dyDescent="0.4">
      <c r="A97" s="4" t="s">
        <v>200</v>
      </c>
      <c r="B97" s="10"/>
      <c r="C97" s="10">
        <f t="shared" si="12"/>
        <v>0</v>
      </c>
      <c r="D97" s="10"/>
      <c r="E97" s="10"/>
      <c r="F97" s="10"/>
      <c r="G97" s="10"/>
    </row>
    <row r="98" spans="1:7" x14ac:dyDescent="0.4">
      <c r="A98" s="3" t="s">
        <v>202</v>
      </c>
      <c r="B98" s="10"/>
      <c r="C98" s="10">
        <f t="shared" ref="C98:C110" si="19">V98</f>
        <v>0</v>
      </c>
      <c r="D98" s="10"/>
      <c r="E98" s="10"/>
      <c r="F98" s="10"/>
      <c r="G98" s="10"/>
    </row>
    <row r="99" spans="1:7" x14ac:dyDescent="0.4">
      <c r="A99" s="4" t="s">
        <v>204</v>
      </c>
      <c r="B99" s="10"/>
      <c r="C99" s="10">
        <f t="shared" si="19"/>
        <v>0</v>
      </c>
      <c r="D99" s="10"/>
      <c r="E99" s="10"/>
      <c r="F99" s="10"/>
      <c r="G99" s="10"/>
    </row>
    <row r="100" spans="1:7" x14ac:dyDescent="0.4">
      <c r="A100" s="3" t="s">
        <v>206</v>
      </c>
      <c r="B100" s="10"/>
      <c r="C100" s="10">
        <f t="shared" si="19"/>
        <v>0</v>
      </c>
      <c r="D100" s="10"/>
      <c r="E100" s="10"/>
      <c r="F100" s="10"/>
      <c r="G100" s="10"/>
    </row>
    <row r="101" spans="1:7" x14ac:dyDescent="0.4">
      <c r="A101" s="4" t="s">
        <v>208</v>
      </c>
      <c r="B101" s="10"/>
      <c r="C101" s="10">
        <f t="shared" si="19"/>
        <v>0</v>
      </c>
      <c r="D101" s="10"/>
      <c r="E101" s="10"/>
      <c r="F101" s="10"/>
      <c r="G101" s="10"/>
    </row>
    <row r="102" spans="1:7" x14ac:dyDescent="0.4">
      <c r="A102" s="3" t="s">
        <v>210</v>
      </c>
      <c r="B102" s="10"/>
      <c r="C102" s="10">
        <f t="shared" si="19"/>
        <v>0</v>
      </c>
      <c r="D102" s="10"/>
      <c r="E102" s="10"/>
      <c r="F102" s="10"/>
      <c r="G102" s="10"/>
    </row>
    <row r="103" spans="1:7" x14ac:dyDescent="0.4">
      <c r="A103" s="4" t="s">
        <v>212</v>
      </c>
      <c r="B103" s="10"/>
      <c r="C103" s="10">
        <f t="shared" si="19"/>
        <v>0</v>
      </c>
      <c r="D103" s="10"/>
      <c r="E103" s="10"/>
      <c r="F103" s="10"/>
      <c r="G103" s="10"/>
    </row>
    <row r="104" spans="1:7" x14ac:dyDescent="0.4">
      <c r="A104" s="3" t="s">
        <v>214</v>
      </c>
      <c r="B104" s="10"/>
      <c r="C104" s="10">
        <f t="shared" si="19"/>
        <v>0</v>
      </c>
      <c r="D104" s="10"/>
      <c r="E104" s="10"/>
      <c r="F104" s="10"/>
      <c r="G104" s="10"/>
    </row>
    <row r="105" spans="1:7" x14ac:dyDescent="0.4">
      <c r="A105" s="4" t="s">
        <v>216</v>
      </c>
      <c r="B105" s="10"/>
      <c r="C105" s="10">
        <f t="shared" si="19"/>
        <v>0</v>
      </c>
      <c r="D105" s="10"/>
      <c r="E105" s="10"/>
      <c r="F105" s="10"/>
      <c r="G105" s="10"/>
    </row>
    <row r="106" spans="1:7" x14ac:dyDescent="0.4">
      <c r="A106" s="3" t="s">
        <v>218</v>
      </c>
      <c r="B106" s="10"/>
      <c r="C106" s="10">
        <f t="shared" si="19"/>
        <v>0</v>
      </c>
      <c r="D106" s="10"/>
      <c r="E106" s="10"/>
      <c r="F106" s="10"/>
      <c r="G106" s="10"/>
    </row>
    <row r="107" spans="1:7" x14ac:dyDescent="0.4">
      <c r="A107" s="4" t="s">
        <v>220</v>
      </c>
      <c r="B107" s="10"/>
      <c r="C107" s="10">
        <f t="shared" si="19"/>
        <v>0</v>
      </c>
      <c r="D107" s="10"/>
      <c r="E107" s="10"/>
      <c r="F107" s="10"/>
      <c r="G107" s="10"/>
    </row>
    <row r="108" spans="1:7" x14ac:dyDescent="0.4">
      <c r="A108" s="3" t="s">
        <v>222</v>
      </c>
      <c r="B108" s="10"/>
      <c r="C108" s="10">
        <f t="shared" si="19"/>
        <v>0</v>
      </c>
      <c r="D108" s="10"/>
      <c r="E108" s="10"/>
      <c r="F108" s="10"/>
      <c r="G108" s="10"/>
    </row>
    <row r="109" spans="1:7" x14ac:dyDescent="0.4">
      <c r="A109" s="4" t="s">
        <v>224</v>
      </c>
      <c r="B109" s="10"/>
      <c r="C109" s="10">
        <f t="shared" si="19"/>
        <v>0</v>
      </c>
      <c r="D109" s="10"/>
      <c r="E109" s="10"/>
      <c r="F109" s="10"/>
      <c r="G109" s="10"/>
    </row>
    <row r="110" spans="1:7" x14ac:dyDescent="0.4">
      <c r="A110" s="3" t="s">
        <v>226</v>
      </c>
      <c r="B110" s="10"/>
      <c r="C110" s="10">
        <f t="shared" si="19"/>
        <v>0</v>
      </c>
      <c r="D110" s="10"/>
      <c r="E110" s="10"/>
      <c r="F110" s="10"/>
      <c r="G110" s="10"/>
    </row>
  </sheetData>
  <conditionalFormatting sqref="B4:B9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{40968FDC-D7A7-4D4C-B7AF-AEC131769242}</x14:id>
        </ext>
      </extLst>
    </cfRule>
  </conditionalFormatting>
  <conditionalFormatting sqref="C7:G9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{3F870D3D-84D8-4DEE-A7B8-226D8A74B833}</x14:id>
        </ext>
      </extLst>
    </cfRule>
  </conditionalFormatting>
  <hyperlinks>
    <hyperlink ref="I2" r:id="rId1" tooltip="Hydrogen" display="https://en.wikipedia.org/wiki/Hydrogen"/>
    <hyperlink ref="I3" r:id="rId2" tooltip="Helium" display="https://en.wikipedia.org/wiki/Helium"/>
    <hyperlink ref="I4" r:id="rId3" tooltip="Lithium" display="https://en.wikipedia.org/wiki/Lithium"/>
    <hyperlink ref="I5" r:id="rId4" tooltip="Beryllium" display="https://en.wikipedia.org/wiki/Beryllium"/>
    <hyperlink ref="I6" r:id="rId5" tooltip="Boron" display="https://en.wikipedia.org/wiki/Boron"/>
    <hyperlink ref="I7" r:id="rId6" tooltip="Carbon" display="https://en.wikipedia.org/wiki/Carbon"/>
    <hyperlink ref="I8" r:id="rId7" tooltip="Nitrogen" display="https://en.wikipedia.org/wiki/Nitrogen"/>
    <hyperlink ref="I9" r:id="rId8" tooltip="Oxygen" display="https://en.wikipedia.org/wiki/Oxygen"/>
    <hyperlink ref="I10" r:id="rId9" tooltip="Fluorine" display="https://en.wikipedia.org/wiki/Fluorine"/>
    <hyperlink ref="I11" r:id="rId10" tooltip="Neon" display="https://en.wikipedia.org/wiki/Neon"/>
    <hyperlink ref="I12" r:id="rId11" tooltip="Sodium" display="https://en.wikipedia.org/wiki/Sodium"/>
    <hyperlink ref="I13" r:id="rId12" tooltip="Magnesium" display="https://en.wikipedia.org/wiki/Magnesium"/>
    <hyperlink ref="I14" r:id="rId13" tooltip="Aluminium" display="https://en.wikipedia.org/wiki/Aluminium"/>
    <hyperlink ref="I15" r:id="rId14" tooltip="Silicon" display="https://en.wikipedia.org/wiki/Silicon"/>
    <hyperlink ref="I16" r:id="rId15" tooltip="Phosphorus" display="https://en.wikipedia.org/wiki/Phosphorus"/>
    <hyperlink ref="I17" r:id="rId16" tooltip="Sulfur" display="https://en.wikipedia.org/wiki/Sulfur"/>
    <hyperlink ref="I18" r:id="rId17" tooltip="Chlorine" display="https://en.wikipedia.org/wiki/Chlorine"/>
    <hyperlink ref="I19" r:id="rId18" tooltip="Argon" display="https://en.wikipedia.org/wiki/Argon"/>
    <hyperlink ref="I20" r:id="rId19" tooltip="Potassium" display="https://en.wikipedia.org/wiki/Potassium"/>
    <hyperlink ref="I21" r:id="rId20" tooltip="Calcium" display="https://en.wikipedia.org/wiki/Calcium"/>
    <hyperlink ref="I22" r:id="rId21" tooltip="Scandium" display="https://en.wikipedia.org/wiki/Scandium"/>
    <hyperlink ref="I23" r:id="rId22" tooltip="Titanium" display="https://en.wikipedia.org/wiki/Titanium"/>
    <hyperlink ref="I24" r:id="rId23" tooltip="Vanadium" display="https://en.wikipedia.org/wiki/Vanadium"/>
    <hyperlink ref="I25" r:id="rId24" tooltip="Chromium" display="https://en.wikipedia.org/wiki/Chromium"/>
    <hyperlink ref="I26" r:id="rId25" tooltip="Manganese" display="https://en.wikipedia.org/wiki/Manganese"/>
    <hyperlink ref="I27" r:id="rId26" tooltip="Iron" display="https://en.wikipedia.org/wiki/Iron"/>
    <hyperlink ref="I28" r:id="rId27" tooltip="Cobalt" display="https://en.wikipedia.org/wiki/Cobalt"/>
    <hyperlink ref="I29" r:id="rId28" tooltip="Nickel" display="https://en.wikipedia.org/wiki/Nickel"/>
    <hyperlink ref="I30" r:id="rId29" tooltip="Copper" display="https://en.wikipedia.org/wiki/Copper"/>
    <hyperlink ref="I31" r:id="rId30" tooltip="Zinc" display="https://en.wikipedia.org/wiki/Zinc"/>
    <hyperlink ref="I32" r:id="rId31" tooltip="Gallium" display="https://en.wikipedia.org/wiki/Gallium"/>
    <hyperlink ref="I33" r:id="rId32" tooltip="Germanium" display="https://en.wikipedia.org/wiki/Germanium"/>
    <hyperlink ref="I34" r:id="rId33" tooltip="Arsenic" display="https://en.wikipedia.org/wiki/Arsenic"/>
    <hyperlink ref="I35" r:id="rId34" tooltip="Selenium" display="https://en.wikipedia.org/wiki/Selenium"/>
    <hyperlink ref="I36" r:id="rId35" tooltip="Bromine" display="https://en.wikipedia.org/wiki/Bromine"/>
    <hyperlink ref="I37" r:id="rId36" tooltip="Krypton" display="https://en.wikipedia.org/wiki/Krypton"/>
    <hyperlink ref="I38" r:id="rId37" tooltip="Rubidium" display="https://en.wikipedia.org/wiki/Rubidium"/>
    <hyperlink ref="I39" r:id="rId38" tooltip="Strontium" display="https://en.wikipedia.org/wiki/Strontium"/>
    <hyperlink ref="I40" r:id="rId39" tooltip="Yttrium" display="https://en.wikipedia.org/wiki/Yttrium"/>
    <hyperlink ref="I41" r:id="rId40" tooltip="Zirconium" display="https://en.wikipedia.org/wiki/Zirconium"/>
    <hyperlink ref="I42" r:id="rId41" tooltip="Niobium" display="https://en.wikipedia.org/wiki/Niobium"/>
    <hyperlink ref="I43" r:id="rId42" tooltip="Molybdenum" display="https://en.wikipedia.org/wiki/Molybdenum"/>
    <hyperlink ref="I44" r:id="rId43" tooltip="Technetium" display="https://en.wikipedia.org/wiki/Technetium"/>
    <hyperlink ref="I45" r:id="rId44" tooltip="Ruthenium" display="https://en.wikipedia.org/wiki/Ruthenium"/>
    <hyperlink ref="I46" r:id="rId45" tooltip="Rhodium" display="https://en.wikipedia.org/wiki/Rhodium"/>
    <hyperlink ref="I47" r:id="rId46" tooltip="Palladium" display="https://en.wikipedia.org/wiki/Palladium"/>
    <hyperlink ref="I48" r:id="rId47" tooltip="Silver" display="https://en.wikipedia.org/wiki/Silver"/>
    <hyperlink ref="I49" r:id="rId48" tooltip="Cadmium" display="https://en.wikipedia.org/wiki/Cadmium"/>
    <hyperlink ref="I50" r:id="rId49" tooltip="Indium" display="https://en.wikipedia.org/wiki/Indium"/>
    <hyperlink ref="I51" r:id="rId50" tooltip="Tin" display="https://en.wikipedia.org/wiki/Tin"/>
    <hyperlink ref="I52" r:id="rId51" tooltip="Antimony" display="https://en.wikipedia.org/wiki/Antimony"/>
    <hyperlink ref="I53" r:id="rId52" tooltip="Tellurium" display="https://en.wikipedia.org/wiki/Tellurium"/>
    <hyperlink ref="I54" r:id="rId53" tooltip="Iodine" display="https://en.wikipedia.org/wiki/Iodine"/>
    <hyperlink ref="I55" r:id="rId54" tooltip="Xenon" display="https://en.wikipedia.org/wiki/Xenon"/>
    <hyperlink ref="I56" r:id="rId55" tooltip="Caesium" display="https://en.wikipedia.org/wiki/Caesium"/>
    <hyperlink ref="I57" r:id="rId56" tooltip="Barium" display="https://en.wikipedia.org/wiki/Barium"/>
    <hyperlink ref="I58" r:id="rId57" tooltip="Lanthanum" display="https://en.wikipedia.org/wiki/Lanthanum"/>
    <hyperlink ref="I59" r:id="rId58" tooltip="Cerium" display="https://en.wikipedia.org/wiki/Cerium"/>
    <hyperlink ref="I60" r:id="rId59" tooltip="Praseodymium" display="https://en.wikipedia.org/wiki/Praseodymium"/>
    <hyperlink ref="I61" r:id="rId60" tooltip="Neodymium" display="https://en.wikipedia.org/wiki/Neodymium"/>
    <hyperlink ref="I62" r:id="rId61" tooltip="Promethium" display="https://en.wikipedia.org/wiki/Promethium"/>
    <hyperlink ref="I63" r:id="rId62" tooltip="Samarium" display="https://en.wikipedia.org/wiki/Samarium"/>
    <hyperlink ref="I64" r:id="rId63" tooltip="Europium" display="https://en.wikipedia.org/wiki/Europium"/>
    <hyperlink ref="I65" r:id="rId64" tooltip="Gadolinium" display="https://en.wikipedia.org/wiki/Gadolinium"/>
    <hyperlink ref="I66" r:id="rId65" tooltip="Terbium" display="https://en.wikipedia.org/wiki/Terbium"/>
    <hyperlink ref="I67" r:id="rId66" tooltip="Dysprosium" display="https://en.wikipedia.org/wiki/Dysprosium"/>
    <hyperlink ref="I68" r:id="rId67" tooltip="Holmium" display="https://en.wikipedia.org/wiki/Holmium"/>
    <hyperlink ref="I69" r:id="rId68" tooltip="Erbium" display="https://en.wikipedia.org/wiki/Erbium"/>
    <hyperlink ref="I70" r:id="rId69" tooltip="Thulium" display="https://en.wikipedia.org/wiki/Thulium"/>
    <hyperlink ref="I71" r:id="rId70" tooltip="Ytterbium" display="https://en.wikipedia.org/wiki/Ytterbium"/>
    <hyperlink ref="I72" r:id="rId71" tooltip="Lutetium" display="https://en.wikipedia.org/wiki/Lutetium"/>
    <hyperlink ref="I73" r:id="rId72" tooltip="Hafnium" display="https://en.wikipedia.org/wiki/Hafnium"/>
    <hyperlink ref="I74" r:id="rId73" tooltip="Tantalum" display="https://en.wikipedia.org/wiki/Tantalum"/>
    <hyperlink ref="I75" r:id="rId74" tooltip="Tungsten" display="https://en.wikipedia.org/wiki/Tungsten"/>
    <hyperlink ref="I76" r:id="rId75" tooltip="Rhenium" display="https://en.wikipedia.org/wiki/Rhenium"/>
    <hyperlink ref="I77" r:id="rId76" tooltip="Osmium" display="https://en.wikipedia.org/wiki/Osmium"/>
    <hyperlink ref="I78" r:id="rId77" tooltip="Iridium" display="https://en.wikipedia.org/wiki/Iridium"/>
    <hyperlink ref="I79" r:id="rId78" tooltip="Platinum" display="https://en.wikipedia.org/wiki/Platinum"/>
    <hyperlink ref="I80" r:id="rId79" tooltip="Gold" display="https://en.wikipedia.org/wiki/Gold"/>
    <hyperlink ref="I81" r:id="rId80" tooltip="Mercury (element)" display="https://en.wikipedia.org/wiki/Mercury_(element)"/>
    <hyperlink ref="I82" r:id="rId81" tooltip="Thallium" display="https://en.wikipedia.org/wiki/Thallium"/>
    <hyperlink ref="I83" r:id="rId82" tooltip="Lead" display="https://en.wikipedia.org/wiki/Lead"/>
    <hyperlink ref="I84" r:id="rId83" tooltip="Bismuth" display="https://en.wikipedia.org/wiki/Bismuth"/>
    <hyperlink ref="I85" r:id="rId84" tooltip="Polonium" display="https://en.wikipedia.org/wiki/Polonium"/>
    <hyperlink ref="I86" r:id="rId85" tooltip="Astatine" display="https://en.wikipedia.org/wiki/Astatine"/>
    <hyperlink ref="I87" r:id="rId86" tooltip="Radon" display="https://en.wikipedia.org/wiki/Radon"/>
    <hyperlink ref="I88" r:id="rId87" tooltip="Francium" display="https://en.wikipedia.org/wiki/Francium"/>
    <hyperlink ref="I89" r:id="rId88" tooltip="Radium" display="https://en.wikipedia.org/wiki/Radium"/>
    <hyperlink ref="I90" r:id="rId89" tooltip="Actinium" display="https://en.wikipedia.org/wiki/Actinium"/>
    <hyperlink ref="I91" r:id="rId90" tooltip="Thorium" display="https://en.wikipedia.org/wiki/Thorium"/>
    <hyperlink ref="I92" r:id="rId91" tooltip="Protactinium" display="https://en.wikipedia.org/wiki/Protactinium"/>
    <hyperlink ref="I93" r:id="rId92" tooltip="Uranium" display="https://en.wikipedia.org/wiki/Uranium"/>
    <hyperlink ref="I94" r:id="rId93" tooltip="Neptunium" display="https://en.wikipedia.org/wiki/Neptunium"/>
    <hyperlink ref="I95" r:id="rId94" tooltip="Plutonium" display="https://en.wikipedia.org/wiki/Plutonium"/>
  </hyperlinks>
  <pageMargins left="0.7" right="0.7" top="0.75" bottom="0.75" header="0.3" footer="0.3"/>
  <pageSetup paperSize="9" orientation="portrait" horizontalDpi="4294967292" verticalDpi="0" r:id="rId95"/>
  <tableParts count="1">
    <tablePart r:id="rId9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968FDC-D7A7-4D4C-B7AF-AEC1317692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B4:B95</xm:sqref>
        </x14:conditionalFormatting>
        <x14:conditionalFormatting xmlns:xm="http://schemas.microsoft.com/office/excel/2006/main">
          <x14:cfRule type="dataBar" id="{3F870D3D-84D8-4DEE-A7B8-226D8A74B8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C7:G95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"/>
  <sheetViews>
    <sheetView workbookViewId="0">
      <selection activeCell="O5" sqref="O5"/>
    </sheetView>
  </sheetViews>
  <sheetFormatPr defaultRowHeight="14.6" x14ac:dyDescent="0.4"/>
  <cols>
    <col min="1" max="1" width="12.3046875" bestFit="1" customWidth="1"/>
    <col min="2" max="2" width="11.23046875" bestFit="1" customWidth="1"/>
    <col min="3" max="7" width="3.3828125" bestFit="1" customWidth="1"/>
    <col min="8" max="8" width="4.84375" bestFit="1" customWidth="1"/>
    <col min="9" max="9" width="3.3828125" bestFit="1" customWidth="1"/>
    <col min="10" max="10" width="4.84375" bestFit="1" customWidth="1"/>
    <col min="11" max="13" width="3.3828125" bestFit="1" customWidth="1"/>
    <col min="14" max="14" width="4.84375" bestFit="1" customWidth="1"/>
    <col min="15" max="15" width="5.84375" bestFit="1" customWidth="1"/>
    <col min="16" max="16" width="4.84375" bestFit="1" customWidth="1"/>
    <col min="17" max="21" width="3.3828125" bestFit="1" customWidth="1"/>
    <col min="22" max="22" width="5.84375" bestFit="1" customWidth="1"/>
    <col min="23" max="27" width="3.3828125" bestFit="1" customWidth="1"/>
    <col min="28" max="28" width="4.84375" bestFit="1" customWidth="1"/>
    <col min="29" max="30" width="5.84375" bestFit="1" customWidth="1"/>
    <col min="31" max="111" width="3.3828125" bestFit="1" customWidth="1"/>
  </cols>
  <sheetData>
    <row r="1" spans="1:111" ht="74.150000000000006" x14ac:dyDescent="0.4">
      <c r="A1" t="s">
        <v>228</v>
      </c>
      <c r="B1" t="s">
        <v>229</v>
      </c>
      <c r="C1" s="13" t="s">
        <v>10</v>
      </c>
      <c r="D1" s="14" t="s">
        <v>12</v>
      </c>
      <c r="E1" s="13" t="s">
        <v>14</v>
      </c>
      <c r="F1" s="14" t="s">
        <v>16</v>
      </c>
      <c r="G1" s="13" t="s">
        <v>18</v>
      </c>
      <c r="H1" s="14" t="s">
        <v>20</v>
      </c>
      <c r="I1" s="13" t="s">
        <v>22</v>
      </c>
      <c r="J1" s="14" t="s">
        <v>24</v>
      </c>
      <c r="K1" s="13" t="s">
        <v>26</v>
      </c>
      <c r="L1" s="14" t="s">
        <v>28</v>
      </c>
      <c r="M1" s="13" t="s">
        <v>30</v>
      </c>
      <c r="N1" s="14" t="s">
        <v>32</v>
      </c>
      <c r="O1" s="13" t="s">
        <v>34</v>
      </c>
      <c r="P1" s="14" t="s">
        <v>36</v>
      </c>
      <c r="Q1" s="13" t="s">
        <v>38</v>
      </c>
      <c r="R1" s="14" t="s">
        <v>40</v>
      </c>
      <c r="S1" s="13" t="s">
        <v>42</v>
      </c>
      <c r="T1" s="14" t="s">
        <v>44</v>
      </c>
      <c r="U1" s="13" t="s">
        <v>46</v>
      </c>
      <c r="V1" s="14" t="s">
        <v>48</v>
      </c>
      <c r="W1" s="13" t="s">
        <v>50</v>
      </c>
      <c r="X1" s="14" t="s">
        <v>52</v>
      </c>
      <c r="Y1" s="13" t="s">
        <v>54</v>
      </c>
      <c r="Z1" s="14" t="s">
        <v>56</v>
      </c>
      <c r="AA1" s="13" t="s">
        <v>58</v>
      </c>
      <c r="AB1" s="14" t="s">
        <v>60</v>
      </c>
      <c r="AC1" s="13" t="s">
        <v>62</v>
      </c>
      <c r="AD1" s="14" t="s">
        <v>64</v>
      </c>
      <c r="AE1" s="13" t="s">
        <v>66</v>
      </c>
      <c r="AF1" s="14" t="s">
        <v>68</v>
      </c>
      <c r="AG1" s="13" t="s">
        <v>70</v>
      </c>
      <c r="AH1" s="14" t="s">
        <v>72</v>
      </c>
      <c r="AI1" s="13" t="s">
        <v>74</v>
      </c>
      <c r="AJ1" s="14" t="s">
        <v>76</v>
      </c>
      <c r="AK1" s="13" t="s">
        <v>78</v>
      </c>
      <c r="AL1" s="14" t="s">
        <v>80</v>
      </c>
      <c r="AM1" s="13" t="s">
        <v>82</v>
      </c>
      <c r="AN1" s="14" t="s">
        <v>84</v>
      </c>
      <c r="AO1" s="13" t="s">
        <v>86</v>
      </c>
      <c r="AP1" s="14" t="s">
        <v>88</v>
      </c>
      <c r="AQ1" s="13" t="s">
        <v>90</v>
      </c>
      <c r="AR1" s="14" t="s">
        <v>92</v>
      </c>
      <c r="AS1" s="13" t="s">
        <v>94</v>
      </c>
      <c r="AT1" s="14" t="s">
        <v>96</v>
      </c>
      <c r="AU1" s="13" t="s">
        <v>98</v>
      </c>
      <c r="AV1" s="14" t="s">
        <v>100</v>
      </c>
      <c r="AW1" s="13" t="s">
        <v>102</v>
      </c>
      <c r="AX1" s="14" t="s">
        <v>104</v>
      </c>
      <c r="AY1" s="13" t="s">
        <v>106</v>
      </c>
      <c r="AZ1" s="14" t="s">
        <v>108</v>
      </c>
      <c r="BA1" s="13" t="s">
        <v>110</v>
      </c>
      <c r="BB1" s="14" t="s">
        <v>112</v>
      </c>
      <c r="BC1" s="13" t="s">
        <v>114</v>
      </c>
      <c r="BD1" s="14" t="s">
        <v>116</v>
      </c>
      <c r="BE1" s="13" t="s">
        <v>118</v>
      </c>
      <c r="BF1" s="14" t="s">
        <v>120</v>
      </c>
      <c r="BG1" s="13" t="s">
        <v>122</v>
      </c>
      <c r="BH1" s="14" t="s">
        <v>124</v>
      </c>
      <c r="BI1" s="13" t="s">
        <v>126</v>
      </c>
      <c r="BJ1" s="14" t="s">
        <v>128</v>
      </c>
      <c r="BK1" s="13" t="s">
        <v>130</v>
      </c>
      <c r="BL1" s="14" t="s">
        <v>132</v>
      </c>
      <c r="BM1" s="13" t="s">
        <v>134</v>
      </c>
      <c r="BN1" s="14" t="s">
        <v>136</v>
      </c>
      <c r="BO1" s="13" t="s">
        <v>138</v>
      </c>
      <c r="BP1" s="14" t="s">
        <v>140</v>
      </c>
      <c r="BQ1" s="13" t="s">
        <v>142</v>
      </c>
      <c r="BR1" s="14" t="s">
        <v>144</v>
      </c>
      <c r="BS1" s="13" t="s">
        <v>146</v>
      </c>
      <c r="BT1" s="14" t="s">
        <v>148</v>
      </c>
      <c r="BU1" s="13" t="s">
        <v>150</v>
      </c>
      <c r="BV1" s="14" t="s">
        <v>152</v>
      </c>
      <c r="BW1" s="13" t="s">
        <v>154</v>
      </c>
      <c r="BX1" s="14" t="s">
        <v>156</v>
      </c>
      <c r="BY1" s="13" t="s">
        <v>158</v>
      </c>
      <c r="BZ1" s="14" t="s">
        <v>160</v>
      </c>
      <c r="CA1" s="13" t="s">
        <v>162</v>
      </c>
      <c r="CB1" s="14" t="s">
        <v>164</v>
      </c>
      <c r="CC1" s="13" t="s">
        <v>166</v>
      </c>
      <c r="CD1" s="14" t="s">
        <v>168</v>
      </c>
      <c r="CE1" s="13" t="s">
        <v>170</v>
      </c>
      <c r="CF1" s="14" t="s">
        <v>172</v>
      </c>
      <c r="CG1" s="13" t="s">
        <v>174</v>
      </c>
      <c r="CH1" s="14" t="s">
        <v>176</v>
      </c>
      <c r="CI1" s="13" t="s">
        <v>178</v>
      </c>
      <c r="CJ1" s="14" t="s">
        <v>180</v>
      </c>
      <c r="CK1" s="13" t="s">
        <v>182</v>
      </c>
      <c r="CL1" s="14" t="s">
        <v>184</v>
      </c>
      <c r="CM1" s="13" t="s">
        <v>186</v>
      </c>
      <c r="CN1" s="14" t="s">
        <v>188</v>
      </c>
      <c r="CO1" s="13" t="s">
        <v>190</v>
      </c>
      <c r="CP1" s="14" t="s">
        <v>192</v>
      </c>
      <c r="CQ1" s="13" t="s">
        <v>194</v>
      </c>
      <c r="CR1" s="14" t="s">
        <v>196</v>
      </c>
      <c r="CS1" s="13" t="s">
        <v>198</v>
      </c>
      <c r="CT1" s="14" t="s">
        <v>200</v>
      </c>
      <c r="CU1" s="13" t="s">
        <v>202</v>
      </c>
      <c r="CV1" s="14" t="s">
        <v>204</v>
      </c>
      <c r="CW1" s="13" t="s">
        <v>206</v>
      </c>
      <c r="CX1" s="14" t="s">
        <v>208</v>
      </c>
      <c r="CY1" s="13" t="s">
        <v>210</v>
      </c>
      <c r="CZ1" s="14" t="s">
        <v>212</v>
      </c>
      <c r="DA1" s="13" t="s">
        <v>214</v>
      </c>
      <c r="DB1" s="14" t="s">
        <v>216</v>
      </c>
      <c r="DC1" s="13" t="s">
        <v>218</v>
      </c>
      <c r="DD1" s="14" t="s">
        <v>220</v>
      </c>
      <c r="DE1" s="13" t="s">
        <v>222</v>
      </c>
      <c r="DF1" s="14" t="s">
        <v>224</v>
      </c>
      <c r="DG1" s="13" t="s">
        <v>226</v>
      </c>
    </row>
    <row r="2" spans="1:111" x14ac:dyDescent="0.4">
      <c r="A2" t="s">
        <v>230</v>
      </c>
      <c r="B2" s="1">
        <f>SUM(D2:DG2)</f>
        <v>1</v>
      </c>
      <c r="H2">
        <v>0.01</v>
      </c>
      <c r="AB2">
        <v>0.99</v>
      </c>
    </row>
    <row r="3" spans="1:111" x14ac:dyDescent="0.4">
      <c r="A3" t="s">
        <v>231</v>
      </c>
      <c r="B3" s="1">
        <f>SUM(D3:DG3)</f>
        <v>1</v>
      </c>
      <c r="J3">
        <f>1-AB3</f>
        <v>0.30000000000000004</v>
      </c>
      <c r="AB3">
        <v>0.7</v>
      </c>
    </row>
    <row r="4" spans="1:111" x14ac:dyDescent="0.4">
      <c r="A4" t="s">
        <v>232</v>
      </c>
      <c r="B4" s="1">
        <f>SUM(D4:DG4)</f>
        <v>1.0010000000000001</v>
      </c>
      <c r="AB4">
        <v>0.91</v>
      </c>
      <c r="AC4">
        <v>6.0000000000000001E-3</v>
      </c>
      <c r="AD4">
        <v>8.5000000000000006E-2</v>
      </c>
    </row>
    <row r="5" spans="1:111" x14ac:dyDescent="0.4">
      <c r="A5" t="s">
        <v>233</v>
      </c>
      <c r="B5" s="1">
        <f>SUM(D5:DG5)</f>
        <v>0.9820000000000001</v>
      </c>
      <c r="J5">
        <v>0.36</v>
      </c>
      <c r="N5">
        <v>0.14000000000000001</v>
      </c>
      <c r="O5">
        <v>1.4999999999999999E-2</v>
      </c>
      <c r="P5">
        <v>0.18</v>
      </c>
      <c r="V5">
        <v>1.2999999999999999E-2</v>
      </c>
      <c r="AB5">
        <v>0.26</v>
      </c>
      <c r="AD5">
        <v>1.4E-2</v>
      </c>
    </row>
    <row r="6" spans="1:111" x14ac:dyDescent="0.4">
      <c r="A6" t="s">
        <v>459</v>
      </c>
      <c r="B6" s="1">
        <f>SUM(D6:DG6)</f>
        <v>1</v>
      </c>
      <c r="P6">
        <v>0.99</v>
      </c>
      <c r="AB6">
        <v>0.01</v>
      </c>
    </row>
  </sheetData>
  <pageMargins left="0.7" right="0.7" top="0.75" bottom="0.75" header="0.3" footer="0.3"/>
  <pageSetup paperSize="9" orientation="portrait" horizontalDpi="4294967292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4.6" x14ac:dyDescent="0.4"/>
  <cols>
    <col min="1" max="1" width="9.921875" bestFit="1" customWidth="1"/>
    <col min="2" max="2" width="17.84375" customWidth="1"/>
  </cols>
  <sheetData>
    <row r="1" spans="1:2" x14ac:dyDescent="0.4">
      <c r="A1" t="s">
        <v>460</v>
      </c>
      <c r="B1" t="s">
        <v>461</v>
      </c>
    </row>
    <row r="2" spans="1:2" x14ac:dyDescent="0.4">
      <c r="A2" t="s">
        <v>459</v>
      </c>
      <c r="B2" t="s">
        <v>1065</v>
      </c>
    </row>
    <row r="3" spans="1:2" x14ac:dyDescent="0.4">
      <c r="A3" t="s">
        <v>1066</v>
      </c>
      <c r="B3" t="s">
        <v>1067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9"/>
  <sheetViews>
    <sheetView tabSelected="1" workbookViewId="0">
      <selection activeCell="N11" sqref="D11:N11"/>
    </sheetView>
  </sheetViews>
  <sheetFormatPr defaultRowHeight="14.6" x14ac:dyDescent="0.4"/>
  <cols>
    <col min="1" max="1" width="9.84375" bestFit="1" customWidth="1"/>
    <col min="2" max="2" width="10.4609375" bestFit="1" customWidth="1"/>
    <col min="4" max="4" width="11.84375" bestFit="1" customWidth="1"/>
    <col min="15" max="15" width="34.84375" bestFit="1" customWidth="1"/>
  </cols>
  <sheetData>
    <row r="1" spans="1:16" x14ac:dyDescent="0.4">
      <c r="A1" s="55" t="s">
        <v>0</v>
      </c>
      <c r="B1" s="55" t="s">
        <v>479</v>
      </c>
      <c r="C1" s="55" t="s">
        <v>463</v>
      </c>
      <c r="D1" t="s">
        <v>1069</v>
      </c>
      <c r="E1" t="s">
        <v>1070</v>
      </c>
      <c r="F1" t="s">
        <v>1071</v>
      </c>
      <c r="G1" t="s">
        <v>1072</v>
      </c>
      <c r="H1" t="s">
        <v>1073</v>
      </c>
      <c r="I1" t="s">
        <v>1074</v>
      </c>
      <c r="J1" t="s">
        <v>1075</v>
      </c>
      <c r="K1" t="s">
        <v>1076</v>
      </c>
      <c r="L1" t="s">
        <v>1077</v>
      </c>
      <c r="M1" t="s">
        <v>1078</v>
      </c>
      <c r="N1" t="s">
        <v>1079</v>
      </c>
      <c r="O1" t="s">
        <v>462</v>
      </c>
      <c r="P1" s="57" t="s">
        <v>1068</v>
      </c>
    </row>
    <row r="2" spans="1:16" x14ac:dyDescent="0.4">
      <c r="A2" s="55" t="s">
        <v>440</v>
      </c>
      <c r="B2" s="55" t="s">
        <v>480</v>
      </c>
      <c r="C2" s="55" t="s">
        <v>464</v>
      </c>
      <c r="D2" s="55"/>
      <c r="E2" s="55"/>
      <c r="O2" s="105">
        <v>1.9889999999999999E+30</v>
      </c>
      <c r="P2" s="58"/>
    </row>
    <row r="3" spans="1:16" x14ac:dyDescent="0.4">
      <c r="A3" s="55" t="s">
        <v>168</v>
      </c>
      <c r="B3" s="55" t="s">
        <v>440</v>
      </c>
      <c r="C3" s="55" t="s">
        <v>465</v>
      </c>
      <c r="D3" s="55">
        <f>VLOOKUP(Table5[[#This Row],[name]], [1]orbitalElements!$A$1:$L$10, COLUMN()-2, 0)*149597870700</f>
        <v>57909094846.616852</v>
      </c>
      <c r="E3" s="55">
        <f>VLOOKUP(Table5[[#This Row],[name]], [1]orbitalElements!$A$1:$L$10, COLUMN()-2, 0)</f>
        <v>0.20564435345436699</v>
      </c>
      <c r="F3" s="55">
        <f>VLOOKUP(Table5[[#This Row],[name]], [1]orbitalElements!$A$1:$L$10, COLUMN()-2, 0)*149597870700</f>
        <v>46000416477.756607</v>
      </c>
      <c r="G3" s="55">
        <f>VLOOKUP(Table5[[#This Row],[name]], [1]orbitalElements!$A$1:$L$10, COLUMN()-2, 0)*constants!$B$2</f>
        <v>0.12220740797405424</v>
      </c>
      <c r="H3" s="55">
        <f>VLOOKUP(Table5[[#This Row],[name]], [1]orbitalElements!$A$1:$L$10, COLUMN()-2, 0)*constants!$B$2</f>
        <v>0.84243954579512503</v>
      </c>
      <c r="I3" s="55">
        <f>VLOOKUP(Table5[[#This Row],[name]], [1]orbitalElements!$A$1:$L$10, COLUMN()-2, 0)*constants!$B$2</f>
        <v>0.5108350069329608</v>
      </c>
      <c r="J3" s="55">
        <f>VLOOKUP(Table5[[#This Row],[name]], [1]orbitalElements!$A$1:$L$10, COLUMN()-2, 0)</f>
        <v>2469799.9120988101</v>
      </c>
      <c r="K3" s="55">
        <f>VLOOKUP(Table5[[#This Row],[name]], [1]orbitalElements!$A$1:$L$10, COLUMN()-2, 0)*constants!$B$2</f>
        <v>0.54196482088734543</v>
      </c>
      <c r="L3" s="55">
        <f>VLOOKUP(Table5[[#This Row],[name]], [1]orbitalElements!$A$1:$L$10, COLUMN()-2, 0)*constants!$B$2</f>
        <v>0.80983629093142473</v>
      </c>
      <c r="M3" s="55">
        <f>VLOOKUP(Table5[[#This Row],[name]], [1]orbitalElements!$A$1:$L$10, COLUMN()-2, 0)</f>
        <v>0.240842473619616</v>
      </c>
      <c r="N3" s="55">
        <f>VLOOKUP(Table5[[#This Row],[name]], [1]orbitalElements!$A$1:$L$10, COLUMN()-2, 0)</f>
        <v>0.46670298774163699</v>
      </c>
      <c r="O3" s="105">
        <f>VLOOKUP(Table5[[#This Row],[name]], masses!$G$7:$J$29, 4, 0)</f>
        <v>3.3009999999999998E+23</v>
      </c>
      <c r="P3" s="59">
        <v>199</v>
      </c>
    </row>
    <row r="4" spans="1:16" x14ac:dyDescent="0.4">
      <c r="A4" s="55" t="s">
        <v>466</v>
      </c>
      <c r="B4" s="55" t="s">
        <v>440</v>
      </c>
      <c r="C4" s="55" t="s">
        <v>465</v>
      </c>
      <c r="D4" s="55">
        <f>VLOOKUP(Table5[[#This Row],[name]], [1]orbitalElements!$A$1:$L$10, COLUMN()-2, 0)*149597870700</f>
        <v>108209159131.28984</v>
      </c>
      <c r="E4" s="55">
        <f>VLOOKUP(Table5[[#This Row],[name]], [1]orbitalElements!$A$1:$L$10, COLUMN()-2, 0)</f>
        <v>6.7689285373778198E-3</v>
      </c>
      <c r="F4" s="55">
        <f>VLOOKUP(Table5[[#This Row],[name]], [1]orbitalElements!$A$1:$L$10, COLUMN()-2, 0)*149597870700</f>
        <v>107476699066.04044</v>
      </c>
      <c r="G4" s="55">
        <f>VLOOKUP(Table5[[#This Row],[name]], [1]orbitalElements!$A$1:$L$10, COLUMN()-2, 0)*constants!$B$2</f>
        <v>5.9239138219267691E-2</v>
      </c>
      <c r="H4" s="55">
        <f>VLOOKUP(Table5[[#This Row],[name]], [1]orbitalElements!$A$1:$L$10, COLUMN()-2, 0)*constants!$B$2</f>
        <v>1.3358891364173495</v>
      </c>
      <c r="I4" s="55">
        <f>VLOOKUP(Table5[[#This Row],[name]], [1]orbitalElements!$A$1:$L$10, COLUMN()-2, 0)*constants!$B$2</f>
        <v>0.95738797443019941</v>
      </c>
      <c r="J4" s="55">
        <f>VLOOKUP(Table5[[#This Row],[name]], [1]orbitalElements!$A$1:$L$10, COLUMN()-2, 0)</f>
        <v>2469714.1908440199</v>
      </c>
      <c r="K4" s="55">
        <f>VLOOKUP(Table5[[#This Row],[name]], [1]orbitalElements!$A$1:$L$10, COLUMN()-2, 0)*constants!$B$2</f>
        <v>2.6091456225242791</v>
      </c>
      <c r="L4" s="55">
        <f>VLOOKUP(Table5[[#This Row],[name]], [1]orbitalElements!$A$1:$L$10, COLUMN()-2, 0)*constants!$B$2</f>
        <v>2.6159682194145741</v>
      </c>
      <c r="M4" s="55">
        <f>VLOOKUP(Table5[[#This Row],[name]], [1]orbitalElements!$A$1:$L$10, COLUMN()-2, 0)</f>
        <v>0.61518884489494596</v>
      </c>
      <c r="N4" s="55">
        <f>VLOOKUP(Table5[[#This Row],[name]], [1]orbitalElements!$A$1:$L$10, COLUMN()-2, 0)</f>
        <v>0.72822974476026003</v>
      </c>
      <c r="O4" s="105">
        <f>VLOOKUP(Table5[[#This Row],[name]], masses!$G$7:$J$29, 4, 0)</f>
        <v>4.8670000000000001E+24</v>
      </c>
      <c r="P4" s="58">
        <v>299</v>
      </c>
    </row>
    <row r="5" spans="1:16" x14ac:dyDescent="0.4">
      <c r="A5" s="55" t="s">
        <v>467</v>
      </c>
      <c r="B5" s="55" t="s">
        <v>440</v>
      </c>
      <c r="C5" s="55" t="s">
        <v>465</v>
      </c>
      <c r="D5" s="55">
        <f>VLOOKUP(Table5[[#This Row],[name]], [1]orbitalElements!$A$1:$L$10, COLUMN()-2, 0)*149597870700</f>
        <v>149586036908.89099</v>
      </c>
      <c r="E5" s="55">
        <f>VLOOKUP(Table5[[#This Row],[name]], [1]orbitalElements!$A$1:$L$10, COLUMN()-2, 0)</f>
        <v>1.6621092270992802E-2</v>
      </c>
      <c r="F5" s="55">
        <f>VLOOKUP(Table5[[#This Row],[name]], [1]orbitalElements!$A$1:$L$10, COLUMN()-2, 0)*149597870700</f>
        <v>147099753586.9761</v>
      </c>
      <c r="G5" s="55">
        <f>VLOOKUP(Table5[[#This Row],[name]], [1]orbitalElements!$A$1:$L$10, COLUMN()-2, 0)*constants!$B$2</f>
        <v>1.2548829564332852E-4</v>
      </c>
      <c r="H5" s="55">
        <f>VLOOKUP(Table5[[#This Row],[name]], [1]orbitalElements!$A$1:$L$10, COLUMN()-2, 0)*constants!$B$2</f>
        <v>2.8460987019966</v>
      </c>
      <c r="I5" s="55">
        <f>VLOOKUP(Table5[[#This Row],[name]], [1]orbitalElements!$A$1:$L$10, COLUMN()-2, 0)*constants!$B$2</f>
        <v>5.2607562477932612</v>
      </c>
      <c r="J5" s="55">
        <f>VLOOKUP(Table5[[#This Row],[name]], [1]orbitalElements!$A$1:$L$10, COLUMN()-2, 0)</f>
        <v>2469811.8545511798</v>
      </c>
      <c r="K5" s="55">
        <f>VLOOKUP(Table5[[#This Row],[name]], [1]orbitalElements!$A$1:$L$10, COLUMN()-2, 0)*constants!$B$2</f>
        <v>6.2082688852556309</v>
      </c>
      <c r="L5" s="55">
        <f>VLOOKUP(Table5[[#This Row],[name]], [1]orbitalElements!$A$1:$L$10, COLUMN()-2, 0)*constants!$B$2</f>
        <v>6.2057282388473247</v>
      </c>
      <c r="M5" s="55">
        <f>VLOOKUP(Table5[[#This Row],[name]], [1]orbitalElements!$A$1:$L$10, COLUMN()-2, 0)</f>
        <v>0.99988230391938104</v>
      </c>
      <c r="N5" s="55">
        <f>VLOOKUP(Table5[[#This Row],[name]], [1]orbitalElements!$A$1:$L$10, COLUMN()-2, 0)</f>
        <v>1.01654067346832</v>
      </c>
      <c r="O5" s="105">
        <f>VLOOKUP(Table5[[#This Row],[name]], masses!$G$7:$J$29, 4, 0)</f>
        <v>5.9720000000000003E+24</v>
      </c>
      <c r="P5" s="59">
        <v>399</v>
      </c>
    </row>
    <row r="6" spans="1:16" x14ac:dyDescent="0.4">
      <c r="A6" s="55" t="s">
        <v>468</v>
      </c>
      <c r="B6" s="55" t="s">
        <v>440</v>
      </c>
      <c r="C6" s="55" t="s">
        <v>465</v>
      </c>
      <c r="D6" s="55">
        <f>VLOOKUP(Table5[[#This Row],[name]], [1]orbitalElements!$A$1:$L$10, COLUMN()-2, 0)*149597870700</f>
        <v>227929486216.45679</v>
      </c>
      <c r="E6" s="55">
        <f>VLOOKUP(Table5[[#This Row],[name]], [1]orbitalElements!$A$1:$L$10, COLUMN()-2, 0)</f>
        <v>9.3572092508047294E-2</v>
      </c>
      <c r="F6" s="55">
        <f>VLOOKUP(Table5[[#This Row],[name]], [1]orbitalElements!$A$1:$L$10, COLUMN()-2, 0)*149597870700</f>
        <v>206601647246.89914</v>
      </c>
      <c r="G6" s="55">
        <f>VLOOKUP(Table5[[#This Row],[name]], [1]orbitalElements!$A$1:$L$10, COLUMN()-2, 0)*constants!$B$2</f>
        <v>3.2209965450305619E-2</v>
      </c>
      <c r="H6" s="55">
        <f>VLOOKUP(Table5[[#This Row],[name]], [1]orbitalElements!$A$1:$L$10, COLUMN()-2, 0)*constants!$B$2</f>
        <v>0.86235031769463322</v>
      </c>
      <c r="I6" s="55">
        <f>VLOOKUP(Table5[[#This Row],[name]], [1]orbitalElements!$A$1:$L$10, COLUMN()-2, 0)*constants!$B$2</f>
        <v>5.0066964137335761</v>
      </c>
      <c r="J6" s="55">
        <f>VLOOKUP(Table5[[#This Row],[name]], [1]orbitalElements!$A$1:$L$10, COLUMN()-2, 0)</f>
        <v>2470056.8539537499</v>
      </c>
      <c r="K6" s="55">
        <f>VLOOKUP(Table5[[#This Row],[name]], [1]orbitalElements!$A$1:$L$10, COLUMN()-2, 0)*constants!$B$2</f>
        <v>4.0023962476301831</v>
      </c>
      <c r="L6" s="55">
        <f>VLOOKUP(Table5[[#This Row],[name]], [1]orbitalElements!$A$1:$L$10, COLUMN()-2, 0)*constants!$B$2</f>
        <v>3.8709273284756738</v>
      </c>
      <c r="M6" s="55">
        <f>VLOOKUP(Table5[[#This Row],[name]], [1]orbitalElements!$A$1:$L$10, COLUMN()-2, 0)</f>
        <v>1.88067454884845</v>
      </c>
      <c r="N6" s="55">
        <f>VLOOKUP(Table5[[#This Row],[name]], [1]orbitalElements!$A$1:$L$10, COLUMN()-2, 0)</f>
        <v>1.66618230606952</v>
      </c>
      <c r="O6" s="105">
        <f>VLOOKUP(Table5[[#This Row],[name]], masses!$G$7:$J$29, 4, 0)</f>
        <v>6.4169999999999993E+23</v>
      </c>
      <c r="P6" s="58">
        <v>499</v>
      </c>
    </row>
    <row r="7" spans="1:16" x14ac:dyDescent="0.4">
      <c r="A7" s="55" t="s">
        <v>469</v>
      </c>
      <c r="B7" s="55" t="s">
        <v>440</v>
      </c>
      <c r="C7" s="55" t="s">
        <v>473</v>
      </c>
      <c r="D7" s="55">
        <f>VLOOKUP(Table5[[#This Row],[name]], [1]orbitalElements!$A$1:$L$10, COLUMN()-2, 0)*149597870700</f>
        <v>778370382177.08496</v>
      </c>
      <c r="E7" s="55">
        <f>VLOOKUP(Table5[[#This Row],[name]], [1]orbitalElements!$A$1:$L$10, COLUMN()-2, 0)</f>
        <v>4.7984943489574501E-2</v>
      </c>
      <c r="F7" s="55">
        <f>VLOOKUP(Table5[[#This Row],[name]], [1]orbitalElements!$A$1:$L$10, COLUMN()-2, 0)*149597870700</f>
        <v>741020323374.35901</v>
      </c>
      <c r="G7" s="55">
        <f>VLOOKUP(Table5[[#This Row],[name]], [1]orbitalElements!$A$1:$L$10, COLUMN()-2, 0)*constants!$B$2</f>
        <v>2.2746924003649999E-2</v>
      </c>
      <c r="H7" s="55">
        <f>VLOOKUP(Table5[[#This Row],[name]], [1]orbitalElements!$A$1:$L$10, COLUMN()-2, 0)*constants!$B$2</f>
        <v>1.7556701260515666</v>
      </c>
      <c r="I7" s="55">
        <f>VLOOKUP(Table5[[#This Row],[name]], [1]orbitalElements!$A$1:$L$10, COLUMN()-2, 0)*constants!$B$2</f>
        <v>4.8001374146461533</v>
      </c>
      <c r="J7" s="55">
        <f>VLOOKUP(Table5[[#This Row],[name]], [1]orbitalElements!$A$1:$L$10, COLUMN()-2, 0)</f>
        <v>2468650.8314727098</v>
      </c>
      <c r="K7" s="55">
        <f>VLOOKUP(Table5[[#This Row],[name]], [1]orbitalElements!$A$1:$L$10, COLUMN()-2, 0)*constants!$B$2</f>
        <v>1.6772824914672808</v>
      </c>
      <c r="L7" s="55">
        <f>VLOOKUP(Table5[[#This Row],[name]], [1]orbitalElements!$A$1:$L$10, COLUMN()-2, 0)*constants!$B$2</f>
        <v>1.7719625937229917</v>
      </c>
      <c r="M7" s="55">
        <f>VLOOKUP(Table5[[#This Row],[name]], [1]orbitalElements!$A$1:$L$10, COLUMN()-2, 0)</f>
        <v>11.8627455397448</v>
      </c>
      <c r="N7" s="55">
        <f>VLOOKUP(Table5[[#This Row],[name]], [1]orbitalElements!$A$1:$L$10, COLUMN()-2, 0)</f>
        <v>5.4527543551447799</v>
      </c>
      <c r="O7" s="105">
        <f>VLOOKUP(Table5[[#This Row],[name]], masses!$G$7:$J$29, 4, 0)</f>
        <v>1.899E+27</v>
      </c>
      <c r="P7" s="59">
        <v>599</v>
      </c>
    </row>
    <row r="8" spans="1:16" x14ac:dyDescent="0.4">
      <c r="A8" s="55" t="s">
        <v>470</v>
      </c>
      <c r="B8" s="55" t="s">
        <v>440</v>
      </c>
      <c r="C8" s="55" t="s">
        <v>473</v>
      </c>
      <c r="D8" s="55">
        <f>VLOOKUP(Table5[[#This Row],[name]], [1]orbitalElements!$A$1:$L$10, COLUMN()-2, 0)*149597870700</f>
        <v>1423229260966.7974</v>
      </c>
      <c r="E8" s="55">
        <f>VLOOKUP(Table5[[#This Row],[name]], [1]orbitalElements!$A$1:$L$10, COLUMN()-2, 0)</f>
        <v>5.5621891230868602E-2</v>
      </c>
      <c r="F8" s="55">
        <f>VLOOKUP(Table5[[#This Row],[name]], [1]orbitalElements!$A$1:$L$10, COLUMN()-2, 0)*149597870700</f>
        <v>1344066557816.7119</v>
      </c>
      <c r="G8" s="55">
        <f>VLOOKUP(Table5[[#This Row],[name]], [1]orbitalElements!$A$1:$L$10, COLUMN()-2, 0)*constants!$B$2</f>
        <v>4.3462470107040956E-2</v>
      </c>
      <c r="H8" s="55">
        <f>VLOOKUP(Table5[[#This Row],[name]], [1]orbitalElements!$A$1:$L$10, COLUMN()-2, 0)*constants!$B$2</f>
        <v>1.9810944772969306</v>
      </c>
      <c r="I8" s="55">
        <f>VLOOKUP(Table5[[#This Row],[name]], [1]orbitalElements!$A$1:$L$10, COLUMN()-2, 0)*constants!$B$2</f>
        <v>5.922518322419136</v>
      </c>
      <c r="J8" s="55">
        <f>VLOOKUP(Table5[[#This Row],[name]], [1]orbitalElements!$A$1:$L$10, COLUMN()-2, 0)</f>
        <v>2474316.1840311601</v>
      </c>
      <c r="K8" s="55">
        <f>VLOOKUP(Table5[[#This Row],[name]], [1]orbitalElements!$A$1:$L$10, COLUMN()-2, 0)*constants!$B$2</f>
        <v>3.6397473636108337</v>
      </c>
      <c r="L8" s="55">
        <f>VLOOKUP(Table5[[#This Row],[name]], [1]orbitalElements!$A$1:$L$10, COLUMN()-2, 0)*constants!$B$2</f>
        <v>3.5896812522325074</v>
      </c>
      <c r="M8" s="55">
        <f>VLOOKUP(Table5[[#This Row],[name]], [1]orbitalElements!$A$1:$L$10, COLUMN()-2, 0)</f>
        <v>29.340208185576898</v>
      </c>
      <c r="N8" s="55">
        <f>VLOOKUP(Table5[[#This Row],[name]], [1]orbitalElements!$A$1:$L$10, COLUMN()-2, 0)</f>
        <v>10.0428699759353</v>
      </c>
      <c r="O8" s="105">
        <f>VLOOKUP(Table5[[#This Row],[name]], masses!$G$7:$J$29, 4, 0)</f>
        <v>5.6849999999999998E+26</v>
      </c>
      <c r="P8" s="58">
        <v>699</v>
      </c>
    </row>
    <row r="9" spans="1:16" x14ac:dyDescent="0.4">
      <c r="A9" s="55" t="s">
        <v>472</v>
      </c>
      <c r="B9" s="55" t="s">
        <v>440</v>
      </c>
      <c r="C9" s="55" t="s">
        <v>473</v>
      </c>
      <c r="D9" s="55">
        <f>VLOOKUP(Table5[[#This Row],[name]], [1]orbitalElements!$A$1:$L$10, COLUMN()-2, 0)*149597870700</f>
        <v>2880488381341.8789</v>
      </c>
      <c r="E9" s="55">
        <f>VLOOKUP(Table5[[#This Row],[name]], [1]orbitalElements!$A$1:$L$10, COLUMN()-2, 0)</f>
        <v>5.0461253517585299E-2</v>
      </c>
      <c r="F9" s="55">
        <f>VLOOKUP(Table5[[#This Row],[name]], [1]orbitalElements!$A$1:$L$10, COLUMN()-2, 0)*149597870700</f>
        <v>2735135326876.5225</v>
      </c>
      <c r="G9" s="55">
        <f>VLOOKUP(Table5[[#This Row],[name]], [1]orbitalElements!$A$1:$L$10, COLUMN()-2, 0)*constants!$B$2</f>
        <v>1.3463400068074028E-2</v>
      </c>
      <c r="H9" s="55">
        <f>VLOOKUP(Table5[[#This Row],[name]], [1]orbitalElements!$A$1:$L$10, COLUMN()-2, 0)*constants!$B$2</f>
        <v>1.2961526232215397</v>
      </c>
      <c r="I9" s="55">
        <f>VLOOKUP(Table5[[#This Row],[name]], [1]orbitalElements!$A$1:$L$10, COLUMN()-2, 0)*constants!$B$2</f>
        <v>1.6625216535740921</v>
      </c>
      <c r="J9" s="55">
        <f>VLOOKUP(Table5[[#This Row],[name]], [1]orbitalElements!$A$1:$L$10, COLUMN()-2, 0)</f>
        <v>2469992.26712478</v>
      </c>
      <c r="K9" s="55">
        <f>VLOOKUP(Table5[[#This Row],[name]], [1]orbitalElements!$A$1:$L$10, COLUMN()-2, 0)*constants!$B$2</f>
        <v>6.2455665409072498</v>
      </c>
      <c r="L9" s="55">
        <f>VLOOKUP(Table5[[#This Row],[name]], [1]orbitalElements!$A$1:$L$10, COLUMN()-2, 0)*constants!$B$2</f>
        <v>6.2415162708052776</v>
      </c>
      <c r="M9" s="55">
        <f>VLOOKUP(Table5[[#This Row],[name]], [1]orbitalElements!$A$1:$L$10, COLUMN()-2, 0)</f>
        <v>84.489484779041405</v>
      </c>
      <c r="N9" s="55">
        <f>VLOOKUP(Table5[[#This Row],[name]], [1]orbitalElements!$A$1:$L$10, COLUMN()-2, 0)</f>
        <v>20.226500695823201</v>
      </c>
      <c r="O9" s="105">
        <f>VLOOKUP(Table5[[#This Row],[name]], masses!$G$7:$J$29, 4, 0)</f>
        <v>8.6820000000000012E+25</v>
      </c>
      <c r="P9" s="59">
        <v>799</v>
      </c>
    </row>
    <row r="10" spans="1:16" x14ac:dyDescent="0.4">
      <c r="A10" s="55" t="s">
        <v>471</v>
      </c>
      <c r="B10" s="55" t="s">
        <v>440</v>
      </c>
      <c r="C10" s="55" t="s">
        <v>473</v>
      </c>
      <c r="D10" s="55">
        <f>VLOOKUP(Table5[[#This Row],[name]], [1]orbitalElements!$A$1:$L$10, COLUMN()-2, 0)*149597870700</f>
        <v>4513521602636.1738</v>
      </c>
      <c r="E10" s="55">
        <f>VLOOKUP(Table5[[#This Row],[name]], [1]orbitalElements!$A$1:$L$10, COLUMN()-2, 0)</f>
        <v>1.1743516004453501E-2</v>
      </c>
      <c r="F10" s="55">
        <f>VLOOKUP(Table5[[#This Row],[name]], [1]orbitalElements!$A$1:$L$10, COLUMN()-2, 0)*149597870700</f>
        <v>4460516989459.1719</v>
      </c>
      <c r="G10" s="55">
        <f>VLOOKUP(Table5[[#This Row],[name]], [1]orbitalElements!$A$1:$L$10, COLUMN()-2, 0)*constants!$B$2</f>
        <v>3.0888306028015192E-2</v>
      </c>
      <c r="H10" s="55">
        <f>VLOOKUP(Table5[[#This Row],[name]], [1]orbitalElements!$A$1:$L$10, COLUMN()-2, 0)*constants!$B$2</f>
        <v>2.3010979634962521</v>
      </c>
      <c r="I10" s="55">
        <f>VLOOKUP(Table5[[#This Row],[name]], [1]orbitalElements!$A$1:$L$10, COLUMN()-2, 0)*constants!$B$2</f>
        <v>4.9165954741433184</v>
      </c>
      <c r="J10" s="55">
        <f>VLOOKUP(Table5[[#This Row],[name]], [1]orbitalElements!$A$1:$L$10, COLUMN()-2, 0)</f>
        <v>2469686.8305936502</v>
      </c>
      <c r="K10" s="55">
        <f>VLOOKUP(Table5[[#This Row],[name]], [1]orbitalElements!$A$1:$L$10, COLUMN()-2, 0)*constants!$B$2</f>
        <v>1.2525775715810809E-2</v>
      </c>
      <c r="L10" s="55">
        <f>VLOOKUP(Table5[[#This Row],[name]], [1]orbitalElements!$A$1:$L$10, COLUMN()-2, 0)*constants!$B$2</f>
        <v>1.2824341103252463E-2</v>
      </c>
      <c r="M10" s="55">
        <f>VLOOKUP(Table5[[#This Row],[name]], [1]orbitalElements!$A$1:$L$10, COLUMN()-2, 0)</f>
        <v>165.72004964292199</v>
      </c>
      <c r="N10" s="55">
        <f>VLOOKUP(Table5[[#This Row],[name]], [1]orbitalElements!$A$1:$L$10, COLUMN()-2, 0)</f>
        <v>30.525342335726101</v>
      </c>
      <c r="O10" s="105">
        <f>VLOOKUP(Table5[[#This Row],[name]], masses!$G$7:$J$29, 4, 0)</f>
        <v>1.0240000000000001E+26</v>
      </c>
      <c r="P10" s="58">
        <v>800</v>
      </c>
    </row>
    <row r="11" spans="1:16" x14ac:dyDescent="0.4">
      <c r="A11" s="55" t="s">
        <v>474</v>
      </c>
      <c r="B11" s="55" t="s">
        <v>440</v>
      </c>
      <c r="C11" s="55" t="s">
        <v>481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105">
        <f>masses!J27</f>
        <v>9.3000000000000013E+20</v>
      </c>
      <c r="P11" s="59">
        <v>999</v>
      </c>
    </row>
    <row r="12" spans="1:16" x14ac:dyDescent="0.4">
      <c r="A12" s="55" t="s">
        <v>475</v>
      </c>
      <c r="B12" s="55" t="s">
        <v>440</v>
      </c>
      <c r="C12" s="55" t="s">
        <v>482</v>
      </c>
      <c r="D12" s="55">
        <f>VLOOKUP(Table5[[#This Row],[name]], [1]orbitalElements!$A$1:$L$10, COLUMN()-2, 0)*149597870700</f>
        <v>5865258074679.7393</v>
      </c>
      <c r="E12" s="55">
        <f>VLOOKUP(Table5[[#This Row],[name]], [1]orbitalElements!$A$1:$L$10, COLUMN()-2, 0)</f>
        <v>0.25117223260472399</v>
      </c>
      <c r="F12" s="55">
        <f>VLOOKUP(Table5[[#This Row],[name]], [1]orbitalElements!$A$1:$L$10, COLUMN()-2, 0)*149597870700</f>
        <v>4392068109259.5488</v>
      </c>
      <c r="G12" s="55">
        <f>VLOOKUP(Table5[[#This Row],[name]], [1]orbitalElements!$A$1:$L$10, COLUMN()-2, 0)*constants!$B$2</f>
        <v>0.30250053181213621</v>
      </c>
      <c r="H12" s="55">
        <f>VLOOKUP(Table5[[#This Row],[name]], [1]orbitalElements!$A$1:$L$10, COLUMN()-2, 0)*constants!$B$2</f>
        <v>1.9379361942566344</v>
      </c>
      <c r="I12" s="55">
        <f>VLOOKUP(Table5[[#This Row],[name]], [1]orbitalElements!$A$1:$L$10, COLUMN()-2, 0)*constants!$B$2</f>
        <v>1.9449546586968325</v>
      </c>
      <c r="J12" s="55">
        <f>VLOOKUP(Table5[[#This Row],[name]], [1]orbitalElements!$A$1:$L$10, COLUMN()-2, 0)</f>
        <v>2447625.9582605399</v>
      </c>
      <c r="K12" s="55">
        <f>VLOOKUP(Table5[[#This Row],[name]], [1]orbitalElements!$A$1:$L$10, COLUMN()-2, 0)*constants!$B$2</f>
        <v>1.5542848025375193</v>
      </c>
      <c r="L12" s="55">
        <f>VLOOKUP(Table5[[#This Row],[name]], [1]orbitalElements!$A$1:$L$10, COLUMN()-2, 0)*constants!$B$2</f>
        <v>2.0394545624157918</v>
      </c>
      <c r="M12" s="55">
        <f>VLOOKUP(Table5[[#This Row],[name]], [1]orbitalElements!$A$1:$L$10, COLUMN()-2, 0)</f>
        <v>245.49555762890799</v>
      </c>
      <c r="N12" s="55">
        <f>VLOOKUP(Table5[[#This Row],[name]], [1]orbitalElements!$A$1:$L$10, COLUMN()-2, 0)</f>
        <v>49.0544952662881</v>
      </c>
      <c r="O12" s="105">
        <f>masses!J26</f>
        <v>1.4710000000000001E+22</v>
      </c>
      <c r="P12" s="58">
        <v>1099</v>
      </c>
    </row>
    <row r="13" spans="1:16" x14ac:dyDescent="0.4">
      <c r="A13" s="55" t="s">
        <v>476</v>
      </c>
      <c r="B13" s="55" t="s">
        <v>440</v>
      </c>
      <c r="C13" s="55" t="s">
        <v>482</v>
      </c>
      <c r="D13" s="55"/>
      <c r="E13" s="55"/>
      <c r="O13" s="105"/>
      <c r="P13" s="59"/>
    </row>
    <row r="14" spans="1:16" x14ac:dyDescent="0.4">
      <c r="A14" s="55" t="s">
        <v>478</v>
      </c>
      <c r="B14" s="55" t="s">
        <v>440</v>
      </c>
      <c r="C14" s="55" t="s">
        <v>482</v>
      </c>
      <c r="D14" s="55"/>
      <c r="E14" s="55"/>
      <c r="O14" s="105"/>
      <c r="P14" s="58"/>
    </row>
    <row r="15" spans="1:16" x14ac:dyDescent="0.4">
      <c r="A15" s="55" t="s">
        <v>477</v>
      </c>
      <c r="B15" s="55" t="s">
        <v>440</v>
      </c>
      <c r="C15" s="55" t="s">
        <v>482</v>
      </c>
      <c r="D15" s="55"/>
      <c r="E15" s="55"/>
      <c r="O15" s="105"/>
      <c r="P15" s="59"/>
    </row>
    <row r="16" spans="1:16" x14ac:dyDescent="0.4">
      <c r="A16" s="55" t="s">
        <v>483</v>
      </c>
      <c r="B16" s="55" t="s">
        <v>440</v>
      </c>
      <c r="C16" s="55" t="s">
        <v>482</v>
      </c>
      <c r="D16" s="55"/>
      <c r="E16" s="55"/>
      <c r="O16" s="105"/>
      <c r="P16" s="58"/>
    </row>
    <row r="17" spans="1:16" x14ac:dyDescent="0.4">
      <c r="A17" s="55" t="s">
        <v>484</v>
      </c>
      <c r="B17" s="55" t="s">
        <v>440</v>
      </c>
      <c r="C17" s="55" t="s">
        <v>482</v>
      </c>
      <c r="D17" s="55"/>
      <c r="E17" s="55"/>
      <c r="O17" s="105"/>
      <c r="P17" s="59"/>
    </row>
    <row r="18" spans="1:16" x14ac:dyDescent="0.4">
      <c r="A18" s="55" t="s">
        <v>489</v>
      </c>
      <c r="B18" s="55" t="s">
        <v>440</v>
      </c>
      <c r="C18" s="55" t="s">
        <v>482</v>
      </c>
      <c r="D18" s="55"/>
      <c r="E18" s="55"/>
      <c r="O18" s="105"/>
      <c r="P18" s="58"/>
    </row>
    <row r="19" spans="1:16" x14ac:dyDescent="0.4">
      <c r="A19" s="55" t="s">
        <v>485</v>
      </c>
      <c r="B19" s="55" t="s">
        <v>440</v>
      </c>
      <c r="C19" s="55" t="s">
        <v>482</v>
      </c>
      <c r="D19" s="55"/>
      <c r="E19" s="55"/>
      <c r="O19" s="105"/>
      <c r="P19" s="59"/>
    </row>
    <row r="20" spans="1:16" x14ac:dyDescent="0.4">
      <c r="A20" s="55" t="s">
        <v>486</v>
      </c>
      <c r="B20" s="55" t="s">
        <v>440</v>
      </c>
      <c r="C20" s="55" t="s">
        <v>482</v>
      </c>
      <c r="D20" s="55"/>
      <c r="E20" s="55"/>
      <c r="O20" s="105"/>
      <c r="P20" s="58"/>
    </row>
    <row r="21" spans="1:16" x14ac:dyDescent="0.4">
      <c r="A21" s="55" t="s">
        <v>490</v>
      </c>
      <c r="B21" s="55" t="s">
        <v>440</v>
      </c>
      <c r="C21" s="55" t="s">
        <v>482</v>
      </c>
      <c r="D21" s="55"/>
      <c r="E21" s="55"/>
      <c r="O21" s="105"/>
      <c r="P21" s="59"/>
    </row>
    <row r="22" spans="1:16" x14ac:dyDescent="0.4">
      <c r="A22" s="55" t="s">
        <v>487</v>
      </c>
      <c r="B22" s="55" t="s">
        <v>440</v>
      </c>
      <c r="C22" s="55" t="s">
        <v>482</v>
      </c>
      <c r="D22" s="55"/>
      <c r="E22" s="55"/>
      <c r="O22" s="105"/>
      <c r="P22" s="58"/>
    </row>
    <row r="23" spans="1:16" x14ac:dyDescent="0.4">
      <c r="A23" s="55" t="s">
        <v>491</v>
      </c>
      <c r="B23" s="55" t="s">
        <v>440</v>
      </c>
      <c r="C23" s="55" t="s">
        <v>482</v>
      </c>
      <c r="D23" s="55"/>
      <c r="E23" s="55"/>
      <c r="O23" s="105"/>
      <c r="P23" s="59"/>
    </row>
    <row r="24" spans="1:16" x14ac:dyDescent="0.4">
      <c r="A24" s="55" t="s">
        <v>492</v>
      </c>
      <c r="B24" s="55" t="s">
        <v>440</v>
      </c>
      <c r="C24" s="55" t="s">
        <v>482</v>
      </c>
      <c r="D24" s="55"/>
      <c r="E24" s="55"/>
      <c r="O24" s="105"/>
      <c r="P24" s="58"/>
    </row>
    <row r="25" spans="1:16" x14ac:dyDescent="0.4">
      <c r="A25" s="55" t="s">
        <v>488</v>
      </c>
      <c r="B25" s="55" t="s">
        <v>440</v>
      </c>
      <c r="C25" s="55" t="s">
        <v>482</v>
      </c>
      <c r="D25" s="55"/>
      <c r="E25" s="55"/>
      <c r="O25" s="105"/>
      <c r="P25" s="59"/>
    </row>
    <row r="26" spans="1:16" x14ac:dyDescent="0.4">
      <c r="A26" s="55" t="s">
        <v>505</v>
      </c>
      <c r="B26" s="55" t="s">
        <v>467</v>
      </c>
      <c r="C26" s="55" t="s">
        <v>1035</v>
      </c>
      <c r="D26" s="55"/>
      <c r="E26" s="55"/>
      <c r="O26" s="105"/>
      <c r="P26" s="58"/>
    </row>
    <row r="27" spans="1:16" x14ac:dyDescent="0.4">
      <c r="A27" s="55" t="s">
        <v>1028</v>
      </c>
      <c r="B27" s="55" t="s">
        <v>477</v>
      </c>
      <c r="C27" s="55" t="s">
        <v>1035</v>
      </c>
      <c r="D27" s="55"/>
      <c r="E27" s="55"/>
      <c r="O27" s="105"/>
      <c r="P27" s="59"/>
    </row>
    <row r="28" spans="1:16" x14ac:dyDescent="0.4">
      <c r="A28" s="55" t="s">
        <v>1013</v>
      </c>
      <c r="B28" s="55" t="s">
        <v>476</v>
      </c>
      <c r="C28" s="55" t="s">
        <v>1035</v>
      </c>
      <c r="D28" s="55"/>
      <c r="E28" s="55"/>
      <c r="O28" s="105"/>
      <c r="P28" s="58"/>
    </row>
    <row r="29" spans="1:16" x14ac:dyDescent="0.4">
      <c r="A29" s="55" t="s">
        <v>1019</v>
      </c>
      <c r="B29" s="55" t="s">
        <v>476</v>
      </c>
      <c r="C29" s="55" t="s">
        <v>1035</v>
      </c>
      <c r="D29" s="55"/>
      <c r="E29" s="55"/>
      <c r="O29" s="105"/>
      <c r="P29" s="59"/>
    </row>
    <row r="30" spans="1:16" x14ac:dyDescent="0.4">
      <c r="A30" s="55" t="s">
        <v>517</v>
      </c>
      <c r="B30" s="55" t="s">
        <v>469</v>
      </c>
      <c r="C30" s="55" t="s">
        <v>1035</v>
      </c>
      <c r="D30" s="55"/>
      <c r="E30" s="55"/>
      <c r="O30" s="105"/>
      <c r="P30" s="58"/>
    </row>
    <row r="31" spans="1:16" x14ac:dyDescent="0.4">
      <c r="A31" s="55" t="s">
        <v>522</v>
      </c>
      <c r="B31" s="55" t="s">
        <v>469</v>
      </c>
      <c r="C31" s="55" t="s">
        <v>1035</v>
      </c>
      <c r="D31" s="55"/>
      <c r="E31" s="55"/>
      <c r="O31" s="105"/>
      <c r="P31" s="59"/>
    </row>
    <row r="32" spans="1:16" x14ac:dyDescent="0.4">
      <c r="A32" s="55" t="s">
        <v>525</v>
      </c>
      <c r="B32" s="55" t="s">
        <v>469</v>
      </c>
      <c r="C32" s="55" t="s">
        <v>1035</v>
      </c>
      <c r="D32" s="55"/>
      <c r="E32" s="55"/>
      <c r="O32" s="105"/>
      <c r="P32" s="58"/>
    </row>
    <row r="33" spans="1:16" x14ac:dyDescent="0.4">
      <c r="A33" s="55" t="s">
        <v>528</v>
      </c>
      <c r="B33" s="55" t="s">
        <v>469</v>
      </c>
      <c r="C33" s="55" t="s">
        <v>1035</v>
      </c>
      <c r="D33" s="55"/>
      <c r="E33" s="55"/>
      <c r="O33" s="105"/>
      <c r="P33" s="59"/>
    </row>
    <row r="34" spans="1:16" x14ac:dyDescent="0.4">
      <c r="A34" s="55" t="s">
        <v>530</v>
      </c>
      <c r="B34" s="55" t="s">
        <v>469</v>
      </c>
      <c r="C34" s="55" t="s">
        <v>1035</v>
      </c>
      <c r="D34" s="55"/>
      <c r="E34" s="55"/>
      <c r="O34" s="105"/>
      <c r="P34" s="58"/>
    </row>
    <row r="35" spans="1:16" x14ac:dyDescent="0.4">
      <c r="A35" s="55" t="s">
        <v>536</v>
      </c>
      <c r="B35" s="55" t="s">
        <v>469</v>
      </c>
      <c r="C35" s="55" t="s">
        <v>1035</v>
      </c>
      <c r="D35" s="55"/>
      <c r="E35" s="55"/>
      <c r="O35" s="105"/>
      <c r="P35" s="59"/>
    </row>
    <row r="36" spans="1:16" x14ac:dyDescent="0.4">
      <c r="A36" s="55" t="s">
        <v>542</v>
      </c>
      <c r="B36" s="55" t="s">
        <v>469</v>
      </c>
      <c r="C36" s="55" t="s">
        <v>1035</v>
      </c>
      <c r="D36" s="55"/>
      <c r="E36" s="55"/>
      <c r="O36" s="105"/>
      <c r="P36" s="58"/>
    </row>
    <row r="37" spans="1:16" x14ac:dyDescent="0.4">
      <c r="A37" s="55" t="s">
        <v>545</v>
      </c>
      <c r="B37" s="55" t="s">
        <v>469</v>
      </c>
      <c r="C37" s="55" t="s">
        <v>1035</v>
      </c>
      <c r="D37" s="55"/>
      <c r="E37" s="55"/>
      <c r="O37" s="105"/>
      <c r="P37" s="59"/>
    </row>
    <row r="38" spans="1:16" x14ac:dyDescent="0.4">
      <c r="A38" s="55" t="s">
        <v>551</v>
      </c>
      <c r="B38" s="55" t="s">
        <v>469</v>
      </c>
      <c r="C38" s="55" t="s">
        <v>1035</v>
      </c>
      <c r="D38" s="55"/>
      <c r="E38" s="55"/>
      <c r="O38" s="105"/>
      <c r="P38" s="58"/>
    </row>
    <row r="39" spans="1:16" x14ac:dyDescent="0.4">
      <c r="A39" s="55" t="s">
        <v>556</v>
      </c>
      <c r="B39" s="55" t="s">
        <v>469</v>
      </c>
      <c r="C39" s="55" t="s">
        <v>1035</v>
      </c>
      <c r="D39" s="55"/>
      <c r="E39" s="55"/>
      <c r="O39" s="105"/>
      <c r="P39" s="59"/>
    </row>
    <row r="40" spans="1:16" x14ac:dyDescent="0.4">
      <c r="A40" s="55" t="s">
        <v>559</v>
      </c>
      <c r="B40" s="55" t="s">
        <v>469</v>
      </c>
      <c r="C40" s="55" t="s">
        <v>1035</v>
      </c>
      <c r="D40" s="55"/>
      <c r="E40" s="55"/>
      <c r="O40" s="105"/>
      <c r="P40" s="58"/>
    </row>
    <row r="41" spans="1:16" x14ac:dyDescent="0.4">
      <c r="A41" s="55" t="s">
        <v>563</v>
      </c>
      <c r="B41" s="55" t="s">
        <v>469</v>
      </c>
      <c r="C41" s="55" t="s">
        <v>1035</v>
      </c>
      <c r="D41" s="55"/>
      <c r="E41" s="55"/>
      <c r="O41" s="105"/>
      <c r="P41" s="59"/>
    </row>
    <row r="42" spans="1:16" x14ac:dyDescent="0.4">
      <c r="A42" s="55" t="s">
        <v>568</v>
      </c>
      <c r="B42" s="55" t="s">
        <v>469</v>
      </c>
      <c r="C42" s="55" t="s">
        <v>1035</v>
      </c>
      <c r="D42" s="55"/>
      <c r="E42" s="55"/>
      <c r="O42" s="105"/>
      <c r="P42" s="58"/>
    </row>
    <row r="43" spans="1:16" x14ac:dyDescent="0.4">
      <c r="A43" s="55" t="s">
        <v>572</v>
      </c>
      <c r="B43" s="55" t="s">
        <v>469</v>
      </c>
      <c r="C43" s="55" t="s">
        <v>1035</v>
      </c>
      <c r="D43" s="55"/>
      <c r="E43" s="55"/>
      <c r="O43" s="105"/>
      <c r="P43" s="59"/>
    </row>
    <row r="44" spans="1:16" x14ac:dyDescent="0.4">
      <c r="A44" s="55" t="s">
        <v>577</v>
      </c>
      <c r="B44" s="55" t="s">
        <v>469</v>
      </c>
      <c r="C44" s="55" t="s">
        <v>1035</v>
      </c>
      <c r="D44" s="55"/>
      <c r="E44" s="55"/>
      <c r="O44" s="105"/>
      <c r="P44" s="58"/>
    </row>
    <row r="45" spans="1:16" x14ac:dyDescent="0.4">
      <c r="A45" s="55" t="s">
        <v>582</v>
      </c>
      <c r="B45" s="55" t="s">
        <v>469</v>
      </c>
      <c r="C45" s="55" t="s">
        <v>1035</v>
      </c>
      <c r="D45" s="55"/>
      <c r="E45" s="55"/>
      <c r="O45" s="105"/>
      <c r="P45" s="59"/>
    </row>
    <row r="46" spans="1:16" x14ac:dyDescent="0.4">
      <c r="A46" s="55" t="s">
        <v>586</v>
      </c>
      <c r="B46" s="55" t="s">
        <v>469</v>
      </c>
      <c r="C46" s="55" t="s">
        <v>1035</v>
      </c>
      <c r="D46" s="55"/>
      <c r="E46" s="55"/>
      <c r="O46" s="105"/>
      <c r="P46" s="58"/>
    </row>
    <row r="47" spans="1:16" x14ac:dyDescent="0.4">
      <c r="A47" s="55" t="s">
        <v>591</v>
      </c>
      <c r="B47" s="55" t="s">
        <v>469</v>
      </c>
      <c r="C47" s="55" t="s">
        <v>1035</v>
      </c>
      <c r="D47" s="55"/>
      <c r="E47" s="55"/>
      <c r="O47" s="105"/>
      <c r="P47" s="59"/>
    </row>
    <row r="48" spans="1:16" x14ac:dyDescent="0.4">
      <c r="A48" s="55" t="s">
        <v>597</v>
      </c>
      <c r="B48" s="55" t="s">
        <v>469</v>
      </c>
      <c r="C48" s="55" t="s">
        <v>1035</v>
      </c>
      <c r="D48" s="55"/>
      <c r="E48" s="55"/>
      <c r="O48" s="105"/>
      <c r="P48" s="58"/>
    </row>
    <row r="49" spans="1:16" x14ac:dyDescent="0.4">
      <c r="A49" s="55" t="s">
        <v>602</v>
      </c>
      <c r="B49" s="55" t="s">
        <v>469</v>
      </c>
      <c r="C49" s="55" t="s">
        <v>1035</v>
      </c>
      <c r="D49" s="55"/>
      <c r="E49" s="55"/>
      <c r="O49" s="105"/>
      <c r="P49" s="59"/>
    </row>
    <row r="50" spans="1:16" x14ac:dyDescent="0.4">
      <c r="A50" s="55" t="s">
        <v>605</v>
      </c>
      <c r="B50" s="55" t="s">
        <v>469</v>
      </c>
      <c r="C50" s="55" t="s">
        <v>1035</v>
      </c>
      <c r="D50" s="55"/>
      <c r="E50" s="55"/>
      <c r="O50" s="105"/>
      <c r="P50" s="58"/>
    </row>
    <row r="51" spans="1:16" x14ac:dyDescent="0.4">
      <c r="A51" s="55" t="s">
        <v>608</v>
      </c>
      <c r="B51" s="55" t="s">
        <v>469</v>
      </c>
      <c r="C51" s="55" t="s">
        <v>1035</v>
      </c>
      <c r="D51" s="55"/>
      <c r="E51" s="55"/>
      <c r="O51" s="105"/>
      <c r="P51" s="59"/>
    </row>
    <row r="52" spans="1:16" x14ac:dyDescent="0.4">
      <c r="A52" s="55" t="s">
        <v>611</v>
      </c>
      <c r="B52" s="55" t="s">
        <v>469</v>
      </c>
      <c r="C52" s="55" t="s">
        <v>1035</v>
      </c>
      <c r="D52" s="55"/>
      <c r="E52" s="55"/>
      <c r="O52" s="105"/>
      <c r="P52" s="58"/>
    </row>
    <row r="53" spans="1:16" x14ac:dyDescent="0.4">
      <c r="A53" s="55" t="s">
        <v>614</v>
      </c>
      <c r="B53" s="55" t="s">
        <v>469</v>
      </c>
      <c r="C53" s="55" t="s">
        <v>1035</v>
      </c>
      <c r="D53" s="55"/>
      <c r="E53" s="55"/>
      <c r="O53" s="105"/>
      <c r="P53" s="59"/>
    </row>
    <row r="54" spans="1:16" x14ac:dyDescent="0.4">
      <c r="A54" s="55" t="s">
        <v>617</v>
      </c>
      <c r="B54" s="55" t="s">
        <v>469</v>
      </c>
      <c r="C54" s="55" t="s">
        <v>1035</v>
      </c>
      <c r="D54" s="55"/>
      <c r="E54" s="55"/>
      <c r="O54" s="105"/>
      <c r="P54" s="58"/>
    </row>
    <row r="55" spans="1:16" x14ac:dyDescent="0.4">
      <c r="A55" s="55" t="s">
        <v>620</v>
      </c>
      <c r="B55" s="55" t="s">
        <v>469</v>
      </c>
      <c r="C55" s="55" t="s">
        <v>1035</v>
      </c>
      <c r="D55" s="55"/>
      <c r="E55" s="55"/>
      <c r="O55" s="105"/>
      <c r="P55" s="59"/>
    </row>
    <row r="56" spans="1:16" x14ac:dyDescent="0.4">
      <c r="A56" s="55" t="s">
        <v>623</v>
      </c>
      <c r="B56" s="55" t="s">
        <v>469</v>
      </c>
      <c r="C56" s="55" t="s">
        <v>1035</v>
      </c>
      <c r="D56" s="55"/>
      <c r="E56" s="55"/>
      <c r="O56" s="105"/>
      <c r="P56" s="58"/>
    </row>
    <row r="57" spans="1:16" x14ac:dyDescent="0.4">
      <c r="A57" s="55" t="s">
        <v>626</v>
      </c>
      <c r="B57" s="55" t="s">
        <v>469</v>
      </c>
      <c r="C57" s="55" t="s">
        <v>1035</v>
      </c>
      <c r="D57" s="55"/>
      <c r="E57" s="55"/>
      <c r="O57" s="105"/>
      <c r="P57" s="59"/>
    </row>
    <row r="58" spans="1:16" x14ac:dyDescent="0.4">
      <c r="A58" s="55" t="s">
        <v>631</v>
      </c>
      <c r="B58" s="55" t="s">
        <v>469</v>
      </c>
      <c r="C58" s="55" t="s">
        <v>1035</v>
      </c>
      <c r="D58" s="55"/>
      <c r="E58" s="55"/>
      <c r="O58" s="105"/>
      <c r="P58" s="58"/>
    </row>
    <row r="59" spans="1:16" x14ac:dyDescent="0.4">
      <c r="A59" s="55" t="s">
        <v>634</v>
      </c>
      <c r="B59" s="55" t="s">
        <v>469</v>
      </c>
      <c r="C59" s="55" t="s">
        <v>1035</v>
      </c>
      <c r="D59" s="55"/>
      <c r="E59" s="55"/>
      <c r="O59" s="105"/>
      <c r="P59" s="59"/>
    </row>
    <row r="60" spans="1:16" x14ac:dyDescent="0.4">
      <c r="A60" s="55" t="s">
        <v>637</v>
      </c>
      <c r="B60" s="55" t="s">
        <v>469</v>
      </c>
      <c r="C60" s="55" t="s">
        <v>1035</v>
      </c>
      <c r="D60" s="55"/>
      <c r="E60" s="55"/>
      <c r="O60" s="105"/>
      <c r="P60" s="58"/>
    </row>
    <row r="61" spans="1:16" x14ac:dyDescent="0.4">
      <c r="A61" s="55" t="s">
        <v>640</v>
      </c>
      <c r="B61" s="55" t="s">
        <v>469</v>
      </c>
      <c r="C61" s="55" t="s">
        <v>1035</v>
      </c>
      <c r="D61" s="55"/>
      <c r="E61" s="55"/>
      <c r="O61" s="105"/>
      <c r="P61" s="59"/>
    </row>
    <row r="62" spans="1:16" x14ac:dyDescent="0.4">
      <c r="A62" s="55" t="s">
        <v>643</v>
      </c>
      <c r="B62" s="55" t="s">
        <v>469</v>
      </c>
      <c r="C62" s="55" t="s">
        <v>1035</v>
      </c>
      <c r="D62" s="55"/>
      <c r="E62" s="55"/>
      <c r="O62" s="105"/>
      <c r="P62" s="58"/>
    </row>
    <row r="63" spans="1:16" x14ac:dyDescent="0.4">
      <c r="A63" s="55" t="s">
        <v>646</v>
      </c>
      <c r="B63" s="55" t="s">
        <v>469</v>
      </c>
      <c r="C63" s="55" t="s">
        <v>1035</v>
      </c>
      <c r="D63" s="55"/>
      <c r="E63" s="55"/>
      <c r="O63" s="105"/>
      <c r="P63" s="59"/>
    </row>
    <row r="64" spans="1:16" x14ac:dyDescent="0.4">
      <c r="A64" s="55" t="s">
        <v>649</v>
      </c>
      <c r="B64" s="55" t="s">
        <v>469</v>
      </c>
      <c r="C64" s="55" t="s">
        <v>1035</v>
      </c>
      <c r="D64" s="55"/>
      <c r="E64" s="55"/>
      <c r="O64" s="105"/>
      <c r="P64" s="58"/>
    </row>
    <row r="65" spans="1:16" x14ac:dyDescent="0.4">
      <c r="A65" s="55" t="s">
        <v>652</v>
      </c>
      <c r="B65" s="55" t="s">
        <v>469</v>
      </c>
      <c r="C65" s="55" t="s">
        <v>1035</v>
      </c>
      <c r="D65" s="55"/>
      <c r="E65" s="55"/>
      <c r="O65" s="105"/>
      <c r="P65" s="59"/>
    </row>
    <row r="66" spans="1:16" x14ac:dyDescent="0.4">
      <c r="A66" s="55" t="s">
        <v>655</v>
      </c>
      <c r="B66" s="55" t="s">
        <v>469</v>
      </c>
      <c r="C66" s="55" t="s">
        <v>1035</v>
      </c>
      <c r="D66" s="55"/>
      <c r="E66" s="55"/>
      <c r="O66" s="105"/>
      <c r="P66" s="58"/>
    </row>
    <row r="67" spans="1:16" x14ac:dyDescent="0.4">
      <c r="A67" s="55" t="s">
        <v>658</v>
      </c>
      <c r="B67" s="55" t="s">
        <v>469</v>
      </c>
      <c r="C67" s="55" t="s">
        <v>1035</v>
      </c>
      <c r="D67" s="55"/>
      <c r="E67" s="55"/>
      <c r="O67" s="105"/>
      <c r="P67" s="59"/>
    </row>
    <row r="68" spans="1:16" x14ac:dyDescent="0.4">
      <c r="A68" s="55" t="s">
        <v>661</v>
      </c>
      <c r="B68" s="55" t="s">
        <v>469</v>
      </c>
      <c r="C68" s="55" t="s">
        <v>1035</v>
      </c>
      <c r="D68" s="55"/>
      <c r="E68" s="55"/>
      <c r="O68" s="105"/>
      <c r="P68" s="58"/>
    </row>
    <row r="69" spans="1:16" x14ac:dyDescent="0.4">
      <c r="A69" s="55" t="s">
        <v>666</v>
      </c>
      <c r="B69" s="55" t="s">
        <v>469</v>
      </c>
      <c r="C69" s="55" t="s">
        <v>1035</v>
      </c>
      <c r="D69" s="55"/>
      <c r="E69" s="55"/>
      <c r="O69" s="105"/>
      <c r="P69" s="59"/>
    </row>
    <row r="70" spans="1:16" x14ac:dyDescent="0.4">
      <c r="A70" s="55" t="s">
        <v>670</v>
      </c>
      <c r="B70" s="55" t="s">
        <v>469</v>
      </c>
      <c r="C70" s="55" t="s">
        <v>1035</v>
      </c>
      <c r="D70" s="55"/>
      <c r="E70" s="55"/>
      <c r="O70" s="105"/>
      <c r="P70" s="58"/>
    </row>
    <row r="71" spans="1:16" x14ac:dyDescent="0.4">
      <c r="A71" s="55" t="s">
        <v>674</v>
      </c>
      <c r="B71" s="55" t="s">
        <v>469</v>
      </c>
      <c r="C71" s="55" t="s">
        <v>1035</v>
      </c>
      <c r="D71" s="55"/>
      <c r="E71" s="55"/>
      <c r="O71" s="105"/>
      <c r="P71" s="59"/>
    </row>
    <row r="72" spans="1:16" x14ac:dyDescent="0.4">
      <c r="A72" s="55" t="s">
        <v>678</v>
      </c>
      <c r="B72" s="55" t="s">
        <v>469</v>
      </c>
      <c r="C72" s="55" t="s">
        <v>1035</v>
      </c>
      <c r="D72" s="55"/>
      <c r="E72" s="55"/>
      <c r="O72" s="105"/>
      <c r="P72" s="58"/>
    </row>
    <row r="73" spans="1:16" x14ac:dyDescent="0.4">
      <c r="A73" s="55" t="s">
        <v>682</v>
      </c>
      <c r="B73" s="55" t="s">
        <v>469</v>
      </c>
      <c r="C73" s="55" t="s">
        <v>1035</v>
      </c>
      <c r="D73" s="55"/>
      <c r="E73" s="55"/>
      <c r="O73" s="105"/>
      <c r="P73" s="59"/>
    </row>
    <row r="74" spans="1:16" x14ac:dyDescent="0.4">
      <c r="A74" s="55" t="s">
        <v>685</v>
      </c>
      <c r="B74" s="55" t="s">
        <v>469</v>
      </c>
      <c r="C74" s="55" t="s">
        <v>1035</v>
      </c>
      <c r="D74" s="55"/>
      <c r="E74" s="55"/>
      <c r="O74" s="105"/>
      <c r="P74" s="58"/>
    </row>
    <row r="75" spans="1:16" x14ac:dyDescent="0.4">
      <c r="A75" s="55" t="s">
        <v>688</v>
      </c>
      <c r="B75" s="55" t="s">
        <v>469</v>
      </c>
      <c r="C75" s="55" t="s">
        <v>1035</v>
      </c>
      <c r="D75" s="55"/>
      <c r="E75" s="55"/>
      <c r="O75" s="105"/>
      <c r="P75" s="59"/>
    </row>
    <row r="76" spans="1:16" x14ac:dyDescent="0.4">
      <c r="A76" s="55" t="s">
        <v>692</v>
      </c>
      <c r="B76" s="55" t="s">
        <v>469</v>
      </c>
      <c r="C76" s="55" t="s">
        <v>1035</v>
      </c>
      <c r="D76" s="55"/>
      <c r="E76" s="55"/>
      <c r="O76" s="105"/>
      <c r="P76" s="58"/>
    </row>
    <row r="77" spans="1:16" x14ac:dyDescent="0.4">
      <c r="A77" s="55" t="s">
        <v>695</v>
      </c>
      <c r="B77" s="55" t="s">
        <v>469</v>
      </c>
      <c r="C77" s="55" t="s">
        <v>1035</v>
      </c>
      <c r="D77" s="55"/>
      <c r="E77" s="55"/>
      <c r="O77" s="105"/>
      <c r="P77" s="59"/>
    </row>
    <row r="78" spans="1:16" x14ac:dyDescent="0.4">
      <c r="A78" s="55" t="s">
        <v>698</v>
      </c>
      <c r="B78" s="55" t="s">
        <v>469</v>
      </c>
      <c r="C78" s="55" t="s">
        <v>1035</v>
      </c>
      <c r="D78" s="55"/>
      <c r="E78" s="55"/>
      <c r="O78" s="105"/>
      <c r="P78" s="58"/>
    </row>
    <row r="79" spans="1:16" x14ac:dyDescent="0.4">
      <c r="A79" s="55" t="s">
        <v>701</v>
      </c>
      <c r="B79" s="55" t="s">
        <v>469</v>
      </c>
      <c r="C79" s="55" t="s">
        <v>1035</v>
      </c>
      <c r="D79" s="55"/>
      <c r="E79" s="55"/>
      <c r="O79" s="105"/>
      <c r="P79" s="59"/>
    </row>
    <row r="80" spans="1:16" x14ac:dyDescent="0.4">
      <c r="A80" s="55" t="s">
        <v>1036</v>
      </c>
      <c r="B80" s="55" t="s">
        <v>469</v>
      </c>
      <c r="C80" s="55" t="s">
        <v>1035</v>
      </c>
      <c r="D80" s="55"/>
      <c r="E80" s="55"/>
      <c r="O80" s="105"/>
      <c r="P80" s="58"/>
    </row>
    <row r="81" spans="1:16" x14ac:dyDescent="0.4">
      <c r="A81" s="55" t="s">
        <v>1037</v>
      </c>
      <c r="B81" s="55" t="s">
        <v>469</v>
      </c>
      <c r="C81" s="55" t="s">
        <v>1035</v>
      </c>
      <c r="D81" s="55"/>
      <c r="E81" s="55"/>
      <c r="O81" s="105"/>
      <c r="P81" s="59"/>
    </row>
    <row r="82" spans="1:16" x14ac:dyDescent="0.4">
      <c r="A82" s="55" t="s">
        <v>714</v>
      </c>
      <c r="B82" s="55" t="s">
        <v>469</v>
      </c>
      <c r="C82" s="55" t="s">
        <v>1035</v>
      </c>
      <c r="D82" s="55"/>
      <c r="E82" s="55"/>
      <c r="O82" s="105"/>
      <c r="P82" s="58"/>
    </row>
    <row r="83" spans="1:16" x14ac:dyDescent="0.4">
      <c r="A83" s="55" t="s">
        <v>1038</v>
      </c>
      <c r="B83" s="55" t="s">
        <v>469</v>
      </c>
      <c r="C83" s="55" t="s">
        <v>1035</v>
      </c>
      <c r="D83" s="55"/>
      <c r="E83" s="55"/>
      <c r="O83" s="105"/>
      <c r="P83" s="59"/>
    </row>
    <row r="84" spans="1:16" x14ac:dyDescent="0.4">
      <c r="A84" s="55" t="s">
        <v>1039</v>
      </c>
      <c r="B84" s="55" t="s">
        <v>469</v>
      </c>
      <c r="C84" s="55" t="s">
        <v>1035</v>
      </c>
      <c r="D84" s="55"/>
      <c r="E84" s="55"/>
      <c r="O84" s="105"/>
      <c r="P84" s="58"/>
    </row>
    <row r="85" spans="1:16" x14ac:dyDescent="0.4">
      <c r="A85" s="55" t="s">
        <v>1040</v>
      </c>
      <c r="B85" s="55" t="s">
        <v>469</v>
      </c>
      <c r="C85" s="55" t="s">
        <v>1035</v>
      </c>
      <c r="D85" s="55"/>
      <c r="E85" s="55"/>
      <c r="O85" s="105"/>
      <c r="P85" s="59"/>
    </row>
    <row r="86" spans="1:16" x14ac:dyDescent="0.4">
      <c r="A86" s="55" t="s">
        <v>1041</v>
      </c>
      <c r="B86" s="55" t="s">
        <v>469</v>
      </c>
      <c r="C86" s="55" t="s">
        <v>1035</v>
      </c>
      <c r="D86" s="55"/>
      <c r="E86" s="55"/>
      <c r="O86" s="105"/>
      <c r="P86" s="58"/>
    </row>
    <row r="87" spans="1:16" x14ac:dyDescent="0.4">
      <c r="A87" s="55" t="s">
        <v>1042</v>
      </c>
      <c r="B87" s="55" t="s">
        <v>469</v>
      </c>
      <c r="C87" s="55" t="s">
        <v>1035</v>
      </c>
      <c r="D87" s="55"/>
      <c r="E87" s="55"/>
      <c r="O87" s="105"/>
      <c r="P87" s="59"/>
    </row>
    <row r="88" spans="1:16" x14ac:dyDescent="0.4">
      <c r="A88" s="55" t="s">
        <v>1043</v>
      </c>
      <c r="B88" s="55" t="s">
        <v>469</v>
      </c>
      <c r="C88" s="55" t="s">
        <v>1035</v>
      </c>
      <c r="D88" s="55"/>
      <c r="E88" s="55"/>
      <c r="O88" s="105"/>
      <c r="P88" s="58"/>
    </row>
    <row r="89" spans="1:16" x14ac:dyDescent="0.4">
      <c r="A89" s="55" t="s">
        <v>1044</v>
      </c>
      <c r="B89" s="55" t="s">
        <v>469</v>
      </c>
      <c r="C89" s="55" t="s">
        <v>1035</v>
      </c>
      <c r="D89" s="55"/>
      <c r="E89" s="55"/>
      <c r="O89" s="105"/>
      <c r="P89" s="59"/>
    </row>
    <row r="90" spans="1:16" x14ac:dyDescent="0.4">
      <c r="A90" s="55" t="s">
        <v>1045</v>
      </c>
      <c r="B90" s="55" t="s">
        <v>469</v>
      </c>
      <c r="C90" s="55" t="s">
        <v>1035</v>
      </c>
      <c r="D90" s="55"/>
      <c r="E90" s="55"/>
      <c r="O90" s="105"/>
      <c r="P90" s="58"/>
    </row>
    <row r="91" spans="1:16" x14ac:dyDescent="0.4">
      <c r="A91" s="55" t="s">
        <v>1046</v>
      </c>
      <c r="B91" s="55" t="s">
        <v>469</v>
      </c>
      <c r="C91" s="55" t="s">
        <v>1035</v>
      </c>
      <c r="D91" s="55"/>
      <c r="E91" s="55"/>
      <c r="O91" s="105"/>
      <c r="P91" s="59"/>
    </row>
    <row r="92" spans="1:16" x14ac:dyDescent="0.4">
      <c r="A92" s="55" t="s">
        <v>1047</v>
      </c>
      <c r="B92" s="55" t="s">
        <v>469</v>
      </c>
      <c r="C92" s="55" t="s">
        <v>1035</v>
      </c>
      <c r="D92" s="55"/>
      <c r="E92" s="55"/>
      <c r="O92" s="105"/>
      <c r="P92" s="58"/>
    </row>
    <row r="93" spans="1:16" x14ac:dyDescent="0.4">
      <c r="A93" s="55" t="s">
        <v>1048</v>
      </c>
      <c r="B93" s="55" t="s">
        <v>469</v>
      </c>
      <c r="C93" s="55" t="s">
        <v>1035</v>
      </c>
      <c r="D93" s="55"/>
      <c r="E93" s="55"/>
      <c r="O93" s="105"/>
      <c r="P93" s="59"/>
    </row>
    <row r="94" spans="1:16" x14ac:dyDescent="0.4">
      <c r="A94" s="55" t="s">
        <v>1049</v>
      </c>
      <c r="B94" s="55" t="s">
        <v>469</v>
      </c>
      <c r="C94" s="55" t="s">
        <v>1035</v>
      </c>
      <c r="D94" s="55"/>
      <c r="E94" s="55"/>
      <c r="O94" s="105"/>
      <c r="P94" s="58"/>
    </row>
    <row r="95" spans="1:16" x14ac:dyDescent="0.4">
      <c r="A95" s="55" t="s">
        <v>1050</v>
      </c>
      <c r="B95" s="55" t="s">
        <v>469</v>
      </c>
      <c r="C95" s="55" t="s">
        <v>1035</v>
      </c>
      <c r="D95" s="55"/>
      <c r="E95" s="55"/>
      <c r="O95" s="105"/>
      <c r="P95" s="59"/>
    </row>
    <row r="96" spans="1:16" x14ac:dyDescent="0.4">
      <c r="A96" s="55" t="s">
        <v>1051</v>
      </c>
      <c r="B96" s="55" t="s">
        <v>469</v>
      </c>
      <c r="C96" s="55" t="s">
        <v>1035</v>
      </c>
      <c r="D96" s="55"/>
      <c r="E96" s="55"/>
      <c r="O96" s="105"/>
      <c r="P96" s="58"/>
    </row>
    <row r="97" spans="1:16" x14ac:dyDescent="0.4">
      <c r="A97" s="55" t="s">
        <v>1052</v>
      </c>
      <c r="B97" s="55" t="s">
        <v>469</v>
      </c>
      <c r="C97" s="55" t="s">
        <v>1035</v>
      </c>
      <c r="D97" s="55"/>
      <c r="E97" s="55"/>
      <c r="O97" s="105"/>
      <c r="P97" s="59"/>
    </row>
    <row r="98" spans="1:16" x14ac:dyDescent="0.4">
      <c r="A98" s="55" t="s">
        <v>1053</v>
      </c>
      <c r="B98" s="55" t="s">
        <v>469</v>
      </c>
      <c r="C98" s="55" t="s">
        <v>1035</v>
      </c>
      <c r="D98" s="55"/>
      <c r="E98" s="55"/>
      <c r="O98" s="105"/>
      <c r="P98" s="58"/>
    </row>
    <row r="99" spans="1:16" x14ac:dyDescent="0.4">
      <c r="A99" s="55" t="s">
        <v>1054</v>
      </c>
      <c r="B99" s="55" t="s">
        <v>478</v>
      </c>
      <c r="C99" s="55" t="s">
        <v>1035</v>
      </c>
      <c r="D99" s="55"/>
      <c r="E99" s="55"/>
      <c r="O99" s="105"/>
      <c r="P99" s="59"/>
    </row>
    <row r="100" spans="1:16" x14ac:dyDescent="0.4">
      <c r="A100" s="55" t="s">
        <v>510</v>
      </c>
      <c r="B100" s="55" t="s">
        <v>468</v>
      </c>
      <c r="C100" s="55" t="s">
        <v>1035</v>
      </c>
      <c r="D100" s="55"/>
      <c r="E100" s="55"/>
      <c r="O100" s="105"/>
      <c r="P100" s="58"/>
    </row>
    <row r="101" spans="1:16" x14ac:dyDescent="0.4">
      <c r="A101" s="55" t="s">
        <v>515</v>
      </c>
      <c r="B101" s="55" t="s">
        <v>468</v>
      </c>
      <c r="C101" s="55" t="s">
        <v>1035</v>
      </c>
      <c r="D101" s="55"/>
      <c r="E101" s="55"/>
      <c r="O101" s="105"/>
      <c r="P101" s="59"/>
    </row>
    <row r="102" spans="1:16" x14ac:dyDescent="0.4">
      <c r="A102" s="55" t="s">
        <v>968</v>
      </c>
      <c r="B102" s="55" t="s">
        <v>471</v>
      </c>
      <c r="C102" s="55" t="s">
        <v>1035</v>
      </c>
      <c r="D102" s="55"/>
      <c r="E102" s="55"/>
      <c r="O102" s="105"/>
      <c r="P102" s="58"/>
    </row>
    <row r="103" spans="1:16" x14ac:dyDescent="0.4">
      <c r="A103" s="55" t="s">
        <v>971</v>
      </c>
      <c r="B103" s="55" t="s">
        <v>471</v>
      </c>
      <c r="C103" s="55" t="s">
        <v>1035</v>
      </c>
      <c r="D103" s="55"/>
      <c r="E103" s="55"/>
      <c r="O103" s="105"/>
      <c r="P103" s="59"/>
    </row>
    <row r="104" spans="1:16" x14ac:dyDescent="0.4">
      <c r="A104" s="55" t="s">
        <v>973</v>
      </c>
      <c r="B104" s="55" t="s">
        <v>471</v>
      </c>
      <c r="C104" s="55" t="s">
        <v>1035</v>
      </c>
      <c r="D104" s="55"/>
      <c r="E104" s="55"/>
      <c r="O104" s="105"/>
      <c r="P104" s="58"/>
    </row>
    <row r="105" spans="1:16" x14ac:dyDescent="0.4">
      <c r="A105" s="55" t="s">
        <v>975</v>
      </c>
      <c r="B105" s="55" t="s">
        <v>471</v>
      </c>
      <c r="C105" s="55" t="s">
        <v>1035</v>
      </c>
      <c r="D105" s="55"/>
      <c r="E105" s="55"/>
      <c r="O105" s="105"/>
      <c r="P105" s="59"/>
    </row>
    <row r="106" spans="1:16" x14ac:dyDescent="0.4">
      <c r="A106" s="55" t="s">
        <v>977</v>
      </c>
      <c r="B106" s="55" t="s">
        <v>471</v>
      </c>
      <c r="C106" s="55" t="s">
        <v>1035</v>
      </c>
      <c r="D106" s="55"/>
      <c r="E106" s="55"/>
      <c r="O106" s="105"/>
      <c r="P106" s="58"/>
    </row>
    <row r="107" spans="1:16" x14ac:dyDescent="0.4">
      <c r="A107" s="55" t="s">
        <v>979</v>
      </c>
      <c r="B107" s="55" t="s">
        <v>471</v>
      </c>
      <c r="C107" s="55" t="s">
        <v>1035</v>
      </c>
      <c r="D107" s="55"/>
      <c r="E107" s="55"/>
      <c r="O107" s="105"/>
      <c r="P107" s="59"/>
    </row>
    <row r="108" spans="1:16" x14ac:dyDescent="0.4">
      <c r="A108" s="55" t="s">
        <v>981</v>
      </c>
      <c r="B108" s="55" t="s">
        <v>471</v>
      </c>
      <c r="C108" s="55" t="s">
        <v>1035</v>
      </c>
      <c r="D108" s="55"/>
      <c r="E108" s="55"/>
      <c r="O108" s="105"/>
      <c r="P108" s="58"/>
    </row>
    <row r="109" spans="1:16" x14ac:dyDescent="0.4">
      <c r="A109" s="55" t="s">
        <v>984</v>
      </c>
      <c r="B109" s="55" t="s">
        <v>471</v>
      </c>
      <c r="C109" s="55" t="s">
        <v>1035</v>
      </c>
      <c r="D109" s="55"/>
      <c r="E109" s="55"/>
      <c r="O109" s="105"/>
      <c r="P109" s="59"/>
    </row>
    <row r="110" spans="1:16" x14ac:dyDescent="0.4">
      <c r="A110" s="55" t="s">
        <v>986</v>
      </c>
      <c r="B110" s="55" t="s">
        <v>471</v>
      </c>
      <c r="C110" s="55" t="s">
        <v>1035</v>
      </c>
      <c r="D110" s="55"/>
      <c r="E110" s="55"/>
      <c r="O110" s="105"/>
      <c r="P110" s="58"/>
    </row>
    <row r="111" spans="1:16" x14ac:dyDescent="0.4">
      <c r="A111" s="55" t="s">
        <v>989</v>
      </c>
      <c r="B111" s="55" t="s">
        <v>471</v>
      </c>
      <c r="C111" s="55" t="s">
        <v>1035</v>
      </c>
      <c r="D111" s="55"/>
      <c r="E111" s="55"/>
      <c r="O111" s="105"/>
      <c r="P111" s="59"/>
    </row>
    <row r="112" spans="1:16" x14ac:dyDescent="0.4">
      <c r="A112" s="55" t="s">
        <v>992</v>
      </c>
      <c r="B112" s="55" t="s">
        <v>471</v>
      </c>
      <c r="C112" s="55" t="s">
        <v>1035</v>
      </c>
      <c r="D112" s="55"/>
      <c r="E112" s="55"/>
      <c r="O112" s="105"/>
      <c r="P112" s="58"/>
    </row>
    <row r="113" spans="1:16" x14ac:dyDescent="0.4">
      <c r="A113" s="55" t="s">
        <v>993</v>
      </c>
      <c r="B113" s="55" t="s">
        <v>471</v>
      </c>
      <c r="C113" s="55" t="s">
        <v>1035</v>
      </c>
      <c r="D113" s="55"/>
      <c r="E113" s="55"/>
      <c r="O113" s="105"/>
      <c r="P113" s="59"/>
    </row>
    <row r="114" spans="1:16" x14ac:dyDescent="0.4">
      <c r="A114" s="55" t="s">
        <v>994</v>
      </c>
      <c r="B114" s="55" t="s">
        <v>471</v>
      </c>
      <c r="C114" s="55" t="s">
        <v>1035</v>
      </c>
      <c r="D114" s="55"/>
      <c r="E114" s="55"/>
      <c r="O114" s="105"/>
      <c r="P114" s="58"/>
    </row>
    <row r="115" spans="1:16" x14ac:dyDescent="0.4">
      <c r="A115" s="55" t="s">
        <v>1055</v>
      </c>
      <c r="B115" s="55" t="s">
        <v>471</v>
      </c>
      <c r="C115" s="55" t="s">
        <v>1035</v>
      </c>
      <c r="D115" s="55"/>
      <c r="E115" s="55"/>
      <c r="O115" s="105"/>
      <c r="P115" s="59"/>
    </row>
    <row r="116" spans="1:16" x14ac:dyDescent="0.4">
      <c r="A116" s="55" t="s">
        <v>1000</v>
      </c>
      <c r="B116" s="55" t="s">
        <v>475</v>
      </c>
      <c r="C116" s="55" t="s">
        <v>1035</v>
      </c>
      <c r="D116" s="55"/>
      <c r="E116" s="55"/>
      <c r="O116" s="105"/>
      <c r="P116" s="58"/>
    </row>
    <row r="117" spans="1:16" x14ac:dyDescent="0.4">
      <c r="A117" s="55" t="s">
        <v>1003</v>
      </c>
      <c r="B117" s="55" t="s">
        <v>475</v>
      </c>
      <c r="C117" s="55" t="s">
        <v>1035</v>
      </c>
      <c r="D117" s="55"/>
      <c r="E117" s="55"/>
      <c r="O117" s="105"/>
      <c r="P117" s="59"/>
    </row>
    <row r="118" spans="1:16" x14ac:dyDescent="0.4">
      <c r="A118" s="55" t="s">
        <v>1006</v>
      </c>
      <c r="B118" s="55" t="s">
        <v>475</v>
      </c>
      <c r="C118" s="55" t="s">
        <v>1035</v>
      </c>
      <c r="D118" s="55"/>
      <c r="E118" s="55"/>
      <c r="O118" s="105"/>
      <c r="P118" s="58"/>
    </row>
    <row r="119" spans="1:16" x14ac:dyDescent="0.4">
      <c r="A119" s="55" t="s">
        <v>1008</v>
      </c>
      <c r="B119" s="55" t="s">
        <v>475</v>
      </c>
      <c r="C119" s="55" t="s">
        <v>1035</v>
      </c>
      <c r="D119" s="55"/>
      <c r="E119" s="55"/>
      <c r="O119" s="105"/>
      <c r="P119" s="59"/>
    </row>
    <row r="120" spans="1:16" x14ac:dyDescent="0.4">
      <c r="A120" s="55" t="s">
        <v>1011</v>
      </c>
      <c r="B120" s="55" t="s">
        <v>475</v>
      </c>
      <c r="C120" s="55" t="s">
        <v>1035</v>
      </c>
      <c r="D120" s="55"/>
      <c r="E120" s="55"/>
      <c r="O120" s="105"/>
      <c r="P120" s="58"/>
    </row>
    <row r="121" spans="1:16" x14ac:dyDescent="0.4">
      <c r="A121" s="55" t="s">
        <v>758</v>
      </c>
      <c r="B121" s="55" t="s">
        <v>470</v>
      </c>
      <c r="C121" s="55" t="s">
        <v>1035</v>
      </c>
      <c r="D121" s="55"/>
      <c r="E121" s="55"/>
      <c r="O121" s="105"/>
      <c r="P121" s="59"/>
    </row>
    <row r="122" spans="1:16" x14ac:dyDescent="0.4">
      <c r="A122" s="55" t="s">
        <v>762</v>
      </c>
      <c r="B122" s="55" t="s">
        <v>470</v>
      </c>
      <c r="C122" s="55" t="s">
        <v>1035</v>
      </c>
      <c r="D122" s="55"/>
      <c r="E122" s="55"/>
      <c r="O122" s="105"/>
      <c r="P122" s="58"/>
    </row>
    <row r="123" spans="1:16" x14ac:dyDescent="0.4">
      <c r="A123" s="55" t="s">
        <v>764</v>
      </c>
      <c r="B123" s="55" t="s">
        <v>470</v>
      </c>
      <c r="C123" s="55" t="s">
        <v>1035</v>
      </c>
      <c r="D123" s="55"/>
      <c r="E123" s="55"/>
      <c r="O123" s="105"/>
      <c r="P123" s="59"/>
    </row>
    <row r="124" spans="1:16" x14ac:dyDescent="0.4">
      <c r="A124" s="55" t="s">
        <v>768</v>
      </c>
      <c r="B124" s="55" t="s">
        <v>470</v>
      </c>
      <c r="C124" s="55" t="s">
        <v>1035</v>
      </c>
      <c r="D124" s="55"/>
      <c r="E124" s="55"/>
      <c r="O124" s="105"/>
      <c r="P124" s="58"/>
    </row>
    <row r="125" spans="1:16" x14ac:dyDescent="0.4">
      <c r="A125" s="55" t="s">
        <v>770</v>
      </c>
      <c r="B125" s="55" t="s">
        <v>470</v>
      </c>
      <c r="C125" s="55" t="s">
        <v>1035</v>
      </c>
      <c r="D125" s="55"/>
      <c r="E125" s="55"/>
      <c r="O125" s="105"/>
      <c r="P125" s="59"/>
    </row>
    <row r="126" spans="1:16" x14ac:dyDescent="0.4">
      <c r="A126" s="55" t="s">
        <v>772</v>
      </c>
      <c r="B126" s="55" t="s">
        <v>470</v>
      </c>
      <c r="C126" s="55" t="s">
        <v>1035</v>
      </c>
      <c r="D126" s="55"/>
      <c r="E126" s="55"/>
      <c r="O126" s="105"/>
      <c r="P126" s="58"/>
    </row>
    <row r="127" spans="1:16" x14ac:dyDescent="0.4">
      <c r="A127" s="55" t="s">
        <v>775</v>
      </c>
      <c r="B127" s="55" t="s">
        <v>470</v>
      </c>
      <c r="C127" s="55" t="s">
        <v>1035</v>
      </c>
      <c r="D127" s="55"/>
      <c r="E127" s="55"/>
      <c r="O127" s="105"/>
      <c r="P127" s="59"/>
    </row>
    <row r="128" spans="1:16" x14ac:dyDescent="0.4">
      <c r="A128" s="55" t="s">
        <v>778</v>
      </c>
      <c r="B128" s="55" t="s">
        <v>470</v>
      </c>
      <c r="C128" s="55" t="s">
        <v>1035</v>
      </c>
      <c r="D128" s="55"/>
      <c r="E128" s="55"/>
      <c r="O128" s="105"/>
      <c r="P128" s="58"/>
    </row>
    <row r="129" spans="1:16" x14ac:dyDescent="0.4">
      <c r="A129" s="55" t="s">
        <v>780</v>
      </c>
      <c r="B129" s="55" t="s">
        <v>470</v>
      </c>
      <c r="C129" s="55" t="s">
        <v>1035</v>
      </c>
      <c r="D129" s="55"/>
      <c r="E129" s="55"/>
      <c r="O129" s="105"/>
      <c r="P129" s="59"/>
    </row>
    <row r="130" spans="1:16" x14ac:dyDescent="0.4">
      <c r="A130" s="55" t="s">
        <v>785</v>
      </c>
      <c r="B130" s="55" t="s">
        <v>470</v>
      </c>
      <c r="C130" s="55" t="s">
        <v>1035</v>
      </c>
      <c r="D130" s="55"/>
      <c r="E130" s="55"/>
      <c r="O130" s="105"/>
      <c r="P130" s="58"/>
    </row>
    <row r="131" spans="1:16" x14ac:dyDescent="0.4">
      <c r="A131" s="55" t="s">
        <v>789</v>
      </c>
      <c r="B131" s="55" t="s">
        <v>470</v>
      </c>
      <c r="C131" s="55" t="s">
        <v>1035</v>
      </c>
      <c r="D131" s="55"/>
      <c r="E131" s="55"/>
      <c r="O131" s="105"/>
      <c r="P131" s="59"/>
    </row>
    <row r="132" spans="1:16" x14ac:dyDescent="0.4">
      <c r="A132" s="55" t="s">
        <v>792</v>
      </c>
      <c r="B132" s="55" t="s">
        <v>470</v>
      </c>
      <c r="C132" s="55" t="s">
        <v>1035</v>
      </c>
      <c r="D132" s="55"/>
      <c r="E132" s="55"/>
      <c r="O132" s="105"/>
      <c r="P132" s="58"/>
    </row>
    <row r="133" spans="1:16" x14ac:dyDescent="0.4">
      <c r="A133" s="55" t="s">
        <v>796</v>
      </c>
      <c r="B133" s="55" t="s">
        <v>470</v>
      </c>
      <c r="C133" s="55" t="s">
        <v>1035</v>
      </c>
      <c r="D133" s="55"/>
      <c r="E133" s="55"/>
      <c r="O133" s="105"/>
      <c r="P133" s="59"/>
    </row>
    <row r="134" spans="1:16" x14ac:dyDescent="0.4">
      <c r="A134" s="55" t="s">
        <v>799</v>
      </c>
      <c r="B134" s="55" t="s">
        <v>470</v>
      </c>
      <c r="C134" s="55" t="s">
        <v>1035</v>
      </c>
      <c r="D134" s="55"/>
      <c r="E134" s="55"/>
      <c r="O134" s="105"/>
      <c r="P134" s="58"/>
    </row>
    <row r="135" spans="1:16" x14ac:dyDescent="0.4">
      <c r="A135" s="55" t="s">
        <v>802</v>
      </c>
      <c r="B135" s="55" t="s">
        <v>470</v>
      </c>
      <c r="C135" s="55" t="s">
        <v>1035</v>
      </c>
      <c r="D135" s="55"/>
      <c r="E135" s="55"/>
      <c r="O135" s="105"/>
      <c r="P135" s="59"/>
    </row>
    <row r="136" spans="1:16" x14ac:dyDescent="0.4">
      <c r="A136" s="55" t="s">
        <v>806</v>
      </c>
      <c r="B136" s="55" t="s">
        <v>470</v>
      </c>
      <c r="C136" s="55" t="s">
        <v>1035</v>
      </c>
      <c r="D136" s="55"/>
      <c r="E136" s="55"/>
      <c r="O136" s="105"/>
      <c r="P136" s="58"/>
    </row>
    <row r="137" spans="1:16" x14ac:dyDescent="0.4">
      <c r="A137" s="55" t="s">
        <v>809</v>
      </c>
      <c r="B137" s="55" t="s">
        <v>470</v>
      </c>
      <c r="C137" s="55" t="s">
        <v>1035</v>
      </c>
      <c r="D137" s="55"/>
      <c r="E137" s="55"/>
      <c r="O137" s="105"/>
      <c r="P137" s="59"/>
    </row>
    <row r="138" spans="1:16" x14ac:dyDescent="0.4">
      <c r="A138" s="55" t="s">
        <v>811</v>
      </c>
      <c r="B138" s="55" t="s">
        <v>470</v>
      </c>
      <c r="C138" s="55" t="s">
        <v>1035</v>
      </c>
      <c r="D138" s="55"/>
      <c r="E138" s="55"/>
      <c r="O138" s="105"/>
      <c r="P138" s="58"/>
    </row>
    <row r="139" spans="1:16" x14ac:dyDescent="0.4">
      <c r="A139" s="55" t="s">
        <v>813</v>
      </c>
      <c r="B139" s="55" t="s">
        <v>470</v>
      </c>
      <c r="C139" s="55" t="s">
        <v>1035</v>
      </c>
      <c r="D139" s="55"/>
      <c r="E139" s="55"/>
      <c r="O139" s="105"/>
      <c r="P139" s="59"/>
    </row>
    <row r="140" spans="1:16" x14ac:dyDescent="0.4">
      <c r="A140" s="55" t="s">
        <v>816</v>
      </c>
      <c r="B140" s="55" t="s">
        <v>470</v>
      </c>
      <c r="C140" s="55" t="s">
        <v>1035</v>
      </c>
      <c r="D140" s="55"/>
      <c r="E140" s="55"/>
      <c r="O140" s="105"/>
      <c r="P140" s="58"/>
    </row>
    <row r="141" spans="1:16" x14ac:dyDescent="0.4">
      <c r="A141" s="55" t="s">
        <v>818</v>
      </c>
      <c r="B141" s="55" t="s">
        <v>470</v>
      </c>
      <c r="C141" s="55" t="s">
        <v>1035</v>
      </c>
      <c r="D141" s="55"/>
      <c r="E141" s="55"/>
      <c r="O141" s="105"/>
      <c r="P141" s="59"/>
    </row>
    <row r="142" spans="1:16" x14ac:dyDescent="0.4">
      <c r="A142" s="55" t="s">
        <v>821</v>
      </c>
      <c r="B142" s="55" t="s">
        <v>470</v>
      </c>
      <c r="C142" s="55" t="s">
        <v>1035</v>
      </c>
      <c r="D142" s="55"/>
      <c r="E142" s="55"/>
      <c r="O142" s="105"/>
      <c r="P142" s="58"/>
    </row>
    <row r="143" spans="1:16" x14ac:dyDescent="0.4">
      <c r="A143" s="55" t="s">
        <v>822</v>
      </c>
      <c r="B143" s="55" t="s">
        <v>470</v>
      </c>
      <c r="C143" s="55" t="s">
        <v>1035</v>
      </c>
      <c r="D143" s="55"/>
      <c r="E143" s="55"/>
      <c r="O143" s="105"/>
      <c r="P143" s="59"/>
    </row>
    <row r="144" spans="1:16" x14ac:dyDescent="0.4">
      <c r="A144" s="55" t="s">
        <v>824</v>
      </c>
      <c r="B144" s="55" t="s">
        <v>470</v>
      </c>
      <c r="C144" s="55" t="s">
        <v>1035</v>
      </c>
      <c r="D144" s="55"/>
      <c r="E144" s="55"/>
      <c r="O144" s="105"/>
      <c r="P144" s="58"/>
    </row>
    <row r="145" spans="1:16" x14ac:dyDescent="0.4">
      <c r="A145" s="55" t="s">
        <v>825</v>
      </c>
      <c r="B145" s="55" t="s">
        <v>470</v>
      </c>
      <c r="C145" s="55" t="s">
        <v>1035</v>
      </c>
      <c r="D145" s="55"/>
      <c r="E145" s="55"/>
      <c r="O145" s="105"/>
      <c r="P145" s="59"/>
    </row>
    <row r="146" spans="1:16" x14ac:dyDescent="0.4">
      <c r="A146" s="55" t="s">
        <v>827</v>
      </c>
      <c r="B146" s="55" t="s">
        <v>470</v>
      </c>
      <c r="C146" s="55" t="s">
        <v>1035</v>
      </c>
      <c r="D146" s="55"/>
      <c r="E146" s="55"/>
      <c r="O146" s="105"/>
      <c r="P146" s="58"/>
    </row>
    <row r="147" spans="1:16" x14ac:dyDescent="0.4">
      <c r="A147" s="55" t="s">
        <v>829</v>
      </c>
      <c r="B147" s="55" t="s">
        <v>470</v>
      </c>
      <c r="C147" s="55" t="s">
        <v>1035</v>
      </c>
      <c r="D147" s="55"/>
      <c r="E147" s="55"/>
      <c r="O147" s="105"/>
      <c r="P147" s="59"/>
    </row>
    <row r="148" spans="1:16" x14ac:dyDescent="0.4">
      <c r="A148" s="55" t="s">
        <v>831</v>
      </c>
      <c r="B148" s="55" t="s">
        <v>470</v>
      </c>
      <c r="C148" s="55" t="s">
        <v>1035</v>
      </c>
      <c r="D148" s="55"/>
      <c r="E148" s="55"/>
      <c r="O148" s="105"/>
      <c r="P148" s="58"/>
    </row>
    <row r="149" spans="1:16" x14ac:dyDescent="0.4">
      <c r="A149" s="55" t="s">
        <v>832</v>
      </c>
      <c r="B149" s="55" t="s">
        <v>470</v>
      </c>
      <c r="C149" s="55" t="s">
        <v>1035</v>
      </c>
      <c r="D149" s="55"/>
      <c r="E149" s="55"/>
      <c r="O149" s="105"/>
      <c r="P149" s="59"/>
    </row>
    <row r="150" spans="1:16" x14ac:dyDescent="0.4">
      <c r="A150" s="55" t="s">
        <v>833</v>
      </c>
      <c r="B150" s="55" t="s">
        <v>470</v>
      </c>
      <c r="C150" s="55" t="s">
        <v>1035</v>
      </c>
      <c r="D150" s="55"/>
      <c r="E150" s="55"/>
      <c r="O150" s="105"/>
      <c r="P150" s="58"/>
    </row>
    <row r="151" spans="1:16" x14ac:dyDescent="0.4">
      <c r="A151" s="55" t="s">
        <v>835</v>
      </c>
      <c r="B151" s="55" t="s">
        <v>470</v>
      </c>
      <c r="C151" s="55" t="s">
        <v>1035</v>
      </c>
      <c r="D151" s="55"/>
      <c r="E151" s="55"/>
      <c r="O151" s="105"/>
      <c r="P151" s="59"/>
    </row>
    <row r="152" spans="1:16" x14ac:dyDescent="0.4">
      <c r="A152" s="55" t="s">
        <v>837</v>
      </c>
      <c r="B152" s="55" t="s">
        <v>470</v>
      </c>
      <c r="C152" s="55" t="s">
        <v>1035</v>
      </c>
      <c r="D152" s="55"/>
      <c r="E152" s="55"/>
      <c r="O152" s="105"/>
      <c r="P152" s="58"/>
    </row>
    <row r="153" spans="1:16" x14ac:dyDescent="0.4">
      <c r="A153" s="55" t="s">
        <v>841</v>
      </c>
      <c r="B153" s="55" t="s">
        <v>470</v>
      </c>
      <c r="C153" s="55" t="s">
        <v>1035</v>
      </c>
      <c r="D153" s="55"/>
      <c r="E153" s="55"/>
      <c r="O153" s="105"/>
      <c r="P153" s="59"/>
    </row>
    <row r="154" spans="1:16" x14ac:dyDescent="0.4">
      <c r="A154" s="55" t="s">
        <v>843</v>
      </c>
      <c r="B154" s="55" t="s">
        <v>470</v>
      </c>
      <c r="C154" s="55" t="s">
        <v>1035</v>
      </c>
      <c r="D154" s="55"/>
      <c r="E154" s="55"/>
      <c r="O154" s="105"/>
      <c r="P154" s="58"/>
    </row>
    <row r="155" spans="1:16" x14ac:dyDescent="0.4">
      <c r="A155" s="55" t="s">
        <v>845</v>
      </c>
      <c r="B155" s="55" t="s">
        <v>470</v>
      </c>
      <c r="C155" s="55" t="s">
        <v>1035</v>
      </c>
      <c r="D155" s="55"/>
      <c r="E155" s="55"/>
      <c r="O155" s="105"/>
      <c r="P155" s="59"/>
    </row>
    <row r="156" spans="1:16" x14ac:dyDescent="0.4">
      <c r="A156" s="55" t="s">
        <v>847</v>
      </c>
      <c r="B156" s="55" t="s">
        <v>470</v>
      </c>
      <c r="C156" s="55" t="s">
        <v>1035</v>
      </c>
      <c r="D156" s="55"/>
      <c r="E156" s="55"/>
      <c r="O156" s="105"/>
      <c r="P156" s="58"/>
    </row>
    <row r="157" spans="1:16" x14ac:dyDescent="0.4">
      <c r="A157" s="55" t="s">
        <v>850</v>
      </c>
      <c r="B157" s="55" t="s">
        <v>470</v>
      </c>
      <c r="C157" s="55" t="s">
        <v>1035</v>
      </c>
      <c r="D157" s="55"/>
      <c r="E157" s="55"/>
      <c r="O157" s="105"/>
      <c r="P157" s="59"/>
    </row>
    <row r="158" spans="1:16" x14ac:dyDescent="0.4">
      <c r="A158" s="55" t="s">
        <v>851</v>
      </c>
      <c r="B158" s="55" t="s">
        <v>470</v>
      </c>
      <c r="C158" s="55" t="s">
        <v>1035</v>
      </c>
      <c r="D158" s="55"/>
      <c r="E158" s="55"/>
      <c r="O158" s="105"/>
      <c r="P158" s="58"/>
    </row>
    <row r="159" spans="1:16" x14ac:dyDescent="0.4">
      <c r="A159" s="55" t="s">
        <v>853</v>
      </c>
      <c r="B159" s="55" t="s">
        <v>470</v>
      </c>
      <c r="C159" s="55" t="s">
        <v>1035</v>
      </c>
      <c r="D159" s="55"/>
      <c r="E159" s="55"/>
      <c r="O159" s="105"/>
      <c r="P159" s="59"/>
    </row>
    <row r="160" spans="1:16" x14ac:dyDescent="0.4">
      <c r="A160" s="55" t="s">
        <v>855</v>
      </c>
      <c r="B160" s="55" t="s">
        <v>470</v>
      </c>
      <c r="C160" s="55" t="s">
        <v>1035</v>
      </c>
      <c r="D160" s="55"/>
      <c r="E160" s="55"/>
      <c r="O160" s="105"/>
      <c r="P160" s="58"/>
    </row>
    <row r="161" spans="1:16" x14ac:dyDescent="0.4">
      <c r="A161" s="55" t="s">
        <v>857</v>
      </c>
      <c r="B161" s="55" t="s">
        <v>470</v>
      </c>
      <c r="C161" s="55" t="s">
        <v>1035</v>
      </c>
      <c r="D161" s="55"/>
      <c r="E161" s="55"/>
      <c r="O161" s="105"/>
      <c r="P161" s="59"/>
    </row>
    <row r="162" spans="1:16" x14ac:dyDescent="0.4">
      <c r="A162" s="55" t="s">
        <v>859</v>
      </c>
      <c r="B162" s="55" t="s">
        <v>470</v>
      </c>
      <c r="C162" s="55" t="s">
        <v>1035</v>
      </c>
      <c r="D162" s="55"/>
      <c r="E162" s="55"/>
      <c r="O162" s="105"/>
      <c r="P162" s="58"/>
    </row>
    <row r="163" spans="1:16" x14ac:dyDescent="0.4">
      <c r="A163" s="55" t="s">
        <v>861</v>
      </c>
      <c r="B163" s="55" t="s">
        <v>470</v>
      </c>
      <c r="C163" s="55" t="s">
        <v>1035</v>
      </c>
      <c r="D163" s="55"/>
      <c r="E163" s="55"/>
      <c r="O163" s="105"/>
      <c r="P163" s="59"/>
    </row>
    <row r="164" spans="1:16" x14ac:dyDescent="0.4">
      <c r="A164" s="55" t="s">
        <v>863</v>
      </c>
      <c r="B164" s="55" t="s">
        <v>470</v>
      </c>
      <c r="C164" s="55" t="s">
        <v>1035</v>
      </c>
      <c r="D164" s="55"/>
      <c r="E164" s="55"/>
      <c r="O164" s="105"/>
      <c r="P164" s="58"/>
    </row>
    <row r="165" spans="1:16" x14ac:dyDescent="0.4">
      <c r="A165" s="55" t="s">
        <v>865</v>
      </c>
      <c r="B165" s="55" t="s">
        <v>470</v>
      </c>
      <c r="C165" s="55" t="s">
        <v>1035</v>
      </c>
      <c r="D165" s="55"/>
      <c r="E165" s="55"/>
      <c r="O165" s="105"/>
      <c r="P165" s="59"/>
    </row>
    <row r="166" spans="1:16" x14ac:dyDescent="0.4">
      <c r="A166" s="55" t="s">
        <v>867</v>
      </c>
      <c r="B166" s="55" t="s">
        <v>470</v>
      </c>
      <c r="C166" s="55" t="s">
        <v>1035</v>
      </c>
      <c r="D166" s="55"/>
      <c r="E166" s="55"/>
      <c r="O166" s="105"/>
      <c r="P166" s="58"/>
    </row>
    <row r="167" spans="1:16" x14ac:dyDescent="0.4">
      <c r="A167" s="55" t="s">
        <v>869</v>
      </c>
      <c r="B167" s="55" t="s">
        <v>470</v>
      </c>
      <c r="C167" s="55" t="s">
        <v>1035</v>
      </c>
      <c r="D167" s="55"/>
      <c r="E167" s="55"/>
      <c r="O167" s="105"/>
      <c r="P167" s="59"/>
    </row>
    <row r="168" spans="1:16" x14ac:dyDescent="0.4">
      <c r="A168" s="55" t="s">
        <v>871</v>
      </c>
      <c r="B168" s="55" t="s">
        <v>470</v>
      </c>
      <c r="C168" s="55" t="s">
        <v>1035</v>
      </c>
      <c r="D168" s="55"/>
      <c r="E168" s="55"/>
      <c r="O168" s="105"/>
      <c r="P168" s="58"/>
    </row>
    <row r="169" spans="1:16" x14ac:dyDescent="0.4">
      <c r="A169" s="55" t="s">
        <v>873</v>
      </c>
      <c r="B169" s="55" t="s">
        <v>470</v>
      </c>
      <c r="C169" s="55" t="s">
        <v>1035</v>
      </c>
      <c r="D169" s="55"/>
      <c r="E169" s="55"/>
      <c r="O169" s="105"/>
      <c r="P169" s="59"/>
    </row>
    <row r="170" spans="1:16" x14ac:dyDescent="0.4">
      <c r="A170" s="55" t="s">
        <v>875</v>
      </c>
      <c r="B170" s="55" t="s">
        <v>470</v>
      </c>
      <c r="C170" s="55" t="s">
        <v>1035</v>
      </c>
      <c r="D170" s="55"/>
      <c r="E170" s="55"/>
      <c r="O170" s="105"/>
      <c r="P170" s="58"/>
    </row>
    <row r="171" spans="1:16" x14ac:dyDescent="0.4">
      <c r="A171" s="55" t="s">
        <v>877</v>
      </c>
      <c r="B171" s="55" t="s">
        <v>470</v>
      </c>
      <c r="C171" s="55" t="s">
        <v>1035</v>
      </c>
      <c r="D171" s="55"/>
      <c r="E171" s="55"/>
      <c r="O171" s="105"/>
      <c r="P171" s="59"/>
    </row>
    <row r="172" spans="1:16" x14ac:dyDescent="0.4">
      <c r="A172" s="55" t="s">
        <v>879</v>
      </c>
      <c r="B172" s="55" t="s">
        <v>470</v>
      </c>
      <c r="C172" s="55" t="s">
        <v>1035</v>
      </c>
      <c r="D172" s="55"/>
      <c r="E172" s="55"/>
      <c r="O172" s="105"/>
      <c r="P172" s="58"/>
    </row>
    <row r="173" spans="1:16" x14ac:dyDescent="0.4">
      <c r="A173" s="55" t="s">
        <v>880</v>
      </c>
      <c r="B173" s="55" t="s">
        <v>470</v>
      </c>
      <c r="C173" s="55" t="s">
        <v>1035</v>
      </c>
      <c r="D173" s="55"/>
      <c r="E173" s="55"/>
      <c r="O173" s="105"/>
      <c r="P173" s="59"/>
    </row>
    <row r="174" spans="1:16" x14ac:dyDescent="0.4">
      <c r="A174" s="55" t="s">
        <v>1056</v>
      </c>
      <c r="B174" s="55" t="s">
        <v>470</v>
      </c>
      <c r="C174" s="55" t="s">
        <v>1035</v>
      </c>
      <c r="D174" s="55"/>
      <c r="E174" s="55"/>
      <c r="O174" s="105"/>
      <c r="P174" s="58"/>
    </row>
    <row r="175" spans="1:16" x14ac:dyDescent="0.4">
      <c r="A175" s="55" t="s">
        <v>1057</v>
      </c>
      <c r="B175" s="55" t="s">
        <v>470</v>
      </c>
      <c r="C175" s="55" t="s">
        <v>1035</v>
      </c>
      <c r="D175" s="55"/>
      <c r="E175" s="55"/>
      <c r="O175" s="105"/>
      <c r="P175" s="59"/>
    </row>
    <row r="176" spans="1:16" x14ac:dyDescent="0.4">
      <c r="A176" s="55" t="s">
        <v>1058</v>
      </c>
      <c r="B176" s="55" t="s">
        <v>470</v>
      </c>
      <c r="C176" s="55" t="s">
        <v>1035</v>
      </c>
      <c r="D176" s="55"/>
      <c r="E176" s="55"/>
      <c r="O176" s="105"/>
      <c r="P176" s="58"/>
    </row>
    <row r="177" spans="1:16" x14ac:dyDescent="0.4">
      <c r="A177" s="55" t="s">
        <v>1059</v>
      </c>
      <c r="B177" s="55" t="s">
        <v>470</v>
      </c>
      <c r="C177" s="55" t="s">
        <v>1035</v>
      </c>
      <c r="D177" s="55"/>
      <c r="E177" s="55"/>
      <c r="O177" s="105"/>
      <c r="P177" s="59"/>
    </row>
    <row r="178" spans="1:16" x14ac:dyDescent="0.4">
      <c r="A178" s="55" t="s">
        <v>1060</v>
      </c>
      <c r="B178" s="55" t="s">
        <v>470</v>
      </c>
      <c r="C178" s="55" t="s">
        <v>1035</v>
      </c>
      <c r="D178" s="55"/>
      <c r="E178" s="55"/>
      <c r="O178" s="105"/>
      <c r="P178" s="58"/>
    </row>
    <row r="179" spans="1:16" x14ac:dyDescent="0.4">
      <c r="A179" s="55" t="s">
        <v>1061</v>
      </c>
      <c r="B179" s="55" t="s">
        <v>470</v>
      </c>
      <c r="C179" s="55" t="s">
        <v>1035</v>
      </c>
      <c r="D179" s="55"/>
      <c r="E179" s="55"/>
      <c r="O179" s="105"/>
      <c r="P179" s="59"/>
    </row>
    <row r="180" spans="1:16" x14ac:dyDescent="0.4">
      <c r="A180" s="55" t="s">
        <v>1062</v>
      </c>
      <c r="B180" s="55" t="s">
        <v>470</v>
      </c>
      <c r="C180" s="55" t="s">
        <v>1035</v>
      </c>
      <c r="D180" s="55"/>
      <c r="E180" s="55"/>
      <c r="O180" s="105"/>
      <c r="P180" s="58"/>
    </row>
    <row r="181" spans="1:16" x14ac:dyDescent="0.4">
      <c r="A181" s="55" t="s">
        <v>1063</v>
      </c>
      <c r="B181" s="55" t="s">
        <v>470</v>
      </c>
      <c r="C181" s="55" t="s">
        <v>1035</v>
      </c>
      <c r="D181" s="55"/>
      <c r="E181" s="55"/>
      <c r="O181" s="105"/>
      <c r="P181" s="59"/>
    </row>
    <row r="182" spans="1:16" x14ac:dyDescent="0.4">
      <c r="A182" s="55" t="s">
        <v>1064</v>
      </c>
      <c r="B182" s="55" t="s">
        <v>470</v>
      </c>
      <c r="C182" s="55" t="s">
        <v>1035</v>
      </c>
      <c r="D182" s="55"/>
      <c r="E182" s="55"/>
      <c r="O182" s="105"/>
      <c r="P182" s="58"/>
    </row>
    <row r="183" spans="1:16" x14ac:dyDescent="0.4">
      <c r="A183" s="55" t="s">
        <v>903</v>
      </c>
      <c r="B183" s="55" t="s">
        <v>472</v>
      </c>
      <c r="C183" s="55" t="s">
        <v>1035</v>
      </c>
      <c r="D183" s="55"/>
      <c r="E183" s="55"/>
      <c r="O183" s="105"/>
      <c r="P183" s="59"/>
    </row>
    <row r="184" spans="1:16" x14ac:dyDescent="0.4">
      <c r="A184" s="55" t="s">
        <v>906</v>
      </c>
      <c r="B184" s="55" t="s">
        <v>472</v>
      </c>
      <c r="C184" s="55" t="s">
        <v>1035</v>
      </c>
      <c r="D184" s="55"/>
      <c r="E184" s="55"/>
      <c r="O184" s="105"/>
      <c r="P184" s="58"/>
    </row>
    <row r="185" spans="1:16" x14ac:dyDescent="0.4">
      <c r="A185" s="55" t="s">
        <v>908</v>
      </c>
      <c r="B185" s="55" t="s">
        <v>472</v>
      </c>
      <c r="C185" s="55" t="s">
        <v>1035</v>
      </c>
      <c r="D185" s="55"/>
      <c r="E185" s="55"/>
      <c r="O185" s="105"/>
      <c r="P185" s="59"/>
    </row>
    <row r="186" spans="1:16" x14ac:dyDescent="0.4">
      <c r="A186" s="55" t="s">
        <v>910</v>
      </c>
      <c r="B186" s="55" t="s">
        <v>472</v>
      </c>
      <c r="C186" s="55" t="s">
        <v>1035</v>
      </c>
      <c r="D186" s="55"/>
      <c r="E186" s="55"/>
      <c r="O186" s="105"/>
      <c r="P186" s="58"/>
    </row>
    <row r="187" spans="1:16" x14ac:dyDescent="0.4">
      <c r="A187" s="55" t="s">
        <v>912</v>
      </c>
      <c r="B187" s="55" t="s">
        <v>472</v>
      </c>
      <c r="C187" s="55" t="s">
        <v>1035</v>
      </c>
      <c r="D187" s="55"/>
      <c r="E187" s="55"/>
      <c r="O187" s="105"/>
      <c r="P187" s="59"/>
    </row>
    <row r="188" spans="1:16" x14ac:dyDescent="0.4">
      <c r="A188" s="55" t="s">
        <v>915</v>
      </c>
      <c r="B188" s="55" t="s">
        <v>472</v>
      </c>
      <c r="C188" s="55" t="s">
        <v>1035</v>
      </c>
      <c r="D188" s="55"/>
      <c r="E188" s="55"/>
      <c r="O188" s="105"/>
      <c r="P188" s="58"/>
    </row>
    <row r="189" spans="1:16" x14ac:dyDescent="0.4">
      <c r="A189" s="55" t="s">
        <v>918</v>
      </c>
      <c r="B189" s="55" t="s">
        <v>472</v>
      </c>
      <c r="C189" s="55" t="s">
        <v>1035</v>
      </c>
      <c r="D189" s="55"/>
      <c r="E189" s="55"/>
      <c r="O189" s="105"/>
      <c r="P189" s="59"/>
    </row>
    <row r="190" spans="1:16" x14ac:dyDescent="0.4">
      <c r="A190" s="55" t="s">
        <v>920</v>
      </c>
      <c r="B190" s="55" t="s">
        <v>472</v>
      </c>
      <c r="C190" s="55" t="s">
        <v>1035</v>
      </c>
      <c r="D190" s="55"/>
      <c r="E190" s="55"/>
      <c r="O190" s="105"/>
      <c r="P190" s="58"/>
    </row>
    <row r="191" spans="1:16" x14ac:dyDescent="0.4">
      <c r="A191" s="55" t="s">
        <v>924</v>
      </c>
      <c r="B191" s="55" t="s">
        <v>472</v>
      </c>
      <c r="C191" s="55" t="s">
        <v>1035</v>
      </c>
      <c r="D191" s="55"/>
      <c r="E191" s="55"/>
      <c r="O191" s="105"/>
      <c r="P191" s="59"/>
    </row>
    <row r="192" spans="1:16" x14ac:dyDescent="0.4">
      <c r="A192" s="55" t="s">
        <v>927</v>
      </c>
      <c r="B192" s="55" t="s">
        <v>472</v>
      </c>
      <c r="C192" s="55" t="s">
        <v>1035</v>
      </c>
      <c r="D192" s="55"/>
      <c r="E192" s="55"/>
      <c r="O192" s="105"/>
      <c r="P192" s="58"/>
    </row>
    <row r="193" spans="1:16" x14ac:dyDescent="0.4">
      <c r="A193" s="55" t="s">
        <v>929</v>
      </c>
      <c r="B193" s="55" t="s">
        <v>472</v>
      </c>
      <c r="C193" s="55" t="s">
        <v>1035</v>
      </c>
      <c r="D193" s="55"/>
      <c r="E193" s="55"/>
      <c r="O193" s="105"/>
      <c r="P193" s="59"/>
    </row>
    <row r="194" spans="1:16" x14ac:dyDescent="0.4">
      <c r="A194" s="55" t="s">
        <v>931</v>
      </c>
      <c r="B194" s="55" t="s">
        <v>472</v>
      </c>
      <c r="C194" s="55" t="s">
        <v>1035</v>
      </c>
      <c r="D194" s="55"/>
      <c r="E194" s="55"/>
      <c r="O194" s="105"/>
      <c r="P194" s="58"/>
    </row>
    <row r="195" spans="1:16" x14ac:dyDescent="0.4">
      <c r="A195" s="55" t="s">
        <v>933</v>
      </c>
      <c r="B195" s="55" t="s">
        <v>472</v>
      </c>
      <c r="C195" s="55" t="s">
        <v>1035</v>
      </c>
      <c r="D195" s="55"/>
      <c r="E195" s="55"/>
      <c r="O195" s="105"/>
      <c r="P195" s="59"/>
    </row>
    <row r="196" spans="1:16" x14ac:dyDescent="0.4">
      <c r="A196" s="55" t="s">
        <v>935</v>
      </c>
      <c r="B196" s="55" t="s">
        <v>472</v>
      </c>
      <c r="C196" s="55" t="s">
        <v>1035</v>
      </c>
      <c r="D196" s="55"/>
      <c r="E196" s="55"/>
      <c r="O196" s="105"/>
      <c r="P196" s="58"/>
    </row>
    <row r="197" spans="1:16" x14ac:dyDescent="0.4">
      <c r="A197" s="55" t="s">
        <v>937</v>
      </c>
      <c r="B197" s="55" t="s">
        <v>472</v>
      </c>
      <c r="C197" s="55" t="s">
        <v>1035</v>
      </c>
      <c r="D197" s="55"/>
      <c r="E197" s="55"/>
      <c r="O197" s="105"/>
      <c r="P197" s="59"/>
    </row>
    <row r="198" spans="1:16" x14ac:dyDescent="0.4">
      <c r="A198" s="55" t="s">
        <v>939</v>
      </c>
      <c r="B198" s="55" t="s">
        <v>472</v>
      </c>
      <c r="C198" s="55" t="s">
        <v>1035</v>
      </c>
      <c r="D198" s="55"/>
      <c r="E198" s="55"/>
      <c r="O198" s="105"/>
      <c r="P198" s="58"/>
    </row>
    <row r="199" spans="1:16" x14ac:dyDescent="0.4">
      <c r="A199" s="55" t="s">
        <v>942</v>
      </c>
      <c r="B199" s="55" t="s">
        <v>472</v>
      </c>
      <c r="C199" s="55" t="s">
        <v>1035</v>
      </c>
      <c r="D199" s="55"/>
      <c r="E199" s="55"/>
      <c r="O199" s="105"/>
      <c r="P199" s="59"/>
    </row>
    <row r="200" spans="1:16" x14ac:dyDescent="0.4">
      <c r="A200" s="55" t="s">
        <v>944</v>
      </c>
      <c r="B200" s="55" t="s">
        <v>472</v>
      </c>
      <c r="C200" s="55" t="s">
        <v>1035</v>
      </c>
      <c r="D200" s="55"/>
      <c r="E200" s="55"/>
      <c r="O200" s="105"/>
      <c r="P200" s="58"/>
    </row>
    <row r="201" spans="1:16" x14ac:dyDescent="0.4">
      <c r="A201" s="55" t="s">
        <v>947</v>
      </c>
      <c r="B201" s="55" t="s">
        <v>472</v>
      </c>
      <c r="C201" s="55" t="s">
        <v>1035</v>
      </c>
      <c r="D201" s="55"/>
      <c r="E201" s="55"/>
      <c r="O201" s="105"/>
      <c r="P201" s="59"/>
    </row>
    <row r="202" spans="1:16" x14ac:dyDescent="0.4">
      <c r="A202" s="55" t="s">
        <v>949</v>
      </c>
      <c r="B202" s="55" t="s">
        <v>472</v>
      </c>
      <c r="C202" s="55" t="s">
        <v>1035</v>
      </c>
      <c r="D202" s="55"/>
      <c r="E202" s="55"/>
      <c r="O202" s="105"/>
      <c r="P202" s="58"/>
    </row>
    <row r="203" spans="1:16" x14ac:dyDescent="0.4">
      <c r="A203" s="55" t="s">
        <v>951</v>
      </c>
      <c r="B203" s="55" t="s">
        <v>472</v>
      </c>
      <c r="C203" s="55" t="s">
        <v>1035</v>
      </c>
      <c r="D203" s="55"/>
      <c r="E203" s="55"/>
      <c r="O203" s="105"/>
      <c r="P203" s="59"/>
    </row>
    <row r="204" spans="1:16" x14ac:dyDescent="0.4">
      <c r="A204" s="55" t="s">
        <v>954</v>
      </c>
      <c r="B204" s="55" t="s">
        <v>472</v>
      </c>
      <c r="C204" s="55" t="s">
        <v>1035</v>
      </c>
      <c r="D204" s="55"/>
      <c r="E204" s="55"/>
      <c r="O204" s="105"/>
      <c r="P204" s="58"/>
    </row>
    <row r="205" spans="1:16" x14ac:dyDescent="0.4">
      <c r="A205" s="55" t="s">
        <v>957</v>
      </c>
      <c r="B205" s="55" t="s">
        <v>472</v>
      </c>
      <c r="C205" s="55" t="s">
        <v>1035</v>
      </c>
      <c r="D205" s="55"/>
      <c r="E205" s="55"/>
      <c r="O205" s="105"/>
      <c r="P205" s="59"/>
    </row>
    <row r="206" spans="1:16" x14ac:dyDescent="0.4">
      <c r="A206" s="55" t="s">
        <v>960</v>
      </c>
      <c r="B206" s="55" t="s">
        <v>472</v>
      </c>
      <c r="C206" s="55" t="s">
        <v>1035</v>
      </c>
      <c r="D206" s="55"/>
      <c r="E206" s="55"/>
      <c r="O206" s="105"/>
      <c r="P206" s="58"/>
    </row>
    <row r="207" spans="1:16" x14ac:dyDescent="0.4">
      <c r="A207" s="55" t="s">
        <v>963</v>
      </c>
      <c r="B207" s="55" t="s">
        <v>472</v>
      </c>
      <c r="C207" s="55" t="s">
        <v>1035</v>
      </c>
      <c r="D207" s="55"/>
      <c r="E207" s="55"/>
      <c r="O207" s="105"/>
      <c r="P207" s="59"/>
    </row>
    <row r="208" spans="1:16" x14ac:dyDescent="0.4">
      <c r="A208" s="55" t="s">
        <v>965</v>
      </c>
      <c r="B208" s="55" t="s">
        <v>472</v>
      </c>
      <c r="C208" s="55" t="s">
        <v>1035</v>
      </c>
      <c r="D208" s="55"/>
      <c r="E208" s="55"/>
      <c r="O208" s="105"/>
      <c r="P208" s="58"/>
    </row>
    <row r="209" spans="1:16" x14ac:dyDescent="0.4">
      <c r="A209" s="55" t="s">
        <v>967</v>
      </c>
      <c r="B209" s="55" t="s">
        <v>472</v>
      </c>
      <c r="C209" s="55" t="s">
        <v>1035</v>
      </c>
      <c r="D209" s="55"/>
      <c r="E209" s="55"/>
      <c r="O209" s="105"/>
      <c r="P209" s="59"/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6" x14ac:dyDescent="0.4"/>
  <cols>
    <col min="2" max="2" width="12.921875" bestFit="1" customWidth="1"/>
  </cols>
  <sheetData>
    <row r="1" spans="1:3" x14ac:dyDescent="0.4">
      <c r="A1" t="s">
        <v>1571</v>
      </c>
      <c r="B1" s="106" t="s">
        <v>1572</v>
      </c>
      <c r="C1" t="s">
        <v>462</v>
      </c>
    </row>
    <row r="2" spans="1:3" x14ac:dyDescent="0.4">
      <c r="A2" t="s">
        <v>1573</v>
      </c>
      <c r="B2">
        <f>PI()/180</f>
        <v>1.7453292519943295E-2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opLeftCell="A15" zoomScale="120" zoomScaleNormal="120" workbookViewId="0">
      <selection activeCell="J10" sqref="J10"/>
    </sheetView>
  </sheetViews>
  <sheetFormatPr defaultRowHeight="14.6" x14ac:dyDescent="0.4"/>
  <cols>
    <col min="10" max="10" width="9.84375" bestFit="1" customWidth="1"/>
  </cols>
  <sheetData>
    <row r="2" spans="1:10" x14ac:dyDescent="0.4">
      <c r="A2" s="5"/>
      <c r="B2" s="5"/>
      <c r="C2" s="5"/>
      <c r="D2" s="5"/>
      <c r="E2" s="5"/>
      <c r="F2" s="5"/>
    </row>
    <row r="3" spans="1:10" ht="15.45" x14ac:dyDescent="0.4">
      <c r="A3" s="95"/>
      <c r="B3" s="95"/>
      <c r="C3" s="56" t="s">
        <v>1518</v>
      </c>
      <c r="D3" s="56" t="s">
        <v>1520</v>
      </c>
      <c r="E3" s="56" t="s">
        <v>1523</v>
      </c>
      <c r="F3" s="56" t="s">
        <v>1464</v>
      </c>
    </row>
    <row r="4" spans="1:10" ht="15.45" x14ac:dyDescent="0.4">
      <c r="A4" s="95"/>
      <c r="B4" s="95"/>
      <c r="C4" s="56" t="s">
        <v>1519</v>
      </c>
      <c r="D4" s="56" t="s">
        <v>1521</v>
      </c>
      <c r="E4" s="56" t="s">
        <v>1524</v>
      </c>
      <c r="F4" s="56" t="s">
        <v>1525</v>
      </c>
    </row>
    <row r="5" spans="1:10" ht="15.45" x14ac:dyDescent="0.4">
      <c r="A5" s="95"/>
      <c r="B5" s="95"/>
      <c r="C5" s="56"/>
      <c r="D5" s="56" t="s">
        <v>1522</v>
      </c>
      <c r="E5" s="56"/>
      <c r="F5" s="56"/>
    </row>
    <row r="6" spans="1:10" x14ac:dyDescent="0.4">
      <c r="A6" s="95" t="s">
        <v>1526</v>
      </c>
      <c r="B6" s="95"/>
      <c r="C6" s="95"/>
      <c r="D6" s="95"/>
      <c r="E6" s="95"/>
      <c r="F6" s="95"/>
      <c r="G6" t="s">
        <v>1570</v>
      </c>
      <c r="J6" t="s">
        <v>1080</v>
      </c>
    </row>
    <row r="7" spans="1:10" ht="14.6" customHeight="1" x14ac:dyDescent="0.4">
      <c r="A7" s="102" t="s">
        <v>168</v>
      </c>
      <c r="B7" s="102"/>
      <c r="C7" s="103">
        <v>0.16600999999999999</v>
      </c>
      <c r="D7" s="103"/>
      <c r="E7" s="101" t="s">
        <v>1527</v>
      </c>
      <c r="F7" s="101" t="s">
        <v>1528</v>
      </c>
      <c r="G7" t="str">
        <f>A7&amp;B7</f>
        <v>Mercury</v>
      </c>
      <c r="H7">
        <f>LEFT(E7, 5)*1</f>
        <v>3.3010000000000002</v>
      </c>
      <c r="I7">
        <v>23</v>
      </c>
      <c r="J7">
        <f>H7*10^I7</f>
        <v>3.3009999999999998E+23</v>
      </c>
    </row>
    <row r="8" spans="1:10" ht="14.6" customHeight="1" x14ac:dyDescent="0.4">
      <c r="A8" s="102" t="s">
        <v>466</v>
      </c>
      <c r="B8" s="102"/>
      <c r="C8" s="103">
        <v>2.4478382999999999</v>
      </c>
      <c r="D8" s="103"/>
      <c r="E8" s="101" t="s">
        <v>1529</v>
      </c>
      <c r="F8" s="101" t="s">
        <v>1530</v>
      </c>
      <c r="G8" t="str">
        <f t="shared" ref="G8:G29" si="0">A8&amp;B8</f>
        <v>Venus</v>
      </c>
      <c r="H8">
        <f t="shared" ref="H8:H29" si="1">LEFT(E8, 5)*1</f>
        <v>4.867</v>
      </c>
      <c r="I8">
        <v>24</v>
      </c>
      <c r="J8">
        <f t="shared" ref="J8:J29" si="2">H8*10^I8</f>
        <v>4.8670000000000001E+24</v>
      </c>
    </row>
    <row r="9" spans="1:10" x14ac:dyDescent="0.4">
      <c r="A9" s="104" t="s">
        <v>1531</v>
      </c>
      <c r="B9" s="104"/>
      <c r="C9" s="103">
        <v>3.04043263333</v>
      </c>
      <c r="D9" s="103"/>
      <c r="E9" s="101" t="s">
        <v>1532</v>
      </c>
      <c r="F9" s="101">
        <v>4.4309000000000003</v>
      </c>
      <c r="G9" t="str">
        <f t="shared" si="0"/>
        <v>Earth/Moon system</v>
      </c>
      <c r="H9">
        <f t="shared" si="1"/>
        <v>6.0460000000000003</v>
      </c>
      <c r="I9">
        <v>24</v>
      </c>
      <c r="J9">
        <f t="shared" si="2"/>
        <v>6.0459999999999999E+24</v>
      </c>
    </row>
    <row r="10" spans="1:10" x14ac:dyDescent="0.4">
      <c r="A10" s="103"/>
      <c r="B10" s="100" t="s">
        <v>467</v>
      </c>
      <c r="C10" s="103">
        <v>3.0034895963200001</v>
      </c>
      <c r="D10" s="103"/>
      <c r="E10" s="101" t="s">
        <v>1533</v>
      </c>
      <c r="F10" s="101"/>
      <c r="G10" t="str">
        <f t="shared" si="0"/>
        <v>Earth</v>
      </c>
      <c r="H10">
        <f t="shared" si="1"/>
        <v>5.9720000000000004</v>
      </c>
      <c r="I10">
        <v>24</v>
      </c>
      <c r="J10">
        <f t="shared" si="2"/>
        <v>5.9720000000000003E+24</v>
      </c>
    </row>
    <row r="11" spans="1:10" x14ac:dyDescent="0.4">
      <c r="A11" s="103"/>
      <c r="B11" s="100" t="s">
        <v>505</v>
      </c>
      <c r="C11" s="101"/>
      <c r="D11" s="101" t="s">
        <v>1534</v>
      </c>
      <c r="E11" s="101" t="s">
        <v>1535</v>
      </c>
      <c r="F11" s="101"/>
      <c r="G11" t="str">
        <f t="shared" si="0"/>
        <v>Moon</v>
      </c>
      <c r="H11">
        <f t="shared" si="1"/>
        <v>7.3460000000000001</v>
      </c>
      <c r="I11">
        <v>22</v>
      </c>
      <c r="J11">
        <f t="shared" si="2"/>
        <v>7.3460000000000003E+22</v>
      </c>
    </row>
    <row r="12" spans="1:10" ht="14.6" customHeight="1" x14ac:dyDescent="0.4">
      <c r="A12" s="102" t="s">
        <v>468</v>
      </c>
      <c r="B12" s="102"/>
      <c r="C12" s="103">
        <v>0.32271509999999998</v>
      </c>
      <c r="D12" s="103"/>
      <c r="E12" s="101" t="s">
        <v>1536</v>
      </c>
      <c r="F12" s="101" t="s">
        <v>1537</v>
      </c>
      <c r="G12" t="str">
        <f t="shared" si="0"/>
        <v>Mars</v>
      </c>
      <c r="H12">
        <f t="shared" si="1"/>
        <v>6.4169999999999998</v>
      </c>
      <c r="I12">
        <v>23</v>
      </c>
      <c r="J12">
        <f t="shared" si="2"/>
        <v>6.4169999999999993E+23</v>
      </c>
    </row>
    <row r="13" spans="1:10" ht="14.6" customHeight="1" x14ac:dyDescent="0.4">
      <c r="A13" s="102" t="s">
        <v>469</v>
      </c>
      <c r="B13" s="102"/>
      <c r="C13" s="103">
        <v>954.79193999999995</v>
      </c>
      <c r="D13" s="103"/>
      <c r="E13" s="101" t="s">
        <v>1538</v>
      </c>
      <c r="F13" s="101" t="s">
        <v>1539</v>
      </c>
      <c r="G13" t="str">
        <f t="shared" si="0"/>
        <v>Jupiter</v>
      </c>
      <c r="H13">
        <f>LEFT(E13, 5)*1</f>
        <v>1.899</v>
      </c>
      <c r="I13">
        <v>27</v>
      </c>
      <c r="J13">
        <f t="shared" si="2"/>
        <v>1.899E+27</v>
      </c>
    </row>
    <row r="14" spans="1:10" x14ac:dyDescent="0.4">
      <c r="A14" s="103"/>
      <c r="B14" s="100" t="s">
        <v>517</v>
      </c>
      <c r="C14" s="101"/>
      <c r="D14" s="101" t="s">
        <v>1540</v>
      </c>
      <c r="E14" s="101" t="s">
        <v>1541</v>
      </c>
      <c r="F14" s="101"/>
      <c r="G14" t="str">
        <f t="shared" si="0"/>
        <v>Io</v>
      </c>
      <c r="H14">
        <v>8.93</v>
      </c>
      <c r="I14">
        <v>22</v>
      </c>
      <c r="J14">
        <f t="shared" si="2"/>
        <v>8.9300000000000003E+22</v>
      </c>
    </row>
    <row r="15" spans="1:10" x14ac:dyDescent="0.4">
      <c r="A15" s="103"/>
      <c r="B15" s="100" t="s">
        <v>522</v>
      </c>
      <c r="C15" s="101"/>
      <c r="D15" s="101" t="s">
        <v>1542</v>
      </c>
      <c r="E15" s="101" t="s">
        <v>1543</v>
      </c>
      <c r="F15" s="101"/>
      <c r="G15" t="str">
        <f t="shared" si="0"/>
        <v>Europa</v>
      </c>
      <c r="H15">
        <v>4.8</v>
      </c>
      <c r="I15">
        <v>22</v>
      </c>
      <c r="J15">
        <f t="shared" si="2"/>
        <v>4.8E+22</v>
      </c>
    </row>
    <row r="16" spans="1:10" ht="29.15" x14ac:dyDescent="0.4">
      <c r="A16" s="103"/>
      <c r="B16" s="100" t="s">
        <v>525</v>
      </c>
      <c r="C16" s="101"/>
      <c r="D16" s="101" t="s">
        <v>1544</v>
      </c>
      <c r="E16" s="101" t="s">
        <v>1545</v>
      </c>
      <c r="F16" s="101"/>
      <c r="G16" t="str">
        <f t="shared" si="0"/>
        <v>Ganymede</v>
      </c>
      <c r="H16">
        <v>1.48</v>
      </c>
      <c r="I16">
        <v>23</v>
      </c>
      <c r="J16">
        <f t="shared" si="2"/>
        <v>1.4799999999999999E+23</v>
      </c>
    </row>
    <row r="17" spans="1:10" x14ac:dyDescent="0.4">
      <c r="A17" s="103"/>
      <c r="B17" s="100" t="s">
        <v>528</v>
      </c>
      <c r="C17" s="101"/>
      <c r="D17" s="101" t="s">
        <v>1546</v>
      </c>
      <c r="E17" s="101" t="s">
        <v>1547</v>
      </c>
      <c r="F17" s="101"/>
      <c r="G17" t="str">
        <f t="shared" si="0"/>
        <v>Callisto</v>
      </c>
      <c r="H17">
        <v>1.08</v>
      </c>
      <c r="I17">
        <v>23</v>
      </c>
      <c r="J17">
        <f t="shared" si="2"/>
        <v>1.0799999999999999E+23</v>
      </c>
    </row>
    <row r="18" spans="1:10" ht="14.6" customHeight="1" x14ac:dyDescent="0.4">
      <c r="A18" s="102" t="s">
        <v>470</v>
      </c>
      <c r="B18" s="102"/>
      <c r="C18" s="103">
        <v>285.88600000000002</v>
      </c>
      <c r="D18" s="103"/>
      <c r="E18" s="101" t="s">
        <v>1548</v>
      </c>
      <c r="F18" s="101" t="s">
        <v>1549</v>
      </c>
      <c r="G18" t="str">
        <f t="shared" si="0"/>
        <v>Saturn</v>
      </c>
      <c r="H18">
        <f t="shared" si="1"/>
        <v>5.6849999999999996</v>
      </c>
      <c r="I18">
        <v>26</v>
      </c>
      <c r="J18">
        <f t="shared" si="2"/>
        <v>5.6849999999999998E+26</v>
      </c>
    </row>
    <row r="19" spans="1:10" x14ac:dyDescent="0.4">
      <c r="A19" s="101"/>
      <c r="B19" s="100" t="s">
        <v>772</v>
      </c>
      <c r="C19" s="101"/>
      <c r="D19" s="101" t="s">
        <v>1550</v>
      </c>
      <c r="E19" s="101" t="s">
        <v>1551</v>
      </c>
      <c r="F19" s="101"/>
      <c r="G19" t="str">
        <f t="shared" si="0"/>
        <v>Titan</v>
      </c>
      <c r="H19">
        <v>1.35</v>
      </c>
      <c r="I19">
        <v>23</v>
      </c>
      <c r="J19">
        <f t="shared" si="2"/>
        <v>1.3499999999999999E+23</v>
      </c>
    </row>
    <row r="20" spans="1:10" ht="14.6" customHeight="1" x14ac:dyDescent="0.4">
      <c r="A20" s="102" t="s">
        <v>472</v>
      </c>
      <c r="B20" s="102"/>
      <c r="C20" s="103">
        <v>43.662439999999997</v>
      </c>
      <c r="D20" s="103"/>
      <c r="E20" s="101" t="s">
        <v>1552</v>
      </c>
      <c r="F20" s="101" t="s">
        <v>1539</v>
      </c>
      <c r="G20" t="str">
        <f t="shared" si="0"/>
        <v>Uranus</v>
      </c>
      <c r="H20">
        <f t="shared" si="1"/>
        <v>8.6820000000000004</v>
      </c>
      <c r="I20">
        <v>25</v>
      </c>
      <c r="J20">
        <f t="shared" si="2"/>
        <v>8.6820000000000012E+25</v>
      </c>
    </row>
    <row r="21" spans="1:10" x14ac:dyDescent="0.4">
      <c r="A21" s="103"/>
      <c r="B21" s="100" t="s">
        <v>908</v>
      </c>
      <c r="C21" s="101"/>
      <c r="D21" s="101" t="s">
        <v>1553</v>
      </c>
      <c r="E21" s="101" t="s">
        <v>1554</v>
      </c>
      <c r="F21" s="101"/>
      <c r="G21" t="str">
        <f t="shared" si="0"/>
        <v>Titania</v>
      </c>
      <c r="H21">
        <v>3.52</v>
      </c>
      <c r="I21">
        <v>21</v>
      </c>
      <c r="J21">
        <f t="shared" si="2"/>
        <v>3.52E+21</v>
      </c>
    </row>
    <row r="22" spans="1:10" x14ac:dyDescent="0.4">
      <c r="A22" s="103"/>
      <c r="B22" s="100" t="s">
        <v>910</v>
      </c>
      <c r="C22" s="101"/>
      <c r="D22" s="101" t="s">
        <v>1555</v>
      </c>
      <c r="E22" s="101" t="s">
        <v>1556</v>
      </c>
      <c r="F22" s="101"/>
      <c r="G22" t="str">
        <f t="shared" si="0"/>
        <v>Oberon</v>
      </c>
      <c r="H22">
        <v>3.01</v>
      </c>
      <c r="I22">
        <v>21</v>
      </c>
      <c r="J22">
        <f t="shared" si="2"/>
        <v>3.01E+21</v>
      </c>
    </row>
    <row r="23" spans="1:10" ht="14.6" customHeight="1" x14ac:dyDescent="0.4">
      <c r="A23" s="102" t="s">
        <v>471</v>
      </c>
      <c r="B23" s="102"/>
      <c r="C23" s="103">
        <v>51.513890000000004</v>
      </c>
      <c r="D23" s="103"/>
      <c r="E23" s="101" t="s">
        <v>1557</v>
      </c>
      <c r="F23" s="101" t="s">
        <v>1558</v>
      </c>
      <c r="G23" t="str">
        <f t="shared" si="0"/>
        <v>Neptune</v>
      </c>
      <c r="H23">
        <v>1.024</v>
      </c>
      <c r="I23">
        <v>26</v>
      </c>
      <c r="J23">
        <f t="shared" si="2"/>
        <v>1.0240000000000001E+26</v>
      </c>
    </row>
    <row r="24" spans="1:10" x14ac:dyDescent="0.4">
      <c r="A24" s="101"/>
      <c r="B24" s="100" t="s">
        <v>968</v>
      </c>
      <c r="C24" s="101"/>
      <c r="D24" s="101" t="s">
        <v>1559</v>
      </c>
      <c r="E24" s="101" t="s">
        <v>1560</v>
      </c>
      <c r="F24" s="101"/>
      <c r="G24" t="str">
        <f t="shared" si="0"/>
        <v>Triton</v>
      </c>
      <c r="H24">
        <v>2.14</v>
      </c>
      <c r="I24">
        <v>22</v>
      </c>
      <c r="J24">
        <f t="shared" si="2"/>
        <v>2.1400000000000002E+22</v>
      </c>
    </row>
    <row r="25" spans="1:10" x14ac:dyDescent="0.4">
      <c r="A25" s="95" t="s">
        <v>1561</v>
      </c>
      <c r="B25" s="95"/>
      <c r="C25" s="95"/>
      <c r="D25" s="95"/>
      <c r="E25" s="95"/>
      <c r="F25" s="95"/>
      <c r="G25" t="str">
        <f t="shared" si="0"/>
        <v>Dwarf planets and asteroids</v>
      </c>
    </row>
    <row r="26" spans="1:10" x14ac:dyDescent="0.4">
      <c r="A26" s="104" t="s">
        <v>1562</v>
      </c>
      <c r="B26" s="104"/>
      <c r="C26" s="103">
        <v>7.3959999999999998E-3</v>
      </c>
      <c r="D26" s="103"/>
      <c r="E26" s="101" t="s">
        <v>1563</v>
      </c>
      <c r="F26" s="101" t="s">
        <v>1564</v>
      </c>
      <c r="G26" t="str">
        <f t="shared" si="0"/>
        <v>Pluto/Charon system</v>
      </c>
      <c r="H26">
        <f t="shared" si="1"/>
        <v>1.4710000000000001</v>
      </c>
      <c r="I26">
        <v>22</v>
      </c>
      <c r="J26">
        <f t="shared" si="2"/>
        <v>1.4710000000000001E+22</v>
      </c>
    </row>
    <row r="27" spans="1:10" ht="14.6" customHeight="1" x14ac:dyDescent="0.4">
      <c r="A27" s="102" t="s">
        <v>474</v>
      </c>
      <c r="B27" s="102"/>
      <c r="C27" s="103">
        <v>4.6999999999999999E-4</v>
      </c>
      <c r="D27" s="103"/>
      <c r="E27" s="101" t="s">
        <v>1565</v>
      </c>
      <c r="F27" s="101"/>
      <c r="G27" t="str">
        <f t="shared" si="0"/>
        <v>Ceres</v>
      </c>
      <c r="H27">
        <v>9.3000000000000007</v>
      </c>
      <c r="I27">
        <v>20</v>
      </c>
      <c r="J27">
        <f t="shared" si="2"/>
        <v>9.3000000000000013E+20</v>
      </c>
    </row>
    <row r="28" spans="1:10" ht="14.6" customHeight="1" x14ac:dyDescent="0.4">
      <c r="A28" s="102" t="s">
        <v>1566</v>
      </c>
      <c r="B28" s="102"/>
      <c r="C28" s="103">
        <v>1.2999999999999999E-4</v>
      </c>
      <c r="D28" s="103"/>
      <c r="E28" s="101" t="s">
        <v>1567</v>
      </c>
      <c r="F28" s="101"/>
      <c r="G28" t="str">
        <f t="shared" si="0"/>
        <v>Vesta</v>
      </c>
      <c r="H28">
        <v>2.6</v>
      </c>
      <c r="I28">
        <v>20</v>
      </c>
      <c r="J28">
        <f t="shared" si="2"/>
        <v>2.6E+20</v>
      </c>
    </row>
    <row r="29" spans="1:10" ht="14.6" customHeight="1" x14ac:dyDescent="0.4">
      <c r="A29" s="102" t="s">
        <v>1568</v>
      </c>
      <c r="B29" s="102"/>
      <c r="C29" s="103">
        <v>1E-4</v>
      </c>
      <c r="D29" s="103"/>
      <c r="E29" s="101" t="s">
        <v>1569</v>
      </c>
      <c r="F29" s="5"/>
      <c r="G29" t="str">
        <f t="shared" si="0"/>
        <v>Pallas</v>
      </c>
      <c r="H29">
        <v>2</v>
      </c>
      <c r="I29">
        <v>20</v>
      </c>
      <c r="J29">
        <f t="shared" si="2"/>
        <v>2E+20</v>
      </c>
    </row>
  </sheetData>
  <mergeCells count="31">
    <mergeCell ref="A27:B27"/>
    <mergeCell ref="C27:D27"/>
    <mergeCell ref="A28:B28"/>
    <mergeCell ref="C28:D28"/>
    <mergeCell ref="A29:B29"/>
    <mergeCell ref="C29:D29"/>
    <mergeCell ref="A21:A22"/>
    <mergeCell ref="A23:B23"/>
    <mergeCell ref="C23:D23"/>
    <mergeCell ref="A25:F25"/>
    <mergeCell ref="A26:B26"/>
    <mergeCell ref="C26:D26"/>
    <mergeCell ref="A13:B13"/>
    <mergeCell ref="C13:D13"/>
    <mergeCell ref="A14:A17"/>
    <mergeCell ref="A18:B18"/>
    <mergeCell ref="C18:D18"/>
    <mergeCell ref="A20:B20"/>
    <mergeCell ref="C20:D20"/>
    <mergeCell ref="A9:B9"/>
    <mergeCell ref="C9:D9"/>
    <mergeCell ref="A10:A11"/>
    <mergeCell ref="C10:D10"/>
    <mergeCell ref="A12:B12"/>
    <mergeCell ref="C12:D12"/>
    <mergeCell ref="A3:B5"/>
    <mergeCell ref="A6:F6"/>
    <mergeCell ref="A7:B7"/>
    <mergeCell ref="C7:D7"/>
    <mergeCell ref="A8:B8"/>
    <mergeCell ref="C8:D8"/>
  </mergeCells>
  <hyperlinks>
    <hyperlink ref="A7" r:id="rId1" tooltip="Mercury (planet)" display="https://en.wikipedia.org/wiki/Mercury_(planet)"/>
    <hyperlink ref="A8" r:id="rId2" tooltip="Venus" display="https://en.wikipedia.org/wiki/Venus"/>
    <hyperlink ref="B10" r:id="rId3" tooltip="Earth" display="https://en.wikipedia.org/wiki/Earth"/>
    <hyperlink ref="B11" r:id="rId4" tooltip="Moon" display="https://en.wikipedia.org/wiki/Moon"/>
    <hyperlink ref="A12" r:id="rId5" tooltip="Mars" display="https://en.wikipedia.org/wiki/Mars"/>
    <hyperlink ref="A13" r:id="rId6" tooltip="Jupiter" display="https://en.wikipedia.org/wiki/Jupiter"/>
    <hyperlink ref="B14" r:id="rId7" tooltip="Io (moon)" display="https://en.wikipedia.org/wiki/Io_(moon)"/>
    <hyperlink ref="B15" r:id="rId8" tooltip="Europa (moon)" display="https://en.wikipedia.org/wiki/Europa_(moon)"/>
    <hyperlink ref="B16" r:id="rId9" tooltip="Ganymede (moon)" display="https://en.wikipedia.org/wiki/Ganymede_(moon)"/>
    <hyperlink ref="B17" r:id="rId10" tooltip="Callisto (moon)" display="https://en.wikipedia.org/wiki/Callisto_(moon)"/>
    <hyperlink ref="A18" r:id="rId11" tooltip="Saturn" display="https://en.wikipedia.org/wiki/Saturn"/>
    <hyperlink ref="B19" r:id="rId12" tooltip="Titan (moon)" display="https://en.wikipedia.org/wiki/Titan_(moon)"/>
    <hyperlink ref="A20" r:id="rId13" tooltip="Uranus" display="https://en.wikipedia.org/wiki/Uranus"/>
    <hyperlink ref="B21" r:id="rId14" tooltip="Titania (moon)" display="https://en.wikipedia.org/wiki/Titania_(moon)"/>
    <hyperlink ref="B22" r:id="rId15" tooltip="Oberon (moon)" display="https://en.wikipedia.org/wiki/Oberon_(moon)"/>
    <hyperlink ref="A23" r:id="rId16" tooltip="Neptune" display="https://en.wikipedia.org/wiki/Neptune"/>
    <hyperlink ref="B24" r:id="rId17" tooltip="Triton (moon)" display="https://en.wikipedia.org/wiki/Triton_(moon)"/>
    <hyperlink ref="A27" r:id="rId18" tooltip="Ceres (dwarf planet)" display="https://en.wikipedia.org/wiki/Ceres_(dwarf_planet)"/>
    <hyperlink ref="A28" r:id="rId19" tooltip="4 Vesta" display="https://en.wikipedia.org/wiki/4_Vesta"/>
    <hyperlink ref="A29" r:id="rId20" tooltip="2 Pallas" display="https://en.wikipedia.org/wiki/2_Pallas"/>
  </hyperlinks>
  <pageMargins left="0.7" right="0.7" top="0.75" bottom="0.75" header="0.3" footer="0.3"/>
  <pageSetup paperSize="9" orientation="portrait" horizontalDpi="4294967292" verticalDpi="0" r:id="rId2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S9" sqref="S9"/>
    </sheetView>
  </sheetViews>
  <sheetFormatPr defaultRowHeight="14.6" x14ac:dyDescent="0.4"/>
  <cols>
    <col min="1" max="1" width="8.07421875" bestFit="1" customWidth="1"/>
    <col min="2" max="2" width="9.23046875" customWidth="1"/>
    <col min="3" max="3" width="13.4609375" bestFit="1" customWidth="1"/>
    <col min="4" max="4" width="6.84375" customWidth="1"/>
    <col min="5" max="5" width="4.23046875" customWidth="1"/>
    <col min="6" max="6" width="9.69140625" customWidth="1"/>
    <col min="7" max="7" width="4.69140625" customWidth="1"/>
    <col min="8" max="8" width="7.53515625" bestFit="1" customWidth="1"/>
    <col min="9" max="9" width="4" customWidth="1"/>
    <col min="10" max="10" width="13.765625" customWidth="1"/>
    <col min="11" max="11" width="4.23046875" customWidth="1"/>
    <col min="12" max="12" width="10.84375" bestFit="1" customWidth="1"/>
    <col min="13" max="13" width="4.07421875" customWidth="1"/>
    <col min="14" max="14" width="5.69140625" customWidth="1"/>
    <col min="15" max="15" width="4.07421875" customWidth="1"/>
    <col min="16" max="16" width="9.4609375" bestFit="1" customWidth="1"/>
    <col min="17" max="17" width="4.07421875" customWidth="1"/>
    <col min="19" max="19" width="4" customWidth="1"/>
    <col min="20" max="20" width="7.4609375" customWidth="1"/>
    <col min="21" max="21" width="4" customWidth="1"/>
  </cols>
  <sheetData>
    <row r="1" spans="1:20" x14ac:dyDescent="0.4">
      <c r="A1" t="s">
        <v>504</v>
      </c>
      <c r="B1" t="s">
        <v>1091</v>
      </c>
      <c r="C1" t="s">
        <v>1092</v>
      </c>
      <c r="D1" t="s">
        <v>1080</v>
      </c>
      <c r="E1" t="s">
        <v>1093</v>
      </c>
      <c r="F1" t="s">
        <v>1094</v>
      </c>
      <c r="G1" t="s">
        <v>1095</v>
      </c>
      <c r="H1" t="s">
        <v>55</v>
      </c>
      <c r="I1" t="s">
        <v>1096</v>
      </c>
      <c r="J1" t="s">
        <v>1097</v>
      </c>
      <c r="K1" t="s">
        <v>1098</v>
      </c>
    </row>
    <row r="2" spans="1:20" x14ac:dyDescent="0.4">
      <c r="A2" t="s">
        <v>1099</v>
      </c>
      <c r="B2" t="s">
        <v>1083</v>
      </c>
      <c r="C2" t="s">
        <v>1083</v>
      </c>
      <c r="D2" t="s">
        <v>1087</v>
      </c>
      <c r="E2" t="s">
        <v>1088</v>
      </c>
      <c r="F2" t="s">
        <v>1084</v>
      </c>
      <c r="G2" t="s">
        <v>1085</v>
      </c>
      <c r="H2" t="s">
        <v>1086</v>
      </c>
      <c r="J2" t="s">
        <v>1089</v>
      </c>
      <c r="K2" t="s">
        <v>1090</v>
      </c>
    </row>
    <row r="3" spans="1:20" x14ac:dyDescent="0.4">
      <c r="A3" t="s">
        <v>168</v>
      </c>
      <c r="B3">
        <v>2439.6999999999998</v>
      </c>
      <c r="C3">
        <v>2439.6999999999998</v>
      </c>
      <c r="D3">
        <v>0.33010400000000001</v>
      </c>
      <c r="E3">
        <v>5.4269999999999996</v>
      </c>
      <c r="F3">
        <v>58.6462</v>
      </c>
      <c r="G3">
        <v>0.2408467</v>
      </c>
      <c r="H3">
        <v>-0.6</v>
      </c>
      <c r="I3">
        <v>0.106</v>
      </c>
      <c r="J3">
        <v>3.7</v>
      </c>
      <c r="K3">
        <v>4.25</v>
      </c>
    </row>
    <row r="4" spans="1:20" x14ac:dyDescent="0.4">
      <c r="A4" t="s">
        <v>466</v>
      </c>
      <c r="B4">
        <v>6051.8</v>
      </c>
      <c r="C4">
        <v>6051.8</v>
      </c>
      <c r="D4">
        <v>4.8673200000000003</v>
      </c>
      <c r="E4">
        <v>5.2430000000000003</v>
      </c>
      <c r="F4">
        <v>-243.018</v>
      </c>
      <c r="G4">
        <v>0.61519725999999997</v>
      </c>
      <c r="H4">
        <v>-4.47</v>
      </c>
      <c r="I4">
        <v>0.65</v>
      </c>
      <c r="J4">
        <v>8.8699999999999992</v>
      </c>
      <c r="K4">
        <v>10.36</v>
      </c>
    </row>
    <row r="5" spans="1:20" x14ac:dyDescent="0.4">
      <c r="A5" t="s">
        <v>467</v>
      </c>
      <c r="B5">
        <v>6378.14</v>
      </c>
      <c r="C5">
        <v>6371</v>
      </c>
      <c r="D5">
        <v>5.9721900000000003</v>
      </c>
      <c r="E5">
        <v>5.5133999999999999</v>
      </c>
      <c r="F5">
        <v>0.99726968000000005</v>
      </c>
      <c r="G5">
        <v>1.0000173999999999</v>
      </c>
      <c r="H5">
        <v>-3.86</v>
      </c>
      <c r="I5">
        <v>0.36699999999999999</v>
      </c>
      <c r="J5">
        <v>9.8000000000000007</v>
      </c>
      <c r="K5">
        <v>11.19</v>
      </c>
    </row>
    <row r="6" spans="1:20" x14ac:dyDescent="0.4">
      <c r="A6" t="s">
        <v>468</v>
      </c>
      <c r="B6">
        <v>3396.19</v>
      </c>
      <c r="C6">
        <v>3389.5</v>
      </c>
      <c r="D6">
        <v>0.64169299999999996</v>
      </c>
      <c r="E6">
        <v>3.9340000000000002</v>
      </c>
      <c r="F6">
        <v>1.0259567599999999</v>
      </c>
      <c r="G6">
        <v>1.8808476000000001</v>
      </c>
      <c r="H6">
        <v>-1.52</v>
      </c>
      <c r="I6">
        <v>0.15</v>
      </c>
      <c r="J6">
        <v>3.71</v>
      </c>
      <c r="K6">
        <v>5.03</v>
      </c>
    </row>
    <row r="7" spans="1:20" x14ac:dyDescent="0.4">
      <c r="A7" t="s">
        <v>469</v>
      </c>
      <c r="B7">
        <v>71492</v>
      </c>
      <c r="C7">
        <v>69911</v>
      </c>
      <c r="D7">
        <v>1898.13</v>
      </c>
      <c r="E7">
        <v>1.3262</v>
      </c>
      <c r="F7">
        <v>0.41354000000000002</v>
      </c>
      <c r="G7">
        <v>11.862615</v>
      </c>
      <c r="H7">
        <v>-9.4</v>
      </c>
      <c r="I7">
        <v>0.52</v>
      </c>
      <c r="J7">
        <v>24.79</v>
      </c>
      <c r="K7">
        <v>60.2</v>
      </c>
    </row>
    <row r="8" spans="1:20" x14ac:dyDescent="0.4">
      <c r="A8" t="s">
        <v>470</v>
      </c>
      <c r="B8">
        <v>60268</v>
      </c>
      <c r="C8">
        <v>58232</v>
      </c>
      <c r="D8">
        <v>568.31899999999996</v>
      </c>
      <c r="E8">
        <v>0.68710000000000004</v>
      </c>
      <c r="F8">
        <v>0.44401000000000002</v>
      </c>
      <c r="G8">
        <v>29.447498</v>
      </c>
      <c r="H8">
        <v>-8.8800000000000008</v>
      </c>
      <c r="I8">
        <v>0.47</v>
      </c>
      <c r="J8">
        <v>10.44</v>
      </c>
      <c r="K8">
        <v>36.090000000000003</v>
      </c>
    </row>
    <row r="9" spans="1:20" x14ac:dyDescent="0.4">
      <c r="A9" t="s">
        <v>472</v>
      </c>
      <c r="B9">
        <v>25559</v>
      </c>
      <c r="C9">
        <v>25362</v>
      </c>
      <c r="D9">
        <v>86.810299999999998</v>
      </c>
      <c r="E9">
        <v>1.27</v>
      </c>
      <c r="F9">
        <v>-0.71833000000000002</v>
      </c>
      <c r="G9">
        <v>84.016846000000001</v>
      </c>
      <c r="H9">
        <v>-7.19</v>
      </c>
      <c r="I9">
        <v>0.51</v>
      </c>
      <c r="J9">
        <v>8.8699999999999992</v>
      </c>
      <c r="K9">
        <v>21.38</v>
      </c>
    </row>
    <row r="10" spans="1:20" x14ac:dyDescent="0.4">
      <c r="A10" t="s">
        <v>471</v>
      </c>
      <c r="B10">
        <v>24764</v>
      </c>
      <c r="C10">
        <v>24622</v>
      </c>
      <c r="D10">
        <v>102.41</v>
      </c>
      <c r="E10">
        <v>1.6379999999999999</v>
      </c>
      <c r="F10">
        <v>0.67125000000000001</v>
      </c>
      <c r="G10">
        <v>164.79132000000001</v>
      </c>
      <c r="H10">
        <v>-6.87</v>
      </c>
      <c r="I10">
        <v>0.41</v>
      </c>
      <c r="J10">
        <v>11.15</v>
      </c>
      <c r="K10">
        <v>23.56</v>
      </c>
    </row>
    <row r="11" spans="1:20" x14ac:dyDescent="0.4">
      <c r="A11" t="s">
        <v>475</v>
      </c>
      <c r="B11">
        <v>1151</v>
      </c>
      <c r="C11">
        <v>1151</v>
      </c>
      <c r="D11">
        <v>1.3089999999999999E-2</v>
      </c>
      <c r="E11">
        <v>2.0499999999999998</v>
      </c>
      <c r="F11">
        <v>-6.3872</v>
      </c>
      <c r="G11">
        <v>247.92064999999999</v>
      </c>
      <c r="H11">
        <v>-1</v>
      </c>
      <c r="I11">
        <v>0.3</v>
      </c>
      <c r="J11">
        <v>0.66</v>
      </c>
      <c r="K11">
        <v>1.23</v>
      </c>
    </row>
    <row r="14" spans="1:20" x14ac:dyDescent="0.4">
      <c r="A14" t="s">
        <v>504</v>
      </c>
      <c r="B14" t="s">
        <v>1462</v>
      </c>
      <c r="D14" t="s">
        <v>1464</v>
      </c>
      <c r="F14" t="s">
        <v>1080</v>
      </c>
      <c r="H14" t="s">
        <v>1465</v>
      </c>
      <c r="J14" t="s">
        <v>1467</v>
      </c>
      <c r="L14" t="s">
        <v>1467</v>
      </c>
      <c r="N14" t="s">
        <v>1470</v>
      </c>
      <c r="P14" t="s">
        <v>1081</v>
      </c>
      <c r="R14" t="s">
        <v>1462</v>
      </c>
      <c r="T14" t="s">
        <v>1472</v>
      </c>
    </row>
    <row r="15" spans="1:20" x14ac:dyDescent="0.4">
      <c r="B15" t="s">
        <v>1463</v>
      </c>
      <c r="D15" t="s">
        <v>1463</v>
      </c>
      <c r="H15" t="s">
        <v>1466</v>
      </c>
      <c r="J15" t="s">
        <v>1468</v>
      </c>
      <c r="L15" t="s">
        <v>1469</v>
      </c>
      <c r="P15" t="s">
        <v>1082</v>
      </c>
      <c r="R15" t="s">
        <v>1471</v>
      </c>
      <c r="T15" t="s">
        <v>1473</v>
      </c>
    </row>
    <row r="16" spans="1:20" x14ac:dyDescent="0.4">
      <c r="B16" t="s">
        <v>1083</v>
      </c>
      <c r="D16" t="s">
        <v>1083</v>
      </c>
      <c r="F16" t="s">
        <v>1474</v>
      </c>
      <c r="H16" t="s">
        <v>1088</v>
      </c>
      <c r="J16" t="s">
        <v>1084</v>
      </c>
      <c r="L16" t="s">
        <v>1085</v>
      </c>
      <c r="N16" t="s">
        <v>1086</v>
      </c>
      <c r="R16" t="s">
        <v>1089</v>
      </c>
      <c r="T16" t="s">
        <v>1090</v>
      </c>
    </row>
    <row r="17" spans="1:21" x14ac:dyDescent="0.4">
      <c r="A17" t="s">
        <v>168</v>
      </c>
      <c r="B17">
        <v>2439.6999999999998</v>
      </c>
      <c r="C17" t="s">
        <v>1476</v>
      </c>
      <c r="D17">
        <v>2439.6999999999998</v>
      </c>
      <c r="E17" t="s">
        <v>1476</v>
      </c>
      <c r="F17">
        <v>0.33010400000000001</v>
      </c>
      <c r="G17" t="s">
        <v>1478</v>
      </c>
      <c r="H17">
        <v>5.4269999999999996</v>
      </c>
      <c r="I17" t="s">
        <v>1480</v>
      </c>
      <c r="J17">
        <v>58.6462</v>
      </c>
      <c r="K17" t="s">
        <v>1476</v>
      </c>
      <c r="L17">
        <v>0.2408467</v>
      </c>
      <c r="M17" t="s">
        <v>1481</v>
      </c>
      <c r="N17">
        <v>-0.6</v>
      </c>
      <c r="O17" t="s">
        <v>1483</v>
      </c>
      <c r="P17">
        <v>0.106</v>
      </c>
      <c r="Q17" t="s">
        <v>1481</v>
      </c>
      <c r="R17">
        <v>3.7</v>
      </c>
      <c r="S17" t="s">
        <v>1480</v>
      </c>
      <c r="T17">
        <v>4.25</v>
      </c>
      <c r="U17" t="s">
        <v>1480</v>
      </c>
    </row>
    <row r="18" spans="1:21" x14ac:dyDescent="0.4">
      <c r="B18" t="s">
        <v>1475</v>
      </c>
      <c r="D18" t="s">
        <v>1475</v>
      </c>
      <c r="F18" t="s">
        <v>1477</v>
      </c>
      <c r="H18" t="s">
        <v>1479</v>
      </c>
      <c r="N18" t="s">
        <v>1482</v>
      </c>
    </row>
    <row r="20" spans="1:21" x14ac:dyDescent="0.4">
      <c r="A20" t="s">
        <v>466</v>
      </c>
      <c r="B20">
        <v>6051.8</v>
      </c>
      <c r="C20" t="s">
        <v>1476</v>
      </c>
      <c r="D20">
        <v>6051.8</v>
      </c>
      <c r="E20" t="s">
        <v>1476</v>
      </c>
      <c r="F20">
        <v>4.8673200000000003</v>
      </c>
      <c r="G20" t="s">
        <v>1485</v>
      </c>
      <c r="H20">
        <v>5.2430000000000003</v>
      </c>
      <c r="I20" t="s">
        <v>1480</v>
      </c>
      <c r="J20">
        <v>-243.018</v>
      </c>
      <c r="K20" t="s">
        <v>1476</v>
      </c>
      <c r="L20">
        <v>0.61519725999999997</v>
      </c>
      <c r="M20" t="s">
        <v>1481</v>
      </c>
      <c r="N20">
        <v>-4.47</v>
      </c>
      <c r="O20" t="s">
        <v>1483</v>
      </c>
      <c r="P20">
        <v>0.65</v>
      </c>
      <c r="Q20" t="s">
        <v>1481</v>
      </c>
      <c r="R20">
        <v>8.8699999999999992</v>
      </c>
      <c r="S20" t="s">
        <v>1480</v>
      </c>
      <c r="T20">
        <v>10.36</v>
      </c>
      <c r="U20" t="s">
        <v>1480</v>
      </c>
    </row>
    <row r="21" spans="1:21" x14ac:dyDescent="0.4">
      <c r="B21" t="s">
        <v>1475</v>
      </c>
      <c r="D21" t="s">
        <v>1475</v>
      </c>
      <c r="F21" t="s">
        <v>1484</v>
      </c>
      <c r="H21" t="s">
        <v>1486</v>
      </c>
      <c r="N21" t="s">
        <v>1487</v>
      </c>
    </row>
    <row r="23" spans="1:21" x14ac:dyDescent="0.4">
      <c r="A23" t="s">
        <v>467</v>
      </c>
      <c r="B23">
        <v>6378.14</v>
      </c>
      <c r="C23" t="s">
        <v>1476</v>
      </c>
      <c r="D23">
        <v>6371</v>
      </c>
      <c r="E23" t="s">
        <v>1476</v>
      </c>
      <c r="F23">
        <v>5.9721900000000003</v>
      </c>
      <c r="G23" t="s">
        <v>1490</v>
      </c>
      <c r="H23">
        <v>5.5133999999999999</v>
      </c>
      <c r="I23" t="s">
        <v>1480</v>
      </c>
      <c r="J23">
        <v>0.99726968000000005</v>
      </c>
      <c r="K23" t="s">
        <v>1481</v>
      </c>
      <c r="L23">
        <v>1.0000173999999999</v>
      </c>
      <c r="M23" t="s">
        <v>1481</v>
      </c>
      <c r="N23">
        <v>-3.86</v>
      </c>
      <c r="O23" t="s">
        <v>1481</v>
      </c>
      <c r="P23">
        <v>0.36699999999999999</v>
      </c>
      <c r="Q23" t="s">
        <v>1481</v>
      </c>
      <c r="R23">
        <v>9.8000000000000007</v>
      </c>
      <c r="S23" t="s">
        <v>1480</v>
      </c>
      <c r="T23">
        <v>11.19</v>
      </c>
      <c r="U23" t="s">
        <v>1480</v>
      </c>
    </row>
    <row r="24" spans="1:21" x14ac:dyDescent="0.4">
      <c r="B24" t="s">
        <v>1488</v>
      </c>
      <c r="D24" t="s">
        <v>1488</v>
      </c>
      <c r="F24" t="s">
        <v>1489</v>
      </c>
      <c r="H24" t="s">
        <v>1491</v>
      </c>
    </row>
    <row r="26" spans="1:21" x14ac:dyDescent="0.4">
      <c r="A26" t="s">
        <v>468</v>
      </c>
      <c r="B26">
        <v>3396.19</v>
      </c>
      <c r="C26" t="s">
        <v>1476</v>
      </c>
      <c r="D26">
        <v>3389.5</v>
      </c>
      <c r="E26" t="s">
        <v>1476</v>
      </c>
      <c r="F26">
        <v>0.64169299999999996</v>
      </c>
      <c r="G26" t="s">
        <v>1495</v>
      </c>
      <c r="H26">
        <v>3.9340000000000002</v>
      </c>
      <c r="I26" t="s">
        <v>1480</v>
      </c>
      <c r="J26">
        <v>1.0259567599999999</v>
      </c>
      <c r="K26" t="s">
        <v>1476</v>
      </c>
      <c r="L26">
        <v>1.8808476000000001</v>
      </c>
      <c r="M26" t="s">
        <v>1481</v>
      </c>
      <c r="N26">
        <v>-1.52</v>
      </c>
      <c r="O26" t="s">
        <v>1481</v>
      </c>
      <c r="P26">
        <v>0.15</v>
      </c>
      <c r="Q26" t="s">
        <v>1481</v>
      </c>
      <c r="R26">
        <v>3.71</v>
      </c>
      <c r="S26" t="s">
        <v>1480</v>
      </c>
      <c r="T26">
        <v>5.03</v>
      </c>
      <c r="U26" t="s">
        <v>1480</v>
      </c>
    </row>
    <row r="27" spans="1:21" x14ac:dyDescent="0.4">
      <c r="B27" t="s">
        <v>1492</v>
      </c>
      <c r="D27" t="s">
        <v>1493</v>
      </c>
      <c r="F27" t="s">
        <v>1494</v>
      </c>
      <c r="H27" t="s">
        <v>1496</v>
      </c>
    </row>
    <row r="29" spans="1:21" x14ac:dyDescent="0.4">
      <c r="A29" t="s">
        <v>469</v>
      </c>
      <c r="B29">
        <v>71492</v>
      </c>
      <c r="C29" t="s">
        <v>1476</v>
      </c>
      <c r="D29">
        <v>69911</v>
      </c>
      <c r="E29" t="s">
        <v>1476</v>
      </c>
      <c r="F29">
        <v>1898.13</v>
      </c>
      <c r="G29" t="s">
        <v>1500</v>
      </c>
      <c r="H29">
        <v>1.3262</v>
      </c>
      <c r="I29" t="s">
        <v>1480</v>
      </c>
      <c r="J29">
        <v>0.41354000000000002</v>
      </c>
      <c r="K29" t="s">
        <v>1476</v>
      </c>
      <c r="L29">
        <v>11.862615</v>
      </c>
      <c r="M29" t="s">
        <v>1481</v>
      </c>
      <c r="N29">
        <v>-9.4</v>
      </c>
      <c r="O29" t="s">
        <v>1481</v>
      </c>
      <c r="P29">
        <v>0.52</v>
      </c>
      <c r="Q29" t="s">
        <v>1481</v>
      </c>
      <c r="R29">
        <v>24.79</v>
      </c>
      <c r="S29" t="s">
        <v>1480</v>
      </c>
      <c r="T29">
        <v>60.2</v>
      </c>
      <c r="U29" t="s">
        <v>1480</v>
      </c>
    </row>
    <row r="30" spans="1:21" x14ac:dyDescent="0.4">
      <c r="B30" t="s">
        <v>1497</v>
      </c>
      <c r="D30" t="s">
        <v>1498</v>
      </c>
      <c r="F30" t="s">
        <v>1499</v>
      </c>
      <c r="H30" t="s">
        <v>1501</v>
      </c>
    </row>
    <row r="32" spans="1:21" x14ac:dyDescent="0.4">
      <c r="A32" t="s">
        <v>470</v>
      </c>
      <c r="B32">
        <v>60268</v>
      </c>
      <c r="C32" t="s">
        <v>1476</v>
      </c>
      <c r="D32">
        <v>58232</v>
      </c>
      <c r="E32" t="s">
        <v>1476</v>
      </c>
      <c r="F32">
        <v>568.31899999999996</v>
      </c>
      <c r="G32" t="s">
        <v>1503</v>
      </c>
      <c r="H32">
        <v>0.68710000000000004</v>
      </c>
      <c r="I32" t="s">
        <v>1480</v>
      </c>
      <c r="J32">
        <v>0.44401000000000002</v>
      </c>
      <c r="K32" t="s">
        <v>1476</v>
      </c>
      <c r="L32">
        <v>29.447498</v>
      </c>
      <c r="M32" t="s">
        <v>1481</v>
      </c>
      <c r="N32">
        <v>-8.8800000000000008</v>
      </c>
      <c r="O32" t="s">
        <v>1481</v>
      </c>
      <c r="P32">
        <v>0.47</v>
      </c>
      <c r="Q32" t="s">
        <v>1481</v>
      </c>
      <c r="R32">
        <v>10.44</v>
      </c>
      <c r="S32" t="s">
        <v>1480</v>
      </c>
      <c r="T32">
        <v>36.090000000000003</v>
      </c>
      <c r="U32" t="s">
        <v>1480</v>
      </c>
    </row>
    <row r="33" spans="1:21" x14ac:dyDescent="0.4">
      <c r="B33" t="s">
        <v>1497</v>
      </c>
      <c r="D33" t="s">
        <v>1498</v>
      </c>
      <c r="F33" t="s">
        <v>1502</v>
      </c>
      <c r="H33" t="s">
        <v>1504</v>
      </c>
    </row>
    <row r="35" spans="1:21" x14ac:dyDescent="0.4">
      <c r="A35" t="s">
        <v>472</v>
      </c>
      <c r="B35">
        <v>25559</v>
      </c>
      <c r="C35" t="s">
        <v>1476</v>
      </c>
      <c r="D35">
        <v>25362</v>
      </c>
      <c r="E35" t="s">
        <v>1476</v>
      </c>
      <c r="F35">
        <v>86.810299999999998</v>
      </c>
      <c r="G35" t="s">
        <v>1507</v>
      </c>
      <c r="H35">
        <v>1.27</v>
      </c>
      <c r="I35" t="s">
        <v>1480</v>
      </c>
      <c r="J35">
        <v>-0.71833000000000002</v>
      </c>
      <c r="K35" t="s">
        <v>1476</v>
      </c>
      <c r="L35">
        <v>84.016846000000001</v>
      </c>
      <c r="M35" t="s">
        <v>1481</v>
      </c>
      <c r="N35">
        <v>-7.19</v>
      </c>
      <c r="O35" t="s">
        <v>1481</v>
      </c>
      <c r="P35">
        <v>0.51</v>
      </c>
      <c r="Q35" t="s">
        <v>1481</v>
      </c>
      <c r="R35">
        <v>8.8699999999999992</v>
      </c>
      <c r="S35" t="s">
        <v>1480</v>
      </c>
      <c r="T35">
        <v>21.38</v>
      </c>
      <c r="U35" t="s">
        <v>1480</v>
      </c>
    </row>
    <row r="36" spans="1:21" x14ac:dyDescent="0.4">
      <c r="B36" t="s">
        <v>1497</v>
      </c>
      <c r="D36" t="s">
        <v>1505</v>
      </c>
      <c r="F36" t="s">
        <v>1506</v>
      </c>
      <c r="H36" t="s">
        <v>1508</v>
      </c>
    </row>
    <row r="38" spans="1:21" x14ac:dyDescent="0.4">
      <c r="A38" t="s">
        <v>471</v>
      </c>
      <c r="B38">
        <v>24764</v>
      </c>
      <c r="C38" t="s">
        <v>1476</v>
      </c>
      <c r="D38">
        <v>24622</v>
      </c>
      <c r="E38" t="s">
        <v>1476</v>
      </c>
      <c r="F38">
        <v>102.41</v>
      </c>
      <c r="G38" t="s">
        <v>1512</v>
      </c>
      <c r="H38">
        <v>1.6379999999999999</v>
      </c>
      <c r="I38" t="s">
        <v>1480</v>
      </c>
      <c r="J38">
        <v>0.67125000000000001</v>
      </c>
      <c r="K38" t="s">
        <v>1476</v>
      </c>
      <c r="L38">
        <v>164.79132000000001</v>
      </c>
      <c r="M38" t="s">
        <v>1481</v>
      </c>
      <c r="N38">
        <v>-6.87</v>
      </c>
      <c r="O38" t="s">
        <v>1481</v>
      </c>
      <c r="P38">
        <v>0.41</v>
      </c>
      <c r="Q38" t="s">
        <v>1481</v>
      </c>
      <c r="R38">
        <v>11.15</v>
      </c>
      <c r="S38" t="s">
        <v>1480</v>
      </c>
      <c r="T38">
        <v>23.56</v>
      </c>
      <c r="U38" t="s">
        <v>1480</v>
      </c>
    </row>
    <row r="39" spans="1:21" x14ac:dyDescent="0.4">
      <c r="B39" t="s">
        <v>1509</v>
      </c>
      <c r="D39" t="s">
        <v>1510</v>
      </c>
      <c r="F39" t="s">
        <v>1511</v>
      </c>
      <c r="H39" t="s">
        <v>1513</v>
      </c>
    </row>
    <row r="41" spans="1:21" x14ac:dyDescent="0.4">
      <c r="A41" t="s">
        <v>475</v>
      </c>
      <c r="B41">
        <v>1151</v>
      </c>
      <c r="C41" t="s">
        <v>1514</v>
      </c>
      <c r="D41">
        <v>1151</v>
      </c>
      <c r="E41" t="s">
        <v>1514</v>
      </c>
      <c r="F41">
        <v>1.3089999999999999E-2</v>
      </c>
      <c r="G41" t="s">
        <v>1516</v>
      </c>
      <c r="H41">
        <v>2.0499999999999998</v>
      </c>
      <c r="I41" t="s">
        <v>1480</v>
      </c>
      <c r="J41">
        <v>-6.3872</v>
      </c>
      <c r="K41" t="s">
        <v>1476</v>
      </c>
      <c r="L41">
        <v>247.92064999999999</v>
      </c>
      <c r="M41" t="s">
        <v>1481</v>
      </c>
      <c r="N41">
        <v>-1</v>
      </c>
      <c r="O41" t="s">
        <v>1481</v>
      </c>
      <c r="P41">
        <v>0.3</v>
      </c>
      <c r="Q41" t="s">
        <v>1481</v>
      </c>
      <c r="R41">
        <v>0.66</v>
      </c>
      <c r="S41" t="s">
        <v>1480</v>
      </c>
      <c r="T41">
        <v>1.23</v>
      </c>
      <c r="U41" t="s">
        <v>1480</v>
      </c>
    </row>
    <row r="42" spans="1:21" x14ac:dyDescent="0.4">
      <c r="B42" t="s">
        <v>1498</v>
      </c>
      <c r="D42" t="s">
        <v>1498</v>
      </c>
      <c r="F42" t="s">
        <v>1515</v>
      </c>
      <c r="H42" t="s">
        <v>1517</v>
      </c>
    </row>
  </sheetData>
  <pageMargins left="0.7" right="0.7" top="0.75" bottom="0.75" header="0.3" footer="0.3"/>
  <pageSetup paperSize="9" orientation="portrait" horizontalDpi="4294967292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"/>
  <sheetViews>
    <sheetView topLeftCell="A150" workbookViewId="0">
      <selection activeCell="L165" sqref="L165"/>
    </sheetView>
  </sheetViews>
  <sheetFormatPr defaultRowHeight="14.6" x14ac:dyDescent="0.4"/>
  <cols>
    <col min="1" max="1" width="10.84375" bestFit="1" customWidth="1"/>
    <col min="2" max="2" width="8.84375" customWidth="1"/>
    <col min="3" max="3" width="10.921875" customWidth="1"/>
    <col min="4" max="7" width="7.84375" customWidth="1"/>
    <col min="8" max="8" width="11.84375" bestFit="1" customWidth="1"/>
    <col min="9" max="9" width="7.84375" customWidth="1"/>
    <col min="10" max="10" width="11.84375" bestFit="1" customWidth="1"/>
    <col min="11" max="11" width="9.84375" bestFit="1" customWidth="1"/>
    <col min="12" max="12" width="7.84375" customWidth="1"/>
    <col min="13" max="14" width="6.84375" customWidth="1"/>
    <col min="15" max="15" width="4.07421875" customWidth="1"/>
  </cols>
  <sheetData>
    <row r="1" spans="1:15" x14ac:dyDescent="0.4">
      <c r="A1" t="s">
        <v>1100</v>
      </c>
      <c r="B1" t="s">
        <v>1069</v>
      </c>
      <c r="C1" t="s">
        <v>1070</v>
      </c>
      <c r="D1" t="s">
        <v>1437</v>
      </c>
      <c r="E1" t="s">
        <v>1438</v>
      </c>
      <c r="F1" t="s">
        <v>1439</v>
      </c>
      <c r="G1" t="s">
        <v>1073</v>
      </c>
      <c r="H1" t="s">
        <v>1440</v>
      </c>
      <c r="I1" t="s">
        <v>39</v>
      </c>
      <c r="J1" t="s">
        <v>1441</v>
      </c>
      <c r="K1" t="s">
        <v>1442</v>
      </c>
      <c r="L1" t="s">
        <v>1443</v>
      </c>
    </row>
    <row r="2" spans="1:15" x14ac:dyDescent="0.4">
      <c r="B2" t="s">
        <v>1083</v>
      </c>
      <c r="D2" t="s">
        <v>1444</v>
      </c>
      <c r="E2" t="s">
        <v>1444</v>
      </c>
      <c r="F2" t="s">
        <v>1444</v>
      </c>
      <c r="G2" t="s">
        <v>1444</v>
      </c>
      <c r="H2" t="s">
        <v>1445</v>
      </c>
      <c r="I2" t="s">
        <v>1446</v>
      </c>
      <c r="J2" t="s">
        <v>1447</v>
      </c>
      <c r="K2" t="s">
        <v>1447</v>
      </c>
    </row>
    <row r="3" spans="1:15" x14ac:dyDescent="0.4">
      <c r="A3" t="s">
        <v>505</v>
      </c>
      <c r="B3">
        <v>384400</v>
      </c>
      <c r="C3">
        <v>5.5399999999999998E-2</v>
      </c>
      <c r="D3">
        <v>318.14999999999998</v>
      </c>
      <c r="E3">
        <v>135.27000000000001</v>
      </c>
      <c r="F3">
        <v>5.16</v>
      </c>
      <c r="G3">
        <v>125.08</v>
      </c>
      <c r="H3">
        <v>13.176358</v>
      </c>
      <c r="I3">
        <v>27.321999999999999</v>
      </c>
      <c r="J3">
        <v>5.9969999999999999</v>
      </c>
      <c r="K3">
        <v>18.600000000000001</v>
      </c>
      <c r="L3">
        <v>1</v>
      </c>
    </row>
    <row r="5" spans="1:15" x14ac:dyDescent="0.4">
      <c r="A5" t="s">
        <v>1100</v>
      </c>
      <c r="B5" t="s">
        <v>1069</v>
      </c>
      <c r="C5" t="s">
        <v>1070</v>
      </c>
      <c r="D5" t="s">
        <v>1437</v>
      </c>
      <c r="E5" t="s">
        <v>1438</v>
      </c>
      <c r="F5" t="s">
        <v>1439</v>
      </c>
      <c r="G5" t="s">
        <v>1073</v>
      </c>
      <c r="H5" t="s">
        <v>1440</v>
      </c>
      <c r="I5" t="s">
        <v>39</v>
      </c>
      <c r="J5" t="s">
        <v>1441</v>
      </c>
      <c r="K5" t="s">
        <v>1442</v>
      </c>
      <c r="L5" t="s">
        <v>1448</v>
      </c>
      <c r="M5" t="s">
        <v>1449</v>
      </c>
      <c r="N5" t="s">
        <v>1450</v>
      </c>
      <c r="O5" t="s">
        <v>1443</v>
      </c>
    </row>
    <row r="6" spans="1:15" x14ac:dyDescent="0.4">
      <c r="B6" t="s">
        <v>1083</v>
      </c>
      <c r="D6" t="s">
        <v>1444</v>
      </c>
      <c r="E6" t="s">
        <v>1444</v>
      </c>
      <c r="F6" t="s">
        <v>1444</v>
      </c>
      <c r="G6" t="s">
        <v>1444</v>
      </c>
      <c r="H6" t="s">
        <v>1445</v>
      </c>
      <c r="I6" t="s">
        <v>1446</v>
      </c>
      <c r="J6" t="s">
        <v>1447</v>
      </c>
      <c r="K6" t="s">
        <v>1447</v>
      </c>
      <c r="L6" t="s">
        <v>1444</v>
      </c>
      <c r="M6" t="s">
        <v>1444</v>
      </c>
      <c r="N6" t="s">
        <v>1444</v>
      </c>
    </row>
    <row r="7" spans="1:15" x14ac:dyDescent="0.4">
      <c r="A7" t="s">
        <v>510</v>
      </c>
      <c r="B7">
        <v>9376</v>
      </c>
      <c r="C7">
        <v>1.5100000000000001E-2</v>
      </c>
      <c r="D7">
        <v>150.05699999999999</v>
      </c>
      <c r="E7">
        <v>91.058999999999997</v>
      </c>
      <c r="F7">
        <v>1.075</v>
      </c>
      <c r="G7">
        <v>207.78399999999999</v>
      </c>
      <c r="H7">
        <v>1128.8447569</v>
      </c>
      <c r="I7">
        <v>0.31890000000000002</v>
      </c>
      <c r="J7">
        <v>1.1315999999999999</v>
      </c>
      <c r="K7">
        <v>2.2616999999999998</v>
      </c>
      <c r="L7">
        <v>317.67099999999999</v>
      </c>
      <c r="M7">
        <v>52.893000000000001</v>
      </c>
      <c r="N7">
        <v>8.9999999999999993E-3</v>
      </c>
      <c r="O7">
        <v>5</v>
      </c>
    </row>
    <row r="8" spans="1:15" x14ac:dyDescent="0.4">
      <c r="A8" t="s">
        <v>515</v>
      </c>
      <c r="B8">
        <v>23458</v>
      </c>
      <c r="C8">
        <v>2.0000000000000001E-4</v>
      </c>
      <c r="D8">
        <v>260.72899999999998</v>
      </c>
      <c r="E8">
        <v>325.32900000000001</v>
      </c>
      <c r="F8">
        <v>1.788</v>
      </c>
      <c r="G8">
        <v>24.524999999999999</v>
      </c>
      <c r="H8">
        <v>285.161879</v>
      </c>
      <c r="I8">
        <v>1.2624</v>
      </c>
      <c r="J8">
        <v>27.3703</v>
      </c>
      <c r="K8">
        <v>54.536700000000003</v>
      </c>
      <c r="L8">
        <v>316.65699999999998</v>
      </c>
      <c r="M8">
        <v>53.529000000000003</v>
      </c>
      <c r="N8">
        <v>0.88900000000000001</v>
      </c>
      <c r="O8">
        <v>5</v>
      </c>
    </row>
    <row r="10" spans="1:15" x14ac:dyDescent="0.4">
      <c r="A10" t="s">
        <v>1100</v>
      </c>
      <c r="B10" t="s">
        <v>1069</v>
      </c>
      <c r="C10" t="s">
        <v>1070</v>
      </c>
      <c r="D10" t="s">
        <v>1437</v>
      </c>
      <c r="E10" t="s">
        <v>1438</v>
      </c>
      <c r="F10" t="s">
        <v>1439</v>
      </c>
      <c r="G10" t="s">
        <v>1073</v>
      </c>
      <c r="H10" t="s">
        <v>1440</v>
      </c>
      <c r="I10" t="s">
        <v>39</v>
      </c>
      <c r="J10" t="s">
        <v>1441</v>
      </c>
      <c r="K10" t="s">
        <v>1442</v>
      </c>
      <c r="L10" t="s">
        <v>1448</v>
      </c>
      <c r="M10" t="s">
        <v>1449</v>
      </c>
      <c r="N10" t="s">
        <v>1450</v>
      </c>
      <c r="O10" t="s">
        <v>1443</v>
      </c>
    </row>
    <row r="11" spans="1:15" x14ac:dyDescent="0.4">
      <c r="B11" t="s">
        <v>1083</v>
      </c>
      <c r="D11" t="s">
        <v>1444</v>
      </c>
      <c r="E11" t="s">
        <v>1444</v>
      </c>
      <c r="F11" t="s">
        <v>1444</v>
      </c>
      <c r="G11" t="s">
        <v>1444</v>
      </c>
      <c r="H11" t="s">
        <v>1445</v>
      </c>
      <c r="I11" t="s">
        <v>1446</v>
      </c>
      <c r="J11" t="s">
        <v>1447</v>
      </c>
      <c r="K11" t="s">
        <v>1447</v>
      </c>
      <c r="L11" t="s">
        <v>1444</v>
      </c>
      <c r="M11" t="s">
        <v>1444</v>
      </c>
      <c r="N11" t="s">
        <v>1444</v>
      </c>
    </row>
    <row r="12" spans="1:15" x14ac:dyDescent="0.4">
      <c r="A12" t="s">
        <v>517</v>
      </c>
      <c r="B12">
        <v>421800</v>
      </c>
      <c r="C12">
        <v>4.1000000000000003E-3</v>
      </c>
      <c r="D12">
        <v>84.129000000000005</v>
      </c>
      <c r="E12">
        <v>342.02100000000002</v>
      </c>
      <c r="F12">
        <v>3.5999999999999997E-2</v>
      </c>
      <c r="G12">
        <v>43.976999999999997</v>
      </c>
      <c r="H12">
        <v>203.48895830000001</v>
      </c>
      <c r="I12">
        <v>1.7689999999999999</v>
      </c>
      <c r="J12">
        <v>1.625</v>
      </c>
      <c r="K12">
        <v>7.42</v>
      </c>
      <c r="L12">
        <v>268.05700000000002</v>
      </c>
      <c r="M12">
        <v>64.495000000000005</v>
      </c>
      <c r="N12">
        <v>0</v>
      </c>
      <c r="O12">
        <v>11</v>
      </c>
    </row>
    <row r="13" spans="1:15" x14ac:dyDescent="0.4">
      <c r="A13" t="s">
        <v>522</v>
      </c>
      <c r="B13">
        <v>671100</v>
      </c>
      <c r="C13">
        <v>9.4000000000000004E-3</v>
      </c>
      <c r="D13">
        <v>88.97</v>
      </c>
      <c r="E13">
        <v>171.01599999999999</v>
      </c>
      <c r="F13">
        <v>0.46600000000000003</v>
      </c>
      <c r="G13">
        <v>219.10599999999999</v>
      </c>
      <c r="H13">
        <v>101.3747242</v>
      </c>
      <c r="I13">
        <v>3.5510000000000002</v>
      </c>
      <c r="J13">
        <v>1.3939999999999999</v>
      </c>
      <c r="K13">
        <v>30.184000000000001</v>
      </c>
      <c r="L13">
        <v>268.084</v>
      </c>
      <c r="M13">
        <v>64.506</v>
      </c>
      <c r="N13">
        <v>1.6E-2</v>
      </c>
      <c r="O13">
        <v>11</v>
      </c>
    </row>
    <row r="14" spans="1:15" x14ac:dyDescent="0.4">
      <c r="A14" t="s">
        <v>525</v>
      </c>
      <c r="B14">
        <v>1070400</v>
      </c>
      <c r="C14">
        <v>1.2999999999999999E-3</v>
      </c>
      <c r="D14">
        <v>192.417</v>
      </c>
      <c r="E14">
        <v>317.54000000000002</v>
      </c>
      <c r="F14">
        <v>0.17699999999999999</v>
      </c>
      <c r="G14">
        <v>63.552</v>
      </c>
      <c r="H14">
        <v>50.317607199999998</v>
      </c>
      <c r="I14">
        <v>7.1550000000000002</v>
      </c>
      <c r="J14">
        <v>63.548999999999999</v>
      </c>
      <c r="K14">
        <v>132.654</v>
      </c>
      <c r="L14">
        <v>268.16800000000001</v>
      </c>
      <c r="M14">
        <v>64.543000000000006</v>
      </c>
      <c r="N14">
        <v>6.8000000000000005E-2</v>
      </c>
      <c r="O14">
        <v>11</v>
      </c>
    </row>
    <row r="15" spans="1:15" x14ac:dyDescent="0.4">
      <c r="A15" t="s">
        <v>528</v>
      </c>
      <c r="B15">
        <v>1882700</v>
      </c>
      <c r="C15">
        <v>7.4000000000000003E-3</v>
      </c>
      <c r="D15">
        <v>52.643000000000001</v>
      </c>
      <c r="E15">
        <v>181.40799999999999</v>
      </c>
      <c r="F15">
        <v>0.192</v>
      </c>
      <c r="G15">
        <v>298.84800000000001</v>
      </c>
      <c r="H15">
        <v>21.5710728</v>
      </c>
      <c r="I15">
        <v>16.690000000000001</v>
      </c>
      <c r="J15">
        <v>205.75</v>
      </c>
      <c r="K15">
        <v>338.82</v>
      </c>
      <c r="L15">
        <v>268.63900000000001</v>
      </c>
      <c r="M15">
        <v>64.748999999999995</v>
      </c>
      <c r="N15">
        <v>0.35599999999999998</v>
      </c>
      <c r="O15">
        <v>11</v>
      </c>
    </row>
    <row r="16" spans="1:15" x14ac:dyDescent="0.4">
      <c r="A16" t="s">
        <v>530</v>
      </c>
      <c r="B16">
        <v>181400</v>
      </c>
      <c r="C16">
        <v>3.2000000000000002E-3</v>
      </c>
      <c r="D16">
        <v>155.87299999999999</v>
      </c>
      <c r="E16">
        <v>185.19399999999999</v>
      </c>
      <c r="F16">
        <v>0.38</v>
      </c>
      <c r="G16">
        <v>108.946</v>
      </c>
      <c r="H16">
        <v>722.6317143</v>
      </c>
      <c r="I16">
        <v>0.498</v>
      </c>
      <c r="J16">
        <v>0.19600000000000001</v>
      </c>
      <c r="K16">
        <v>0.39300000000000002</v>
      </c>
      <c r="L16">
        <v>268.05700000000002</v>
      </c>
      <c r="M16">
        <v>64.495000000000005</v>
      </c>
      <c r="N16">
        <v>0</v>
      </c>
      <c r="O16">
        <v>11</v>
      </c>
    </row>
    <row r="17" spans="1:15" x14ac:dyDescent="0.4">
      <c r="A17" t="s">
        <v>572</v>
      </c>
      <c r="B17">
        <v>221900</v>
      </c>
      <c r="C17">
        <v>1.7600000000000001E-2</v>
      </c>
      <c r="D17">
        <v>234.26900000000001</v>
      </c>
      <c r="E17">
        <v>135.95599999999999</v>
      </c>
      <c r="F17">
        <v>1.08</v>
      </c>
      <c r="G17">
        <v>235.69399999999999</v>
      </c>
      <c r="H17">
        <v>533.70025680000003</v>
      </c>
      <c r="I17">
        <v>0.67500000000000004</v>
      </c>
      <c r="J17">
        <v>0.39800000000000002</v>
      </c>
      <c r="K17">
        <v>0.79700000000000004</v>
      </c>
      <c r="L17">
        <v>268.05700000000002</v>
      </c>
      <c r="M17">
        <v>64.495000000000005</v>
      </c>
      <c r="N17">
        <v>0</v>
      </c>
      <c r="O17">
        <v>11</v>
      </c>
    </row>
    <row r="18" spans="1:15" x14ac:dyDescent="0.4">
      <c r="A18" t="s">
        <v>577</v>
      </c>
      <c r="B18">
        <v>129000</v>
      </c>
      <c r="C18">
        <v>1.8E-3</v>
      </c>
      <c r="D18">
        <v>328.04700000000003</v>
      </c>
      <c r="E18">
        <v>135.673</v>
      </c>
      <c r="F18">
        <v>5.3999999999999999E-2</v>
      </c>
      <c r="G18">
        <v>228.37799999999999</v>
      </c>
      <c r="H18">
        <v>1206.9988063999999</v>
      </c>
      <c r="I18">
        <v>0.29799999999999999</v>
      </c>
      <c r="J18">
        <v>5.8000000000000003E-2</v>
      </c>
      <c r="K18">
        <v>0.11600000000000001</v>
      </c>
      <c r="L18">
        <v>268.05700000000002</v>
      </c>
      <c r="M18">
        <v>64.495999999999995</v>
      </c>
      <c r="N18">
        <v>0</v>
      </c>
      <c r="O18">
        <v>11</v>
      </c>
    </row>
    <row r="19" spans="1:15" x14ac:dyDescent="0.4">
      <c r="A19" t="s">
        <v>582</v>
      </c>
      <c r="B19">
        <v>128000</v>
      </c>
      <c r="C19">
        <v>1.1999999999999999E-3</v>
      </c>
      <c r="D19">
        <v>297.17700000000002</v>
      </c>
      <c r="E19">
        <v>276.04700000000003</v>
      </c>
      <c r="F19">
        <v>1.9E-2</v>
      </c>
      <c r="G19">
        <v>146.91200000000001</v>
      </c>
      <c r="H19">
        <v>1221.2545981999999</v>
      </c>
      <c r="I19">
        <v>0.29499999999999998</v>
      </c>
      <c r="J19">
        <v>5.7000000000000002E-2</v>
      </c>
      <c r="K19">
        <v>0.115</v>
      </c>
      <c r="L19">
        <v>268.05700000000002</v>
      </c>
      <c r="M19">
        <v>64.495999999999995</v>
      </c>
      <c r="N19">
        <v>0</v>
      </c>
      <c r="O19">
        <v>11</v>
      </c>
    </row>
    <row r="21" spans="1:15" x14ac:dyDescent="0.4">
      <c r="A21" t="s">
        <v>1100</v>
      </c>
      <c r="B21" t="s">
        <v>1069</v>
      </c>
      <c r="C21" t="s">
        <v>1070</v>
      </c>
      <c r="D21" t="s">
        <v>1437</v>
      </c>
      <c r="E21" t="s">
        <v>1438</v>
      </c>
      <c r="F21" t="s">
        <v>1439</v>
      </c>
      <c r="G21" t="s">
        <v>1073</v>
      </c>
      <c r="H21" t="s">
        <v>1440</v>
      </c>
      <c r="I21" t="s">
        <v>39</v>
      </c>
      <c r="J21" t="s">
        <v>1441</v>
      </c>
      <c r="K21" t="s">
        <v>1442</v>
      </c>
      <c r="L21" t="s">
        <v>1443</v>
      </c>
    </row>
    <row r="22" spans="1:15" x14ac:dyDescent="0.4">
      <c r="B22" t="s">
        <v>1083</v>
      </c>
      <c r="D22" t="s">
        <v>1444</v>
      </c>
      <c r="E22" t="s">
        <v>1444</v>
      </c>
      <c r="F22" t="s">
        <v>1444</v>
      </c>
      <c r="G22" t="s">
        <v>1444</v>
      </c>
      <c r="H22" t="s">
        <v>1445</v>
      </c>
      <c r="I22" t="s">
        <v>1446</v>
      </c>
      <c r="J22" t="s">
        <v>1447</v>
      </c>
      <c r="K22" t="s">
        <v>1447</v>
      </c>
    </row>
    <row r="23" spans="1:15" x14ac:dyDescent="0.4">
      <c r="A23" t="s">
        <v>536</v>
      </c>
      <c r="B23">
        <v>11460000</v>
      </c>
      <c r="C23">
        <v>0.15859999999999999</v>
      </c>
      <c r="D23">
        <v>331.23399999999998</v>
      </c>
      <c r="E23">
        <v>66.873999999999995</v>
      </c>
      <c r="F23">
        <v>28.611999999999998</v>
      </c>
      <c r="G23">
        <v>64.798000000000002</v>
      </c>
      <c r="H23">
        <v>1.4367562</v>
      </c>
      <c r="I23">
        <v>250.56</v>
      </c>
      <c r="J23">
        <v>139.38</v>
      </c>
      <c r="K23">
        <v>292.57</v>
      </c>
      <c r="L23">
        <v>18</v>
      </c>
    </row>
    <row r="24" spans="1:15" x14ac:dyDescent="0.4">
      <c r="A24" t="s">
        <v>542</v>
      </c>
      <c r="B24">
        <v>11740000</v>
      </c>
      <c r="C24">
        <v>0.21079999999999999</v>
      </c>
      <c r="D24">
        <v>142.001</v>
      </c>
      <c r="E24">
        <v>330.98500000000001</v>
      </c>
      <c r="F24">
        <v>27.945</v>
      </c>
      <c r="G24">
        <v>115.511</v>
      </c>
      <c r="H24">
        <v>1.3865315</v>
      </c>
      <c r="I24">
        <v>259.64</v>
      </c>
      <c r="J24">
        <v>128.07</v>
      </c>
      <c r="K24">
        <v>265.3</v>
      </c>
      <c r="L24">
        <v>18</v>
      </c>
    </row>
    <row r="25" spans="1:15" x14ac:dyDescent="0.4">
      <c r="A25" t="s">
        <v>545</v>
      </c>
      <c r="B25">
        <v>23629000</v>
      </c>
      <c r="C25">
        <v>0.40620000000000001</v>
      </c>
      <c r="D25">
        <v>169.226</v>
      </c>
      <c r="E25">
        <v>279.76900000000001</v>
      </c>
      <c r="F25">
        <v>151.41300000000001</v>
      </c>
      <c r="G25">
        <v>314.22300000000001</v>
      </c>
      <c r="H25">
        <v>0.48412230000000001</v>
      </c>
      <c r="I25">
        <v>743.61</v>
      </c>
      <c r="J25">
        <v>81.2</v>
      </c>
      <c r="K25">
        <v>81.17</v>
      </c>
      <c r="L25">
        <v>18</v>
      </c>
    </row>
    <row r="26" spans="1:15" x14ac:dyDescent="0.4">
      <c r="A26" t="s">
        <v>551</v>
      </c>
      <c r="B26">
        <v>23942000</v>
      </c>
      <c r="C26">
        <v>0.25519999999999998</v>
      </c>
      <c r="D26">
        <v>354.541</v>
      </c>
      <c r="E26">
        <v>165.352</v>
      </c>
      <c r="F26">
        <v>158.18899999999999</v>
      </c>
      <c r="G26">
        <v>309.19900000000001</v>
      </c>
      <c r="H26">
        <v>0.4743772</v>
      </c>
      <c r="I26">
        <v>758.89</v>
      </c>
      <c r="J26">
        <v>88.72</v>
      </c>
      <c r="K26">
        <v>87.4</v>
      </c>
      <c r="L26">
        <v>18</v>
      </c>
    </row>
    <row r="27" spans="1:15" x14ac:dyDescent="0.4">
      <c r="A27" t="s">
        <v>556</v>
      </c>
      <c r="B27">
        <v>11717000</v>
      </c>
      <c r="C27">
        <v>0.11609999999999999</v>
      </c>
      <c r="D27">
        <v>49.67</v>
      </c>
      <c r="E27">
        <v>330.47500000000002</v>
      </c>
      <c r="F27">
        <v>27.663</v>
      </c>
      <c r="G27">
        <v>5.3259999999999996</v>
      </c>
      <c r="H27">
        <v>1.3888891000000001</v>
      </c>
      <c r="I27">
        <v>259.2</v>
      </c>
      <c r="J27">
        <v>131.19</v>
      </c>
      <c r="K27">
        <v>292.04000000000002</v>
      </c>
      <c r="L27">
        <v>18</v>
      </c>
    </row>
    <row r="28" spans="1:15" x14ac:dyDescent="0.4">
      <c r="A28" t="s">
        <v>559</v>
      </c>
      <c r="B28">
        <v>23401000</v>
      </c>
      <c r="C28">
        <v>0.25459999999999999</v>
      </c>
      <c r="D28">
        <v>26.416</v>
      </c>
      <c r="E28">
        <v>233.375</v>
      </c>
      <c r="F28">
        <v>164.994</v>
      </c>
      <c r="G28">
        <v>114.854</v>
      </c>
      <c r="H28">
        <v>0.49035010000000001</v>
      </c>
      <c r="I28">
        <v>734.17</v>
      </c>
      <c r="J28">
        <v>80.98</v>
      </c>
      <c r="K28">
        <v>88.32</v>
      </c>
      <c r="L28">
        <v>18</v>
      </c>
    </row>
    <row r="29" spans="1:15" x14ac:dyDescent="0.4">
      <c r="A29" t="s">
        <v>563</v>
      </c>
      <c r="B29">
        <v>21254000</v>
      </c>
      <c r="C29">
        <v>0.23319999999999999</v>
      </c>
      <c r="D29">
        <v>95.772000000000006</v>
      </c>
      <c r="E29">
        <v>253.38399999999999</v>
      </c>
      <c r="F29">
        <v>148.69300000000001</v>
      </c>
      <c r="G29">
        <v>15.959</v>
      </c>
      <c r="H29">
        <v>0.57161249999999997</v>
      </c>
      <c r="I29">
        <v>629.79999999999995</v>
      </c>
      <c r="J29">
        <v>144.91999999999999</v>
      </c>
      <c r="K29">
        <v>110.12</v>
      </c>
      <c r="L29">
        <v>18</v>
      </c>
    </row>
    <row r="30" spans="1:15" x14ac:dyDescent="0.4">
      <c r="A30" t="s">
        <v>568</v>
      </c>
      <c r="B30">
        <v>11164000</v>
      </c>
      <c r="C30">
        <v>0.16239999999999999</v>
      </c>
      <c r="D30">
        <v>269.39299999999997</v>
      </c>
      <c r="E30">
        <v>230.352</v>
      </c>
      <c r="F30">
        <v>27.882000000000001</v>
      </c>
      <c r="G30">
        <v>219.18100000000001</v>
      </c>
      <c r="H30">
        <v>1.4942407</v>
      </c>
      <c r="I30">
        <v>240.93</v>
      </c>
      <c r="J30">
        <v>144.79</v>
      </c>
      <c r="K30">
        <v>301.94</v>
      </c>
      <c r="L30">
        <v>18</v>
      </c>
    </row>
    <row r="31" spans="1:15" x14ac:dyDescent="0.4">
      <c r="A31" t="s">
        <v>586</v>
      </c>
      <c r="B31">
        <v>24099000</v>
      </c>
      <c r="C31">
        <v>0.27960000000000002</v>
      </c>
      <c r="D31">
        <v>23.908999999999999</v>
      </c>
      <c r="E31">
        <v>107.962</v>
      </c>
      <c r="F31">
        <v>147.08000000000001</v>
      </c>
      <c r="G31">
        <v>283.10399999999998</v>
      </c>
      <c r="H31">
        <v>0.47442319999999999</v>
      </c>
      <c r="I31">
        <v>758.82</v>
      </c>
      <c r="J31">
        <v>120.06</v>
      </c>
      <c r="K31">
        <v>89.03</v>
      </c>
      <c r="L31">
        <v>18</v>
      </c>
    </row>
    <row r="32" spans="1:15" x14ac:dyDescent="0.4">
      <c r="A32" t="s">
        <v>591</v>
      </c>
      <c r="B32">
        <v>7504000</v>
      </c>
      <c r="C32">
        <v>0.24349999999999999</v>
      </c>
      <c r="D32">
        <v>217.14699999999999</v>
      </c>
      <c r="E32">
        <v>313.05099999999999</v>
      </c>
      <c r="F32">
        <v>42.976999999999997</v>
      </c>
      <c r="G32">
        <v>192.28800000000001</v>
      </c>
      <c r="H32">
        <v>2.7688033000000001</v>
      </c>
      <c r="I32">
        <v>130.02000000000001</v>
      </c>
      <c r="J32">
        <v>686.41</v>
      </c>
      <c r="K32">
        <v>528.39</v>
      </c>
      <c r="L32">
        <v>18</v>
      </c>
    </row>
    <row r="33" spans="1:12" x14ac:dyDescent="0.4">
      <c r="A33" t="s">
        <v>597</v>
      </c>
      <c r="B33">
        <v>23814000</v>
      </c>
      <c r="C33">
        <v>0.41560000000000002</v>
      </c>
      <c r="D33">
        <v>288.88200000000001</v>
      </c>
      <c r="E33">
        <v>135.27199999999999</v>
      </c>
      <c r="F33">
        <v>152.78100000000001</v>
      </c>
      <c r="G33">
        <v>280.57499999999999</v>
      </c>
      <c r="H33">
        <v>0.47816579999999997</v>
      </c>
      <c r="I33">
        <v>752.88</v>
      </c>
      <c r="J33">
        <v>76.900000000000006</v>
      </c>
      <c r="K33">
        <v>79.23</v>
      </c>
      <c r="L33">
        <v>18</v>
      </c>
    </row>
    <row r="34" spans="1:12" x14ac:dyDescent="0.4">
      <c r="A34" t="s">
        <v>602</v>
      </c>
      <c r="B34">
        <v>23363000</v>
      </c>
      <c r="C34">
        <v>0.25230000000000002</v>
      </c>
      <c r="D34">
        <v>231.54</v>
      </c>
      <c r="E34">
        <v>94.756</v>
      </c>
      <c r="F34">
        <v>165.25299999999999</v>
      </c>
      <c r="G34">
        <v>305.11399999999998</v>
      </c>
      <c r="H34">
        <v>0.49152089999999998</v>
      </c>
      <c r="I34">
        <v>732.42</v>
      </c>
      <c r="J34">
        <v>81.040000000000006</v>
      </c>
      <c r="K34">
        <v>88.59</v>
      </c>
      <c r="L34">
        <v>18</v>
      </c>
    </row>
    <row r="35" spans="1:12" x14ac:dyDescent="0.4">
      <c r="A35" t="s">
        <v>605</v>
      </c>
      <c r="B35">
        <v>23181000</v>
      </c>
      <c r="C35">
        <v>0.25030000000000002</v>
      </c>
      <c r="D35">
        <v>243.87799999999999</v>
      </c>
      <c r="E35">
        <v>267.45400000000001</v>
      </c>
      <c r="F35">
        <v>165.155</v>
      </c>
      <c r="G35">
        <v>134.24</v>
      </c>
      <c r="H35">
        <v>0.4974208</v>
      </c>
      <c r="I35">
        <v>723.73</v>
      </c>
      <c r="J35">
        <v>81.66</v>
      </c>
      <c r="K35">
        <v>89.52</v>
      </c>
      <c r="L35">
        <v>18</v>
      </c>
    </row>
    <row r="36" spans="1:12" x14ac:dyDescent="0.4">
      <c r="A36" t="s">
        <v>608</v>
      </c>
      <c r="B36">
        <v>21106000</v>
      </c>
      <c r="C36">
        <v>0.2296</v>
      </c>
      <c r="D36">
        <v>134.505</v>
      </c>
      <c r="E36">
        <v>215.95599999999999</v>
      </c>
      <c r="F36">
        <v>148.75899999999999</v>
      </c>
      <c r="G36">
        <v>29.834</v>
      </c>
      <c r="H36">
        <v>0.5775515</v>
      </c>
      <c r="I36">
        <v>623.32000000000005</v>
      </c>
      <c r="J36">
        <v>147.16999999999999</v>
      </c>
      <c r="K36">
        <v>111.64</v>
      </c>
      <c r="L36">
        <v>18</v>
      </c>
    </row>
    <row r="37" spans="1:12" x14ac:dyDescent="0.4">
      <c r="A37" t="s">
        <v>611</v>
      </c>
      <c r="B37">
        <v>23565000</v>
      </c>
      <c r="C37">
        <v>0.24660000000000001</v>
      </c>
      <c r="D37">
        <v>218.934</v>
      </c>
      <c r="E37">
        <v>255.702</v>
      </c>
      <c r="F37">
        <v>165.12100000000001</v>
      </c>
      <c r="G37">
        <v>43.863999999999997</v>
      </c>
      <c r="H37">
        <v>0.485149</v>
      </c>
      <c r="I37">
        <v>742.04</v>
      </c>
      <c r="J37">
        <v>80.760000000000005</v>
      </c>
      <c r="K37">
        <v>87.67</v>
      </c>
      <c r="L37">
        <v>18</v>
      </c>
    </row>
    <row r="38" spans="1:12" x14ac:dyDescent="0.4">
      <c r="A38" t="s">
        <v>614</v>
      </c>
      <c r="B38">
        <v>21272000</v>
      </c>
      <c r="C38">
        <v>0.2152</v>
      </c>
      <c r="D38">
        <v>64.727000000000004</v>
      </c>
      <c r="E38">
        <v>213.67500000000001</v>
      </c>
      <c r="F38">
        <v>149.411</v>
      </c>
      <c r="G38">
        <v>269.613</v>
      </c>
      <c r="H38">
        <v>0.5699784</v>
      </c>
      <c r="I38">
        <v>631.6</v>
      </c>
      <c r="J38">
        <v>145.78</v>
      </c>
      <c r="K38">
        <v>111.18</v>
      </c>
      <c r="L38">
        <v>18</v>
      </c>
    </row>
    <row r="39" spans="1:12" x14ac:dyDescent="0.4">
      <c r="A39" t="s">
        <v>617</v>
      </c>
      <c r="B39">
        <v>23286000</v>
      </c>
      <c r="C39">
        <v>0.26550000000000001</v>
      </c>
      <c r="D39">
        <v>10.273999999999999</v>
      </c>
      <c r="E39">
        <v>267.13600000000002</v>
      </c>
      <c r="F39">
        <v>164.91399999999999</v>
      </c>
      <c r="G39">
        <v>317.49700000000001</v>
      </c>
      <c r="H39">
        <v>0.4941719</v>
      </c>
      <c r="I39">
        <v>728.49</v>
      </c>
      <c r="J39">
        <v>80.510000000000005</v>
      </c>
      <c r="K39">
        <v>88.33</v>
      </c>
      <c r="L39">
        <v>18</v>
      </c>
    </row>
    <row r="40" spans="1:12" x14ac:dyDescent="0.4">
      <c r="A40" t="s">
        <v>620</v>
      </c>
      <c r="B40">
        <v>23231000</v>
      </c>
      <c r="C40">
        <v>0.24709999999999999</v>
      </c>
      <c r="D40">
        <v>116.879</v>
      </c>
      <c r="E40">
        <v>124.941</v>
      </c>
      <c r="F40">
        <v>165.25</v>
      </c>
      <c r="G40">
        <v>130.96100000000001</v>
      </c>
      <c r="H40">
        <v>0.49568839999999997</v>
      </c>
      <c r="I40">
        <v>726.26</v>
      </c>
      <c r="J40">
        <v>81.8</v>
      </c>
      <c r="K40">
        <v>89.52</v>
      </c>
      <c r="L40">
        <v>18</v>
      </c>
    </row>
    <row r="41" spans="1:12" x14ac:dyDescent="0.4">
      <c r="A41" t="s">
        <v>623</v>
      </c>
      <c r="B41">
        <v>21148000</v>
      </c>
      <c r="C41">
        <v>0.22739999999999999</v>
      </c>
      <c r="D41">
        <v>190.86199999999999</v>
      </c>
      <c r="E41">
        <v>117.48</v>
      </c>
      <c r="F41">
        <v>148.88499999999999</v>
      </c>
      <c r="G41">
        <v>280.95600000000002</v>
      </c>
      <c r="H41">
        <v>0.57563810000000004</v>
      </c>
      <c r="I41">
        <v>625.39</v>
      </c>
      <c r="J41">
        <v>144.77000000000001</v>
      </c>
      <c r="K41">
        <v>111.16</v>
      </c>
      <c r="L41">
        <v>18</v>
      </c>
    </row>
    <row r="42" spans="1:12" x14ac:dyDescent="0.4">
      <c r="A42" t="s">
        <v>626</v>
      </c>
      <c r="B42">
        <v>24037000</v>
      </c>
      <c r="C42">
        <v>0.31519999999999998</v>
      </c>
      <c r="D42">
        <v>54.792999999999999</v>
      </c>
      <c r="E42">
        <v>142.035</v>
      </c>
      <c r="F42">
        <v>152.364</v>
      </c>
      <c r="G42">
        <v>272.81700000000001</v>
      </c>
      <c r="H42">
        <v>0.47305629999999999</v>
      </c>
      <c r="I42">
        <v>761.01</v>
      </c>
      <c r="J42">
        <v>92.33</v>
      </c>
      <c r="K42">
        <v>85</v>
      </c>
      <c r="L42">
        <v>18</v>
      </c>
    </row>
    <row r="43" spans="1:12" x14ac:dyDescent="0.4">
      <c r="A43" t="s">
        <v>631</v>
      </c>
      <c r="B43">
        <v>21197000</v>
      </c>
      <c r="C43">
        <v>0.23069999999999999</v>
      </c>
      <c r="D43">
        <v>97.022999999999996</v>
      </c>
      <c r="E43">
        <v>238.786</v>
      </c>
      <c r="F43">
        <v>148.595</v>
      </c>
      <c r="G43">
        <v>233.02199999999999</v>
      </c>
      <c r="H43">
        <v>0.57398720000000003</v>
      </c>
      <c r="I43">
        <v>627.19000000000005</v>
      </c>
      <c r="J43">
        <v>147.58000000000001</v>
      </c>
      <c r="K43">
        <v>110.93</v>
      </c>
      <c r="L43">
        <v>18</v>
      </c>
    </row>
    <row r="44" spans="1:12" x14ac:dyDescent="0.4">
      <c r="A44" t="s">
        <v>634</v>
      </c>
      <c r="B44">
        <v>21297000</v>
      </c>
      <c r="C44">
        <v>0.20949999999999999</v>
      </c>
      <c r="D44">
        <v>300.83600000000001</v>
      </c>
      <c r="E44">
        <v>131.85400000000001</v>
      </c>
      <c r="F44">
        <v>150.74</v>
      </c>
      <c r="G44">
        <v>330.39299999999997</v>
      </c>
      <c r="H44">
        <v>0.56790399999999996</v>
      </c>
      <c r="I44">
        <v>633.91</v>
      </c>
      <c r="J44">
        <v>136.91999999999999</v>
      </c>
      <c r="K44">
        <v>110.64</v>
      </c>
      <c r="L44">
        <v>18</v>
      </c>
    </row>
    <row r="45" spans="1:12" x14ac:dyDescent="0.4">
      <c r="A45" t="s">
        <v>637</v>
      </c>
      <c r="B45">
        <v>23317000</v>
      </c>
      <c r="C45">
        <v>0.26269999999999999</v>
      </c>
      <c r="D45">
        <v>99.400999999999996</v>
      </c>
      <c r="E45">
        <v>105</v>
      </c>
      <c r="F45">
        <v>165.048</v>
      </c>
      <c r="G45">
        <v>8.6790000000000003</v>
      </c>
      <c r="H45">
        <v>0.49307020000000001</v>
      </c>
      <c r="I45">
        <v>730.12</v>
      </c>
      <c r="J45">
        <v>80.36</v>
      </c>
      <c r="K45">
        <v>88.19</v>
      </c>
      <c r="L45">
        <v>18</v>
      </c>
    </row>
    <row r="46" spans="1:12" x14ac:dyDescent="0.4">
      <c r="A46" t="s">
        <v>640</v>
      </c>
      <c r="B46">
        <v>23146000</v>
      </c>
      <c r="C46">
        <v>0.27550000000000002</v>
      </c>
      <c r="D46">
        <v>223.631</v>
      </c>
      <c r="E46">
        <v>287.68900000000002</v>
      </c>
      <c r="F46">
        <v>150.27099999999999</v>
      </c>
      <c r="G46">
        <v>302.47000000000003</v>
      </c>
      <c r="H46">
        <v>0.50187349999999997</v>
      </c>
      <c r="I46">
        <v>717.31</v>
      </c>
      <c r="J46">
        <v>111.58</v>
      </c>
      <c r="K46">
        <v>93.3</v>
      </c>
      <c r="L46">
        <v>18</v>
      </c>
    </row>
    <row r="47" spans="1:12" x14ac:dyDescent="0.4">
      <c r="A47" t="s">
        <v>643</v>
      </c>
      <c r="B47">
        <v>21039000</v>
      </c>
      <c r="C47">
        <v>0.23200000000000001</v>
      </c>
      <c r="D47">
        <v>320.63499999999999</v>
      </c>
      <c r="E47">
        <v>333.101</v>
      </c>
      <c r="F47">
        <v>148.91499999999999</v>
      </c>
      <c r="G47">
        <v>254.297</v>
      </c>
      <c r="H47">
        <v>0.58022689999999999</v>
      </c>
      <c r="I47">
        <v>620.45000000000005</v>
      </c>
      <c r="J47">
        <v>144.52000000000001</v>
      </c>
      <c r="K47">
        <v>111.71</v>
      </c>
      <c r="L47">
        <v>18</v>
      </c>
    </row>
    <row r="48" spans="1:12" x14ac:dyDescent="0.4">
      <c r="A48" t="s">
        <v>646</v>
      </c>
      <c r="B48">
        <v>19336000</v>
      </c>
      <c r="C48">
        <v>0.14380000000000001</v>
      </c>
      <c r="D48">
        <v>89.903999999999996</v>
      </c>
      <c r="E48">
        <v>70.242999999999995</v>
      </c>
      <c r="F48">
        <v>145.74</v>
      </c>
      <c r="G48">
        <v>60.143000000000001</v>
      </c>
      <c r="H48">
        <v>0.65372209999999997</v>
      </c>
      <c r="I48">
        <v>550.69000000000005</v>
      </c>
      <c r="J48">
        <v>337063.88</v>
      </c>
      <c r="K48">
        <v>139.44999999999999</v>
      </c>
      <c r="L48">
        <v>18</v>
      </c>
    </row>
    <row r="49" spans="1:12" x14ac:dyDescent="0.4">
      <c r="A49" t="s">
        <v>649</v>
      </c>
      <c r="B49">
        <v>21158000</v>
      </c>
      <c r="C49">
        <v>0.28070000000000001</v>
      </c>
      <c r="D49">
        <v>216.80500000000001</v>
      </c>
      <c r="E49">
        <v>204.517</v>
      </c>
      <c r="F49">
        <v>146.00399999999999</v>
      </c>
      <c r="G49">
        <v>221.94900000000001</v>
      </c>
      <c r="H49">
        <v>0.57824019999999998</v>
      </c>
      <c r="I49">
        <v>622.58000000000004</v>
      </c>
      <c r="J49">
        <v>142.35</v>
      </c>
      <c r="K49">
        <v>107.53</v>
      </c>
      <c r="L49">
        <v>18</v>
      </c>
    </row>
    <row r="50" spans="1:12" x14ac:dyDescent="0.4">
      <c r="A50" t="s">
        <v>652</v>
      </c>
      <c r="B50">
        <v>23790000</v>
      </c>
      <c r="C50">
        <v>0.31119999999999998</v>
      </c>
      <c r="D50">
        <v>61.884999999999998</v>
      </c>
      <c r="E50">
        <v>174.04400000000001</v>
      </c>
      <c r="F50">
        <v>150.99700000000001</v>
      </c>
      <c r="G50">
        <v>116.363</v>
      </c>
      <c r="H50">
        <v>0.481076</v>
      </c>
      <c r="I50">
        <v>748.32</v>
      </c>
      <c r="J50">
        <v>98.08</v>
      </c>
      <c r="K50">
        <v>87.01</v>
      </c>
      <c r="L50">
        <v>18</v>
      </c>
    </row>
    <row r="51" spans="1:12" x14ac:dyDescent="0.4">
      <c r="A51" t="s">
        <v>655</v>
      </c>
      <c r="B51">
        <v>23306000</v>
      </c>
      <c r="C51">
        <v>0.25969999999999999</v>
      </c>
      <c r="D51">
        <v>44.232999999999997</v>
      </c>
      <c r="E51">
        <v>212.85300000000001</v>
      </c>
      <c r="F51">
        <v>164.94399999999999</v>
      </c>
      <c r="G51">
        <v>60.17</v>
      </c>
      <c r="H51">
        <v>0.4934152</v>
      </c>
      <c r="I51">
        <v>729.61</v>
      </c>
      <c r="J51">
        <v>80.91</v>
      </c>
      <c r="K51">
        <v>88.57</v>
      </c>
      <c r="L51">
        <v>18</v>
      </c>
    </row>
    <row r="52" spans="1:12" x14ac:dyDescent="0.4">
      <c r="A52" t="s">
        <v>658</v>
      </c>
      <c r="B52">
        <v>23091000</v>
      </c>
      <c r="C52">
        <v>0.26819999999999999</v>
      </c>
      <c r="D52">
        <v>231.92</v>
      </c>
      <c r="E52">
        <v>215.44300000000001</v>
      </c>
      <c r="F52">
        <v>165.11699999999999</v>
      </c>
      <c r="G52">
        <v>327.72899999999998</v>
      </c>
      <c r="H52">
        <v>0.50036950000000002</v>
      </c>
      <c r="I52">
        <v>719.47</v>
      </c>
      <c r="J52">
        <v>80.819999999999993</v>
      </c>
      <c r="K52">
        <v>89.25</v>
      </c>
      <c r="L52">
        <v>18</v>
      </c>
    </row>
    <row r="53" spans="1:12" x14ac:dyDescent="0.4">
      <c r="A53" t="s">
        <v>661</v>
      </c>
      <c r="B53">
        <v>23575000</v>
      </c>
      <c r="C53">
        <v>0.34449999999999997</v>
      </c>
      <c r="D53">
        <v>197.14400000000001</v>
      </c>
      <c r="E53">
        <v>236.95</v>
      </c>
      <c r="F53">
        <v>154.16399999999999</v>
      </c>
      <c r="G53">
        <v>318.90199999999999</v>
      </c>
      <c r="H53">
        <v>0.48660379999999998</v>
      </c>
      <c r="I53">
        <v>739.82</v>
      </c>
      <c r="J53">
        <v>85.66</v>
      </c>
      <c r="K53">
        <v>84.87</v>
      </c>
      <c r="L53">
        <v>18</v>
      </c>
    </row>
    <row r="54" spans="1:12" x14ac:dyDescent="0.4">
      <c r="A54" t="s">
        <v>666</v>
      </c>
      <c r="B54">
        <v>21033000</v>
      </c>
      <c r="C54">
        <v>0.2258</v>
      </c>
      <c r="D54">
        <v>40.542000000000002</v>
      </c>
      <c r="E54">
        <v>256.86</v>
      </c>
      <c r="F54">
        <v>148.58500000000001</v>
      </c>
      <c r="G54">
        <v>13.467000000000001</v>
      </c>
      <c r="H54">
        <v>0.58060009999999995</v>
      </c>
      <c r="I54">
        <v>620.04999999999995</v>
      </c>
      <c r="J54">
        <v>148.06</v>
      </c>
      <c r="K54">
        <v>112.26</v>
      </c>
      <c r="L54">
        <v>18</v>
      </c>
    </row>
    <row r="55" spans="1:12" x14ac:dyDescent="0.4">
      <c r="A55" t="s">
        <v>670</v>
      </c>
      <c r="B55">
        <v>23974000</v>
      </c>
      <c r="C55">
        <v>0.4325</v>
      </c>
      <c r="D55">
        <v>59.738999999999997</v>
      </c>
      <c r="E55">
        <v>197.67599999999999</v>
      </c>
      <c r="F55">
        <v>158.27199999999999</v>
      </c>
      <c r="G55">
        <v>173.392</v>
      </c>
      <c r="H55">
        <v>0.47280889999999998</v>
      </c>
      <c r="I55">
        <v>761.41</v>
      </c>
      <c r="J55">
        <v>69.17</v>
      </c>
      <c r="K55">
        <v>76.83</v>
      </c>
      <c r="L55">
        <v>18</v>
      </c>
    </row>
    <row r="56" spans="1:12" x14ac:dyDescent="0.4">
      <c r="A56" t="s">
        <v>674</v>
      </c>
      <c r="B56">
        <v>21160000</v>
      </c>
      <c r="C56">
        <v>0.22009999999999999</v>
      </c>
      <c r="D56">
        <v>313.18299999999999</v>
      </c>
      <c r="E56">
        <v>268.01299999999998</v>
      </c>
      <c r="F56">
        <v>151.38999999999999</v>
      </c>
      <c r="G56">
        <v>169.96199999999999</v>
      </c>
      <c r="H56">
        <v>0.57322479999999998</v>
      </c>
      <c r="I56">
        <v>628.03</v>
      </c>
      <c r="J56">
        <v>130.58000000000001</v>
      </c>
      <c r="K56">
        <v>110.42</v>
      </c>
      <c r="L56">
        <v>18</v>
      </c>
    </row>
    <row r="57" spans="1:12" x14ac:dyDescent="0.4">
      <c r="A57" t="s">
        <v>678</v>
      </c>
      <c r="B57">
        <v>23352000</v>
      </c>
      <c r="C57">
        <v>0.2495</v>
      </c>
      <c r="D57">
        <v>171.63200000000001</v>
      </c>
      <c r="E57">
        <v>39.713000000000001</v>
      </c>
      <c r="F57">
        <v>165.01499999999999</v>
      </c>
      <c r="G57">
        <v>339.21</v>
      </c>
      <c r="H57">
        <v>0.49187069999999999</v>
      </c>
      <c r="I57">
        <v>731.9</v>
      </c>
      <c r="J57">
        <v>81.400000000000006</v>
      </c>
      <c r="K57">
        <v>88.73</v>
      </c>
      <c r="L57">
        <v>18</v>
      </c>
    </row>
    <row r="58" spans="1:12" x14ac:dyDescent="0.4">
      <c r="A58" t="s">
        <v>682</v>
      </c>
      <c r="B58">
        <v>23276000</v>
      </c>
      <c r="C58">
        <v>0.25090000000000001</v>
      </c>
      <c r="D58">
        <v>9.8360000000000003</v>
      </c>
      <c r="E58">
        <v>55.936999999999998</v>
      </c>
      <c r="F58">
        <v>165.102</v>
      </c>
      <c r="G58">
        <v>30.338999999999999</v>
      </c>
      <c r="H58">
        <v>0.49434620000000001</v>
      </c>
      <c r="I58">
        <v>728.23</v>
      </c>
      <c r="J58">
        <v>81.56</v>
      </c>
      <c r="K58">
        <v>89.16</v>
      </c>
      <c r="L58">
        <v>18</v>
      </c>
    </row>
    <row r="59" spans="1:12" x14ac:dyDescent="0.4">
      <c r="A59" t="s">
        <v>685</v>
      </c>
      <c r="B59">
        <v>21065000</v>
      </c>
      <c r="C59">
        <v>0.14979999999999999</v>
      </c>
      <c r="D59">
        <v>299.48200000000003</v>
      </c>
      <c r="E59">
        <v>43.658999999999999</v>
      </c>
      <c r="F59">
        <v>154.84200000000001</v>
      </c>
      <c r="G59">
        <v>89.748999999999995</v>
      </c>
      <c r="H59">
        <v>0.57478079999999998</v>
      </c>
      <c r="I59">
        <v>626.33000000000004</v>
      </c>
      <c r="J59">
        <v>127.4</v>
      </c>
      <c r="K59">
        <v>114.52</v>
      </c>
      <c r="L59">
        <v>18</v>
      </c>
    </row>
    <row r="60" spans="1:12" x14ac:dyDescent="0.4">
      <c r="A60" t="s">
        <v>688</v>
      </c>
      <c r="B60">
        <v>17056000</v>
      </c>
      <c r="C60">
        <v>0.43169999999999997</v>
      </c>
      <c r="D60">
        <v>90.372</v>
      </c>
      <c r="E60">
        <v>337.06200000000001</v>
      </c>
      <c r="F60">
        <v>51.624000000000002</v>
      </c>
      <c r="G60">
        <v>50.597000000000001</v>
      </c>
      <c r="H60">
        <v>0.78898619999999997</v>
      </c>
      <c r="I60">
        <v>456.28</v>
      </c>
      <c r="J60">
        <v>711550.25</v>
      </c>
      <c r="K60">
        <v>112.82</v>
      </c>
      <c r="L60">
        <v>18</v>
      </c>
    </row>
    <row r="61" spans="1:12" x14ac:dyDescent="0.4">
      <c r="A61" t="s">
        <v>692</v>
      </c>
      <c r="B61">
        <v>23323000</v>
      </c>
      <c r="C61">
        <v>0.26190000000000002</v>
      </c>
      <c r="D61">
        <v>309.685</v>
      </c>
      <c r="E61">
        <v>204.846</v>
      </c>
      <c r="F61">
        <v>165.26499999999999</v>
      </c>
      <c r="G61">
        <v>193.55799999999999</v>
      </c>
      <c r="H61">
        <v>0.49292599999999998</v>
      </c>
      <c r="I61">
        <v>730.33</v>
      </c>
      <c r="J61">
        <v>80.239999999999995</v>
      </c>
      <c r="K61">
        <v>88.16</v>
      </c>
      <c r="L61">
        <v>18</v>
      </c>
    </row>
    <row r="62" spans="1:12" x14ac:dyDescent="0.4">
      <c r="A62" t="s">
        <v>695</v>
      </c>
      <c r="B62">
        <v>23800000</v>
      </c>
      <c r="C62">
        <v>0.41549999999999998</v>
      </c>
      <c r="D62">
        <v>187.429</v>
      </c>
      <c r="E62">
        <v>128.345</v>
      </c>
      <c r="F62">
        <v>150.33600000000001</v>
      </c>
      <c r="G62">
        <v>252.61099999999999</v>
      </c>
      <c r="H62">
        <v>0.47873650000000001</v>
      </c>
      <c r="I62">
        <v>751.98</v>
      </c>
      <c r="J62">
        <v>80.19</v>
      </c>
      <c r="K62">
        <v>79.709999999999994</v>
      </c>
      <c r="L62">
        <v>18</v>
      </c>
    </row>
    <row r="63" spans="1:12" x14ac:dyDescent="0.4">
      <c r="A63" t="s">
        <v>698</v>
      </c>
      <c r="B63">
        <v>24482000</v>
      </c>
      <c r="C63">
        <v>0.33129999999999998</v>
      </c>
      <c r="D63">
        <v>138.071</v>
      </c>
      <c r="E63">
        <v>33.415999999999997</v>
      </c>
      <c r="F63">
        <v>145.173</v>
      </c>
      <c r="G63">
        <v>313.35500000000002</v>
      </c>
      <c r="H63">
        <v>0.46341339999999998</v>
      </c>
      <c r="I63">
        <v>776.84</v>
      </c>
      <c r="J63">
        <v>108.39</v>
      </c>
      <c r="K63">
        <v>84.47</v>
      </c>
      <c r="L63">
        <v>18</v>
      </c>
    </row>
    <row r="64" spans="1:12" x14ac:dyDescent="0.4">
      <c r="A64" t="s">
        <v>701</v>
      </c>
      <c r="B64">
        <v>23408000</v>
      </c>
      <c r="C64">
        <v>0.25409999999999999</v>
      </c>
      <c r="D64">
        <v>330.29500000000002</v>
      </c>
      <c r="E64">
        <v>141.667</v>
      </c>
      <c r="F64">
        <v>164.964</v>
      </c>
      <c r="G64">
        <v>295.702</v>
      </c>
      <c r="H64">
        <v>0.49011539999999998</v>
      </c>
      <c r="I64">
        <v>734.52</v>
      </c>
      <c r="J64">
        <v>80.98</v>
      </c>
      <c r="K64">
        <v>88.27</v>
      </c>
      <c r="L64">
        <v>18</v>
      </c>
    </row>
    <row r="65" spans="1:12" x14ac:dyDescent="0.4">
      <c r="A65" t="s">
        <v>1451</v>
      </c>
      <c r="B65">
        <v>12297000</v>
      </c>
      <c r="C65">
        <v>0.23200000000000001</v>
      </c>
      <c r="D65">
        <v>173.54400000000001</v>
      </c>
      <c r="E65">
        <v>309.73399999999998</v>
      </c>
      <c r="F65">
        <v>28.631</v>
      </c>
      <c r="G65">
        <v>294.49700000000001</v>
      </c>
      <c r="H65">
        <v>1.2939791</v>
      </c>
      <c r="I65">
        <v>278.20999999999998</v>
      </c>
      <c r="J65">
        <v>117.58</v>
      </c>
      <c r="K65">
        <v>241.93</v>
      </c>
      <c r="L65">
        <v>18</v>
      </c>
    </row>
    <row r="66" spans="1:12" x14ac:dyDescent="0.4">
      <c r="A66" t="s">
        <v>734</v>
      </c>
      <c r="B66">
        <v>28347000</v>
      </c>
      <c r="C66">
        <v>0.41</v>
      </c>
      <c r="D66">
        <v>165.20099999999999</v>
      </c>
      <c r="E66">
        <v>237.93199999999999</v>
      </c>
      <c r="F66">
        <v>157.291</v>
      </c>
      <c r="G66">
        <v>344.78199999999998</v>
      </c>
      <c r="H66">
        <v>0.36714839999999999</v>
      </c>
      <c r="I66">
        <v>980.53</v>
      </c>
      <c r="J66">
        <v>60.25</v>
      </c>
      <c r="K66">
        <v>62.87</v>
      </c>
      <c r="L66">
        <v>18</v>
      </c>
    </row>
    <row r="67" spans="1:12" x14ac:dyDescent="0.4">
      <c r="A67" t="s">
        <v>737</v>
      </c>
      <c r="B67">
        <v>20221000</v>
      </c>
      <c r="C67">
        <v>0.19689999999999999</v>
      </c>
      <c r="D67">
        <v>66.337999999999994</v>
      </c>
      <c r="E67">
        <v>311.77999999999997</v>
      </c>
      <c r="F67">
        <v>147.547</v>
      </c>
      <c r="G67">
        <v>231.489</v>
      </c>
      <c r="H67">
        <v>0.61657790000000001</v>
      </c>
      <c r="I67">
        <v>583.87</v>
      </c>
      <c r="J67">
        <v>181.96</v>
      </c>
      <c r="K67">
        <v>122.74</v>
      </c>
      <c r="L67">
        <v>18</v>
      </c>
    </row>
    <row r="68" spans="1:12" x14ac:dyDescent="0.4">
      <c r="A68" t="s">
        <v>740</v>
      </c>
      <c r="B68">
        <v>23929000</v>
      </c>
      <c r="C68">
        <v>0.3624</v>
      </c>
      <c r="D68">
        <v>197.40100000000001</v>
      </c>
      <c r="E68">
        <v>260.48</v>
      </c>
      <c r="F68">
        <v>149.589</v>
      </c>
      <c r="G68">
        <v>179.131</v>
      </c>
      <c r="H68">
        <v>0.47666629999999999</v>
      </c>
      <c r="I68">
        <v>755.25</v>
      </c>
      <c r="J68">
        <v>90.17</v>
      </c>
      <c r="K68">
        <v>82.96</v>
      </c>
      <c r="L68">
        <v>18</v>
      </c>
    </row>
    <row r="69" spans="1:12" x14ac:dyDescent="0.4">
      <c r="A69" t="s">
        <v>726</v>
      </c>
      <c r="B69">
        <v>23495000</v>
      </c>
      <c r="C69">
        <v>0.24759999999999999</v>
      </c>
      <c r="D69">
        <v>90.066000000000003</v>
      </c>
      <c r="E69">
        <v>336.63600000000002</v>
      </c>
      <c r="F69">
        <v>165.24799999999999</v>
      </c>
      <c r="G69">
        <v>176.68299999999999</v>
      </c>
      <c r="H69">
        <v>0.48731180000000002</v>
      </c>
      <c r="I69">
        <v>738.75</v>
      </c>
      <c r="J69">
        <v>80.95</v>
      </c>
      <c r="K69">
        <v>88.1</v>
      </c>
      <c r="L69">
        <v>18</v>
      </c>
    </row>
    <row r="70" spans="1:12" x14ac:dyDescent="0.4">
      <c r="A70" t="s">
        <v>743</v>
      </c>
      <c r="B70">
        <v>23385000</v>
      </c>
      <c r="C70">
        <v>0.26319999999999999</v>
      </c>
      <c r="D70">
        <v>292.66199999999998</v>
      </c>
      <c r="E70">
        <v>348.41500000000002</v>
      </c>
      <c r="F70">
        <v>165.047</v>
      </c>
      <c r="G70">
        <v>44.320999999999998</v>
      </c>
      <c r="H70">
        <v>0.49091849999999998</v>
      </c>
      <c r="I70">
        <v>733.32</v>
      </c>
      <c r="J70">
        <v>80.27</v>
      </c>
      <c r="K70">
        <v>87.93</v>
      </c>
      <c r="L70">
        <v>18</v>
      </c>
    </row>
    <row r="71" spans="1:12" x14ac:dyDescent="0.4">
      <c r="A71" t="s">
        <v>746</v>
      </c>
      <c r="B71">
        <v>23042000</v>
      </c>
      <c r="C71">
        <v>0.4299</v>
      </c>
      <c r="D71">
        <v>170.833</v>
      </c>
      <c r="E71">
        <v>258.93700000000001</v>
      </c>
      <c r="F71">
        <v>165.07300000000001</v>
      </c>
      <c r="G71">
        <v>151.911</v>
      </c>
      <c r="H71">
        <v>0.50261719999999999</v>
      </c>
      <c r="I71">
        <v>716.25</v>
      </c>
      <c r="J71">
        <v>68.06</v>
      </c>
      <c r="K71">
        <v>80.34</v>
      </c>
      <c r="L71">
        <v>18</v>
      </c>
    </row>
    <row r="72" spans="1:12" x14ac:dyDescent="0.4">
      <c r="A72" t="s">
        <v>748</v>
      </c>
      <c r="B72">
        <v>17830000</v>
      </c>
      <c r="C72">
        <v>0.4904</v>
      </c>
      <c r="D72">
        <v>13.288</v>
      </c>
      <c r="E72">
        <v>38.542999999999999</v>
      </c>
      <c r="F72">
        <v>151.00299999999999</v>
      </c>
      <c r="G72">
        <v>65.53</v>
      </c>
      <c r="H72">
        <v>0.73518600000000001</v>
      </c>
      <c r="I72">
        <v>489.67</v>
      </c>
      <c r="J72">
        <v>97.93</v>
      </c>
      <c r="K72">
        <v>109.42</v>
      </c>
      <c r="L72">
        <v>18</v>
      </c>
    </row>
    <row r="73" spans="1:12" x14ac:dyDescent="0.4">
      <c r="A73" t="s">
        <v>729</v>
      </c>
      <c r="B73">
        <v>22627000</v>
      </c>
      <c r="C73">
        <v>0.18990000000000001</v>
      </c>
      <c r="D73">
        <v>18.405000000000001</v>
      </c>
      <c r="E73">
        <v>58.865000000000002</v>
      </c>
      <c r="F73">
        <v>146.49199999999999</v>
      </c>
      <c r="G73">
        <v>236.67400000000001</v>
      </c>
      <c r="H73">
        <v>0.52190820000000004</v>
      </c>
      <c r="I73">
        <v>689.78</v>
      </c>
      <c r="J73">
        <v>187.83</v>
      </c>
      <c r="K73">
        <v>105.37</v>
      </c>
      <c r="L73">
        <v>18</v>
      </c>
    </row>
    <row r="74" spans="1:12" x14ac:dyDescent="0.4">
      <c r="A74" t="s">
        <v>750</v>
      </c>
      <c r="B74">
        <v>21097000</v>
      </c>
      <c r="C74">
        <v>0.2281</v>
      </c>
      <c r="D74">
        <v>57.680999999999997</v>
      </c>
      <c r="E74">
        <v>307.56299999999999</v>
      </c>
      <c r="F74">
        <v>148.68299999999999</v>
      </c>
      <c r="G74">
        <v>16.882999999999999</v>
      </c>
      <c r="H74">
        <v>0.57795890000000005</v>
      </c>
      <c r="I74">
        <v>622.88</v>
      </c>
      <c r="J74">
        <v>146.69999999999999</v>
      </c>
      <c r="K74">
        <v>111.64</v>
      </c>
      <c r="L74">
        <v>18</v>
      </c>
    </row>
    <row r="75" spans="1:12" x14ac:dyDescent="0.4">
      <c r="A75" t="s">
        <v>720</v>
      </c>
      <c r="B75">
        <v>20508000</v>
      </c>
      <c r="C75">
        <v>8.9499999999999996E-2</v>
      </c>
      <c r="D75">
        <v>130.89400000000001</v>
      </c>
      <c r="E75">
        <v>202.16</v>
      </c>
      <c r="F75">
        <v>146.077</v>
      </c>
      <c r="G75">
        <v>158.24700000000001</v>
      </c>
      <c r="H75">
        <v>0.60187190000000002</v>
      </c>
      <c r="I75">
        <v>598.13</v>
      </c>
      <c r="J75">
        <v>506.86</v>
      </c>
      <c r="K75">
        <v>131.88</v>
      </c>
      <c r="L75">
        <v>18</v>
      </c>
    </row>
    <row r="76" spans="1:12" x14ac:dyDescent="0.4">
      <c r="A76" t="s">
        <v>752</v>
      </c>
      <c r="B76">
        <v>23533000</v>
      </c>
      <c r="C76">
        <v>0.25519999999999998</v>
      </c>
      <c r="D76">
        <v>176.66800000000001</v>
      </c>
      <c r="E76">
        <v>223.035</v>
      </c>
      <c r="F76">
        <v>165.11600000000001</v>
      </c>
      <c r="G76">
        <v>27.442</v>
      </c>
      <c r="H76">
        <v>0.48621560000000003</v>
      </c>
      <c r="I76">
        <v>740.41</v>
      </c>
      <c r="J76">
        <v>80.17</v>
      </c>
      <c r="K76">
        <v>87.39</v>
      </c>
      <c r="L76">
        <v>18</v>
      </c>
    </row>
    <row r="77" spans="1:12" x14ac:dyDescent="0.4">
      <c r="A77" t="s">
        <v>754</v>
      </c>
      <c r="B77">
        <v>23567000</v>
      </c>
      <c r="C77">
        <v>0.27460000000000001</v>
      </c>
      <c r="D77">
        <v>255.114</v>
      </c>
      <c r="E77">
        <v>144.22200000000001</v>
      </c>
      <c r="F77">
        <v>146.42400000000001</v>
      </c>
      <c r="G77">
        <v>41.706000000000003</v>
      </c>
      <c r="H77">
        <v>0.49149419999999999</v>
      </c>
      <c r="I77">
        <v>732.46</v>
      </c>
      <c r="J77">
        <v>130.1</v>
      </c>
      <c r="K77">
        <v>92.9</v>
      </c>
      <c r="L77">
        <v>18</v>
      </c>
    </row>
    <row r="78" spans="1:12" x14ac:dyDescent="0.4">
      <c r="A78" t="s">
        <v>705</v>
      </c>
      <c r="B78">
        <v>23449000</v>
      </c>
      <c r="C78">
        <v>0.24909999999999999</v>
      </c>
      <c r="D78">
        <v>189.23</v>
      </c>
      <c r="E78">
        <v>160.52500000000001</v>
      </c>
      <c r="F78">
        <v>165.1</v>
      </c>
      <c r="G78">
        <v>282.87099999999998</v>
      </c>
      <c r="H78">
        <v>0.4887995</v>
      </c>
      <c r="I78">
        <v>736.5</v>
      </c>
      <c r="J78">
        <v>81.180000000000007</v>
      </c>
      <c r="K78">
        <v>88.33</v>
      </c>
      <c r="L78">
        <v>18</v>
      </c>
    </row>
    <row r="79" spans="1:12" x14ac:dyDescent="0.4">
      <c r="A79" t="s">
        <v>710</v>
      </c>
      <c r="B79">
        <v>21004000</v>
      </c>
      <c r="C79">
        <v>0.22670000000000001</v>
      </c>
      <c r="D79">
        <v>18.251999999999999</v>
      </c>
      <c r="E79">
        <v>312.07400000000001</v>
      </c>
      <c r="F79">
        <v>148.673</v>
      </c>
      <c r="G79">
        <v>5.8019999999999996</v>
      </c>
      <c r="H79">
        <v>0.58173710000000001</v>
      </c>
      <c r="I79">
        <v>618.84</v>
      </c>
      <c r="J79">
        <v>147.06</v>
      </c>
      <c r="K79">
        <v>112.35</v>
      </c>
      <c r="L79">
        <v>18</v>
      </c>
    </row>
    <row r="80" spans="1:12" x14ac:dyDescent="0.4">
      <c r="A80" t="s">
        <v>756</v>
      </c>
      <c r="B80">
        <v>23446000</v>
      </c>
      <c r="C80">
        <v>0.25340000000000001</v>
      </c>
      <c r="D80">
        <v>31.513999999999999</v>
      </c>
      <c r="E80">
        <v>256.02699999999999</v>
      </c>
      <c r="F80">
        <v>165.31800000000001</v>
      </c>
      <c r="G80">
        <v>250.72800000000001</v>
      </c>
      <c r="H80">
        <v>0.4888998</v>
      </c>
      <c r="I80">
        <v>736.35</v>
      </c>
      <c r="J80">
        <v>80.45</v>
      </c>
      <c r="K80">
        <v>87.91</v>
      </c>
      <c r="L80">
        <v>18</v>
      </c>
    </row>
    <row r="81" spans="1:15" x14ac:dyDescent="0.4">
      <c r="A81" t="s">
        <v>723</v>
      </c>
      <c r="B81">
        <v>23124000</v>
      </c>
      <c r="C81">
        <v>0.3493</v>
      </c>
      <c r="D81">
        <v>270.154</v>
      </c>
      <c r="E81">
        <v>285.59699999999998</v>
      </c>
      <c r="F81">
        <v>153.59700000000001</v>
      </c>
      <c r="G81">
        <v>24.866</v>
      </c>
      <c r="H81">
        <v>0.50113209999999997</v>
      </c>
      <c r="I81">
        <v>718.37</v>
      </c>
      <c r="J81">
        <v>87.78</v>
      </c>
      <c r="K81">
        <v>87</v>
      </c>
      <c r="L81">
        <v>18</v>
      </c>
    </row>
    <row r="83" spans="1:15" x14ac:dyDescent="0.4">
      <c r="A83" t="s">
        <v>1100</v>
      </c>
      <c r="B83" t="s">
        <v>1069</v>
      </c>
      <c r="C83" t="s">
        <v>1070</v>
      </c>
      <c r="D83" t="s">
        <v>1437</v>
      </c>
      <c r="E83" t="s">
        <v>1438</v>
      </c>
      <c r="F83" t="s">
        <v>1439</v>
      </c>
      <c r="G83" t="s">
        <v>1073</v>
      </c>
      <c r="H83" t="s">
        <v>1440</v>
      </c>
      <c r="I83" t="s">
        <v>39</v>
      </c>
      <c r="J83" t="s">
        <v>1441</v>
      </c>
      <c r="K83" t="s">
        <v>1442</v>
      </c>
      <c r="L83" t="s">
        <v>1448</v>
      </c>
      <c r="M83" t="s">
        <v>1449</v>
      </c>
      <c r="N83" t="s">
        <v>1450</v>
      </c>
      <c r="O83" t="s">
        <v>1443</v>
      </c>
    </row>
    <row r="84" spans="1:15" x14ac:dyDescent="0.4">
      <c r="B84" t="s">
        <v>1083</v>
      </c>
      <c r="D84" t="s">
        <v>1444</v>
      </c>
      <c r="E84" t="s">
        <v>1444</v>
      </c>
      <c r="F84" t="s">
        <v>1444</v>
      </c>
      <c r="G84" t="s">
        <v>1444</v>
      </c>
      <c r="H84" t="s">
        <v>1445</v>
      </c>
      <c r="I84" t="s">
        <v>1446</v>
      </c>
      <c r="J84" t="s">
        <v>1447</v>
      </c>
      <c r="K84" t="s">
        <v>1447</v>
      </c>
      <c r="L84" t="s">
        <v>1444</v>
      </c>
      <c r="M84" t="s">
        <v>1444</v>
      </c>
      <c r="N84" t="s">
        <v>1444</v>
      </c>
    </row>
    <row r="85" spans="1:15" x14ac:dyDescent="0.4">
      <c r="A85" t="s">
        <v>758</v>
      </c>
      <c r="B85">
        <v>185539</v>
      </c>
      <c r="C85">
        <v>1.9599999999999999E-2</v>
      </c>
      <c r="D85">
        <v>332.49900000000002</v>
      </c>
      <c r="E85">
        <v>14.848000000000001</v>
      </c>
      <c r="F85">
        <v>1.5740000000000001</v>
      </c>
      <c r="G85">
        <v>173.02699999999999</v>
      </c>
      <c r="H85">
        <v>381.99449479999998</v>
      </c>
      <c r="I85">
        <v>0.94199999999999995</v>
      </c>
      <c r="J85">
        <v>0.49299999999999999</v>
      </c>
      <c r="K85">
        <v>0.98599999999999999</v>
      </c>
      <c r="L85">
        <v>40.588999999999999</v>
      </c>
      <c r="M85">
        <v>83.536000000000001</v>
      </c>
      <c r="N85">
        <v>2E-3</v>
      </c>
      <c r="O85">
        <v>32</v>
      </c>
    </row>
    <row r="86" spans="1:15" x14ac:dyDescent="0.4">
      <c r="A86" t="s">
        <v>762</v>
      </c>
      <c r="B86">
        <v>238042</v>
      </c>
      <c r="C86">
        <v>0</v>
      </c>
      <c r="D86">
        <v>7.5999999999999998E-2</v>
      </c>
      <c r="E86">
        <v>199.68600000000001</v>
      </c>
      <c r="F86">
        <v>3.0000000000000001E-3</v>
      </c>
      <c r="G86">
        <v>342.50700000000001</v>
      </c>
      <c r="H86">
        <v>262.73189780000001</v>
      </c>
      <c r="I86">
        <v>1.37</v>
      </c>
      <c r="J86">
        <v>1.1839999999999999</v>
      </c>
      <c r="K86">
        <v>2.36</v>
      </c>
      <c r="L86">
        <v>40.585999999999999</v>
      </c>
      <c r="M86">
        <v>83.536000000000001</v>
      </c>
      <c r="N86">
        <v>2E-3</v>
      </c>
      <c r="O86">
        <v>32</v>
      </c>
    </row>
    <row r="87" spans="1:15" x14ac:dyDescent="0.4">
      <c r="A87" t="s">
        <v>764</v>
      </c>
      <c r="B87">
        <v>294672</v>
      </c>
      <c r="C87">
        <v>1E-4</v>
      </c>
      <c r="D87">
        <v>45.201999999999998</v>
      </c>
      <c r="E87">
        <v>243.36699999999999</v>
      </c>
      <c r="F87">
        <v>1.091</v>
      </c>
      <c r="G87">
        <v>259.84199999999998</v>
      </c>
      <c r="H87">
        <v>190.69791090000001</v>
      </c>
      <c r="I87">
        <v>1.8879999999999999</v>
      </c>
      <c r="J87">
        <v>2.4900000000000002</v>
      </c>
      <c r="K87">
        <v>4.9820000000000002</v>
      </c>
      <c r="L87">
        <v>40.578000000000003</v>
      </c>
      <c r="M87">
        <v>83.537000000000006</v>
      </c>
      <c r="N87">
        <v>1E-3</v>
      </c>
      <c r="O87">
        <v>32</v>
      </c>
    </row>
    <row r="88" spans="1:15" x14ac:dyDescent="0.4">
      <c r="A88" t="s">
        <v>768</v>
      </c>
      <c r="B88">
        <v>377415</v>
      </c>
      <c r="C88">
        <v>2.2000000000000001E-3</v>
      </c>
      <c r="D88">
        <v>284.315</v>
      </c>
      <c r="E88">
        <v>322.23200000000003</v>
      </c>
      <c r="F88">
        <v>2.8000000000000001E-2</v>
      </c>
      <c r="G88">
        <v>290.41500000000002</v>
      </c>
      <c r="H88">
        <v>131.53493069999999</v>
      </c>
      <c r="I88">
        <v>2.7370000000000001</v>
      </c>
      <c r="J88">
        <v>5.8520000000000003</v>
      </c>
      <c r="K88">
        <v>11.709</v>
      </c>
      <c r="L88">
        <v>40.543999999999997</v>
      </c>
      <c r="M88">
        <v>83.54</v>
      </c>
      <c r="N88">
        <v>5.0000000000000001E-3</v>
      </c>
      <c r="O88">
        <v>32</v>
      </c>
    </row>
    <row r="89" spans="1:15" x14ac:dyDescent="0.4">
      <c r="A89" t="s">
        <v>770</v>
      </c>
      <c r="B89">
        <v>527068</v>
      </c>
      <c r="C89">
        <v>2.0000000000000001E-4</v>
      </c>
      <c r="D89">
        <v>241.619</v>
      </c>
      <c r="E89">
        <v>179.78100000000001</v>
      </c>
      <c r="F89">
        <v>0.33300000000000002</v>
      </c>
      <c r="G89">
        <v>351.04199999999997</v>
      </c>
      <c r="H89">
        <v>79.690045900000001</v>
      </c>
      <c r="I89">
        <v>4.5179999999999998</v>
      </c>
      <c r="J89">
        <v>17.939</v>
      </c>
      <c r="K89">
        <v>35.832000000000001</v>
      </c>
      <c r="L89">
        <v>40.328000000000003</v>
      </c>
      <c r="M89">
        <v>83.558999999999997</v>
      </c>
      <c r="N89">
        <v>3.5999999999999997E-2</v>
      </c>
      <c r="O89">
        <v>32</v>
      </c>
    </row>
    <row r="90" spans="1:15" x14ac:dyDescent="0.4">
      <c r="A90" t="s">
        <v>772</v>
      </c>
      <c r="B90">
        <v>1221865</v>
      </c>
      <c r="C90">
        <v>2.8799999999999999E-2</v>
      </c>
      <c r="D90">
        <v>180.53200000000001</v>
      </c>
      <c r="E90">
        <v>163.31</v>
      </c>
      <c r="F90">
        <v>0.30599999999999999</v>
      </c>
      <c r="G90">
        <v>28.06</v>
      </c>
      <c r="H90">
        <v>22.576975600000001</v>
      </c>
      <c r="I90">
        <v>15.95</v>
      </c>
      <c r="J90">
        <v>352.12</v>
      </c>
      <c r="K90">
        <v>704.6</v>
      </c>
      <c r="L90">
        <v>36.213999999999999</v>
      </c>
      <c r="M90">
        <v>83.948999999999998</v>
      </c>
      <c r="N90">
        <v>0.629</v>
      </c>
      <c r="O90">
        <v>32</v>
      </c>
    </row>
    <row r="91" spans="1:15" x14ac:dyDescent="0.4">
      <c r="A91" t="s">
        <v>775</v>
      </c>
      <c r="B91">
        <v>1500933</v>
      </c>
      <c r="C91">
        <v>2.3199999999999998E-2</v>
      </c>
      <c r="D91">
        <v>303.178</v>
      </c>
      <c r="E91">
        <v>86.341999999999999</v>
      </c>
      <c r="F91">
        <v>0.61499999999999999</v>
      </c>
      <c r="G91">
        <v>263.84699999999998</v>
      </c>
      <c r="H91">
        <v>16.9199503</v>
      </c>
      <c r="I91">
        <v>21.28</v>
      </c>
      <c r="J91">
        <v>127.99</v>
      </c>
      <c r="K91">
        <v>154.66</v>
      </c>
      <c r="L91">
        <v>36.372</v>
      </c>
      <c r="M91">
        <v>83.861999999999995</v>
      </c>
      <c r="N91">
        <v>0.56399999999999995</v>
      </c>
      <c r="O91">
        <v>32</v>
      </c>
    </row>
    <row r="92" spans="1:15" x14ac:dyDescent="0.4">
      <c r="A92" t="s">
        <v>778</v>
      </c>
      <c r="B92">
        <v>3560854</v>
      </c>
      <c r="C92">
        <v>2.93E-2</v>
      </c>
      <c r="D92">
        <v>271.60599999999999</v>
      </c>
      <c r="E92">
        <v>201.78899999999999</v>
      </c>
      <c r="F92">
        <v>8.298</v>
      </c>
      <c r="G92">
        <v>81.105000000000004</v>
      </c>
      <c r="H92">
        <v>4.5379415999999999</v>
      </c>
      <c r="I92">
        <v>79.33</v>
      </c>
      <c r="J92">
        <v>1676.69</v>
      </c>
      <c r="K92">
        <v>3438.73</v>
      </c>
      <c r="L92">
        <v>284.71499999999997</v>
      </c>
      <c r="M92">
        <v>78.748999999999995</v>
      </c>
      <c r="N92">
        <v>15.21</v>
      </c>
      <c r="O92">
        <v>32</v>
      </c>
    </row>
    <row r="93" spans="1:15" x14ac:dyDescent="0.4">
      <c r="A93" t="s">
        <v>780</v>
      </c>
      <c r="B93">
        <v>12947918</v>
      </c>
      <c r="C93">
        <v>0.16339999999999999</v>
      </c>
      <c r="D93">
        <v>342.5</v>
      </c>
      <c r="E93">
        <v>53.037999999999997</v>
      </c>
      <c r="F93">
        <v>175.24299999999999</v>
      </c>
      <c r="G93">
        <v>241.08600000000001</v>
      </c>
      <c r="H93">
        <v>0.65691140000000003</v>
      </c>
      <c r="I93">
        <v>548.02</v>
      </c>
      <c r="J93">
        <v>460.92</v>
      </c>
      <c r="K93">
        <v>723.17</v>
      </c>
      <c r="L93">
        <v>275.95400000000001</v>
      </c>
      <c r="M93">
        <v>67.454999999999998</v>
      </c>
      <c r="N93">
        <v>26.722999999999999</v>
      </c>
      <c r="O93">
        <v>32</v>
      </c>
    </row>
    <row r="94" spans="1:15" x14ac:dyDescent="0.4">
      <c r="A94" t="s">
        <v>785</v>
      </c>
      <c r="B94">
        <v>151450</v>
      </c>
      <c r="C94">
        <v>9.7999999999999997E-3</v>
      </c>
      <c r="D94">
        <v>16.012</v>
      </c>
      <c r="E94">
        <v>17.341999999999999</v>
      </c>
      <c r="F94">
        <v>0.16500000000000001</v>
      </c>
      <c r="G94">
        <v>154.17500000000001</v>
      </c>
      <c r="H94">
        <v>518.34315130000005</v>
      </c>
      <c r="I94">
        <v>0.69499999999999995</v>
      </c>
      <c r="J94">
        <v>0.24</v>
      </c>
      <c r="K94">
        <v>0.48199999999999998</v>
      </c>
      <c r="L94">
        <v>40.585000000000001</v>
      </c>
      <c r="M94">
        <v>83.537999999999997</v>
      </c>
      <c r="N94">
        <v>0</v>
      </c>
      <c r="O94">
        <v>33</v>
      </c>
    </row>
    <row r="95" spans="1:15" x14ac:dyDescent="0.4">
      <c r="A95" t="s">
        <v>789</v>
      </c>
      <c r="B95">
        <v>151450</v>
      </c>
      <c r="C95">
        <v>1.61E-2</v>
      </c>
      <c r="D95">
        <v>88.974999999999994</v>
      </c>
      <c r="E95">
        <v>80.376999999999995</v>
      </c>
      <c r="F95">
        <v>0.35299999999999998</v>
      </c>
      <c r="G95">
        <v>192.762</v>
      </c>
      <c r="H95">
        <v>518.09796759999995</v>
      </c>
      <c r="I95">
        <v>0.69499999999999995</v>
      </c>
      <c r="J95">
        <v>0.24</v>
      </c>
      <c r="K95">
        <v>0.48199999999999998</v>
      </c>
      <c r="L95">
        <v>40.585000000000001</v>
      </c>
      <c r="M95">
        <v>83.537999999999997</v>
      </c>
      <c r="N95">
        <v>0</v>
      </c>
      <c r="O95">
        <v>33</v>
      </c>
    </row>
    <row r="96" spans="1:15" x14ac:dyDescent="0.4">
      <c r="A96" t="s">
        <v>792</v>
      </c>
      <c r="B96">
        <v>377444</v>
      </c>
      <c r="C96">
        <v>0</v>
      </c>
      <c r="D96">
        <v>33.134</v>
      </c>
      <c r="E96">
        <v>43.186</v>
      </c>
      <c r="F96">
        <v>0.21299999999999999</v>
      </c>
      <c r="G96">
        <v>163.11199999999999</v>
      </c>
      <c r="H96">
        <v>131.5349306</v>
      </c>
      <c r="I96">
        <v>2.7370000000000001</v>
      </c>
      <c r="J96">
        <v>2.5619999999999998</v>
      </c>
      <c r="K96">
        <v>11.706</v>
      </c>
      <c r="L96">
        <v>40.543999999999997</v>
      </c>
      <c r="M96">
        <v>83.54</v>
      </c>
      <c r="N96">
        <v>5.0000000000000001E-3</v>
      </c>
      <c r="O96">
        <v>32</v>
      </c>
    </row>
    <row r="97" spans="1:15" x14ac:dyDescent="0.4">
      <c r="A97" t="s">
        <v>796</v>
      </c>
      <c r="B97">
        <v>294720</v>
      </c>
      <c r="C97">
        <v>2.0000000000000001E-4</v>
      </c>
      <c r="D97">
        <v>119.13500000000001</v>
      </c>
      <c r="E97">
        <v>260.15699999999998</v>
      </c>
      <c r="F97">
        <v>1.18</v>
      </c>
      <c r="G97">
        <v>229.18199999999999</v>
      </c>
      <c r="H97">
        <v>190.69790889999999</v>
      </c>
      <c r="I97">
        <v>1.8879999999999999</v>
      </c>
      <c r="J97">
        <v>2.4889999999999999</v>
      </c>
      <c r="K97">
        <v>4.9820000000000002</v>
      </c>
      <c r="L97">
        <v>40.578000000000003</v>
      </c>
      <c r="M97">
        <v>83.537000000000006</v>
      </c>
      <c r="N97">
        <v>1E-3</v>
      </c>
      <c r="O97">
        <v>32</v>
      </c>
    </row>
    <row r="98" spans="1:15" x14ac:dyDescent="0.4">
      <c r="A98" t="s">
        <v>799</v>
      </c>
      <c r="B98">
        <v>294721</v>
      </c>
      <c r="C98">
        <v>5.0000000000000001E-4</v>
      </c>
      <c r="D98">
        <v>17.47</v>
      </c>
      <c r="E98">
        <v>156.66</v>
      </c>
      <c r="F98">
        <v>1.5</v>
      </c>
      <c r="G98">
        <v>314.226</v>
      </c>
      <c r="H98">
        <v>190.69790889999999</v>
      </c>
      <c r="I98">
        <v>1.8879999999999999</v>
      </c>
      <c r="J98">
        <v>2.4870000000000001</v>
      </c>
      <c r="K98">
        <v>4.9829999999999997</v>
      </c>
      <c r="L98">
        <v>40.578000000000003</v>
      </c>
      <c r="M98">
        <v>83.537000000000006</v>
      </c>
      <c r="N98">
        <v>1E-3</v>
      </c>
      <c r="O98">
        <v>32</v>
      </c>
    </row>
    <row r="99" spans="1:15" x14ac:dyDescent="0.4">
      <c r="A99" t="s">
        <v>802</v>
      </c>
      <c r="B99">
        <v>137774</v>
      </c>
      <c r="C99">
        <v>1.1000000000000001E-3</v>
      </c>
      <c r="D99">
        <v>210.851</v>
      </c>
      <c r="E99">
        <v>283.28199999999998</v>
      </c>
      <c r="F99">
        <v>3.0000000000000001E-3</v>
      </c>
      <c r="G99">
        <v>236.422</v>
      </c>
      <c r="H99">
        <v>598.31475049999995</v>
      </c>
      <c r="I99">
        <v>0.60199999999999998</v>
      </c>
      <c r="J99">
        <v>0.17100000000000001</v>
      </c>
      <c r="K99">
        <v>0.34399999999999997</v>
      </c>
      <c r="L99">
        <v>40.585000000000001</v>
      </c>
      <c r="M99">
        <v>83.537999999999997</v>
      </c>
      <c r="N99">
        <v>0</v>
      </c>
      <c r="O99">
        <v>33</v>
      </c>
    </row>
    <row r="100" spans="1:15" x14ac:dyDescent="0.4">
      <c r="A100" t="s">
        <v>806</v>
      </c>
      <c r="B100">
        <v>139429</v>
      </c>
      <c r="C100">
        <v>2.2000000000000001E-3</v>
      </c>
      <c r="D100">
        <v>37.514000000000003</v>
      </c>
      <c r="E100">
        <v>96.885999999999996</v>
      </c>
      <c r="F100">
        <v>7.0000000000000001E-3</v>
      </c>
      <c r="G100">
        <v>319.17599999999999</v>
      </c>
      <c r="H100">
        <v>587.28601419999995</v>
      </c>
      <c r="I100">
        <v>0.61299999999999999</v>
      </c>
      <c r="J100">
        <v>0.17899999999999999</v>
      </c>
      <c r="K100">
        <v>0.35899999999999999</v>
      </c>
      <c r="L100">
        <v>40.585000000000001</v>
      </c>
      <c r="M100">
        <v>83.537999999999997</v>
      </c>
      <c r="N100">
        <v>0</v>
      </c>
      <c r="O100">
        <v>33</v>
      </c>
    </row>
    <row r="101" spans="1:15" x14ac:dyDescent="0.4">
      <c r="A101" t="s">
        <v>809</v>
      </c>
      <c r="B101">
        <v>141810</v>
      </c>
      <c r="C101">
        <v>4.1999999999999997E-3</v>
      </c>
      <c r="D101">
        <v>66.248000000000005</v>
      </c>
      <c r="E101">
        <v>125.11199999999999</v>
      </c>
      <c r="F101">
        <v>0.05</v>
      </c>
      <c r="G101">
        <v>147.27199999999999</v>
      </c>
      <c r="H101">
        <v>572.78787539999996</v>
      </c>
      <c r="I101">
        <v>0.629</v>
      </c>
      <c r="J101">
        <v>0.19</v>
      </c>
      <c r="K101">
        <v>0.38100000000000001</v>
      </c>
      <c r="L101">
        <v>40.585000000000001</v>
      </c>
      <c r="M101">
        <v>83.537999999999997</v>
      </c>
      <c r="N101">
        <v>0</v>
      </c>
      <c r="O101">
        <v>33</v>
      </c>
    </row>
    <row r="102" spans="1:15" x14ac:dyDescent="0.4">
      <c r="A102" t="s">
        <v>811</v>
      </c>
      <c r="B102">
        <v>133585</v>
      </c>
      <c r="C102">
        <v>0</v>
      </c>
      <c r="D102">
        <v>103.331</v>
      </c>
      <c r="E102">
        <v>351.18700000000001</v>
      </c>
      <c r="F102">
        <v>0</v>
      </c>
      <c r="G102">
        <v>52.076000000000001</v>
      </c>
      <c r="H102">
        <v>626.03173409999999</v>
      </c>
      <c r="I102">
        <v>0.57499999999999996</v>
      </c>
      <c r="J102">
        <v>0.154</v>
      </c>
      <c r="K102">
        <v>0.309</v>
      </c>
      <c r="L102">
        <v>40.582999999999998</v>
      </c>
      <c r="M102">
        <v>83.537999999999997</v>
      </c>
      <c r="N102">
        <v>0</v>
      </c>
      <c r="O102">
        <v>33</v>
      </c>
    </row>
    <row r="103" spans="1:15" x14ac:dyDescent="0.4">
      <c r="A103" t="s">
        <v>837</v>
      </c>
      <c r="B103">
        <v>194402</v>
      </c>
      <c r="C103">
        <v>0</v>
      </c>
      <c r="D103">
        <v>134.636</v>
      </c>
      <c r="E103">
        <v>71.188999999999993</v>
      </c>
      <c r="F103">
        <v>1.2999999999999999E-2</v>
      </c>
      <c r="G103">
        <v>313.56200000000001</v>
      </c>
      <c r="H103">
        <v>356.59492519999998</v>
      </c>
      <c r="I103">
        <v>1.01</v>
      </c>
      <c r="J103">
        <v>0.25</v>
      </c>
      <c r="K103">
        <v>1.1579999999999999</v>
      </c>
      <c r="L103">
        <v>40.588999999999999</v>
      </c>
      <c r="M103">
        <v>83.536000000000001</v>
      </c>
      <c r="N103">
        <v>2E-3</v>
      </c>
      <c r="O103">
        <v>32</v>
      </c>
    </row>
    <row r="104" spans="1:15" x14ac:dyDescent="0.4">
      <c r="A104" t="s">
        <v>841</v>
      </c>
      <c r="B104">
        <v>212282</v>
      </c>
      <c r="C104">
        <v>4.0000000000000001E-3</v>
      </c>
      <c r="D104">
        <v>16.074000000000002</v>
      </c>
      <c r="E104">
        <v>356.22899999999998</v>
      </c>
      <c r="F104">
        <v>1E-3</v>
      </c>
      <c r="G104">
        <v>123.18</v>
      </c>
      <c r="H104">
        <v>312.02707370000002</v>
      </c>
      <c r="I104">
        <v>1.1539999999999999</v>
      </c>
      <c r="J104">
        <v>0.86199999999999999</v>
      </c>
      <c r="K104">
        <v>1.899</v>
      </c>
      <c r="L104">
        <v>40.579000000000001</v>
      </c>
      <c r="M104">
        <v>83.537000000000006</v>
      </c>
      <c r="N104">
        <v>1E-3</v>
      </c>
      <c r="O104">
        <v>33</v>
      </c>
    </row>
    <row r="105" spans="1:15" x14ac:dyDescent="0.4">
      <c r="A105" t="s">
        <v>843</v>
      </c>
      <c r="B105">
        <v>377222</v>
      </c>
      <c r="C105">
        <v>1.9099999999999999E-2</v>
      </c>
      <c r="D105">
        <v>311.84699999999998</v>
      </c>
      <c r="E105">
        <v>89.307000000000002</v>
      </c>
      <c r="F105">
        <v>0.17499999999999999</v>
      </c>
      <c r="G105">
        <v>67.936000000000007</v>
      </c>
      <c r="H105">
        <v>131.5349306</v>
      </c>
      <c r="I105">
        <v>2.7370000000000001</v>
      </c>
      <c r="J105">
        <v>5.8109999999999999</v>
      </c>
      <c r="K105">
        <v>11.695</v>
      </c>
      <c r="L105">
        <v>40.542999999999999</v>
      </c>
      <c r="M105">
        <v>83.54</v>
      </c>
      <c r="N105">
        <v>5.0000000000000001E-3</v>
      </c>
      <c r="O105">
        <v>33</v>
      </c>
    </row>
    <row r="106" spans="1:15" x14ac:dyDescent="0.4">
      <c r="A106" t="s">
        <v>845</v>
      </c>
      <c r="B106">
        <v>136504</v>
      </c>
      <c r="C106">
        <v>0</v>
      </c>
      <c r="D106">
        <v>266.93099999999998</v>
      </c>
      <c r="E106">
        <v>113.79</v>
      </c>
      <c r="F106">
        <v>3.0000000000000001E-3</v>
      </c>
      <c r="G106">
        <v>132.86699999999999</v>
      </c>
      <c r="H106">
        <v>605.97915120000005</v>
      </c>
      <c r="I106">
        <v>0.59399999999999997</v>
      </c>
      <c r="J106">
        <v>0.16600000000000001</v>
      </c>
      <c r="K106">
        <v>0.33400000000000002</v>
      </c>
      <c r="L106">
        <v>40.582999999999998</v>
      </c>
      <c r="M106">
        <v>83.537999999999997</v>
      </c>
      <c r="N106">
        <v>0</v>
      </c>
      <c r="O106">
        <v>33</v>
      </c>
    </row>
    <row r="107" spans="1:15" x14ac:dyDescent="0.4">
      <c r="A107" t="s">
        <v>873</v>
      </c>
      <c r="B107">
        <v>196888</v>
      </c>
      <c r="C107">
        <v>1.1000000000000001E-3</v>
      </c>
      <c r="D107">
        <v>138.90199999999999</v>
      </c>
      <c r="E107">
        <v>190.47300000000001</v>
      </c>
      <c r="F107">
        <v>1.4999999999999999E-2</v>
      </c>
      <c r="G107">
        <v>287.85199999999998</v>
      </c>
      <c r="H107">
        <v>347.3587167</v>
      </c>
      <c r="I107">
        <v>1.036</v>
      </c>
      <c r="J107">
        <v>0.61699999999999999</v>
      </c>
      <c r="K107">
        <v>1.232</v>
      </c>
      <c r="L107">
        <v>40.582999999999998</v>
      </c>
      <c r="M107">
        <v>83.537000000000006</v>
      </c>
      <c r="N107">
        <v>0</v>
      </c>
      <c r="O107">
        <v>33</v>
      </c>
    </row>
    <row r="108" spans="1:15" x14ac:dyDescent="0.4">
      <c r="A108" t="s">
        <v>880</v>
      </c>
      <c r="B108">
        <v>167425</v>
      </c>
      <c r="C108">
        <v>2.0000000000000001E-4</v>
      </c>
      <c r="D108">
        <v>152.905</v>
      </c>
      <c r="E108">
        <v>322.77100000000002</v>
      </c>
      <c r="F108">
        <v>1E-3</v>
      </c>
      <c r="G108">
        <v>317.202</v>
      </c>
      <c r="H108">
        <v>445.49341770000001</v>
      </c>
      <c r="I108">
        <v>0.80800000000000005</v>
      </c>
      <c r="J108">
        <v>0.34300000000000003</v>
      </c>
      <c r="K108">
        <v>0.68799999999999994</v>
      </c>
      <c r="L108">
        <v>40.584000000000003</v>
      </c>
      <c r="M108">
        <v>83.537000000000006</v>
      </c>
      <c r="N108">
        <v>1E-3</v>
      </c>
      <c r="O108">
        <v>33</v>
      </c>
    </row>
    <row r="110" spans="1:15" x14ac:dyDescent="0.4">
      <c r="A110" t="s">
        <v>1100</v>
      </c>
      <c r="B110" t="s">
        <v>1069</v>
      </c>
      <c r="C110" t="s">
        <v>1070</v>
      </c>
      <c r="D110" t="s">
        <v>1437</v>
      </c>
      <c r="E110" t="s">
        <v>1438</v>
      </c>
      <c r="F110" t="s">
        <v>1439</v>
      </c>
      <c r="G110" t="s">
        <v>1073</v>
      </c>
      <c r="H110" t="s">
        <v>1440</v>
      </c>
      <c r="I110" t="s">
        <v>39</v>
      </c>
      <c r="J110" t="s">
        <v>1441</v>
      </c>
      <c r="K110" t="s">
        <v>1442</v>
      </c>
      <c r="L110" t="s">
        <v>1443</v>
      </c>
    </row>
    <row r="111" spans="1:15" x14ac:dyDescent="0.4">
      <c r="B111" t="s">
        <v>1083</v>
      </c>
      <c r="D111" t="s">
        <v>1444</v>
      </c>
      <c r="E111" t="s">
        <v>1444</v>
      </c>
      <c r="F111" t="s">
        <v>1444</v>
      </c>
      <c r="G111" t="s">
        <v>1444</v>
      </c>
      <c r="H111" t="s">
        <v>1445</v>
      </c>
      <c r="I111" t="s">
        <v>1446</v>
      </c>
      <c r="J111" t="s">
        <v>1447</v>
      </c>
      <c r="K111" t="s">
        <v>1447</v>
      </c>
    </row>
    <row r="112" spans="1:15" x14ac:dyDescent="0.4">
      <c r="A112" t="s">
        <v>813</v>
      </c>
      <c r="B112">
        <v>23128000</v>
      </c>
      <c r="C112">
        <v>0.33379999999999999</v>
      </c>
      <c r="D112">
        <v>21.352</v>
      </c>
      <c r="E112">
        <v>228.673</v>
      </c>
      <c r="F112">
        <v>173.49700000000001</v>
      </c>
      <c r="G112">
        <v>192.93700000000001</v>
      </c>
      <c r="H112">
        <v>0.27373690000000001</v>
      </c>
      <c r="I112">
        <v>1315.13</v>
      </c>
      <c r="J112">
        <v>217.61</v>
      </c>
      <c r="K112">
        <v>277.52999999999997</v>
      </c>
      <c r="L112">
        <v>34</v>
      </c>
    </row>
    <row r="113" spans="1:12" x14ac:dyDescent="0.4">
      <c r="A113" t="s">
        <v>816</v>
      </c>
      <c r="B113">
        <v>15204000</v>
      </c>
      <c r="C113">
        <v>0.33250000000000002</v>
      </c>
      <c r="D113">
        <v>237.52199999999999</v>
      </c>
      <c r="E113">
        <v>321.654</v>
      </c>
      <c r="F113">
        <v>46.228000000000002</v>
      </c>
      <c r="G113">
        <v>330.02199999999999</v>
      </c>
      <c r="H113">
        <v>0.52405670000000004</v>
      </c>
      <c r="I113">
        <v>686.95</v>
      </c>
      <c r="J113">
        <v>576.14</v>
      </c>
      <c r="K113">
        <v>535.71</v>
      </c>
      <c r="L113">
        <v>34</v>
      </c>
    </row>
    <row r="114" spans="1:12" x14ac:dyDescent="0.4">
      <c r="A114" t="s">
        <v>818</v>
      </c>
      <c r="B114">
        <v>18243000</v>
      </c>
      <c r="C114">
        <v>0.53820000000000001</v>
      </c>
      <c r="D114">
        <v>274.10399999999998</v>
      </c>
      <c r="E114">
        <v>265.78300000000002</v>
      </c>
      <c r="F114">
        <v>33.725000000000001</v>
      </c>
      <c r="G114">
        <v>102.504</v>
      </c>
      <c r="H114">
        <v>0.38862259999999998</v>
      </c>
      <c r="I114">
        <v>926.35</v>
      </c>
      <c r="J114">
        <v>194.18</v>
      </c>
      <c r="K114">
        <v>272.97000000000003</v>
      </c>
      <c r="L114">
        <v>34</v>
      </c>
    </row>
    <row r="115" spans="1:12" x14ac:dyDescent="0.4">
      <c r="A115" t="s">
        <v>821</v>
      </c>
      <c r="B115">
        <v>11408000</v>
      </c>
      <c r="C115">
        <v>0.2717</v>
      </c>
      <c r="D115">
        <v>92.899000000000001</v>
      </c>
      <c r="E115">
        <v>17.327999999999999</v>
      </c>
      <c r="F115">
        <v>47.484999999999999</v>
      </c>
      <c r="G115">
        <v>130.779</v>
      </c>
      <c r="H115">
        <v>0.79748680000000005</v>
      </c>
      <c r="I115">
        <v>451.42</v>
      </c>
      <c r="J115">
        <v>13807.37</v>
      </c>
      <c r="K115">
        <v>935.12</v>
      </c>
      <c r="L115">
        <v>34</v>
      </c>
    </row>
    <row r="116" spans="1:12" x14ac:dyDescent="0.4">
      <c r="A116" t="s">
        <v>822</v>
      </c>
      <c r="B116">
        <v>19468000</v>
      </c>
      <c r="C116">
        <v>0.1139</v>
      </c>
      <c r="D116">
        <v>34.280999999999999</v>
      </c>
      <c r="E116">
        <v>321.13299999999998</v>
      </c>
      <c r="F116">
        <v>175.815</v>
      </c>
      <c r="G116">
        <v>227.25899999999999</v>
      </c>
      <c r="H116">
        <v>0.3540952</v>
      </c>
      <c r="I116">
        <v>1016.68</v>
      </c>
      <c r="J116">
        <v>292.79000000000002</v>
      </c>
      <c r="K116">
        <v>402.2</v>
      </c>
      <c r="L116">
        <v>34</v>
      </c>
    </row>
    <row r="117" spans="1:12" x14ac:dyDescent="0.4">
      <c r="A117" t="s">
        <v>824</v>
      </c>
      <c r="B117">
        <v>11384000</v>
      </c>
      <c r="C117">
        <v>0.33250000000000002</v>
      </c>
      <c r="D117">
        <v>90.204999999999998</v>
      </c>
      <c r="E117">
        <v>172.018</v>
      </c>
      <c r="F117">
        <v>46.764000000000003</v>
      </c>
      <c r="G117">
        <v>353.584</v>
      </c>
      <c r="H117">
        <v>0.80139510000000003</v>
      </c>
      <c r="I117">
        <v>449.22</v>
      </c>
      <c r="J117">
        <v>19973.939999999999</v>
      </c>
      <c r="K117">
        <v>840.86</v>
      </c>
      <c r="L117">
        <v>34</v>
      </c>
    </row>
    <row r="118" spans="1:12" x14ac:dyDescent="0.4">
      <c r="A118" t="s">
        <v>825</v>
      </c>
      <c r="B118">
        <v>18653000</v>
      </c>
      <c r="C118">
        <v>0.2097</v>
      </c>
      <c r="D118">
        <v>309.69400000000002</v>
      </c>
      <c r="E118">
        <v>92.820999999999998</v>
      </c>
      <c r="F118">
        <v>167.43899999999999</v>
      </c>
      <c r="G118">
        <v>82.855999999999995</v>
      </c>
      <c r="H118">
        <v>0.37783280000000002</v>
      </c>
      <c r="I118">
        <v>952.8</v>
      </c>
      <c r="J118">
        <v>312.23</v>
      </c>
      <c r="K118">
        <v>417.31</v>
      </c>
      <c r="L118">
        <v>34</v>
      </c>
    </row>
    <row r="119" spans="1:12" x14ac:dyDescent="0.4">
      <c r="A119" t="s">
        <v>827</v>
      </c>
      <c r="B119">
        <v>16393000</v>
      </c>
      <c r="C119">
        <v>0.47970000000000002</v>
      </c>
      <c r="D119">
        <v>55.932000000000002</v>
      </c>
      <c r="E119">
        <v>32.828000000000003</v>
      </c>
      <c r="F119">
        <v>34.06</v>
      </c>
      <c r="G119">
        <v>102.512</v>
      </c>
      <c r="H119">
        <v>0.45950269999999999</v>
      </c>
      <c r="I119">
        <v>783.46</v>
      </c>
      <c r="J119">
        <v>249.88</v>
      </c>
      <c r="K119">
        <v>358.14</v>
      </c>
      <c r="L119">
        <v>34</v>
      </c>
    </row>
    <row r="120" spans="1:12" x14ac:dyDescent="0.4">
      <c r="A120" t="s">
        <v>829</v>
      </c>
      <c r="B120">
        <v>15635000</v>
      </c>
      <c r="C120">
        <v>0.27179999999999999</v>
      </c>
      <c r="D120">
        <v>203.517</v>
      </c>
      <c r="E120">
        <v>114.68899999999999</v>
      </c>
      <c r="F120">
        <v>152.63300000000001</v>
      </c>
      <c r="G120">
        <v>286.59899999999999</v>
      </c>
      <c r="H120">
        <v>0.49443819999999999</v>
      </c>
      <c r="I120">
        <v>728.1</v>
      </c>
      <c r="J120">
        <v>474.36</v>
      </c>
      <c r="K120">
        <v>546.69000000000005</v>
      </c>
      <c r="L120">
        <v>34</v>
      </c>
    </row>
    <row r="121" spans="1:12" x14ac:dyDescent="0.4">
      <c r="A121" t="s">
        <v>831</v>
      </c>
      <c r="B121">
        <v>17602000</v>
      </c>
      <c r="C121">
        <v>0.47220000000000001</v>
      </c>
      <c r="D121">
        <v>282.52199999999999</v>
      </c>
      <c r="E121">
        <v>294.82900000000001</v>
      </c>
      <c r="F121">
        <v>34.481000000000002</v>
      </c>
      <c r="G121">
        <v>150.98500000000001</v>
      </c>
      <c r="H121">
        <v>0.41325390000000001</v>
      </c>
      <c r="I121">
        <v>871.14</v>
      </c>
      <c r="J121">
        <v>219.9</v>
      </c>
      <c r="K121">
        <v>323.49</v>
      </c>
      <c r="L121">
        <v>34</v>
      </c>
    </row>
    <row r="122" spans="1:12" x14ac:dyDescent="0.4">
      <c r="A122" t="s">
        <v>832</v>
      </c>
      <c r="B122">
        <v>18182000</v>
      </c>
      <c r="C122">
        <v>0.2802</v>
      </c>
      <c r="D122">
        <v>65.929000000000002</v>
      </c>
      <c r="E122">
        <v>201.28800000000001</v>
      </c>
      <c r="F122">
        <v>45.808999999999997</v>
      </c>
      <c r="G122">
        <v>47.826000000000001</v>
      </c>
      <c r="H122">
        <v>0.40200669999999999</v>
      </c>
      <c r="I122">
        <v>895.51</v>
      </c>
      <c r="J122">
        <v>457.4</v>
      </c>
      <c r="K122">
        <v>454.2</v>
      </c>
      <c r="L122">
        <v>34</v>
      </c>
    </row>
    <row r="123" spans="1:12" x14ac:dyDescent="0.4">
      <c r="A123" t="s">
        <v>833</v>
      </c>
      <c r="B123">
        <v>20418000</v>
      </c>
      <c r="C123">
        <v>0.46589999999999998</v>
      </c>
      <c r="D123">
        <v>125.404</v>
      </c>
      <c r="E123">
        <v>30.074999999999999</v>
      </c>
      <c r="F123">
        <v>177.65899999999999</v>
      </c>
      <c r="G123">
        <v>285.762</v>
      </c>
      <c r="H123">
        <v>0.32966780000000001</v>
      </c>
      <c r="I123">
        <v>1092.01</v>
      </c>
      <c r="J123">
        <v>875.11</v>
      </c>
      <c r="K123">
        <v>139002.09</v>
      </c>
      <c r="L123">
        <v>34</v>
      </c>
    </row>
    <row r="124" spans="1:12" x14ac:dyDescent="0.4">
      <c r="A124" t="s">
        <v>835</v>
      </c>
      <c r="B124">
        <v>19349000</v>
      </c>
      <c r="C124">
        <v>0.42959999999999998</v>
      </c>
      <c r="D124">
        <v>169.959</v>
      </c>
      <c r="E124">
        <v>114.172</v>
      </c>
      <c r="F124">
        <v>145.73099999999999</v>
      </c>
      <c r="G124">
        <v>174.435</v>
      </c>
      <c r="H124">
        <v>0.3585873</v>
      </c>
      <c r="I124">
        <v>1003.94</v>
      </c>
      <c r="J124">
        <v>341.38</v>
      </c>
      <c r="K124">
        <v>347.42</v>
      </c>
      <c r="L124">
        <v>34</v>
      </c>
    </row>
    <row r="125" spans="1:12" x14ac:dyDescent="0.4">
      <c r="A125" t="s">
        <v>847</v>
      </c>
      <c r="B125">
        <v>20751000</v>
      </c>
      <c r="C125">
        <v>0.25240000000000001</v>
      </c>
      <c r="D125">
        <v>242.65100000000001</v>
      </c>
      <c r="E125">
        <v>26.016999999999999</v>
      </c>
      <c r="F125">
        <v>166.66800000000001</v>
      </c>
      <c r="G125">
        <v>179.06399999999999</v>
      </c>
      <c r="H125">
        <v>0.32205260000000002</v>
      </c>
      <c r="I125">
        <v>1117.83</v>
      </c>
      <c r="J125">
        <v>273.91000000000003</v>
      </c>
      <c r="K125">
        <v>350.18</v>
      </c>
      <c r="L125">
        <v>34</v>
      </c>
    </row>
    <row r="126" spans="1:12" x14ac:dyDescent="0.4">
      <c r="A126" t="s">
        <v>850</v>
      </c>
      <c r="B126">
        <v>17116000</v>
      </c>
      <c r="C126">
        <v>0.46820000000000001</v>
      </c>
      <c r="D126">
        <v>358.14100000000002</v>
      </c>
      <c r="E126">
        <v>168.04499999999999</v>
      </c>
      <c r="F126">
        <v>35.100999999999999</v>
      </c>
      <c r="G126">
        <v>199.12799999999999</v>
      </c>
      <c r="H126">
        <v>0.43121140000000002</v>
      </c>
      <c r="I126">
        <v>834.86</v>
      </c>
      <c r="J126">
        <v>236.57</v>
      </c>
      <c r="K126">
        <v>342.06</v>
      </c>
      <c r="L126">
        <v>34</v>
      </c>
    </row>
    <row r="127" spans="1:12" x14ac:dyDescent="0.4">
      <c r="A127" t="s">
        <v>851</v>
      </c>
      <c r="B127">
        <v>19336000</v>
      </c>
      <c r="C127">
        <v>0.14199999999999999</v>
      </c>
      <c r="D127">
        <v>133.4</v>
      </c>
      <c r="E127">
        <v>306.49400000000003</v>
      </c>
      <c r="F127">
        <v>158.55699999999999</v>
      </c>
      <c r="G127">
        <v>202.16399999999999</v>
      </c>
      <c r="H127">
        <v>0.35793960000000002</v>
      </c>
      <c r="I127">
        <v>1005.76</v>
      </c>
      <c r="J127">
        <v>359.7</v>
      </c>
      <c r="K127">
        <v>424.95</v>
      </c>
      <c r="L127">
        <v>34</v>
      </c>
    </row>
    <row r="128" spans="1:12" x14ac:dyDescent="0.4">
      <c r="A128" t="s">
        <v>853</v>
      </c>
      <c r="B128">
        <v>20209000</v>
      </c>
      <c r="C128">
        <v>0.51449999999999996</v>
      </c>
      <c r="D128">
        <v>81.185000000000002</v>
      </c>
      <c r="E128">
        <v>239.15600000000001</v>
      </c>
      <c r="F128">
        <v>145.136</v>
      </c>
      <c r="G128">
        <v>288.30799999999999</v>
      </c>
      <c r="H128">
        <v>0.33087569999999999</v>
      </c>
      <c r="I128">
        <v>1088.02</v>
      </c>
      <c r="J128">
        <v>284.99</v>
      </c>
      <c r="K128">
        <v>299.08</v>
      </c>
      <c r="L128">
        <v>34</v>
      </c>
    </row>
    <row r="129" spans="1:12" x14ac:dyDescent="0.4">
      <c r="A129" t="s">
        <v>855</v>
      </c>
      <c r="B129">
        <v>20390000</v>
      </c>
      <c r="C129">
        <v>0.2414</v>
      </c>
      <c r="D129">
        <v>342.995</v>
      </c>
      <c r="E129">
        <v>282.81299999999999</v>
      </c>
      <c r="F129">
        <v>156.52000000000001</v>
      </c>
      <c r="G129">
        <v>135.10900000000001</v>
      </c>
      <c r="H129">
        <v>0.33129239999999999</v>
      </c>
      <c r="I129">
        <v>1086.6500000000001</v>
      </c>
      <c r="J129">
        <v>330.77</v>
      </c>
      <c r="K129">
        <v>374.34</v>
      </c>
      <c r="L129">
        <v>34</v>
      </c>
    </row>
    <row r="130" spans="1:12" x14ac:dyDescent="0.4">
      <c r="A130" t="s">
        <v>857</v>
      </c>
      <c r="B130">
        <v>22454000</v>
      </c>
      <c r="C130">
        <v>0.13469999999999999</v>
      </c>
      <c r="D130">
        <v>120.982</v>
      </c>
      <c r="E130">
        <v>131.678</v>
      </c>
      <c r="F130">
        <v>164.96299999999999</v>
      </c>
      <c r="G130">
        <v>226.595</v>
      </c>
      <c r="H130">
        <v>0.28563430000000001</v>
      </c>
      <c r="I130">
        <v>1260.3499999999999</v>
      </c>
      <c r="J130">
        <v>276.77</v>
      </c>
      <c r="K130">
        <v>332.99</v>
      </c>
      <c r="L130">
        <v>34</v>
      </c>
    </row>
    <row r="131" spans="1:12" x14ac:dyDescent="0.4">
      <c r="A131" t="s">
        <v>859</v>
      </c>
      <c r="B131">
        <v>25146000</v>
      </c>
      <c r="C131">
        <v>0.2077</v>
      </c>
      <c r="D131">
        <v>324.78699999999998</v>
      </c>
      <c r="E131">
        <v>214.499</v>
      </c>
      <c r="F131">
        <v>170.37200000000001</v>
      </c>
      <c r="G131">
        <v>259.94600000000003</v>
      </c>
      <c r="H131">
        <v>0.24094969999999999</v>
      </c>
      <c r="I131">
        <v>1494.09</v>
      </c>
      <c r="J131">
        <v>223.68</v>
      </c>
      <c r="K131">
        <v>267.44</v>
      </c>
      <c r="L131">
        <v>34</v>
      </c>
    </row>
    <row r="132" spans="1:12" x14ac:dyDescent="0.4">
      <c r="A132" t="s">
        <v>861</v>
      </c>
      <c r="B132">
        <v>19868000</v>
      </c>
      <c r="C132">
        <v>0.371</v>
      </c>
      <c r="D132">
        <v>21.286000000000001</v>
      </c>
      <c r="E132">
        <v>163.63999999999999</v>
      </c>
      <c r="F132">
        <v>165.80799999999999</v>
      </c>
      <c r="G132">
        <v>324.38</v>
      </c>
      <c r="H132">
        <v>0.3460954</v>
      </c>
      <c r="I132">
        <v>1040.18</v>
      </c>
      <c r="J132">
        <v>262.48</v>
      </c>
      <c r="K132">
        <v>339.97</v>
      </c>
      <c r="L132">
        <v>34</v>
      </c>
    </row>
    <row r="133" spans="1:12" x14ac:dyDescent="0.4">
      <c r="A133" t="s">
        <v>863</v>
      </c>
      <c r="B133">
        <v>18440000</v>
      </c>
      <c r="C133">
        <v>0.33589999999999998</v>
      </c>
      <c r="D133">
        <v>273.07600000000002</v>
      </c>
      <c r="E133">
        <v>291.84100000000001</v>
      </c>
      <c r="F133">
        <v>151.536</v>
      </c>
      <c r="G133">
        <v>45.402000000000001</v>
      </c>
      <c r="H133">
        <v>0.38632030000000001</v>
      </c>
      <c r="I133">
        <v>931.87</v>
      </c>
      <c r="J133">
        <v>375.76</v>
      </c>
      <c r="K133">
        <v>406.45</v>
      </c>
      <c r="L133">
        <v>34</v>
      </c>
    </row>
    <row r="134" spans="1:12" x14ac:dyDescent="0.4">
      <c r="A134" t="s">
        <v>865</v>
      </c>
      <c r="B134">
        <v>22093000</v>
      </c>
      <c r="C134">
        <v>0.47560000000000002</v>
      </c>
      <c r="D134">
        <v>163.935</v>
      </c>
      <c r="E134">
        <v>286.02100000000002</v>
      </c>
      <c r="F134">
        <v>156.06700000000001</v>
      </c>
      <c r="G134">
        <v>281.21100000000001</v>
      </c>
      <c r="H134">
        <v>0.29240120000000003</v>
      </c>
      <c r="I134">
        <v>1231.18</v>
      </c>
      <c r="J134">
        <v>228.81</v>
      </c>
      <c r="K134">
        <v>270.06</v>
      </c>
      <c r="L134">
        <v>34</v>
      </c>
    </row>
    <row r="135" spans="1:12" x14ac:dyDescent="0.4">
      <c r="A135" t="s">
        <v>867</v>
      </c>
      <c r="B135">
        <v>23059000</v>
      </c>
      <c r="C135">
        <v>0.1862</v>
      </c>
      <c r="D135">
        <v>32.820999999999998</v>
      </c>
      <c r="E135">
        <v>337.23700000000002</v>
      </c>
      <c r="F135">
        <v>167.68899999999999</v>
      </c>
      <c r="G135">
        <v>343.81099999999998</v>
      </c>
      <c r="H135">
        <v>0.27452280000000001</v>
      </c>
      <c r="I135">
        <v>1311.37</v>
      </c>
      <c r="J135">
        <v>251.72</v>
      </c>
      <c r="K135">
        <v>307.35000000000002</v>
      </c>
      <c r="L135">
        <v>34</v>
      </c>
    </row>
    <row r="136" spans="1:12" x14ac:dyDescent="0.4">
      <c r="A136" t="s">
        <v>869</v>
      </c>
      <c r="B136">
        <v>17668000</v>
      </c>
      <c r="C136">
        <v>0.46360000000000001</v>
      </c>
      <c r="D136">
        <v>193.11500000000001</v>
      </c>
      <c r="E136">
        <v>44.965000000000003</v>
      </c>
      <c r="F136">
        <v>161.01</v>
      </c>
      <c r="G136">
        <v>296.62299999999999</v>
      </c>
      <c r="H136">
        <v>0.409912</v>
      </c>
      <c r="I136">
        <v>878.24</v>
      </c>
      <c r="J136">
        <v>286.68</v>
      </c>
      <c r="K136">
        <v>369.06</v>
      </c>
      <c r="L136">
        <v>34</v>
      </c>
    </row>
    <row r="137" spans="1:12" x14ac:dyDescent="0.4">
      <c r="A137" t="s">
        <v>871</v>
      </c>
      <c r="B137">
        <v>22941000</v>
      </c>
      <c r="C137">
        <v>0.44590000000000002</v>
      </c>
      <c r="D137">
        <v>303.66199999999998</v>
      </c>
      <c r="E137">
        <v>136.191</v>
      </c>
      <c r="F137">
        <v>169.68799999999999</v>
      </c>
      <c r="G137">
        <v>236.53700000000001</v>
      </c>
      <c r="H137">
        <v>0.27753840000000002</v>
      </c>
      <c r="I137">
        <v>1297.1199999999999</v>
      </c>
      <c r="J137">
        <v>202.95</v>
      </c>
      <c r="K137">
        <v>259.66000000000003</v>
      </c>
      <c r="L137">
        <v>34</v>
      </c>
    </row>
    <row r="138" spans="1:12" x14ac:dyDescent="0.4">
      <c r="A138" t="s">
        <v>875</v>
      </c>
      <c r="B138">
        <v>19354000</v>
      </c>
      <c r="C138">
        <v>0.21779999999999999</v>
      </c>
      <c r="D138">
        <v>237.422</v>
      </c>
      <c r="E138">
        <v>198.75</v>
      </c>
      <c r="F138">
        <v>163.649</v>
      </c>
      <c r="G138">
        <v>22.518999999999998</v>
      </c>
      <c r="H138">
        <v>0.35751939999999999</v>
      </c>
      <c r="I138">
        <v>1006.94</v>
      </c>
      <c r="J138">
        <v>312.48</v>
      </c>
      <c r="K138">
        <v>396.92</v>
      </c>
      <c r="L138">
        <v>34</v>
      </c>
    </row>
    <row r="139" spans="1:12" x14ac:dyDescent="0.4">
      <c r="A139" t="s">
        <v>877</v>
      </c>
      <c r="B139">
        <v>18457000</v>
      </c>
      <c r="C139">
        <v>0.31459999999999999</v>
      </c>
      <c r="D139">
        <v>152.16</v>
      </c>
      <c r="E139">
        <v>314.541</v>
      </c>
      <c r="F139">
        <v>174.8</v>
      </c>
      <c r="G139">
        <v>349.35</v>
      </c>
      <c r="H139">
        <v>0.38414910000000002</v>
      </c>
      <c r="I139">
        <v>937.14</v>
      </c>
      <c r="J139">
        <v>280.23</v>
      </c>
      <c r="K139">
        <v>385.9</v>
      </c>
      <c r="L139">
        <v>34</v>
      </c>
    </row>
    <row r="140" spans="1:12" x14ac:dyDescent="0.4">
      <c r="A140" t="s">
        <v>879</v>
      </c>
      <c r="B140">
        <v>17962000</v>
      </c>
      <c r="C140">
        <v>0.16750000000000001</v>
      </c>
      <c r="D140">
        <v>34.767000000000003</v>
      </c>
      <c r="E140">
        <v>161.02000000000001</v>
      </c>
      <c r="F140">
        <v>46.290999999999997</v>
      </c>
      <c r="G140">
        <v>83.290999999999997</v>
      </c>
      <c r="H140">
        <v>0.4067094</v>
      </c>
      <c r="I140">
        <v>885.15</v>
      </c>
      <c r="J140">
        <v>896.54</v>
      </c>
      <c r="K140">
        <v>593.15</v>
      </c>
      <c r="L140">
        <v>34</v>
      </c>
    </row>
    <row r="141" spans="1:12" x14ac:dyDescent="0.4">
      <c r="A141" t="s">
        <v>884</v>
      </c>
      <c r="B141">
        <v>21000000</v>
      </c>
      <c r="C141">
        <v>0.52900000000000003</v>
      </c>
      <c r="D141">
        <v>84.036000000000001</v>
      </c>
      <c r="E141">
        <v>79.762</v>
      </c>
      <c r="F141">
        <v>165.69300000000001</v>
      </c>
      <c r="G141">
        <v>341.23599999999999</v>
      </c>
      <c r="H141">
        <v>0.3157314</v>
      </c>
      <c r="I141">
        <v>1140.21</v>
      </c>
      <c r="J141">
        <v>211.18</v>
      </c>
      <c r="K141">
        <v>273.22000000000003</v>
      </c>
      <c r="L141">
        <v>34</v>
      </c>
    </row>
    <row r="142" spans="1:12" x14ac:dyDescent="0.4">
      <c r="A142" t="s">
        <v>886</v>
      </c>
      <c r="B142">
        <v>19886000</v>
      </c>
      <c r="C142">
        <v>0.32679999999999998</v>
      </c>
      <c r="D142">
        <v>87.128</v>
      </c>
      <c r="E142">
        <v>1.599</v>
      </c>
      <c r="F142">
        <v>165.261</v>
      </c>
      <c r="G142">
        <v>307.94200000000001</v>
      </c>
      <c r="H142">
        <v>0.34413260000000001</v>
      </c>
      <c r="I142">
        <v>1046.1099999999999</v>
      </c>
      <c r="J142">
        <v>273.22000000000003</v>
      </c>
      <c r="K142">
        <v>351.49</v>
      </c>
      <c r="L142">
        <v>34</v>
      </c>
    </row>
    <row r="143" spans="1:12" x14ac:dyDescent="0.4">
      <c r="A143" t="s">
        <v>888</v>
      </c>
      <c r="B143">
        <v>18406000</v>
      </c>
      <c r="C143">
        <v>0.2591</v>
      </c>
      <c r="D143">
        <v>346.18599999999998</v>
      </c>
      <c r="E143">
        <v>41.076999999999998</v>
      </c>
      <c r="F143">
        <v>168.798</v>
      </c>
      <c r="G143">
        <v>205.70099999999999</v>
      </c>
      <c r="H143">
        <v>0.38560430000000001</v>
      </c>
      <c r="I143">
        <v>933.6</v>
      </c>
      <c r="J143">
        <v>302.01</v>
      </c>
      <c r="K143">
        <v>409.39</v>
      </c>
      <c r="L143">
        <v>34</v>
      </c>
    </row>
    <row r="144" spans="1:12" x14ac:dyDescent="0.4">
      <c r="A144" t="s">
        <v>890</v>
      </c>
      <c r="B144">
        <v>19448000</v>
      </c>
      <c r="C144">
        <v>0.17949999999999999</v>
      </c>
      <c r="D144">
        <v>180.792</v>
      </c>
      <c r="E144">
        <v>228.54499999999999</v>
      </c>
      <c r="F144">
        <v>168.239</v>
      </c>
      <c r="G144">
        <v>26.664000000000001</v>
      </c>
      <c r="H144">
        <v>0.35481689999999999</v>
      </c>
      <c r="I144">
        <v>1014.61</v>
      </c>
      <c r="J144">
        <v>300.99</v>
      </c>
      <c r="K144">
        <v>397.14</v>
      </c>
      <c r="L144">
        <v>34</v>
      </c>
    </row>
    <row r="145" spans="1:12" x14ac:dyDescent="0.4">
      <c r="A145" t="s">
        <v>892</v>
      </c>
      <c r="B145">
        <v>18780000</v>
      </c>
      <c r="C145">
        <v>0.14119999999999999</v>
      </c>
      <c r="D145">
        <v>154.94999999999999</v>
      </c>
      <c r="E145">
        <v>96.596000000000004</v>
      </c>
      <c r="F145">
        <v>156.18</v>
      </c>
      <c r="G145">
        <v>336.64100000000002</v>
      </c>
      <c r="H145">
        <v>0.3741294</v>
      </c>
      <c r="I145">
        <v>962.23</v>
      </c>
      <c r="J145">
        <v>405.14</v>
      </c>
      <c r="K145">
        <v>453.57</v>
      </c>
      <c r="L145">
        <v>34</v>
      </c>
    </row>
    <row r="146" spans="1:12" x14ac:dyDescent="0.4">
      <c r="A146" t="s">
        <v>894</v>
      </c>
      <c r="B146">
        <v>22428000</v>
      </c>
      <c r="C146">
        <v>0.37919999999999998</v>
      </c>
      <c r="D146">
        <v>188.72800000000001</v>
      </c>
      <c r="E146">
        <v>167.14699999999999</v>
      </c>
      <c r="F146">
        <v>158.631</v>
      </c>
      <c r="G146">
        <v>206.99299999999999</v>
      </c>
      <c r="H146">
        <v>0.28681770000000001</v>
      </c>
      <c r="I146">
        <v>1255.1500000000001</v>
      </c>
      <c r="J146">
        <v>245.54</v>
      </c>
      <c r="K146">
        <v>287.39</v>
      </c>
      <c r="L146">
        <v>34</v>
      </c>
    </row>
    <row r="147" spans="1:12" x14ac:dyDescent="0.4">
      <c r="A147" t="s">
        <v>896</v>
      </c>
      <c r="B147">
        <v>16718000</v>
      </c>
      <c r="C147">
        <v>0.17910000000000001</v>
      </c>
      <c r="D147">
        <v>57.72</v>
      </c>
      <c r="E147">
        <v>84.066000000000003</v>
      </c>
      <c r="F147">
        <v>174.05699999999999</v>
      </c>
      <c r="G147">
        <v>111.277</v>
      </c>
      <c r="H147">
        <v>0.44546029999999998</v>
      </c>
      <c r="I147">
        <v>808.15</v>
      </c>
      <c r="J147">
        <v>342.95</v>
      </c>
      <c r="K147">
        <v>496.45</v>
      </c>
      <c r="L147">
        <v>34</v>
      </c>
    </row>
    <row r="148" spans="1:12" x14ac:dyDescent="0.4">
      <c r="A148" t="s">
        <v>898</v>
      </c>
      <c r="B148">
        <v>18938000</v>
      </c>
      <c r="C148">
        <v>0.18529999999999999</v>
      </c>
      <c r="D148">
        <v>111.854</v>
      </c>
      <c r="E148">
        <v>292.69099999999997</v>
      </c>
      <c r="F148">
        <v>177.595</v>
      </c>
      <c r="G148">
        <v>276.82400000000001</v>
      </c>
      <c r="H148">
        <v>0.36818250000000002</v>
      </c>
      <c r="I148">
        <v>977.78</v>
      </c>
      <c r="J148">
        <v>1079.6300000000001</v>
      </c>
      <c r="K148">
        <v>161352.07</v>
      </c>
      <c r="L148">
        <v>34</v>
      </c>
    </row>
    <row r="150" spans="1:12" x14ac:dyDescent="0.4">
      <c r="A150" t="s">
        <v>1100</v>
      </c>
      <c r="B150" t="s">
        <v>1069</v>
      </c>
      <c r="C150" t="s">
        <v>1070</v>
      </c>
      <c r="D150" t="s">
        <v>1437</v>
      </c>
      <c r="E150" t="s">
        <v>1438</v>
      </c>
      <c r="F150" t="s">
        <v>1439</v>
      </c>
      <c r="G150" t="s">
        <v>1073</v>
      </c>
      <c r="H150" t="s">
        <v>1440</v>
      </c>
      <c r="I150" t="s">
        <v>39</v>
      </c>
      <c r="J150" t="s">
        <v>1441</v>
      </c>
      <c r="K150" t="s">
        <v>1442</v>
      </c>
      <c r="L150" t="s">
        <v>1443</v>
      </c>
    </row>
    <row r="151" spans="1:12" x14ac:dyDescent="0.4">
      <c r="B151" t="s">
        <v>1083</v>
      </c>
      <c r="D151" t="s">
        <v>1444</v>
      </c>
      <c r="E151" t="s">
        <v>1444</v>
      </c>
      <c r="F151" t="s">
        <v>1444</v>
      </c>
      <c r="G151" t="s">
        <v>1444</v>
      </c>
      <c r="H151" t="s">
        <v>1445</v>
      </c>
      <c r="I151" t="s">
        <v>1446</v>
      </c>
      <c r="J151" t="s">
        <v>1447</v>
      </c>
      <c r="K151" t="s">
        <v>1447</v>
      </c>
    </row>
    <row r="152" spans="1:12" x14ac:dyDescent="0.4">
      <c r="A152" t="s">
        <v>903</v>
      </c>
      <c r="B152">
        <v>190900</v>
      </c>
      <c r="C152">
        <v>1.1999999999999999E-3</v>
      </c>
      <c r="D152">
        <v>115.349</v>
      </c>
      <c r="E152">
        <v>39.481000000000002</v>
      </c>
      <c r="F152">
        <v>4.1000000000000002E-2</v>
      </c>
      <c r="G152">
        <v>22.393999999999998</v>
      </c>
      <c r="H152">
        <v>142.8356579</v>
      </c>
      <c r="I152">
        <v>2.52</v>
      </c>
      <c r="J152">
        <v>28.788</v>
      </c>
      <c r="K152">
        <v>57.247999999999998</v>
      </c>
      <c r="L152">
        <v>10</v>
      </c>
    </row>
    <row r="153" spans="1:12" x14ac:dyDescent="0.4">
      <c r="A153" t="s">
        <v>906</v>
      </c>
      <c r="B153">
        <v>266000</v>
      </c>
      <c r="C153">
        <v>3.8999999999999998E-3</v>
      </c>
      <c r="D153">
        <v>84.709000000000003</v>
      </c>
      <c r="E153">
        <v>12.468999999999999</v>
      </c>
      <c r="F153">
        <v>0.128</v>
      </c>
      <c r="G153">
        <v>33.484999999999999</v>
      </c>
      <c r="H153">
        <v>86.868887900000004</v>
      </c>
      <c r="I153">
        <v>4.1440000000000001</v>
      </c>
      <c r="J153">
        <v>63.146000000000001</v>
      </c>
      <c r="K153">
        <v>126.95099999999999</v>
      </c>
      <c r="L153">
        <v>10</v>
      </c>
    </row>
    <row r="154" spans="1:12" x14ac:dyDescent="0.4">
      <c r="A154" t="s">
        <v>908</v>
      </c>
      <c r="B154">
        <v>436300</v>
      </c>
      <c r="C154">
        <v>1.1000000000000001E-3</v>
      </c>
      <c r="D154">
        <v>284.39999999999998</v>
      </c>
      <c r="E154">
        <v>24.614000000000001</v>
      </c>
      <c r="F154">
        <v>7.9000000000000001E-2</v>
      </c>
      <c r="G154">
        <v>99.771000000000001</v>
      </c>
      <c r="H154">
        <v>41.351424600000001</v>
      </c>
      <c r="I154">
        <v>8.7059999999999995</v>
      </c>
      <c r="J154">
        <v>161.52500000000001</v>
      </c>
      <c r="K154">
        <v>195.369</v>
      </c>
      <c r="L154">
        <v>10</v>
      </c>
    </row>
    <row r="155" spans="1:12" x14ac:dyDescent="0.4">
      <c r="A155" t="s">
        <v>910</v>
      </c>
      <c r="B155">
        <v>583500</v>
      </c>
      <c r="C155">
        <v>1.4E-3</v>
      </c>
      <c r="D155">
        <v>104.4</v>
      </c>
      <c r="E155">
        <v>283.08800000000002</v>
      </c>
      <c r="F155">
        <v>6.8000000000000005E-2</v>
      </c>
      <c r="G155">
        <v>279.77100000000002</v>
      </c>
      <c r="H155">
        <v>26.7394888</v>
      </c>
      <c r="I155">
        <v>13.46</v>
      </c>
      <c r="J155">
        <v>161.52000000000001</v>
      </c>
      <c r="K155">
        <v>195.37</v>
      </c>
      <c r="L155">
        <v>10</v>
      </c>
    </row>
    <row r="156" spans="1:12" x14ac:dyDescent="0.4">
      <c r="A156" t="s">
        <v>912</v>
      </c>
      <c r="B156">
        <v>129900</v>
      </c>
      <c r="C156">
        <v>1.2999999999999999E-3</v>
      </c>
      <c r="D156">
        <v>68.311999999999998</v>
      </c>
      <c r="E156">
        <v>311.33</v>
      </c>
      <c r="F156">
        <v>4.3380000000000001</v>
      </c>
      <c r="G156">
        <v>326.43799999999999</v>
      </c>
      <c r="H156">
        <v>254.69065760000001</v>
      </c>
      <c r="I156">
        <v>1.413</v>
      </c>
      <c r="J156">
        <v>8.9130000000000003</v>
      </c>
      <c r="K156">
        <v>17.727</v>
      </c>
      <c r="L156">
        <v>10</v>
      </c>
    </row>
    <row r="158" spans="1:12" x14ac:dyDescent="0.4">
      <c r="A158" t="s">
        <v>1100</v>
      </c>
      <c r="B158" t="s">
        <v>1069</v>
      </c>
      <c r="C158" t="s">
        <v>1070</v>
      </c>
      <c r="D158" t="s">
        <v>1437</v>
      </c>
      <c r="E158" t="s">
        <v>1438</v>
      </c>
      <c r="F158" t="s">
        <v>1439</v>
      </c>
      <c r="G158" t="s">
        <v>1073</v>
      </c>
      <c r="H158" t="s">
        <v>1440</v>
      </c>
      <c r="I158" t="s">
        <v>39</v>
      </c>
      <c r="J158" t="s">
        <v>1441</v>
      </c>
      <c r="K158" t="s">
        <v>1442</v>
      </c>
      <c r="L158" t="s">
        <v>1443</v>
      </c>
    </row>
    <row r="159" spans="1:12" x14ac:dyDescent="0.4">
      <c r="B159" t="s">
        <v>1083</v>
      </c>
      <c r="D159" t="s">
        <v>1444</v>
      </c>
      <c r="E159" t="s">
        <v>1444</v>
      </c>
      <c r="F159" t="s">
        <v>1444</v>
      </c>
      <c r="G159" t="s">
        <v>1444</v>
      </c>
      <c r="H159" t="s">
        <v>1445</v>
      </c>
      <c r="I159" t="s">
        <v>1446</v>
      </c>
      <c r="J159" t="s">
        <v>1447</v>
      </c>
      <c r="K159" t="s">
        <v>1447</v>
      </c>
    </row>
    <row r="160" spans="1:12" x14ac:dyDescent="0.4">
      <c r="A160" t="s">
        <v>915</v>
      </c>
      <c r="B160">
        <v>49800</v>
      </c>
      <c r="C160">
        <v>2.9999999999999997E-4</v>
      </c>
      <c r="D160">
        <v>136.827</v>
      </c>
      <c r="E160">
        <v>254.80500000000001</v>
      </c>
      <c r="F160">
        <v>8.5000000000000006E-2</v>
      </c>
      <c r="G160">
        <v>38.374000000000002</v>
      </c>
      <c r="H160">
        <v>1074.5183162000001</v>
      </c>
      <c r="I160">
        <v>0.33500000000000002</v>
      </c>
      <c r="J160">
        <v>0.32800000000000001</v>
      </c>
      <c r="K160">
        <v>0.65700000000000003</v>
      </c>
      <c r="L160">
        <v>9</v>
      </c>
    </row>
    <row r="161" spans="1:12" x14ac:dyDescent="0.4">
      <c r="A161" t="s">
        <v>918</v>
      </c>
      <c r="B161">
        <v>53800</v>
      </c>
      <c r="C161">
        <v>9.9000000000000008E-3</v>
      </c>
      <c r="D161">
        <v>17.760999999999999</v>
      </c>
      <c r="E161">
        <v>116.259</v>
      </c>
      <c r="F161">
        <v>0.104</v>
      </c>
      <c r="G161">
        <v>164.048</v>
      </c>
      <c r="H161">
        <v>956.42833299999995</v>
      </c>
      <c r="I161">
        <v>0.376</v>
      </c>
      <c r="J161">
        <v>0.43099999999999999</v>
      </c>
      <c r="K161">
        <v>0.86199999999999999</v>
      </c>
      <c r="L161">
        <v>9</v>
      </c>
    </row>
    <row r="162" spans="1:12" x14ac:dyDescent="0.4">
      <c r="A162" t="s">
        <v>920</v>
      </c>
      <c r="B162">
        <v>59200</v>
      </c>
      <c r="C162">
        <v>8.9999999999999998E-4</v>
      </c>
      <c r="D162">
        <v>8.2929999999999993</v>
      </c>
      <c r="E162">
        <v>138.48599999999999</v>
      </c>
      <c r="F162">
        <v>0.193</v>
      </c>
      <c r="G162">
        <v>93.22</v>
      </c>
      <c r="H162">
        <v>828.38796070000001</v>
      </c>
      <c r="I162">
        <v>0.435</v>
      </c>
      <c r="J162">
        <v>0.60299999999999998</v>
      </c>
      <c r="K162">
        <v>1.206</v>
      </c>
      <c r="L162">
        <v>9</v>
      </c>
    </row>
    <row r="163" spans="1:12" x14ac:dyDescent="0.4">
      <c r="A163" t="s">
        <v>924</v>
      </c>
      <c r="B163">
        <v>61800</v>
      </c>
      <c r="C163">
        <v>4.0000000000000002E-4</v>
      </c>
      <c r="D163">
        <v>44.235999999999997</v>
      </c>
      <c r="E163">
        <v>233.79499999999999</v>
      </c>
      <c r="F163">
        <v>6.0000000000000001E-3</v>
      </c>
      <c r="G163">
        <v>99.403000000000006</v>
      </c>
      <c r="H163">
        <v>776.58241439999995</v>
      </c>
      <c r="I163">
        <v>0.46400000000000002</v>
      </c>
      <c r="J163">
        <v>0.70099999999999996</v>
      </c>
      <c r="K163">
        <v>1.4019999999999999</v>
      </c>
      <c r="L163">
        <v>9</v>
      </c>
    </row>
    <row r="164" spans="1:12" x14ac:dyDescent="0.4">
      <c r="A164" t="s">
        <v>927</v>
      </c>
      <c r="B164">
        <v>62700</v>
      </c>
      <c r="C164">
        <v>1E-4</v>
      </c>
      <c r="D164">
        <v>183.285</v>
      </c>
      <c r="E164">
        <v>184.62700000000001</v>
      </c>
      <c r="F164">
        <v>0.113</v>
      </c>
      <c r="G164">
        <v>306.089</v>
      </c>
      <c r="H164">
        <v>760.05553929999996</v>
      </c>
      <c r="I164">
        <v>0.47399999999999998</v>
      </c>
      <c r="J164">
        <v>0.73699999999999999</v>
      </c>
      <c r="K164">
        <v>1.474</v>
      </c>
      <c r="L164">
        <v>9</v>
      </c>
    </row>
    <row r="165" spans="1:12" x14ac:dyDescent="0.4">
      <c r="A165" t="s">
        <v>929</v>
      </c>
      <c r="B165">
        <v>64400</v>
      </c>
      <c r="C165">
        <v>6.9999999999999999E-4</v>
      </c>
      <c r="D165">
        <v>223.81899999999999</v>
      </c>
      <c r="E165">
        <v>244.696</v>
      </c>
      <c r="F165">
        <v>6.5000000000000002E-2</v>
      </c>
      <c r="G165">
        <v>200.155</v>
      </c>
      <c r="H165">
        <v>730.12613490000001</v>
      </c>
      <c r="I165">
        <v>0.49299999999999999</v>
      </c>
      <c r="J165">
        <v>0.80900000000000005</v>
      </c>
      <c r="K165">
        <v>1.619</v>
      </c>
      <c r="L165">
        <v>9</v>
      </c>
    </row>
    <row r="166" spans="1:12" x14ac:dyDescent="0.4">
      <c r="A166" t="s">
        <v>931</v>
      </c>
      <c r="B166">
        <v>66100</v>
      </c>
      <c r="C166">
        <v>1E-4</v>
      </c>
      <c r="D166">
        <v>222.43299999999999</v>
      </c>
      <c r="E166">
        <v>218.31200000000001</v>
      </c>
      <c r="F166">
        <v>5.8999999999999997E-2</v>
      </c>
      <c r="G166">
        <v>260.06700000000001</v>
      </c>
      <c r="H166">
        <v>701.4864814</v>
      </c>
      <c r="I166">
        <v>0.51300000000000001</v>
      </c>
      <c r="J166">
        <v>0.88800000000000001</v>
      </c>
      <c r="K166">
        <v>1.7769999999999999</v>
      </c>
      <c r="L166">
        <v>9</v>
      </c>
    </row>
    <row r="167" spans="1:12" x14ac:dyDescent="0.4">
      <c r="A167" t="s">
        <v>933</v>
      </c>
      <c r="B167">
        <v>69900</v>
      </c>
      <c r="C167">
        <v>1E-4</v>
      </c>
      <c r="D167">
        <v>140.477</v>
      </c>
      <c r="E167">
        <v>136.18100000000001</v>
      </c>
      <c r="F167">
        <v>0.27900000000000003</v>
      </c>
      <c r="G167">
        <v>12.847</v>
      </c>
      <c r="H167">
        <v>644.63041829999997</v>
      </c>
      <c r="I167">
        <v>0.55800000000000005</v>
      </c>
      <c r="J167">
        <v>1.081</v>
      </c>
      <c r="K167">
        <v>2.1629999999999998</v>
      </c>
      <c r="L167">
        <v>9</v>
      </c>
    </row>
    <row r="168" spans="1:12" x14ac:dyDescent="0.4">
      <c r="A168" t="s">
        <v>935</v>
      </c>
      <c r="B168">
        <v>75300</v>
      </c>
      <c r="C168">
        <v>1E-4</v>
      </c>
      <c r="D168">
        <v>42.405999999999999</v>
      </c>
      <c r="E168">
        <v>357.22399999999999</v>
      </c>
      <c r="F168">
        <v>3.1E-2</v>
      </c>
      <c r="G168">
        <v>279.33699999999999</v>
      </c>
      <c r="H168">
        <v>577.36028850000002</v>
      </c>
      <c r="I168">
        <v>0.624</v>
      </c>
      <c r="J168">
        <v>1.397</v>
      </c>
      <c r="K168">
        <v>2.7959999999999998</v>
      </c>
      <c r="L168">
        <v>9</v>
      </c>
    </row>
    <row r="169" spans="1:12" x14ac:dyDescent="0.4">
      <c r="A169" t="s">
        <v>937</v>
      </c>
      <c r="B169">
        <v>86000</v>
      </c>
      <c r="C169">
        <v>1E-4</v>
      </c>
      <c r="D169">
        <v>177.09399999999999</v>
      </c>
      <c r="E169">
        <v>245.79599999999999</v>
      </c>
      <c r="F169">
        <v>0.31900000000000001</v>
      </c>
      <c r="G169">
        <v>268.73399999999998</v>
      </c>
      <c r="H169">
        <v>472.54458779999999</v>
      </c>
      <c r="I169">
        <v>0.76200000000000001</v>
      </c>
      <c r="J169">
        <v>2.2240000000000002</v>
      </c>
      <c r="K169">
        <v>4.4480000000000004</v>
      </c>
      <c r="L169">
        <v>9</v>
      </c>
    </row>
    <row r="171" spans="1:12" x14ac:dyDescent="0.4">
      <c r="A171" t="s">
        <v>1100</v>
      </c>
      <c r="B171" t="s">
        <v>1069</v>
      </c>
      <c r="C171" t="s">
        <v>1070</v>
      </c>
      <c r="D171" t="s">
        <v>1437</v>
      </c>
      <c r="E171" t="s">
        <v>1438</v>
      </c>
      <c r="F171" t="s">
        <v>1439</v>
      </c>
      <c r="G171" t="s">
        <v>1073</v>
      </c>
      <c r="H171" t="s">
        <v>1440</v>
      </c>
      <c r="I171" t="s">
        <v>39</v>
      </c>
      <c r="J171" t="s">
        <v>1441</v>
      </c>
      <c r="K171" t="s">
        <v>1442</v>
      </c>
      <c r="L171" t="s">
        <v>1443</v>
      </c>
    </row>
    <row r="172" spans="1:12" x14ac:dyDescent="0.4">
      <c r="B172" t="s">
        <v>1083</v>
      </c>
      <c r="D172" t="s">
        <v>1444</v>
      </c>
      <c r="E172" t="s">
        <v>1444</v>
      </c>
      <c r="F172" t="s">
        <v>1444</v>
      </c>
      <c r="G172" t="s">
        <v>1444</v>
      </c>
      <c r="H172" t="s">
        <v>1445</v>
      </c>
      <c r="I172" t="s">
        <v>1446</v>
      </c>
      <c r="J172" t="s">
        <v>1447</v>
      </c>
      <c r="K172" t="s">
        <v>1447</v>
      </c>
    </row>
    <row r="173" spans="1:12" x14ac:dyDescent="0.4">
      <c r="A173" t="s">
        <v>963</v>
      </c>
      <c r="B173">
        <v>76417</v>
      </c>
      <c r="C173">
        <v>1.1599999999999999E-2</v>
      </c>
      <c r="D173">
        <v>253.92500000000001</v>
      </c>
      <c r="E173">
        <v>192.405</v>
      </c>
      <c r="F173">
        <v>0.47</v>
      </c>
      <c r="G173">
        <v>309.37599999999998</v>
      </c>
      <c r="H173">
        <v>564.24695899999995</v>
      </c>
      <c r="I173">
        <v>0.63800000000000001</v>
      </c>
      <c r="J173">
        <v>1.4790000000000001</v>
      </c>
      <c r="K173">
        <v>2.9580000000000002</v>
      </c>
      <c r="L173">
        <v>51</v>
      </c>
    </row>
    <row r="174" spans="1:12" x14ac:dyDescent="0.4">
      <c r="A174" t="s">
        <v>965</v>
      </c>
      <c r="B174">
        <v>97736</v>
      </c>
      <c r="C174">
        <v>2.5000000000000001E-3</v>
      </c>
      <c r="D174">
        <v>249.565</v>
      </c>
      <c r="E174">
        <v>273.76900000000001</v>
      </c>
      <c r="F174">
        <v>0.13400000000000001</v>
      </c>
      <c r="G174">
        <v>350.73700000000002</v>
      </c>
      <c r="H174">
        <v>390.05010700000003</v>
      </c>
      <c r="I174">
        <v>0.92300000000000004</v>
      </c>
      <c r="J174">
        <v>3.5019999999999998</v>
      </c>
      <c r="K174">
        <v>7.0039999999999996</v>
      </c>
      <c r="L174">
        <v>51</v>
      </c>
    </row>
    <row r="175" spans="1:12" x14ac:dyDescent="0.4">
      <c r="A175" t="s">
        <v>967</v>
      </c>
      <c r="B175">
        <v>74392</v>
      </c>
      <c r="C175">
        <v>1.2999999999999999E-3</v>
      </c>
      <c r="D175">
        <v>247.608</v>
      </c>
      <c r="E175">
        <v>163.83000000000001</v>
      </c>
      <c r="F175">
        <v>9.9000000000000005E-2</v>
      </c>
      <c r="G175">
        <v>182.79300000000001</v>
      </c>
      <c r="H175">
        <v>587.44364900000005</v>
      </c>
      <c r="I175">
        <v>0.61299999999999999</v>
      </c>
      <c r="J175">
        <v>1.3460000000000001</v>
      </c>
      <c r="K175">
        <v>2.6930000000000001</v>
      </c>
      <c r="L175">
        <v>51</v>
      </c>
    </row>
    <row r="177" spans="1:15" x14ac:dyDescent="0.4">
      <c r="A177" t="s">
        <v>1100</v>
      </c>
      <c r="B177" t="s">
        <v>1069</v>
      </c>
      <c r="C177" t="s">
        <v>1070</v>
      </c>
      <c r="D177" t="s">
        <v>1437</v>
      </c>
      <c r="E177" t="s">
        <v>1438</v>
      </c>
      <c r="F177" t="s">
        <v>1439</v>
      </c>
      <c r="G177" t="s">
        <v>1073</v>
      </c>
      <c r="H177" t="s">
        <v>1440</v>
      </c>
      <c r="I177" t="s">
        <v>39</v>
      </c>
      <c r="J177" t="s">
        <v>1441</v>
      </c>
      <c r="K177" t="s">
        <v>1442</v>
      </c>
      <c r="L177" t="s">
        <v>1443</v>
      </c>
    </row>
    <row r="178" spans="1:15" x14ac:dyDescent="0.4">
      <c r="B178" t="s">
        <v>1083</v>
      </c>
      <c r="D178" t="s">
        <v>1444</v>
      </c>
      <c r="E178" t="s">
        <v>1444</v>
      </c>
      <c r="F178" t="s">
        <v>1444</v>
      </c>
      <c r="G178" t="s">
        <v>1444</v>
      </c>
      <c r="H178" t="s">
        <v>1445</v>
      </c>
      <c r="I178" t="s">
        <v>1446</v>
      </c>
      <c r="J178" t="s">
        <v>1447</v>
      </c>
      <c r="K178" t="s">
        <v>1447</v>
      </c>
    </row>
    <row r="179" spans="1:15" x14ac:dyDescent="0.4">
      <c r="A179" t="s">
        <v>939</v>
      </c>
      <c r="B179">
        <v>7231100</v>
      </c>
      <c r="C179">
        <v>0.1812</v>
      </c>
      <c r="D179">
        <v>354.339</v>
      </c>
      <c r="E179">
        <v>7.2709999999999999</v>
      </c>
      <c r="F179">
        <v>141.529</v>
      </c>
      <c r="G179">
        <v>171.18899999999999</v>
      </c>
      <c r="H179">
        <v>0.62097579999999997</v>
      </c>
      <c r="I179">
        <v>579.73</v>
      </c>
      <c r="J179">
        <v>8936.31</v>
      </c>
      <c r="K179">
        <v>6445.52</v>
      </c>
      <c r="L179">
        <v>16</v>
      </c>
    </row>
    <row r="180" spans="1:15" x14ac:dyDescent="0.4">
      <c r="A180" t="s">
        <v>942</v>
      </c>
      <c r="B180">
        <v>12179400</v>
      </c>
      <c r="C180">
        <v>0.52190000000000003</v>
      </c>
      <c r="D180">
        <v>20.103000000000002</v>
      </c>
      <c r="E180">
        <v>266.58300000000003</v>
      </c>
      <c r="F180">
        <v>159.41999999999999</v>
      </c>
      <c r="G180">
        <v>263.03399999999999</v>
      </c>
      <c r="H180">
        <v>0.2794217</v>
      </c>
      <c r="I180">
        <v>1288.3800000000001</v>
      </c>
      <c r="J180">
        <v>1393.43</v>
      </c>
      <c r="K180">
        <v>1863.29</v>
      </c>
      <c r="L180">
        <v>16</v>
      </c>
    </row>
    <row r="181" spans="1:15" x14ac:dyDescent="0.4">
      <c r="A181" t="s">
        <v>944</v>
      </c>
      <c r="B181">
        <v>16276800</v>
      </c>
      <c r="C181">
        <v>0.44450000000000001</v>
      </c>
      <c r="D181">
        <v>174.15199999999999</v>
      </c>
      <c r="E181">
        <v>233.58600000000001</v>
      </c>
      <c r="F181">
        <v>151.83000000000001</v>
      </c>
      <c r="G181">
        <v>319.00299999999999</v>
      </c>
      <c r="H181">
        <v>0.18196789999999999</v>
      </c>
      <c r="I181">
        <v>1978.37</v>
      </c>
      <c r="J181">
        <v>1155.47</v>
      </c>
      <c r="K181">
        <v>1370.39</v>
      </c>
      <c r="L181">
        <v>16</v>
      </c>
    </row>
    <row r="182" spans="1:15" x14ac:dyDescent="0.4">
      <c r="A182" t="s">
        <v>947</v>
      </c>
      <c r="B182">
        <v>17420400</v>
      </c>
      <c r="C182">
        <v>0.59079999999999999</v>
      </c>
      <c r="D182">
        <v>359.95299999999997</v>
      </c>
      <c r="E182">
        <v>179.44900000000001</v>
      </c>
      <c r="F182">
        <v>158.23500000000001</v>
      </c>
      <c r="G182">
        <v>250.23500000000001</v>
      </c>
      <c r="H182">
        <v>0.16179209999999999</v>
      </c>
      <c r="I182">
        <v>2225.08</v>
      </c>
      <c r="J182">
        <v>823.91</v>
      </c>
      <c r="K182">
        <v>1044.2</v>
      </c>
      <c r="L182">
        <v>16</v>
      </c>
    </row>
    <row r="183" spans="1:15" x14ac:dyDescent="0.4">
      <c r="A183" t="s">
        <v>949</v>
      </c>
      <c r="B183">
        <v>8007400</v>
      </c>
      <c r="C183">
        <v>0.2248</v>
      </c>
      <c r="D183">
        <v>14.956</v>
      </c>
      <c r="E183">
        <v>270.16300000000001</v>
      </c>
      <c r="F183">
        <v>143.81899999999999</v>
      </c>
      <c r="G183">
        <v>191.411</v>
      </c>
      <c r="H183">
        <v>0.53138660000000004</v>
      </c>
      <c r="I183">
        <v>677.47</v>
      </c>
      <c r="J183">
        <v>5484.23</v>
      </c>
      <c r="K183">
        <v>5182.2</v>
      </c>
      <c r="L183">
        <v>16</v>
      </c>
    </row>
    <row r="184" spans="1:15" x14ac:dyDescent="0.4">
      <c r="A184" t="s">
        <v>951</v>
      </c>
      <c r="B184">
        <v>8505200</v>
      </c>
      <c r="C184">
        <v>0.21940000000000001</v>
      </c>
      <c r="D184">
        <v>158.68799999999999</v>
      </c>
      <c r="E184">
        <v>180.374</v>
      </c>
      <c r="F184">
        <v>166.971</v>
      </c>
      <c r="G184">
        <v>193.755</v>
      </c>
      <c r="H184">
        <v>0.4803847</v>
      </c>
      <c r="I184">
        <v>749.4</v>
      </c>
      <c r="J184">
        <v>2592.77</v>
      </c>
      <c r="K184">
        <v>4273.04</v>
      </c>
      <c r="L184">
        <v>16</v>
      </c>
    </row>
    <row r="185" spans="1:15" x14ac:dyDescent="0.4">
      <c r="A185" t="s">
        <v>954</v>
      </c>
      <c r="B185">
        <v>4282900</v>
      </c>
      <c r="C185">
        <v>0.13239999999999999</v>
      </c>
      <c r="D185">
        <v>140.64400000000001</v>
      </c>
      <c r="E185">
        <v>3.202</v>
      </c>
      <c r="F185">
        <v>147.25</v>
      </c>
      <c r="G185">
        <v>100.738</v>
      </c>
      <c r="H185">
        <v>1.3478663</v>
      </c>
      <c r="I185">
        <v>267.08999999999997</v>
      </c>
      <c r="J185">
        <v>12574.36</v>
      </c>
      <c r="K185">
        <v>14080.4</v>
      </c>
      <c r="L185">
        <v>16</v>
      </c>
    </row>
    <row r="186" spans="1:15" x14ac:dyDescent="0.4">
      <c r="A186" t="s">
        <v>957</v>
      </c>
      <c r="B186">
        <v>14146700</v>
      </c>
      <c r="C186">
        <v>0.67720000000000002</v>
      </c>
      <c r="D186">
        <v>90.016999999999996</v>
      </c>
      <c r="E186">
        <v>322.18700000000001</v>
      </c>
      <c r="F186">
        <v>57.366999999999997</v>
      </c>
      <c r="G186">
        <v>7.0670000000000002</v>
      </c>
      <c r="H186">
        <v>0.2167366</v>
      </c>
      <c r="I186">
        <v>1661</v>
      </c>
      <c r="J186">
        <v>12057739.220000001</v>
      </c>
      <c r="K186">
        <v>987.08</v>
      </c>
      <c r="L186">
        <v>16</v>
      </c>
    </row>
    <row r="187" spans="1:15" x14ac:dyDescent="0.4">
      <c r="A187" t="s">
        <v>960</v>
      </c>
      <c r="B187">
        <v>20430000</v>
      </c>
      <c r="C187">
        <v>0.39929999999999999</v>
      </c>
      <c r="D187">
        <v>156.298</v>
      </c>
      <c r="E187">
        <v>26.163</v>
      </c>
      <c r="F187">
        <v>169.79300000000001</v>
      </c>
      <c r="G187">
        <v>217.35</v>
      </c>
      <c r="H187">
        <v>0.12903110000000001</v>
      </c>
      <c r="I187">
        <v>2790.03</v>
      </c>
      <c r="J187">
        <v>747.3</v>
      </c>
      <c r="K187">
        <v>1001.7</v>
      </c>
      <c r="L187">
        <v>16</v>
      </c>
    </row>
    <row r="189" spans="1:15" x14ac:dyDescent="0.4">
      <c r="A189" t="s">
        <v>1100</v>
      </c>
      <c r="B189" t="s">
        <v>1069</v>
      </c>
      <c r="C189" t="s">
        <v>1070</v>
      </c>
      <c r="D189" t="s">
        <v>1437</v>
      </c>
      <c r="E189" t="s">
        <v>1438</v>
      </c>
      <c r="F189" t="s">
        <v>1439</v>
      </c>
      <c r="G189" t="s">
        <v>1073</v>
      </c>
      <c r="H189" t="s">
        <v>1440</v>
      </c>
      <c r="I189" t="s">
        <v>39</v>
      </c>
      <c r="J189" t="s">
        <v>1441</v>
      </c>
      <c r="K189" t="s">
        <v>1442</v>
      </c>
      <c r="L189" t="s">
        <v>1448</v>
      </c>
      <c r="M189" t="s">
        <v>1449</v>
      </c>
      <c r="N189" t="s">
        <v>1450</v>
      </c>
      <c r="O189" t="s">
        <v>1443</v>
      </c>
    </row>
    <row r="190" spans="1:15" x14ac:dyDescent="0.4">
      <c r="B190" t="s">
        <v>1083</v>
      </c>
      <c r="D190" t="s">
        <v>1444</v>
      </c>
      <c r="E190" t="s">
        <v>1444</v>
      </c>
      <c r="F190" t="s">
        <v>1444</v>
      </c>
      <c r="G190" t="s">
        <v>1444</v>
      </c>
      <c r="H190" t="s">
        <v>1445</v>
      </c>
      <c r="I190" t="s">
        <v>1446</v>
      </c>
      <c r="J190" t="s">
        <v>1447</v>
      </c>
      <c r="K190" t="s">
        <v>1447</v>
      </c>
      <c r="L190" t="s">
        <v>1444</v>
      </c>
      <c r="M190" t="s">
        <v>1444</v>
      </c>
      <c r="N190" t="s">
        <v>1444</v>
      </c>
    </row>
    <row r="191" spans="1:15" x14ac:dyDescent="0.4">
      <c r="A191" t="s">
        <v>968</v>
      </c>
      <c r="B191">
        <v>354759</v>
      </c>
      <c r="C191">
        <v>0</v>
      </c>
      <c r="D191">
        <v>66.141999999999996</v>
      </c>
      <c r="E191">
        <v>352.25700000000001</v>
      </c>
      <c r="F191">
        <v>156.86500000000001</v>
      </c>
      <c r="G191">
        <v>177.608</v>
      </c>
      <c r="H191">
        <v>61.257263799999997</v>
      </c>
      <c r="I191">
        <v>5.8769999999999998</v>
      </c>
      <c r="J191">
        <v>386.37099999999998</v>
      </c>
      <c r="K191">
        <v>687.44600000000003</v>
      </c>
      <c r="L191">
        <v>299.45600000000002</v>
      </c>
      <c r="M191">
        <v>43.414000000000001</v>
      </c>
      <c r="N191">
        <v>0.01</v>
      </c>
      <c r="O191">
        <v>54</v>
      </c>
    </row>
    <row r="192" spans="1:15" x14ac:dyDescent="0.4">
      <c r="A192" t="s">
        <v>971</v>
      </c>
      <c r="B192">
        <v>5513818</v>
      </c>
      <c r="C192">
        <v>0.75070000000000003</v>
      </c>
      <c r="D192">
        <v>281.11700000000002</v>
      </c>
      <c r="E192">
        <v>216.69200000000001</v>
      </c>
      <c r="F192">
        <v>7.09</v>
      </c>
      <c r="G192">
        <v>335.57</v>
      </c>
      <c r="H192">
        <v>0.99962759999999995</v>
      </c>
      <c r="I192">
        <v>360.13</v>
      </c>
      <c r="J192">
        <v>8091.45</v>
      </c>
      <c r="K192">
        <v>9455.73</v>
      </c>
      <c r="L192">
        <v>269.30200000000002</v>
      </c>
      <c r="M192">
        <v>69.117000000000004</v>
      </c>
      <c r="N192">
        <v>30.010999999999999</v>
      </c>
      <c r="O192">
        <v>54</v>
      </c>
    </row>
    <row r="194" spans="1:15" x14ac:dyDescent="0.4">
      <c r="A194" t="s">
        <v>1100</v>
      </c>
      <c r="B194" t="s">
        <v>1069</v>
      </c>
      <c r="C194" t="s">
        <v>1070</v>
      </c>
      <c r="D194" t="s">
        <v>1437</v>
      </c>
      <c r="E194" t="s">
        <v>1438</v>
      </c>
      <c r="F194" t="s">
        <v>1439</v>
      </c>
      <c r="G194" t="s">
        <v>1073</v>
      </c>
      <c r="H194" t="s">
        <v>1440</v>
      </c>
      <c r="I194" t="s">
        <v>39</v>
      </c>
      <c r="J194" t="s">
        <v>1441</v>
      </c>
      <c r="K194" t="s">
        <v>1442</v>
      </c>
      <c r="L194" t="s">
        <v>1448</v>
      </c>
      <c r="M194" t="s">
        <v>1449</v>
      </c>
      <c r="N194" t="s">
        <v>1450</v>
      </c>
      <c r="O194" t="s">
        <v>1443</v>
      </c>
    </row>
    <row r="195" spans="1:15" x14ac:dyDescent="0.4">
      <c r="B195" t="s">
        <v>1083</v>
      </c>
      <c r="D195" t="s">
        <v>1444</v>
      </c>
      <c r="E195" t="s">
        <v>1444</v>
      </c>
      <c r="F195" t="s">
        <v>1444</v>
      </c>
      <c r="G195" t="s">
        <v>1444</v>
      </c>
      <c r="H195" t="s">
        <v>1445</v>
      </c>
      <c r="I195" t="s">
        <v>1446</v>
      </c>
      <c r="J195" t="s">
        <v>1447</v>
      </c>
      <c r="K195" t="s">
        <v>1447</v>
      </c>
      <c r="L195" t="s">
        <v>1444</v>
      </c>
      <c r="M195" t="s">
        <v>1444</v>
      </c>
      <c r="N195" t="s">
        <v>1444</v>
      </c>
    </row>
    <row r="196" spans="1:15" x14ac:dyDescent="0.4">
      <c r="A196" t="s">
        <v>973</v>
      </c>
      <c r="B196">
        <v>48227</v>
      </c>
      <c r="C196">
        <v>2.9999999999999997E-4</v>
      </c>
      <c r="D196">
        <v>2.0449999999999999</v>
      </c>
      <c r="E196">
        <v>30.035</v>
      </c>
      <c r="F196">
        <v>4.6909999999999998</v>
      </c>
      <c r="G196">
        <v>42.279000000000003</v>
      </c>
      <c r="H196">
        <v>1222.8435847000001</v>
      </c>
      <c r="I196">
        <v>0.29399999999999998</v>
      </c>
      <c r="J196">
        <v>0.28899999999999998</v>
      </c>
      <c r="K196">
        <v>0.57499999999999996</v>
      </c>
      <c r="L196">
        <v>299.43099999999998</v>
      </c>
      <c r="M196">
        <v>42.94</v>
      </c>
      <c r="N196">
        <v>0.44800000000000001</v>
      </c>
      <c r="O196">
        <v>55</v>
      </c>
    </row>
    <row r="197" spans="1:15" x14ac:dyDescent="0.4">
      <c r="A197" t="s">
        <v>975</v>
      </c>
      <c r="B197">
        <v>50074</v>
      </c>
      <c r="C197">
        <v>2.0000000000000001E-4</v>
      </c>
      <c r="D197">
        <v>237.065</v>
      </c>
      <c r="E197">
        <v>262.923</v>
      </c>
      <c r="F197">
        <v>0.13500000000000001</v>
      </c>
      <c r="G197">
        <v>145.97999999999999</v>
      </c>
      <c r="H197">
        <v>1155.7559749</v>
      </c>
      <c r="I197">
        <v>0.311</v>
      </c>
      <c r="J197">
        <v>0.32700000000000001</v>
      </c>
      <c r="K197">
        <v>0.65400000000000003</v>
      </c>
      <c r="L197">
        <v>299.43099999999998</v>
      </c>
      <c r="M197">
        <v>42.939</v>
      </c>
      <c r="N197">
        <v>0.44900000000000001</v>
      </c>
      <c r="O197">
        <v>55</v>
      </c>
    </row>
    <row r="198" spans="1:15" x14ac:dyDescent="0.4">
      <c r="A198" t="s">
        <v>977</v>
      </c>
      <c r="B198">
        <v>52526</v>
      </c>
      <c r="C198">
        <v>2.0000000000000001E-4</v>
      </c>
      <c r="D198">
        <v>176.857</v>
      </c>
      <c r="E198">
        <v>230.81200000000001</v>
      </c>
      <c r="F198">
        <v>6.8000000000000005E-2</v>
      </c>
      <c r="G198">
        <v>77.06</v>
      </c>
      <c r="H198">
        <v>1075.7330674</v>
      </c>
      <c r="I198">
        <v>0.33500000000000002</v>
      </c>
      <c r="J198">
        <v>0.38700000000000001</v>
      </c>
      <c r="K198">
        <v>0.77400000000000002</v>
      </c>
      <c r="L198">
        <v>299.43099999999998</v>
      </c>
      <c r="M198">
        <v>42.936999999999998</v>
      </c>
      <c r="N198">
        <v>0.45100000000000001</v>
      </c>
      <c r="O198">
        <v>55</v>
      </c>
    </row>
    <row r="199" spans="1:15" x14ac:dyDescent="0.4">
      <c r="A199" t="s">
        <v>979</v>
      </c>
      <c r="B199">
        <v>61953</v>
      </c>
      <c r="C199">
        <v>1E-4</v>
      </c>
      <c r="D199">
        <v>343.01100000000002</v>
      </c>
      <c r="E199">
        <v>65.998999999999995</v>
      </c>
      <c r="F199">
        <v>3.4000000000000002E-2</v>
      </c>
      <c r="G199">
        <v>37.247</v>
      </c>
      <c r="H199">
        <v>839.66130299999998</v>
      </c>
      <c r="I199">
        <v>0.42899999999999999</v>
      </c>
      <c r="J199">
        <v>0.69</v>
      </c>
      <c r="K199">
        <v>1.38</v>
      </c>
      <c r="L199">
        <v>299.43</v>
      </c>
      <c r="M199">
        <v>42.924999999999997</v>
      </c>
      <c r="N199">
        <v>0.46200000000000002</v>
      </c>
      <c r="O199">
        <v>55</v>
      </c>
    </row>
    <row r="200" spans="1:15" x14ac:dyDescent="0.4">
      <c r="A200" t="s">
        <v>981</v>
      </c>
      <c r="B200">
        <v>73548</v>
      </c>
      <c r="C200">
        <v>1.4E-3</v>
      </c>
      <c r="D200">
        <v>249.89099999999999</v>
      </c>
      <c r="E200">
        <v>166.24600000000001</v>
      </c>
      <c r="F200">
        <v>0.20499999999999999</v>
      </c>
      <c r="G200">
        <v>308.12700000000001</v>
      </c>
      <c r="H200">
        <v>649.05407700000001</v>
      </c>
      <c r="I200">
        <v>0.55500000000000005</v>
      </c>
      <c r="J200">
        <v>1.2569999999999999</v>
      </c>
      <c r="K200">
        <v>2.516</v>
      </c>
      <c r="L200">
        <v>299.42899999999997</v>
      </c>
      <c r="M200">
        <v>42.896999999999998</v>
      </c>
      <c r="N200">
        <v>0.49</v>
      </c>
      <c r="O200">
        <v>55</v>
      </c>
    </row>
    <row r="201" spans="1:15" x14ac:dyDescent="0.4">
      <c r="A201" t="s">
        <v>984</v>
      </c>
      <c r="B201">
        <v>117646</v>
      </c>
      <c r="C201">
        <v>5.0000000000000001E-4</v>
      </c>
      <c r="D201">
        <v>67.968000000000004</v>
      </c>
      <c r="E201">
        <v>250.93799999999999</v>
      </c>
      <c r="F201">
        <v>7.4999999999999997E-2</v>
      </c>
      <c r="G201">
        <v>315.13099999999997</v>
      </c>
      <c r="H201">
        <v>320.7656245</v>
      </c>
      <c r="I201">
        <v>1.1220000000000001</v>
      </c>
      <c r="J201">
        <v>6.38</v>
      </c>
      <c r="K201">
        <v>12.727</v>
      </c>
      <c r="L201">
        <v>299.40600000000001</v>
      </c>
      <c r="M201">
        <v>42.432000000000002</v>
      </c>
      <c r="N201">
        <v>0.97399999999999998</v>
      </c>
      <c r="O201">
        <v>54</v>
      </c>
    </row>
    <row r="202" spans="1:15" x14ac:dyDescent="0.4">
      <c r="A202" t="s">
        <v>996</v>
      </c>
      <c r="B202">
        <v>105284</v>
      </c>
      <c r="C202">
        <v>0</v>
      </c>
      <c r="D202">
        <v>0</v>
      </c>
      <c r="E202">
        <v>302.65199999999999</v>
      </c>
      <c r="F202">
        <v>0</v>
      </c>
      <c r="G202">
        <v>0</v>
      </c>
      <c r="H202">
        <v>378.90614019999998</v>
      </c>
      <c r="I202">
        <v>0.95</v>
      </c>
      <c r="J202">
        <v>0</v>
      </c>
      <c r="K202">
        <v>0</v>
      </c>
      <c r="L202">
        <v>299.37299999999999</v>
      </c>
      <c r="M202">
        <v>42.944000000000003</v>
      </c>
      <c r="N202">
        <v>0.44800000000000001</v>
      </c>
      <c r="O202">
        <v>57</v>
      </c>
    </row>
    <row r="204" spans="1:15" x14ac:dyDescent="0.4">
      <c r="A204" t="s">
        <v>1100</v>
      </c>
      <c r="B204" t="s">
        <v>1069</v>
      </c>
      <c r="C204" t="s">
        <v>1070</v>
      </c>
      <c r="D204" t="s">
        <v>1437</v>
      </c>
      <c r="E204" t="s">
        <v>1438</v>
      </c>
      <c r="F204" t="s">
        <v>1439</v>
      </c>
      <c r="G204" t="s">
        <v>1073</v>
      </c>
      <c r="H204" t="s">
        <v>1440</v>
      </c>
      <c r="I204" t="s">
        <v>39</v>
      </c>
      <c r="J204" t="s">
        <v>1441</v>
      </c>
      <c r="K204" t="s">
        <v>1442</v>
      </c>
      <c r="L204" t="s">
        <v>1443</v>
      </c>
    </row>
    <row r="205" spans="1:15" x14ac:dyDescent="0.4">
      <c r="B205" t="s">
        <v>1083</v>
      </c>
      <c r="D205" t="s">
        <v>1444</v>
      </c>
      <c r="E205" t="s">
        <v>1444</v>
      </c>
      <c r="F205" t="s">
        <v>1444</v>
      </c>
      <c r="G205" t="s">
        <v>1444</v>
      </c>
      <c r="H205" t="s">
        <v>1445</v>
      </c>
      <c r="I205" t="s">
        <v>1446</v>
      </c>
      <c r="J205" t="s">
        <v>1447</v>
      </c>
      <c r="K205" t="s">
        <v>1447</v>
      </c>
    </row>
    <row r="206" spans="1:15" x14ac:dyDescent="0.4">
      <c r="A206" t="s">
        <v>1000</v>
      </c>
      <c r="B206">
        <v>19591</v>
      </c>
      <c r="C206">
        <v>2.0000000000000001E-4</v>
      </c>
      <c r="D206">
        <v>146.10599999999999</v>
      </c>
      <c r="E206">
        <v>131.07</v>
      </c>
      <c r="F206">
        <v>0.08</v>
      </c>
      <c r="G206">
        <v>26.928000000000001</v>
      </c>
      <c r="H206">
        <v>56.362521000000001</v>
      </c>
      <c r="I206">
        <v>6.3869999999999996</v>
      </c>
      <c r="J206">
        <v>10178.040000000001</v>
      </c>
      <c r="K206">
        <v>9020.3979999999992</v>
      </c>
      <c r="L206">
        <v>58</v>
      </c>
    </row>
    <row r="207" spans="1:15" x14ac:dyDescent="0.4">
      <c r="A207" t="s">
        <v>1003</v>
      </c>
      <c r="B207">
        <v>48671</v>
      </c>
      <c r="C207">
        <v>0</v>
      </c>
      <c r="D207">
        <v>324.46300000000002</v>
      </c>
      <c r="E207">
        <v>284.40499999999997</v>
      </c>
      <c r="F207">
        <v>0</v>
      </c>
      <c r="G207">
        <v>203.4</v>
      </c>
      <c r="H207">
        <v>14.4841304</v>
      </c>
      <c r="I207">
        <v>24.85</v>
      </c>
      <c r="J207">
        <v>0</v>
      </c>
      <c r="K207">
        <v>0</v>
      </c>
      <c r="L207">
        <v>58</v>
      </c>
    </row>
    <row r="208" spans="1:15" x14ac:dyDescent="0.4">
      <c r="A208" t="s">
        <v>1006</v>
      </c>
      <c r="B208">
        <v>64698</v>
      </c>
      <c r="C208">
        <v>5.5999999999999999E-3</v>
      </c>
      <c r="D208">
        <v>153.30699999999999</v>
      </c>
      <c r="E208">
        <v>326.678</v>
      </c>
      <c r="F208">
        <v>0.30399999999999999</v>
      </c>
      <c r="G208">
        <v>113.173</v>
      </c>
      <c r="H208">
        <v>9.4235386000000005</v>
      </c>
      <c r="I208">
        <v>38.200000000000003</v>
      </c>
      <c r="J208">
        <v>7.19</v>
      </c>
      <c r="K208">
        <v>14.35</v>
      </c>
      <c r="L208">
        <v>58</v>
      </c>
    </row>
    <row r="209" spans="1:12" x14ac:dyDescent="0.4">
      <c r="A209" t="s">
        <v>1008</v>
      </c>
      <c r="B209">
        <v>57729</v>
      </c>
      <c r="C209">
        <v>0</v>
      </c>
      <c r="D209">
        <v>160.62899999999999</v>
      </c>
      <c r="E209">
        <v>161.06100000000001</v>
      </c>
      <c r="F209">
        <v>0.42599999999999999</v>
      </c>
      <c r="G209">
        <v>305.87099999999998</v>
      </c>
      <c r="H209">
        <v>11.1913026</v>
      </c>
      <c r="I209">
        <v>32.17</v>
      </c>
      <c r="J209">
        <v>0</v>
      </c>
      <c r="K209">
        <v>9.27</v>
      </c>
      <c r="L209">
        <v>58</v>
      </c>
    </row>
    <row r="210" spans="1:12" x14ac:dyDescent="0.4">
      <c r="A210" t="s">
        <v>1011</v>
      </c>
      <c r="B210">
        <v>42393</v>
      </c>
      <c r="C210">
        <v>5.9999999999999995E-4</v>
      </c>
      <c r="D210">
        <v>330.24400000000003</v>
      </c>
      <c r="E210">
        <v>194.54599999999999</v>
      </c>
      <c r="F210">
        <v>0.08</v>
      </c>
      <c r="G210">
        <v>26.956</v>
      </c>
      <c r="H210">
        <v>17.855135700000002</v>
      </c>
      <c r="I210">
        <v>20.16</v>
      </c>
      <c r="J210">
        <v>3710.58</v>
      </c>
      <c r="K210">
        <v>5162.6400000000003</v>
      </c>
      <c r="L210">
        <v>58</v>
      </c>
    </row>
    <row r="212" spans="1:12" x14ac:dyDescent="0.4">
      <c r="B212" t="s">
        <v>1069</v>
      </c>
      <c r="C212" t="s">
        <v>1452</v>
      </c>
    </row>
    <row r="213" spans="1:12" x14ac:dyDescent="0.4">
      <c r="B213" t="s">
        <v>1070</v>
      </c>
      <c r="C213" t="s">
        <v>1453</v>
      </c>
    </row>
    <row r="214" spans="1:12" x14ac:dyDescent="0.4">
      <c r="B214" t="s">
        <v>1437</v>
      </c>
      <c r="C214" t="s">
        <v>1454</v>
      </c>
    </row>
    <row r="215" spans="1:12" x14ac:dyDescent="0.4">
      <c r="B215" t="s">
        <v>1438</v>
      </c>
      <c r="C215" t="s">
        <v>1455</v>
      </c>
    </row>
    <row r="216" spans="1:12" x14ac:dyDescent="0.4">
      <c r="B216" t="s">
        <v>1439</v>
      </c>
      <c r="C216" t="s">
        <v>1456</v>
      </c>
    </row>
    <row r="217" spans="1:12" x14ac:dyDescent="0.4">
      <c r="B217" t="s">
        <v>1073</v>
      </c>
      <c r="C217" t="s">
        <v>1457</v>
      </c>
    </row>
    <row r="218" spans="1:12" x14ac:dyDescent="0.4">
      <c r="B218" t="s">
        <v>1440</v>
      </c>
      <c r="C218" t="s">
        <v>1458</v>
      </c>
    </row>
    <row r="219" spans="1:12" x14ac:dyDescent="0.4">
      <c r="B219" t="s">
        <v>39</v>
      </c>
      <c r="C219" t="s">
        <v>1459</v>
      </c>
    </row>
    <row r="220" spans="1:12" x14ac:dyDescent="0.4">
      <c r="B220" t="s">
        <v>1441</v>
      </c>
      <c r="C220" t="s">
        <v>1460</v>
      </c>
    </row>
    <row r="221" spans="1:12" x14ac:dyDescent="0.4">
      <c r="B221" t="s">
        <v>1442</v>
      </c>
      <c r="C221" t="s">
        <v>1461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elements</vt:lpstr>
      <vt:lpstr>abundenceOfElements</vt:lpstr>
      <vt:lpstr>resources</vt:lpstr>
      <vt:lpstr>manufacturedItems</vt:lpstr>
      <vt:lpstr>initialSats</vt:lpstr>
      <vt:lpstr>constants</vt:lpstr>
      <vt:lpstr>masses</vt:lpstr>
      <vt:lpstr>planets</vt:lpstr>
      <vt:lpstr>satElements</vt:lpstr>
      <vt:lpstr>satParameters</vt:lpstr>
      <vt:lpstr>moons-wiki</vt:lpstr>
      <vt:lpstr>exotics</vt:lpstr>
      <vt:lpstr>planets!_?planet_phys_par</vt:lpstr>
      <vt:lpstr>satElements!_?sat_elem</vt:lpstr>
      <vt:lpstr>satParameters!_?sat_phys_par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2017-09-01T05:53:18Z</dcterms:modified>
  <cp:category/>
  <cp:contentStatus/>
</cp:coreProperties>
</file>