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ENJAMIN\Desktop\TechSavia\"/>
    </mc:Choice>
  </mc:AlternateContent>
  <xr:revisionPtr revIDLastSave="0" documentId="13_ncr:1_{81798BCF-8E81-4483-997D-3EC7B25CBFFB}" xr6:coauthVersionLast="47" xr6:coauthVersionMax="47" xr10:uidLastSave="{00000000-0000-0000-0000-000000000000}"/>
  <bookViews>
    <workbookView xWindow="28680" yWindow="-120" windowWidth="29040" windowHeight="15720" activeTab="1" xr2:uid="{71877A16-A9D9-494C-9924-5EF168DAC184}"/>
  </bookViews>
  <sheets>
    <sheet name="employee_details" sheetId="1" r:id="rId1"/>
    <sheet name="Dashboard" sheetId="3" r:id="rId2"/>
    <sheet name="Answers" sheetId="6" r:id="rId3"/>
  </sheets>
  <definedNames>
    <definedName name="_xlcn.WorksheetConnection_Book1.xlsxTable11" hidden="1">Table1[]</definedName>
    <definedName name="EmpID">Table1[EmpID]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.xlsx!Table1"/>
        </x15:modelTables>
      </x15:dataModel>
    </ext>
  </extLst>
</workbook>
</file>

<file path=xl/calcChain.xml><?xml version="1.0" encoding="utf-8"?>
<calcChain xmlns="http://schemas.openxmlformats.org/spreadsheetml/2006/main">
  <c r="E3" i="3" l="1"/>
  <c r="E5" i="3"/>
  <c r="E4" i="3"/>
  <c r="K27" i="1"/>
  <c r="K30" i="1"/>
  <c r="K2" i="1"/>
  <c r="K24" i="1"/>
  <c r="K9" i="1"/>
  <c r="K20" i="1"/>
  <c r="K13" i="1"/>
  <c r="K25" i="1"/>
  <c r="K7" i="1"/>
  <c r="K28" i="1"/>
  <c r="K12" i="1"/>
  <c r="K3" i="1"/>
  <c r="K18" i="1"/>
  <c r="K15" i="1"/>
  <c r="K22" i="1"/>
  <c r="K8" i="1"/>
  <c r="K19" i="1"/>
  <c r="K4" i="1"/>
  <c r="K31" i="1"/>
  <c r="K6" i="1"/>
  <c r="K14" i="1"/>
  <c r="K10" i="1"/>
  <c r="K29" i="1"/>
  <c r="K5" i="1"/>
  <c r="K16" i="1"/>
  <c r="K23" i="1"/>
  <c r="K17" i="1"/>
  <c r="K21" i="1"/>
  <c r="K11" i="1"/>
  <c r="K26" i="1"/>
  <c r="J27" i="1"/>
  <c r="J30" i="1"/>
  <c r="J2" i="1"/>
  <c r="J24" i="1"/>
  <c r="J9" i="1"/>
  <c r="J20" i="1"/>
  <c r="J13" i="1"/>
  <c r="J25" i="1"/>
  <c r="J7" i="1"/>
  <c r="J28" i="1"/>
  <c r="J12" i="1"/>
  <c r="J3" i="1"/>
  <c r="J18" i="1"/>
  <c r="J15" i="1"/>
  <c r="J22" i="1"/>
  <c r="J8" i="1"/>
  <c r="J19" i="1"/>
  <c r="J4" i="1"/>
  <c r="J31" i="1"/>
  <c r="J6" i="1"/>
  <c r="J14" i="1"/>
  <c r="J10" i="1"/>
  <c r="J29" i="1"/>
  <c r="J5" i="1"/>
  <c r="J16" i="1"/>
  <c r="J23" i="1"/>
  <c r="J17" i="1"/>
  <c r="J21" i="1"/>
  <c r="J11" i="1"/>
  <c r="J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BENJAMIN</author>
  </authors>
  <commentList>
    <comment ref="A51" authorId="0" shapeId="0" xr:uid="{E3A047F0-85B7-450B-9AED-A0987E640A8B}">
      <text>
        <r>
          <rPr>
            <b/>
            <sz val="9"/>
            <color indexed="81"/>
            <rFont val="Tahoma"/>
            <family val="2"/>
          </rPr>
          <t>BENJAMIN: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BE84E4-99B9-4324-8ECE-0588E1CA5E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7609636-8A05-4587-8923-7F3100DA2433}" name="WorksheetConnection_Book1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.xlsxTable11"/>
        </x15:connection>
      </ext>
    </extLst>
  </connection>
</connections>
</file>

<file path=xl/sharedStrings.xml><?xml version="1.0" encoding="utf-8"?>
<sst xmlns="http://schemas.openxmlformats.org/spreadsheetml/2006/main" count="394" uniqueCount="186">
  <si>
    <t>EmpID</t>
  </si>
  <si>
    <t>FullName</t>
  </si>
  <si>
    <t>JobTitle</t>
  </si>
  <si>
    <t>Department</t>
  </si>
  <si>
    <t>HireDate</t>
  </si>
  <si>
    <t>Salary</t>
  </si>
  <si>
    <t>YearsExperience</t>
  </si>
  <si>
    <t>Country</t>
  </si>
  <si>
    <t>City</t>
  </si>
  <si>
    <t>EMP001</t>
  </si>
  <si>
    <t>Laura Doe</t>
  </si>
  <si>
    <t>HR Specialist</t>
  </si>
  <si>
    <t>Finance</t>
  </si>
  <si>
    <t>Canada</t>
  </si>
  <si>
    <t>Toronto</t>
  </si>
  <si>
    <t>EMP002</t>
  </si>
  <si>
    <t>John Brown</t>
  </si>
  <si>
    <t>Data Analyst</t>
  </si>
  <si>
    <t>IT</t>
  </si>
  <si>
    <t>UK</t>
  </si>
  <si>
    <t>Berlin</t>
  </si>
  <si>
    <t>EMP003</t>
  </si>
  <si>
    <t>Jane Smith</t>
  </si>
  <si>
    <t>Developer</t>
  </si>
  <si>
    <t>Sales</t>
  </si>
  <si>
    <t>EMP004</t>
  </si>
  <si>
    <t>James Johnson</t>
  </si>
  <si>
    <t>Project Manager</t>
  </si>
  <si>
    <t>Operations</t>
  </si>
  <si>
    <t>USA</t>
  </si>
  <si>
    <t>New York</t>
  </si>
  <si>
    <t>EMP005</t>
  </si>
  <si>
    <t>Sophia Lee</t>
  </si>
  <si>
    <t>Data Scientist</t>
  </si>
  <si>
    <t>India</t>
  </si>
  <si>
    <t>Delhi</t>
  </si>
  <si>
    <t>EMP006</t>
  </si>
  <si>
    <t>David Kim</t>
  </si>
  <si>
    <t>Financial Analyst</t>
  </si>
  <si>
    <t>EMP007</t>
  </si>
  <si>
    <t>Emma Garcia</t>
  </si>
  <si>
    <t>Designer</t>
  </si>
  <si>
    <t>Marketing</t>
  </si>
  <si>
    <t>France</t>
  </si>
  <si>
    <t>Paris</t>
  </si>
  <si>
    <t>EMP008</t>
  </si>
  <si>
    <t>Daniel Scott</t>
  </si>
  <si>
    <t>Software Engineer</t>
  </si>
  <si>
    <t>Chicago</t>
  </si>
  <si>
    <t>EMP009</t>
  </si>
  <si>
    <t>Olivia Miller</t>
  </si>
  <si>
    <t>Product Manager</t>
  </si>
  <si>
    <t>Germany</t>
  </si>
  <si>
    <t>EMP010</t>
  </si>
  <si>
    <t>William Davis</t>
  </si>
  <si>
    <t>HR Manager</t>
  </si>
  <si>
    <t>HR</t>
  </si>
  <si>
    <t>Montreal</t>
  </si>
  <si>
    <t>EMP011</t>
  </si>
  <si>
    <t>Ethan Wilson</t>
  </si>
  <si>
    <t>Support Engineer</t>
  </si>
  <si>
    <t>Boston</t>
  </si>
  <si>
    <t>EMP012</t>
  </si>
  <si>
    <t>Ava Taylor</t>
  </si>
  <si>
    <t>Marketing Specialist</t>
  </si>
  <si>
    <t>Lyon</t>
  </si>
  <si>
    <t>EMP013</t>
  </si>
  <si>
    <t>Michael Clark</t>
  </si>
  <si>
    <t>DevOps Engineer</t>
  </si>
  <si>
    <t>Mumbai</t>
  </si>
  <si>
    <t>EMP014</t>
  </si>
  <si>
    <t>Isabella White</t>
  </si>
  <si>
    <t>Vancouver</t>
  </si>
  <si>
    <t>EMP015</t>
  </si>
  <si>
    <t>Alexander Hall</t>
  </si>
  <si>
    <t>London</t>
  </si>
  <si>
    <t>EMP016</t>
  </si>
  <si>
    <t>Mia Young</t>
  </si>
  <si>
    <t>Recruiter</t>
  </si>
  <si>
    <t>Miami</t>
  </si>
  <si>
    <t>EMP017</t>
  </si>
  <si>
    <t>Jacob Allen</t>
  </si>
  <si>
    <t>UI/UX Designer</t>
  </si>
  <si>
    <t>EMP018</t>
  </si>
  <si>
    <t>Charlotte King</t>
  </si>
  <si>
    <t>Bangalore</t>
  </si>
  <si>
    <t>EMP019</t>
  </si>
  <si>
    <t>Henry Wright</t>
  </si>
  <si>
    <t>Accountant</t>
  </si>
  <si>
    <t>EMP020</t>
  </si>
  <si>
    <t>Amelia Adams</t>
  </si>
  <si>
    <t>Manchester</t>
  </si>
  <si>
    <t>EMP021</t>
  </si>
  <si>
    <t>Lucas Nelson</t>
  </si>
  <si>
    <t>EMP022</t>
  </si>
  <si>
    <t>Harper Baker</t>
  </si>
  <si>
    <t>Marketing Analyst</t>
  </si>
  <si>
    <t>Hamburg</t>
  </si>
  <si>
    <t>EMP023</t>
  </si>
  <si>
    <t>Daniel Perez</t>
  </si>
  <si>
    <t>Product Owner</t>
  </si>
  <si>
    <t>San Francisco</t>
  </si>
  <si>
    <t>EMP024</t>
  </si>
  <si>
    <t>Evelyn Rivera</t>
  </si>
  <si>
    <t>Customer Support</t>
  </si>
  <si>
    <t>Bristol</t>
  </si>
  <si>
    <t>EMP025</t>
  </si>
  <si>
    <t>Matthew Carter</t>
  </si>
  <si>
    <t>Hyderabad</t>
  </si>
  <si>
    <t>EMP026</t>
  </si>
  <si>
    <t>Sofia Mitchell</t>
  </si>
  <si>
    <t>Data Engineer</t>
  </si>
  <si>
    <t>EMP027</t>
  </si>
  <si>
    <t>Benjamin Roberts</t>
  </si>
  <si>
    <t>Sales Executive</t>
  </si>
  <si>
    <t>Ottawa</t>
  </si>
  <si>
    <t>EMP028</t>
  </si>
  <si>
    <t>Abigail Turner</t>
  </si>
  <si>
    <t>HR Generalist</t>
  </si>
  <si>
    <t>Atlanta</t>
  </si>
  <si>
    <t>EMP029</t>
  </si>
  <si>
    <t>Joseph Phillips</t>
  </si>
  <si>
    <t>Chennai</t>
  </si>
  <si>
    <t>EMP030</t>
  </si>
  <si>
    <t>Emily Campbell</t>
  </si>
  <si>
    <t>Marketing Manager</t>
  </si>
  <si>
    <t>Liverpool</t>
  </si>
  <si>
    <t>Tenure</t>
  </si>
  <si>
    <t>Grand Total</t>
  </si>
  <si>
    <t>Sum of Salary</t>
  </si>
  <si>
    <t>Average of Salary</t>
  </si>
  <si>
    <t>Average of YearsExperience</t>
  </si>
  <si>
    <t>High Class</t>
  </si>
  <si>
    <t>2012</t>
  </si>
  <si>
    <t>2013</t>
  </si>
  <si>
    <t>2015</t>
  </si>
  <si>
    <t>2017</t>
  </si>
  <si>
    <t>2016</t>
  </si>
  <si>
    <t>2019</t>
  </si>
  <si>
    <t>2014</t>
  </si>
  <si>
    <t>2018</t>
  </si>
  <si>
    <t>2020</t>
  </si>
  <si>
    <t>2022</t>
  </si>
  <si>
    <t>2021</t>
  </si>
  <si>
    <t>Headcount</t>
  </si>
  <si>
    <t>Average salary</t>
  </si>
  <si>
    <t>Average years of experience</t>
  </si>
  <si>
    <t>Count of Years (HireDate)</t>
  </si>
  <si>
    <t>Min of Salary</t>
  </si>
  <si>
    <t>Top 5 earners</t>
  </si>
  <si>
    <t>Less than 3years exp</t>
  </si>
  <si>
    <t>Bottom 3 department</t>
  </si>
  <si>
    <t>Which employees have been with the company more than 10 years?</t>
  </si>
  <si>
    <t>salary compared to those with fewer years of experience</t>
  </si>
  <si>
    <t>Which department has the highest average years of experience?</t>
  </si>
  <si>
    <t>What’s the average salary per department?</t>
  </si>
  <si>
    <t>Identify employees earning above their department’s average, identify them as “High class”</t>
  </si>
  <si>
    <t>Which country and city has the largest workforce?</t>
  </si>
  <si>
    <t>Create a summary table showing department distribution by country.</t>
  </si>
  <si>
    <t>Compare salaries to years of experience (is there a clear relationship?).</t>
  </si>
  <si>
    <t>Are employees with more years of experience consistently earning higher average</t>
  </si>
  <si>
    <t>Who are the top 5 earners across the company?</t>
  </si>
  <si>
    <t>Which department has the highest salary expense (total salaries)?</t>
  </si>
  <si>
    <t>Which job title is most common in the company?</t>
  </si>
  <si>
    <t>Jacob Allen, David Kim, Abigail Turner, Alexander Hall, Sofia Mitchell, Daniel Scott, Emily Campbell, William Davis, Henry Wright, Laura Doe and Daniel Perez</t>
  </si>
  <si>
    <t>Please refer to dashboard</t>
  </si>
  <si>
    <t>This has be assigned in the table</t>
  </si>
  <si>
    <t>KPI</t>
  </si>
  <si>
    <t>Employee distribution by Department and Country</t>
  </si>
  <si>
    <t>Average Experience per Department</t>
  </si>
  <si>
    <t>Work force per Country &amp; City</t>
  </si>
  <si>
    <t>Employee per Joble Title</t>
  </si>
  <si>
    <t>Average and total Salary by Department</t>
  </si>
  <si>
    <t>Number of employees hired per year</t>
  </si>
  <si>
    <t>Salary ranges across countries</t>
  </si>
  <si>
    <t>City per Salary Cost</t>
  </si>
  <si>
    <t>Daniel Perez, Daniel Scott, Sofia Mitchell, Charlotte King and James Johnson</t>
  </si>
  <si>
    <t>Yes</t>
  </si>
  <si>
    <t>Increment in salary per years of experience .Salaries of employees with higher experience are higher compared to fewer years of experience</t>
  </si>
  <si>
    <t>Country: Canada &amp; USA    City: Toronto &amp;&amp; Paris</t>
  </si>
  <si>
    <t>Departments</t>
  </si>
  <si>
    <t>Count of EmpIoyees</t>
  </si>
  <si>
    <t>Year</t>
  </si>
  <si>
    <t>Max of Salary</t>
  </si>
  <si>
    <t>StdDev of Salary</t>
  </si>
  <si>
    <t>Job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</si>
</sst>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164" fontId="1" fillId="2" borderId="1" xfId="0" applyNumberFormat="1" applyFont="1" applyFill="1" applyBorder="1"/>
    <xf numFmtId="164" fontId="0" fillId="3" borderId="1" xfId="0" applyNumberFormat="1" applyFill="1" applyBorder="1"/>
    <xf numFmtId="164" fontId="0" fillId="0" borderId="1" xfId="0" applyNumberFormat="1" applyBorder="1"/>
    <xf numFmtId="44" fontId="0" fillId="3" borderId="1" xfId="0" applyNumberFormat="1" applyFill="1" applyBorder="1"/>
    <xf numFmtId="44" fontId="0" fillId="0" borderId="1" xfId="0" applyNumberFormat="1" applyBorder="1"/>
    <xf numFmtId="0" fontId="0" fillId="4" borderId="3" xfId="0" applyFill="1" applyBorder="1"/>
    <xf numFmtId="165" fontId="0" fillId="4" borderId="3" xfId="0" applyNumberFormat="1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5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7" formatCode="#,##0.00_);\(#,##0.00\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7" formatCode="#,##0.00_);\(#,##0.00\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7" formatCode="#,##0.00_);\(#,##0.00\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7" formatCode="#,##0.00_);\(#,##0.00\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7" formatCode="#,##0.00_);\(#,##0.00\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164" formatCode="0.0"/>
    </dxf>
    <dxf>
      <numFmt numFmtId="34" formatCode="_(&quot;$&quot;* #,##0.00_);_(&quot;$&quot;* \(#,##0.00\);_(&quot;$&quot;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Project.xlsx]Dashboard!PivotTable2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Employee distribution by country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Dashboard!$A$16:$A$47</c:f>
              <c:multiLvlStrCache>
                <c:ptCount val="25"/>
                <c:lvl>
                  <c:pt idx="0">
                    <c:v>Berlin</c:v>
                  </c:pt>
                  <c:pt idx="1">
                    <c:v>Montreal</c:v>
                  </c:pt>
                  <c:pt idx="2">
                    <c:v>Ottawa</c:v>
                  </c:pt>
                  <c:pt idx="3">
                    <c:v>Toronto</c:v>
                  </c:pt>
                  <c:pt idx="4">
                    <c:v>Vancouver</c:v>
                  </c:pt>
                  <c:pt idx="5">
                    <c:v>Lyon</c:v>
                  </c:pt>
                  <c:pt idx="6">
                    <c:v>Paris</c:v>
                  </c:pt>
                  <c:pt idx="7">
                    <c:v>Berlin</c:v>
                  </c:pt>
                  <c:pt idx="8">
                    <c:v>Hamburg</c:v>
                  </c:pt>
                  <c:pt idx="9">
                    <c:v>Bangalore</c:v>
                  </c:pt>
                  <c:pt idx="10">
                    <c:v>Chennai</c:v>
                  </c:pt>
                  <c:pt idx="11">
                    <c:v>Delhi</c:v>
                  </c:pt>
                  <c:pt idx="12">
                    <c:v>Hyderabad</c:v>
                  </c:pt>
                  <c:pt idx="13">
                    <c:v>Mumbai</c:v>
                  </c:pt>
                  <c:pt idx="14">
                    <c:v>Berlin</c:v>
                  </c:pt>
                  <c:pt idx="15">
                    <c:v>Bristol</c:v>
                  </c:pt>
                  <c:pt idx="16">
                    <c:v>Liverpool</c:v>
                  </c:pt>
                  <c:pt idx="17">
                    <c:v>London</c:v>
                  </c:pt>
                  <c:pt idx="18">
                    <c:v>Manchester</c:v>
                  </c:pt>
                  <c:pt idx="19">
                    <c:v>Atlanta</c:v>
                  </c:pt>
                  <c:pt idx="20">
                    <c:v>Boston</c:v>
                  </c:pt>
                  <c:pt idx="21">
                    <c:v>Chicago</c:v>
                  </c:pt>
                  <c:pt idx="22">
                    <c:v>Miami</c:v>
                  </c:pt>
                  <c:pt idx="23">
                    <c:v>New York</c:v>
                  </c:pt>
                  <c:pt idx="24">
                    <c:v>San Francisco</c:v>
                  </c:pt>
                </c:lvl>
                <c:lvl>
                  <c:pt idx="0">
                    <c:v>Canada</c:v>
                  </c:pt>
                  <c:pt idx="5">
                    <c:v>France</c:v>
                  </c:pt>
                  <c:pt idx="7">
                    <c:v>Germany</c:v>
                  </c:pt>
                  <c:pt idx="9">
                    <c:v>India</c:v>
                  </c:pt>
                  <c:pt idx="14">
                    <c:v>UK</c:v>
                  </c:pt>
                  <c:pt idx="19">
                    <c:v>USA</c:v>
                  </c:pt>
                </c:lvl>
              </c:multiLvlStrCache>
            </c:multiLvlStrRef>
          </c:cat>
          <c:val>
            <c:numRef>
              <c:f>Dashboard!$B$16:$B$47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3-4BEA-85AD-6BE782EB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464639"/>
        <c:axId val="829476159"/>
      </c:barChart>
      <c:catAx>
        <c:axId val="82946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76159"/>
        <c:crosses val="autoZero"/>
        <c:auto val="1"/>
        <c:lblAlgn val="ctr"/>
        <c:lblOffset val="100"/>
        <c:noMultiLvlLbl val="0"/>
      </c:catAx>
      <c:valAx>
        <c:axId val="8294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6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Project.xlsx]Dashboard!PivotTable5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distribution by Department and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Dashboard!$E$17:$E$18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Dashboard!$E$19:$E$25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B-4F48-AF9D-A2C7BB573727}"/>
            </c:ext>
          </c:extLst>
        </c:ser>
        <c:ser>
          <c:idx val="1"/>
          <c:order val="1"/>
          <c:tx>
            <c:strRef>
              <c:f>Dashboard!$F$17:$F$18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Dashboard!$F$19:$F$25</c:f>
              <c:numCache>
                <c:formatCode>General</c:formatCode>
                <c:ptCount val="6"/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B-4F48-AF9D-A2C7BB573727}"/>
            </c:ext>
          </c:extLst>
        </c:ser>
        <c:ser>
          <c:idx val="2"/>
          <c:order val="2"/>
          <c:tx>
            <c:strRef>
              <c:f>Dashboard!$G$17:$G$18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Dashboard!$G$19:$G$25</c:f>
              <c:numCache>
                <c:formatCode>General</c:formatCode>
                <c:ptCount val="6"/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B-4F48-AF9D-A2C7BB573727}"/>
            </c:ext>
          </c:extLst>
        </c:ser>
        <c:ser>
          <c:idx val="3"/>
          <c:order val="3"/>
          <c:tx>
            <c:strRef>
              <c:f>Dashboard!$H$17:$H$18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Dashboard!$H$19:$H$25</c:f>
              <c:numCache>
                <c:formatCode>General</c:formatCode>
                <c:ptCount val="6"/>
                <c:pt idx="0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B-4F48-AF9D-A2C7BB573727}"/>
            </c:ext>
          </c:extLst>
        </c:ser>
        <c:ser>
          <c:idx val="4"/>
          <c:order val="4"/>
          <c:tx>
            <c:strRef>
              <c:f>Dashboard!$I$17:$I$18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Dashboard!$D$19:$D$25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Dashboard!$I$19:$I$25</c:f>
              <c:numCache>
                <c:formatCode>General</c:formatCode>
                <c:ptCount val="6"/>
                <c:pt idx="2">
                  <c:v>2</c:v>
                </c:pt>
                <c:pt idx="3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FB-4F48-AF9D-A2C7BB573727}"/>
            </c:ext>
          </c:extLst>
        </c:ser>
        <c:ser>
          <c:idx val="5"/>
          <c:order val="5"/>
          <c:tx>
            <c:strRef>
              <c:f>Dashboard!$J$17:$J$18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Dashboard!$D$19:$D$25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Dashboard!$J$19:$J$25</c:f>
              <c:numCache>
                <c:formatCode>General</c:formatCode>
                <c:ptCount val="6"/>
                <c:pt idx="1">
                  <c:v>3</c:v>
                </c:pt>
                <c:pt idx="2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FB-4F48-AF9D-A2C7BB573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504479"/>
        <c:axId val="829504959"/>
      </c:barChart>
      <c:catAx>
        <c:axId val="82950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4959"/>
        <c:crosses val="autoZero"/>
        <c:auto val="1"/>
        <c:lblAlgn val="ctr"/>
        <c:lblOffset val="100"/>
        <c:noMultiLvlLbl val="0"/>
      </c:catAx>
      <c:valAx>
        <c:axId val="8295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Project.xlsx]Dashboard!PivotTable1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years of experience per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Dashboard!$B$4:$B$10</c:f>
              <c:numCache>
                <c:formatCode>0.0</c:formatCode>
                <c:ptCount val="6"/>
                <c:pt idx="0">
                  <c:v>10.559999999999999</c:v>
                </c:pt>
                <c:pt idx="1">
                  <c:v>8.75</c:v>
                </c:pt>
                <c:pt idx="2">
                  <c:v>7.5333333333333332</c:v>
                </c:pt>
                <c:pt idx="3">
                  <c:v>7.1199999999999992</c:v>
                </c:pt>
                <c:pt idx="4">
                  <c:v>13</c:v>
                </c:pt>
                <c:pt idx="5">
                  <c:v>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8-4620-94D3-F97D22A71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2620815"/>
        <c:axId val="752622735"/>
      </c:barChart>
      <c:catAx>
        <c:axId val="75262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22735"/>
        <c:crosses val="autoZero"/>
        <c:auto val="1"/>
        <c:lblAlgn val="ctr"/>
        <c:lblOffset val="100"/>
        <c:noMultiLvlLbl val="0"/>
      </c:catAx>
      <c:valAx>
        <c:axId val="7526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2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Project.xlsx]Dashboard!PivotTable13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salary by department</a:t>
            </a:r>
            <a:endParaRPr lang="en-US"/>
          </a:p>
        </c:rich>
      </c:tx>
      <c:layout>
        <c:manualLayout>
          <c:xMode val="edge"/>
          <c:yMode val="edge"/>
          <c:x val="0.27480154039110538"/>
          <c:y val="9.77756913936182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Dashboard!$B$52</c:f>
              <c:strCache>
                <c:ptCount val="1"/>
                <c:pt idx="0">
                  <c:v>Average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Dashboard!$A$53:$A$59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Dashboard!$B$53:$B$59</c:f>
              <c:numCache>
                <c:formatCode>_("$"* #,##0.00_);_("$"* \(#,##0.00\);_("$"* "-"??_);_(@_)</c:formatCode>
                <c:ptCount val="6"/>
                <c:pt idx="0">
                  <c:v>91752.645999999993</c:v>
                </c:pt>
                <c:pt idx="1">
                  <c:v>80025.5625</c:v>
                </c:pt>
                <c:pt idx="2">
                  <c:v>113293.46888888888</c:v>
                </c:pt>
                <c:pt idx="3">
                  <c:v>78200.459999999992</c:v>
                </c:pt>
                <c:pt idx="4">
                  <c:v>130150.47500000001</c:v>
                </c:pt>
                <c:pt idx="5">
                  <c:v>90305.05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F-4714-9654-99B5826D0B4A}"/>
            </c:ext>
          </c:extLst>
        </c:ser>
        <c:ser>
          <c:idx val="1"/>
          <c:order val="1"/>
          <c:tx>
            <c:strRef>
              <c:f>Dashboard!$C$52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Dashboard!$A$53:$A$59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Dashboard!$C$53:$C$59</c:f>
              <c:numCache>
                <c:formatCode>_("$"* #,##0.00_);_("$"* \(#,##0.00\);_("$"* "-"??_);_(@_)</c:formatCode>
                <c:ptCount val="6"/>
                <c:pt idx="0">
                  <c:v>458763.23</c:v>
                </c:pt>
                <c:pt idx="1">
                  <c:v>320102.25</c:v>
                </c:pt>
                <c:pt idx="2">
                  <c:v>1019641.2199999999</c:v>
                </c:pt>
                <c:pt idx="3">
                  <c:v>391002.3</c:v>
                </c:pt>
                <c:pt idx="4">
                  <c:v>260300.95</c:v>
                </c:pt>
                <c:pt idx="5">
                  <c:v>451525.25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4F-4714-9654-99B5826D0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631311"/>
        <c:axId val="1535619311"/>
      </c:barChart>
      <c:catAx>
        <c:axId val="153563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19311"/>
        <c:crosses val="autoZero"/>
        <c:auto val="1"/>
        <c:lblAlgn val="ctr"/>
        <c:lblOffset val="100"/>
        <c:noMultiLvlLbl val="0"/>
      </c:catAx>
      <c:valAx>
        <c:axId val="15356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3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Project.xlsx]Dashboard!PivotTable14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Hiring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Dashboard!$E$57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Dashboard!$D$58:$D$69</c:f>
              <c:strCach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strCache>
            </c:strRef>
          </c:cat>
          <c:val>
            <c:numRef>
              <c:f>Dashboard!$E$58:$E$69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B-4FC7-8256-67049CA51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6884143"/>
        <c:axId val="1666878863"/>
      </c:lineChart>
      <c:catAx>
        <c:axId val="166688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78863"/>
        <c:crosses val="autoZero"/>
        <c:auto val="1"/>
        <c:lblAlgn val="ctr"/>
        <c:lblOffset val="100"/>
        <c:noMultiLvlLbl val="0"/>
      </c:catAx>
      <c:valAx>
        <c:axId val="1666878863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88414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Project.xlsx]Dashboard!PivotTable16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ranges across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Dashboard!$B$75</c:f>
              <c:strCache>
                <c:ptCount val="1"/>
                <c:pt idx="0">
                  <c:v>Min of Salary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Dashboard!$A$76:$A$82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Dashboard!$B$76:$B$82</c:f>
              <c:numCache>
                <c:formatCode>_("$"* #,##0.00_);_("$"* \(#,##0.00\);_("$"* "-"??_);_(@_)</c:formatCode>
                <c:ptCount val="6"/>
                <c:pt idx="0">
                  <c:v>74500.350000000006</c:v>
                </c:pt>
                <c:pt idx="1">
                  <c:v>60200.45</c:v>
                </c:pt>
                <c:pt idx="2">
                  <c:v>69800.25</c:v>
                </c:pt>
                <c:pt idx="3">
                  <c:v>93600.6</c:v>
                </c:pt>
                <c:pt idx="4">
                  <c:v>58200.800000000003</c:v>
                </c:pt>
                <c:pt idx="5">
                  <c:v>68500.899999999994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E-4DB5-8AE8-42059624A97F}"/>
            </c:ext>
          </c:extLst>
        </c:ser>
        <c:ser>
          <c:idx val="1"/>
          <c:order val="1"/>
          <c:tx>
            <c:strRef>
              <c:f>Dashboard!$C$75</c:f>
              <c:strCache>
                <c:ptCount val="1"/>
                <c:pt idx="0">
                  <c:v>Max of Salary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Dashboard!$A$76:$A$82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Dashboard!$C$76:$C$82</c:f>
              <c:numCache>
                <c:formatCode>_("$"* #,##0.00_);_("$"* \(#,##0.00\);_("$"* "-"??_);_(@_)</c:formatCode>
                <c:ptCount val="6"/>
                <c:pt idx="0">
                  <c:v>99800.75</c:v>
                </c:pt>
                <c:pt idx="1">
                  <c:v>128300.2</c:v>
                </c:pt>
                <c:pt idx="2">
                  <c:v>112300.65</c:v>
                </c:pt>
                <c:pt idx="3">
                  <c:v>125700.85</c:v>
                </c:pt>
                <c:pt idx="4">
                  <c:v>109500.25</c:v>
                </c:pt>
                <c:pt idx="5">
                  <c:v>134800.95000000001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E-4DB5-8AE8-42059624A97F}"/>
            </c:ext>
          </c:extLst>
        </c:ser>
        <c:ser>
          <c:idx val="2"/>
          <c:order val="2"/>
          <c:tx>
            <c:strRef>
              <c:f>Dashboard!$D$75</c:f>
              <c:strCache>
                <c:ptCount val="1"/>
                <c:pt idx="0">
                  <c:v>Average of Salary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Dashboard!$A$76:$A$82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Dashboard!$D$76:$D$82</c:f>
              <c:numCache>
                <c:formatCode>_("$"* #,##0.00_);_("$"* \(#,##0.00\);_("$"* "-"??_);_(@_)</c:formatCode>
                <c:ptCount val="6"/>
                <c:pt idx="0">
                  <c:v>89440.997142857144</c:v>
                </c:pt>
                <c:pt idx="1">
                  <c:v>87500.375</c:v>
                </c:pt>
                <c:pt idx="2">
                  <c:v>91050.45</c:v>
                </c:pt>
                <c:pt idx="3">
                  <c:v>114370.41</c:v>
                </c:pt>
                <c:pt idx="4">
                  <c:v>95518.093999999997</c:v>
                </c:pt>
                <c:pt idx="5">
                  <c:v>99100.471428571429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2E-4DB5-8AE8-42059624A97F}"/>
            </c:ext>
          </c:extLst>
        </c:ser>
        <c:ser>
          <c:idx val="3"/>
          <c:order val="3"/>
          <c:tx>
            <c:strRef>
              <c:f>Dashboard!$E$75</c:f>
              <c:strCache>
                <c:ptCount val="1"/>
                <c:pt idx="0">
                  <c:v>StdDev of Salary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Dashboard!$A$76:$A$82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India</c:v>
                </c:pt>
                <c:pt idx="4">
                  <c:v>UK</c:v>
                </c:pt>
                <c:pt idx="5">
                  <c:v>USA</c:v>
                </c:pt>
              </c:strCache>
            </c:strRef>
          </c:cat>
          <c:val>
            <c:numRef>
              <c:f>Dashboard!$E$76:$E$82</c:f>
              <c:numCache>
                <c:formatCode>_("$"* #,##0.00_);_("$"* \(#,##0.00\);_("$"* "-"??_);_(@_)</c:formatCode>
                <c:ptCount val="6"/>
                <c:pt idx="0">
                  <c:v>9833.8473571328559</c:v>
                </c:pt>
                <c:pt idx="1">
                  <c:v>29081.288945199216</c:v>
                </c:pt>
                <c:pt idx="2">
                  <c:v>30052.321043140775</c:v>
                </c:pt>
                <c:pt idx="3">
                  <c:v>12359.154537244764</c:v>
                </c:pt>
                <c:pt idx="4">
                  <c:v>21166.98021395427</c:v>
                </c:pt>
                <c:pt idx="5">
                  <c:v>30729.865632866771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2E-4DB5-8AE8-42059624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5590031"/>
        <c:axId val="1535585711"/>
      </c:barChart>
      <c:catAx>
        <c:axId val="153559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85711"/>
        <c:crosses val="autoZero"/>
        <c:auto val="1"/>
        <c:lblAlgn val="ctr"/>
        <c:lblOffset val="100"/>
        <c:noMultiLvlLbl val="0"/>
      </c:catAx>
      <c:valAx>
        <c:axId val="15355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9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32</xdr:row>
      <xdr:rowOff>14286</xdr:rowOff>
    </xdr:from>
    <xdr:to>
      <xdr:col>12</xdr:col>
      <xdr:colOff>1228725</xdr:colOff>
      <xdr:row>49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A6786-F25F-B61D-47E2-397396421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1762125</xdr:colOff>
      <xdr:row>31</xdr:row>
      <xdr:rowOff>142875</xdr:rowOff>
    </xdr:from>
    <xdr:to>
      <xdr:col>13</xdr:col>
      <xdr:colOff>1333500</xdr:colOff>
      <xdr:row>50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E18E86-B93B-FA1B-33EE-B4B4005EF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152399</xdr:colOff>
      <xdr:row>51</xdr:row>
      <xdr:rowOff>100012</xdr:rowOff>
    </xdr:from>
    <xdr:to>
      <xdr:col>12</xdr:col>
      <xdr:colOff>714374</xdr:colOff>
      <xdr:row>65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CCEE80-8D31-CB62-E7B2-785562D45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1095376</xdr:colOff>
      <xdr:row>50</xdr:row>
      <xdr:rowOff>114301</xdr:rowOff>
    </xdr:from>
    <xdr:to>
      <xdr:col>13</xdr:col>
      <xdr:colOff>1257301</xdr:colOff>
      <xdr:row>68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9CD6BC-3F77-7B9B-031E-5FA559527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195261</xdr:colOff>
      <xdr:row>66</xdr:row>
      <xdr:rowOff>185737</xdr:rowOff>
    </xdr:from>
    <xdr:to>
      <xdr:col>12</xdr:col>
      <xdr:colOff>695324</xdr:colOff>
      <xdr:row>83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B51F89-0471-4D56-1B60-F4E15EB74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604836</xdr:colOff>
      <xdr:row>84</xdr:row>
      <xdr:rowOff>138111</xdr:rowOff>
    </xdr:from>
    <xdr:to>
      <xdr:col>12</xdr:col>
      <xdr:colOff>838200</xdr:colOff>
      <xdr:row>104</xdr:row>
      <xdr:rowOff>142874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C99937-5A51-25BD-DA38-D9F1F4308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" refreshedDate="45941.347836342589" createdVersion="8" refreshedVersion="8" minRefreshableVersion="3" recordCount="30" xr:uid="{1AA478AA-5C1B-4655-80EE-EB74C0D22881}">
  <cacheSource type="worksheet">
    <worksheetSource name="Table1"/>
  </cacheSource>
  <cacheFields count="13">
    <cacheField name="EmpID" numFmtId="0">
      <sharedItems count="30">
        <s v="EMP001"/>
        <s v="EMP002"/>
        <s v="EMP003"/>
        <s v="EMP004"/>
        <s v="EMP005"/>
        <s v="EMP006"/>
        <s v="EMP007"/>
        <s v="EMP008"/>
        <s v="EMP009"/>
        <s v="EMP010"/>
        <s v="EMP011"/>
        <s v="EMP012"/>
        <s v="EMP013"/>
        <s v="EMP014"/>
        <s v="EMP015"/>
        <s v="EMP016"/>
        <s v="EMP017"/>
        <s v="EMP018"/>
        <s v="EMP019"/>
        <s v="EMP020"/>
        <s v="EMP021"/>
        <s v="EMP022"/>
        <s v="EMP023"/>
        <s v="EMP024"/>
        <s v="EMP025"/>
        <s v="EMP026"/>
        <s v="EMP027"/>
        <s v="EMP028"/>
        <s v="EMP029"/>
        <s v="EMP030"/>
      </sharedItems>
    </cacheField>
    <cacheField name="FullName" numFmtId="0">
      <sharedItems count="30">
        <s v="Laura Doe"/>
        <s v="John Brown"/>
        <s v="Jane Smith"/>
        <s v="James Johnson"/>
        <s v="Sophia Lee"/>
        <s v="David Kim"/>
        <s v="Emma Garcia"/>
        <s v="Daniel Scott"/>
        <s v="Olivia Miller"/>
        <s v="William Davis"/>
        <s v="Ethan Wilson"/>
        <s v="Ava Taylor"/>
        <s v="Michael Clark"/>
        <s v="Isabella White"/>
        <s v="Alexander Hall"/>
        <s v="Mia Young"/>
        <s v="Jacob Allen"/>
        <s v="Charlotte King"/>
        <s v="Henry Wright"/>
        <s v="Amelia Adams"/>
        <s v="Lucas Nelson"/>
        <s v="Harper Baker"/>
        <s v="Daniel Perez"/>
        <s v="Evelyn Rivera"/>
        <s v="Matthew Carter"/>
        <s v="Sofia Mitchell"/>
        <s v="Benjamin Roberts"/>
        <s v="Abigail Turner"/>
        <s v="Joseph Phillips"/>
        <s v="Emily Campbell"/>
      </sharedItems>
    </cacheField>
    <cacheField name="JobTitle" numFmtId="0">
      <sharedItems count="23">
        <s v="HR Specialist"/>
        <s v="Data Analyst"/>
        <s v="Developer"/>
        <s v="Project Manager"/>
        <s v="Data Scientist"/>
        <s v="Financial Analyst"/>
        <s v="Designer"/>
        <s v="Software Engineer"/>
        <s v="Product Manager"/>
        <s v="HR Manager"/>
        <s v="Support Engineer"/>
        <s v="Marketing Specialist"/>
        <s v="DevOps Engineer"/>
        <s v="Recruiter"/>
        <s v="UI/UX Designer"/>
        <s v="Accountant"/>
        <s v="Marketing Analyst"/>
        <s v="Product Owner"/>
        <s v="Customer Support"/>
        <s v="Data Engineer"/>
        <s v="Sales Executive"/>
        <s v="HR Generalist"/>
        <s v="Marketing Manager"/>
      </sharedItems>
    </cacheField>
    <cacheField name="Department" numFmtId="0">
      <sharedItems count="6">
        <s v="Finance"/>
        <s v="IT"/>
        <s v="Sales"/>
        <s v="Operations"/>
        <s v="Marketing"/>
        <s v="HR"/>
      </sharedItems>
    </cacheField>
    <cacheField name="HireDate" numFmtId="14">
      <sharedItems containsSemiMixedTypes="0" containsNonDate="0" containsDate="1" containsString="0" minDate="2012-02-14T00:00:00" maxDate="2022-07-14T00:00:00" count="30">
        <d v="2012-02-14T00:00:00"/>
        <d v="2018-10-07T00:00:00"/>
        <d v="2019-10-24T00:00:00"/>
        <d v="2016-06-01T00:00:00"/>
        <d v="2020-03-15T00:00:00"/>
        <d v="2015-09-21T00:00:00"/>
        <d v="2017-12-11T00:00:00"/>
        <d v="2014-07-25T00:00:00"/>
        <d v="2019-01-09T00:00:00"/>
        <d v="2013-05-30T00:00:00"/>
        <d v="2018-02-17T00:00:00"/>
        <d v="2021-06-20T00:00:00"/>
        <d v="2016-08-05T00:00:00"/>
        <d v="2017-10-19T00:00:00"/>
        <d v="2014-11-25T00:00:00"/>
        <d v="2019-04-14T00:00:00"/>
        <d v="2015-01-09T00:00:00"/>
        <d v="2022-07-13T00:00:00"/>
        <d v="2013-03-18T00:00:00"/>
        <d v="2020-08-29T00:00:00"/>
        <d v="2016-12-02T00:00:00"/>
        <d v="2018-09-17T00:00:00"/>
        <d v="2012-04-22T00:00:00"/>
        <d v="2019-07-03T00:00:00"/>
        <d v="2017-05-30T00:00:00"/>
        <d v="2014-10-27T00:00:00"/>
        <d v="2016-01-11T00:00:00"/>
        <d v="2015-07-19T00:00:00"/>
        <d v="2018-11-05T00:00:00"/>
        <d v="2013-09-23T00:00:00"/>
      </sharedItems>
      <fieldGroup par="12"/>
    </cacheField>
    <cacheField name="Salary" numFmtId="0">
      <sharedItems containsSemiMixedTypes="0" containsString="0" containsNumber="1" minValue="58200.800000000003" maxValue="134800.95000000001"/>
    </cacheField>
    <cacheField name="YearsExperience" numFmtId="0">
      <sharedItems containsSemiMixedTypes="0" containsString="0" containsNumber="1" minValue="1.3" maxValue="15" count="30">
        <n v="13.1"/>
        <n v="14.8"/>
        <n v="1.3"/>
        <n v="11.4"/>
        <n v="4.5"/>
        <n v="9.6999999999999993"/>
        <n v="6.1"/>
        <n v="12"/>
        <n v="3.9"/>
        <n v="14.2"/>
        <n v="5.7"/>
        <n v="2.1"/>
        <n v="8.5"/>
        <n v="7.3"/>
        <n v="10.199999999999999"/>
        <n v="4"/>
        <n v="9.5"/>
        <n v="2.5"/>
        <n v="15"/>
        <n v="3.3"/>
        <n v="6.9"/>
        <n v="5.2"/>
        <n v="14.6"/>
        <n v="3.1"/>
        <n v="7.7"/>
        <n v="11.1"/>
        <n v="8.1999999999999993"/>
        <n v="9.9"/>
        <n v="5.4"/>
        <n v="12.7"/>
      </sharedItems>
    </cacheField>
    <cacheField name="Country" numFmtId="0">
      <sharedItems count="6">
        <s v="Canada"/>
        <s v="UK"/>
        <s v="USA"/>
        <s v="India"/>
        <s v="France"/>
        <s v="Germany"/>
      </sharedItems>
    </cacheField>
    <cacheField name="City" numFmtId="0">
      <sharedItems count="23">
        <s v="Toronto"/>
        <s v="Berlin"/>
        <s v="New York"/>
        <s v="Delhi"/>
        <s v="Paris"/>
        <s v="Chicago"/>
        <s v="Montreal"/>
        <s v="Boston"/>
        <s v="Lyon"/>
        <s v="Mumbai"/>
        <s v="Vancouver"/>
        <s v="London"/>
        <s v="Miami"/>
        <s v="Bangalore"/>
        <s v="Manchester"/>
        <s v="Hamburg"/>
        <s v="San Francisco"/>
        <s v="Bristol"/>
        <s v="Hyderabad"/>
        <s v="Ottawa"/>
        <s v="Atlanta"/>
        <s v="Chennai"/>
        <s v="Liverpool"/>
      </sharedItems>
    </cacheField>
    <cacheField name="Tenure" numFmtId="164">
      <sharedItems containsSemiMixedTypes="0" containsString="0" containsNumber="1" containsInteger="1" minValue="3" maxValue="13"/>
    </cacheField>
    <cacheField name="Months (HireDate)" numFmtId="0" databaseField="0">
      <fieldGroup base="4">
        <rangePr groupBy="months" startDate="2012-02-14T00:00:00" endDate="2022-07-14T00:00:00"/>
        <groupItems count="14">
          <s v="&lt;2/14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4/2022"/>
        </groupItems>
      </fieldGroup>
    </cacheField>
    <cacheField name="Quarters (HireDate)" numFmtId="0" databaseField="0">
      <fieldGroup base="4">
        <rangePr groupBy="quarters" startDate="2012-02-14T00:00:00" endDate="2022-07-14T00:00:00"/>
        <groupItems count="6">
          <s v="&lt;2/14/2012"/>
          <s v="Qtr1"/>
          <s v="Qtr2"/>
          <s v="Qtr3"/>
          <s v="Qtr4"/>
          <s v="&gt;7/14/2022"/>
        </groupItems>
      </fieldGroup>
    </cacheField>
    <cacheField name="Years (HireDate)" numFmtId="0" databaseField="0">
      <fieldGroup base="4">
        <rangePr groupBy="years" startDate="2012-02-14T00:00:00" endDate="2022-07-14T00:00:00"/>
        <groupItems count="13">
          <s v="&lt;2/14/2012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7/1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  <n v="78960.73"/>
    <x v="0"/>
    <x v="0"/>
    <x v="0"/>
    <n v="13"/>
  </r>
  <r>
    <x v="1"/>
    <x v="1"/>
    <x v="1"/>
    <x v="1"/>
    <x v="1"/>
    <n v="105887.97"/>
    <x v="1"/>
    <x v="1"/>
    <x v="1"/>
    <n v="7"/>
  </r>
  <r>
    <x v="2"/>
    <x v="2"/>
    <x v="2"/>
    <x v="2"/>
    <x v="2"/>
    <n v="97023.2"/>
    <x v="2"/>
    <x v="0"/>
    <x v="1"/>
    <n v="6"/>
  </r>
  <r>
    <x v="3"/>
    <x v="3"/>
    <x v="3"/>
    <x v="3"/>
    <x v="3"/>
    <n v="125500"/>
    <x v="3"/>
    <x v="2"/>
    <x v="2"/>
    <n v="9"/>
  </r>
  <r>
    <x v="4"/>
    <x v="4"/>
    <x v="4"/>
    <x v="1"/>
    <x v="4"/>
    <n v="115450.5"/>
    <x v="4"/>
    <x v="3"/>
    <x v="3"/>
    <n v="5"/>
  </r>
  <r>
    <x v="5"/>
    <x v="5"/>
    <x v="5"/>
    <x v="0"/>
    <x v="5"/>
    <n v="98400.75"/>
    <x v="5"/>
    <x v="0"/>
    <x v="0"/>
    <n v="10"/>
  </r>
  <r>
    <x v="6"/>
    <x v="6"/>
    <x v="6"/>
    <x v="4"/>
    <x v="6"/>
    <n v="76500.2"/>
    <x v="6"/>
    <x v="4"/>
    <x v="4"/>
    <n v="8"/>
  </r>
  <r>
    <x v="7"/>
    <x v="7"/>
    <x v="7"/>
    <x v="1"/>
    <x v="7"/>
    <n v="134200"/>
    <x v="7"/>
    <x v="2"/>
    <x v="5"/>
    <n v="11"/>
  </r>
  <r>
    <x v="8"/>
    <x v="8"/>
    <x v="8"/>
    <x v="2"/>
    <x v="8"/>
    <n v="112300.65"/>
    <x v="8"/>
    <x v="5"/>
    <x v="1"/>
    <n v="6"/>
  </r>
  <r>
    <x v="9"/>
    <x v="9"/>
    <x v="9"/>
    <x v="5"/>
    <x v="9"/>
    <n v="89400.8"/>
    <x v="9"/>
    <x v="0"/>
    <x v="6"/>
    <n v="12"/>
  </r>
  <r>
    <x v="10"/>
    <x v="10"/>
    <x v="10"/>
    <x v="1"/>
    <x v="10"/>
    <n v="68500.899999999994"/>
    <x v="10"/>
    <x v="2"/>
    <x v="7"/>
    <n v="7"/>
  </r>
  <r>
    <x v="11"/>
    <x v="11"/>
    <x v="11"/>
    <x v="4"/>
    <x v="11"/>
    <n v="60200.45"/>
    <x v="11"/>
    <x v="4"/>
    <x v="8"/>
    <n v="4"/>
  </r>
  <r>
    <x v="12"/>
    <x v="12"/>
    <x v="12"/>
    <x v="1"/>
    <x v="12"/>
    <n v="121300.1"/>
    <x v="12"/>
    <x v="3"/>
    <x v="9"/>
    <n v="9"/>
  </r>
  <r>
    <x v="13"/>
    <x v="13"/>
    <x v="1"/>
    <x v="0"/>
    <x v="13"/>
    <n v="99800.75"/>
    <x v="13"/>
    <x v="0"/>
    <x v="10"/>
    <n v="8"/>
  </r>
  <r>
    <x v="14"/>
    <x v="14"/>
    <x v="2"/>
    <x v="2"/>
    <x v="14"/>
    <n v="109500.25"/>
    <x v="14"/>
    <x v="1"/>
    <x v="11"/>
    <n v="11"/>
  </r>
  <r>
    <x v="15"/>
    <x v="15"/>
    <x v="13"/>
    <x v="5"/>
    <x v="15"/>
    <n v="71500.55"/>
    <x v="15"/>
    <x v="2"/>
    <x v="12"/>
    <n v="6"/>
  </r>
  <r>
    <x v="16"/>
    <x v="16"/>
    <x v="14"/>
    <x v="4"/>
    <x v="16"/>
    <n v="85000.65"/>
    <x v="16"/>
    <x v="4"/>
    <x v="4"/>
    <n v="10"/>
  </r>
  <r>
    <x v="17"/>
    <x v="17"/>
    <x v="4"/>
    <x v="1"/>
    <x v="17"/>
    <n v="125700.85"/>
    <x v="17"/>
    <x v="3"/>
    <x v="13"/>
    <n v="3"/>
  </r>
  <r>
    <x v="18"/>
    <x v="18"/>
    <x v="15"/>
    <x v="0"/>
    <x v="18"/>
    <n v="88000.4"/>
    <x v="18"/>
    <x v="0"/>
    <x v="0"/>
    <n v="12"/>
  </r>
  <r>
    <x v="19"/>
    <x v="19"/>
    <x v="7"/>
    <x v="1"/>
    <x v="19"/>
    <n v="104500.7"/>
    <x v="19"/>
    <x v="1"/>
    <x v="14"/>
    <n v="5"/>
  </r>
  <r>
    <x v="20"/>
    <x v="20"/>
    <x v="0"/>
    <x v="5"/>
    <x v="20"/>
    <n v="78200.350000000006"/>
    <x v="20"/>
    <x v="2"/>
    <x v="5"/>
    <n v="9"/>
  </r>
  <r>
    <x v="21"/>
    <x v="21"/>
    <x v="16"/>
    <x v="4"/>
    <x v="21"/>
    <n v="69800.25"/>
    <x v="21"/>
    <x v="5"/>
    <x v="15"/>
    <n v="7"/>
  </r>
  <r>
    <x v="22"/>
    <x v="22"/>
    <x v="17"/>
    <x v="3"/>
    <x v="22"/>
    <n v="134800.95000000001"/>
    <x v="22"/>
    <x v="2"/>
    <x v="16"/>
    <n v="13"/>
  </r>
  <r>
    <x v="23"/>
    <x v="23"/>
    <x v="18"/>
    <x v="2"/>
    <x v="23"/>
    <n v="58200.800000000003"/>
    <x v="23"/>
    <x v="1"/>
    <x v="17"/>
    <n v="6"/>
  </r>
  <r>
    <x v="24"/>
    <x v="24"/>
    <x v="5"/>
    <x v="0"/>
    <x v="24"/>
    <n v="93600.6"/>
    <x v="24"/>
    <x v="3"/>
    <x v="18"/>
    <n v="8"/>
  </r>
  <r>
    <x v="25"/>
    <x v="25"/>
    <x v="19"/>
    <x v="1"/>
    <x v="25"/>
    <n v="128300.2"/>
    <x v="25"/>
    <x v="4"/>
    <x v="4"/>
    <n v="11"/>
  </r>
  <r>
    <x v="26"/>
    <x v="26"/>
    <x v="20"/>
    <x v="2"/>
    <x v="26"/>
    <n v="74500.350000000006"/>
    <x v="26"/>
    <x v="0"/>
    <x v="19"/>
    <n v="9"/>
  </r>
  <r>
    <x v="27"/>
    <x v="27"/>
    <x v="21"/>
    <x v="5"/>
    <x v="27"/>
    <n v="81000.55"/>
    <x v="27"/>
    <x v="2"/>
    <x v="20"/>
    <n v="10"/>
  </r>
  <r>
    <x v="28"/>
    <x v="28"/>
    <x v="2"/>
    <x v="1"/>
    <x v="28"/>
    <n v="115800"/>
    <x v="28"/>
    <x v="3"/>
    <x v="21"/>
    <n v="7"/>
  </r>
  <r>
    <x v="29"/>
    <x v="29"/>
    <x v="22"/>
    <x v="4"/>
    <x v="29"/>
    <n v="99500.75"/>
    <x v="29"/>
    <x v="1"/>
    <x v="22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EB56E-0B70-49EC-BF80-0B6585B03A3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epartments">
  <location ref="A3:B10" firstHeaderRow="1" firstDataRow="1" firstDataCol="1"/>
  <pivotFields count="13">
    <pivotField showAll="0"/>
    <pivotField showAll="0"/>
    <pivotField showAll="0"/>
    <pivotField axis="axisRow" showAll="0">
      <items count="7">
        <item x="0"/>
        <item x="5"/>
        <item x="1"/>
        <item x="4"/>
        <item x="3"/>
        <item x="2"/>
        <item t="default"/>
      </items>
    </pivotField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showAll="0"/>
    <pivotField dataField="1" showAll="0"/>
    <pivotField showAll="0"/>
    <pivotField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YearsExperience" fld="6" subtotal="average" baseField="3" baseItem="0" numFmtId="164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00656-8146-472F-9D43-9B076161255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epartment" colHeaderCaption="Country">
  <location ref="D17:K25" firstHeaderRow="1" firstDataRow="2" firstDataCol="1"/>
  <pivotFields count="13">
    <pivotField dataField="1" showAll="0"/>
    <pivotField showAll="0"/>
    <pivotField showAll="0"/>
    <pivotField axis="axisRow" showAll="0">
      <items count="7">
        <item x="0"/>
        <item x="5"/>
        <item x="1"/>
        <item x="4"/>
        <item x="3"/>
        <item x="2"/>
        <item t="default"/>
      </items>
    </pivotField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showAll="0"/>
    <pivotField showAll="0"/>
    <pivotField axis="axisCol" showAll="0">
      <items count="7">
        <item x="0"/>
        <item x="4"/>
        <item x="5"/>
        <item x="3"/>
        <item x="1"/>
        <item x="2"/>
        <item t="default"/>
      </items>
    </pivotField>
    <pivotField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EmpIoyees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4678E-57F5-4FA3-85F2-F1B314DCA2F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ountry">
  <location ref="A15:B47" firstHeaderRow="1" firstDataRow="1" firstDataCol="1"/>
  <pivotFields count="13"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showAll="0"/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axis="axisRow" showAll="0">
      <items count="24">
        <item x="20"/>
        <item x="13"/>
        <item x="1"/>
        <item x="7"/>
        <item x="17"/>
        <item x="21"/>
        <item x="5"/>
        <item x="3"/>
        <item x="15"/>
        <item x="18"/>
        <item x="22"/>
        <item x="11"/>
        <item x="8"/>
        <item x="14"/>
        <item x="12"/>
        <item x="6"/>
        <item x="9"/>
        <item x="2"/>
        <item x="19"/>
        <item x="4"/>
        <item x="16"/>
        <item x="0"/>
        <item x="10"/>
        <item t="default"/>
      </items>
    </pivotField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7"/>
    <field x="8"/>
  </rowFields>
  <rowItems count="32">
    <i>
      <x/>
    </i>
    <i r="1">
      <x v="2"/>
    </i>
    <i r="1">
      <x v="15"/>
    </i>
    <i r="1">
      <x v="18"/>
    </i>
    <i r="1">
      <x v="21"/>
    </i>
    <i r="1">
      <x v="22"/>
    </i>
    <i>
      <x v="1"/>
    </i>
    <i r="1">
      <x v="12"/>
    </i>
    <i r="1">
      <x v="19"/>
    </i>
    <i>
      <x v="2"/>
    </i>
    <i r="1">
      <x v="2"/>
    </i>
    <i r="1">
      <x v="8"/>
    </i>
    <i>
      <x v="3"/>
    </i>
    <i r="1">
      <x v="1"/>
    </i>
    <i r="1">
      <x v="5"/>
    </i>
    <i r="1">
      <x v="7"/>
    </i>
    <i r="1">
      <x v="9"/>
    </i>
    <i r="1">
      <x v="16"/>
    </i>
    <i>
      <x v="4"/>
    </i>
    <i r="1">
      <x v="2"/>
    </i>
    <i r="1">
      <x v="4"/>
    </i>
    <i r="1">
      <x v="10"/>
    </i>
    <i r="1">
      <x v="11"/>
    </i>
    <i r="1">
      <x v="13"/>
    </i>
    <i>
      <x v="5"/>
    </i>
    <i r="1">
      <x/>
    </i>
    <i r="1">
      <x v="3"/>
    </i>
    <i r="1">
      <x v="6"/>
    </i>
    <i r="1">
      <x v="14"/>
    </i>
    <i r="1">
      <x v="17"/>
    </i>
    <i r="1">
      <x v="20"/>
    </i>
    <i t="grand">
      <x/>
    </i>
  </rowItems>
  <colItems count="1">
    <i/>
  </colItems>
  <dataFields count="1">
    <dataField name="Count of EmpIoyees" fld="0" subtotal="count" baseField="8" baseItem="5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675EC-1BAD-4058-919A-1D7EFCFDAFBA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Year">
  <location ref="D57:E69" firstHeaderRow="1" firstDataRow="1" firstDataCol="1"/>
  <pivotFields count="13"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>
      <items count="24">
        <item x="15"/>
        <item x="18"/>
        <item x="1"/>
        <item x="19"/>
        <item x="4"/>
        <item x="6"/>
        <item x="2"/>
        <item x="12"/>
        <item x="5"/>
        <item x="21"/>
        <item x="9"/>
        <item x="0"/>
        <item x="16"/>
        <item x="22"/>
        <item x="11"/>
        <item x="8"/>
        <item x="17"/>
        <item x="3"/>
        <item x="13"/>
        <item x="20"/>
        <item x="7"/>
        <item x="10"/>
        <item x="14"/>
        <item t="default"/>
      </items>
    </pivotField>
    <pivotField showAll="0">
      <items count="7">
        <item x="0"/>
        <item x="5"/>
        <item x="1"/>
        <item x="4"/>
        <item x="3"/>
        <item x="2"/>
        <item t="default"/>
      </items>
    </pivotField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showAll="0"/>
    <pivotField showAll="0"/>
    <pivotField showAll="0">
      <items count="7">
        <item x="0"/>
        <item x="4"/>
        <item x="5"/>
        <item x="3"/>
        <item x="1"/>
        <item x="2"/>
        <item t="default"/>
      </items>
    </pivotField>
    <pivotField showAll="0"/>
    <pivotField numFmtId="164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Row" dataField="1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Years (HireDate)" fld="1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2A7D1-07B7-4050-A114-C299341A4016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A75:E82" firstHeaderRow="0" firstDataRow="1" firstDataCol="1"/>
  <pivotFields count="13">
    <pivotField showAll="0"/>
    <pivotField showAll="0"/>
    <pivotField showAll="0"/>
    <pivotField showAll="0"/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dataField="1" showAll="0"/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numFmtId="164"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of Salary" fld="5" subtotal="min" baseField="7" baseItem="0" numFmtId="44"/>
    <dataField name="Max of Salary" fld="5" subtotal="max" baseField="7" baseItem="0" numFmtId="44"/>
    <dataField name="Average of Salary" fld="5" subtotal="average" baseField="7" baseItem="0" numFmtId="44"/>
    <dataField name="StdDev of Salary" fld="5" subtotal="stdDev" baseField="7" baseItem="0" numFmtId="44"/>
  </dataFields>
  <formats count="9">
    <format dxfId="46">
      <pivotArea outline="0" fieldPosition="0">
        <references count="1">
          <reference field="4294967294" count="1">
            <x v="0"/>
          </reference>
        </references>
      </pivotArea>
    </format>
    <format dxfId="4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7" count="0"/>
        </references>
      </pivotArea>
    </format>
    <format dxfId="44">
      <pivotArea collapsedLevelsAreSubtotals="1" fieldPosition="0">
        <references count="2">
          <reference field="4294967294" count="1" selected="0">
            <x v="1"/>
          </reference>
          <reference field="7" count="1">
            <x v="0"/>
          </reference>
        </references>
      </pivotArea>
    </format>
    <format dxfId="43">
      <pivotArea outline="0" collapsedLevelsAreSubtotals="1" fieldPosition="0"/>
    </format>
    <format dxfId="42">
      <pivotArea collapsedLevelsAreSubtotals="1" fieldPosition="0">
        <references count="2">
          <reference field="4294967294" count="1" selected="0">
            <x v="0"/>
          </reference>
          <reference field="7" count="1">
            <x v="0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9281B-EA52-4383-827D-93967911C9B6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>
  <location ref="A87:B111" firstHeaderRow="1" firstDataRow="1" firstDataCol="1"/>
  <pivotFields count="13">
    <pivotField showAll="0"/>
    <pivotField showAll="0"/>
    <pivotField showAll="0"/>
    <pivotField showAll="0"/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dataField="1" showAll="0"/>
    <pivotField showAll="0"/>
    <pivotField showAll="0">
      <items count="7">
        <item x="0"/>
        <item x="4"/>
        <item x="5"/>
        <item x="3"/>
        <item x="1"/>
        <item x="2"/>
        <item t="default"/>
      </items>
    </pivotField>
    <pivotField axis="axisRow" showAll="0">
      <items count="24">
        <item x="20"/>
        <item x="13"/>
        <item x="1"/>
        <item x="7"/>
        <item x="17"/>
        <item x="21"/>
        <item x="5"/>
        <item x="3"/>
        <item x="15"/>
        <item x="18"/>
        <item x="22"/>
        <item x="11"/>
        <item x="8"/>
        <item x="14"/>
        <item x="12"/>
        <item x="6"/>
        <item x="9"/>
        <item x="2"/>
        <item x="19"/>
        <item x="4"/>
        <item x="16"/>
        <item x="0"/>
        <item x="10"/>
        <item t="default"/>
      </items>
    </pivotField>
    <pivotField numFmtId="164"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8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Salary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6E8C0-3E98-47D0-BED3-B28C06F9003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 Title">
  <location ref="D29:E53" firstHeaderRow="1" firstDataRow="1" firstDataCol="1"/>
  <pivotFields count="13">
    <pivotField dataField="1" showAll="0"/>
    <pivotField showAll="0"/>
    <pivotField axis="axisRow" showAll="0">
      <items count="24">
        <item x="15"/>
        <item x="18"/>
        <item x="1"/>
        <item x="19"/>
        <item x="4"/>
        <item x="6"/>
        <item x="2"/>
        <item x="12"/>
        <item x="5"/>
        <item x="21"/>
        <item x="9"/>
        <item x="0"/>
        <item x="16"/>
        <item x="22"/>
        <item x="11"/>
        <item x="8"/>
        <item x="17"/>
        <item x="3"/>
        <item x="13"/>
        <item x="20"/>
        <item x="7"/>
        <item x="10"/>
        <item x="14"/>
        <item t="default"/>
      </items>
    </pivotField>
    <pivotField showAll="0"/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showAll="0"/>
    <pivotField showAll="0"/>
    <pivotField showAll="0"/>
    <pivotField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EmpIoye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A895A-A135-4B90-AEA2-3138E35D4852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epartment">
  <location ref="A52:C59" firstHeaderRow="0" firstDataRow="1" firstDataCol="1"/>
  <pivotFields count="13">
    <pivotField showAll="0"/>
    <pivotField showAll="0"/>
    <pivotField showAll="0"/>
    <pivotField axis="axisRow" showAll="0">
      <items count="7">
        <item x="0"/>
        <item x="5"/>
        <item x="1"/>
        <item x="4"/>
        <item x="3"/>
        <item x="2"/>
        <item t="default"/>
      </items>
    </pivotField>
    <pivotField numFmtId="14" showAll="0">
      <items count="31">
        <item x="0"/>
        <item x="22"/>
        <item x="18"/>
        <item x="9"/>
        <item x="29"/>
        <item x="7"/>
        <item x="25"/>
        <item x="14"/>
        <item x="16"/>
        <item x="27"/>
        <item x="5"/>
        <item x="26"/>
        <item x="3"/>
        <item x="12"/>
        <item x="20"/>
        <item x="24"/>
        <item x="13"/>
        <item x="6"/>
        <item x="10"/>
        <item x="21"/>
        <item x="1"/>
        <item x="28"/>
        <item x="8"/>
        <item x="15"/>
        <item x="23"/>
        <item x="2"/>
        <item x="4"/>
        <item x="19"/>
        <item x="11"/>
        <item x="17"/>
        <item t="default"/>
      </items>
    </pivotField>
    <pivotField dataField="1" showAll="0"/>
    <pivotField showAll="0"/>
    <pivotField showAll="0"/>
    <pivotField showAll="0"/>
    <pivotField numFmtId="164"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ary" fld="5" subtotal="average" baseField="3" baseItem="0" numFmtId="44"/>
    <dataField name="Sum of Salary" fld="5" baseField="0" baseItem="0"/>
  </dataFields>
  <formats count="1">
    <format dxfId="47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9FAE72-4699-4426-90F9-2ABD6466C4DA}" name="Table1" displayName="Table1" ref="A1:K31" totalsRowShown="0">
  <autoFilter ref="A1:K31" xr:uid="{D19FAE72-4699-4426-90F9-2ABD6466C4DA}"/>
  <sortState xmlns:xlrd2="http://schemas.microsoft.com/office/spreadsheetml/2017/richdata2" ref="A2:K31">
    <sortCondition ref="G1:G31"/>
  </sortState>
  <tableColumns count="11">
    <tableColumn id="1" xr3:uid="{C11B40B3-DB27-41F3-A56B-89F4673F2142}" name="EmpID"/>
    <tableColumn id="2" xr3:uid="{C17FA80D-A779-4D95-B448-488C8DD6FCE7}" name="FullName"/>
    <tableColumn id="3" xr3:uid="{B1F468E9-AEC8-4DB0-B7E0-6D5CEE922BF6}" name="JobTitle"/>
    <tableColumn id="4" xr3:uid="{D99641F8-2919-47FA-8EC1-C0B3BEC1D973}" name="Department"/>
    <tableColumn id="5" xr3:uid="{45D9AE94-EAFB-4681-9EE2-83D499969C73}" name="HireDate" dataDxfId="51"/>
    <tableColumn id="6" xr3:uid="{10A883C0-FE94-4E47-882E-976B776D30AA}" name="Salary" dataDxfId="50"/>
    <tableColumn id="7" xr3:uid="{292F363F-E14C-4B14-A094-0E4E89F5D794}" name="YearsExperience"/>
    <tableColumn id="8" xr3:uid="{4E26B909-05FF-4FEB-81C3-6140215C806B}" name="Country"/>
    <tableColumn id="9" xr3:uid="{D58E9145-DF10-4FE7-8915-54AACD57E6D1}" name="City"/>
    <tableColumn id="11" xr3:uid="{6429B1FF-4E50-4957-AE44-8489786672B1}" name="Tenure" dataDxfId="49">
      <calculatedColumnFormula>YEAR(TODAY())-YEAR(Table1[HireDate])</calculatedColumnFormula>
    </tableColumn>
    <tableColumn id="14" xr3:uid="{79873BB2-A51A-4C9D-895F-8DDC71E173F6}" name="High Class" dataDxfId="48">
      <calculatedColumnFormula>IF(Table1[Salary]&gt;AVERAGEIFS(Table1[Salary], Table1[Department], Table1[[#This Row],[Department]]), "High Class", " 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comments" Target="../comments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vmlDrawing" Target="../drawings/vmlDrawing1.v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4490-FF92-4321-AFB0-A3B06E1B125E}">
  <dimension ref="A1:L31"/>
  <sheetViews>
    <sheetView workbookViewId="0">
      <selection activeCell="C2" sqref="C2"/>
    </sheetView>
  </sheetViews>
  <sheetFormatPr defaultRowHeight="15" x14ac:dyDescent="0.25"/>
  <cols>
    <col min="1" max="1" width="8.85546875" customWidth="1"/>
    <col min="2" max="2" width="16.85546875" bestFit="1" customWidth="1"/>
    <col min="3" max="3" width="19.140625" bestFit="1" customWidth="1"/>
    <col min="4" max="4" width="13.85546875" customWidth="1"/>
    <col min="5" max="5" width="11" style="1" customWidth="1"/>
    <col min="6" max="6" width="12.5703125" bestFit="1" customWidth="1"/>
    <col min="7" max="7" width="18.140625" bestFit="1" customWidth="1"/>
    <col min="8" max="8" width="17.85546875" customWidth="1"/>
    <col min="9" max="9" width="10.140625" customWidth="1"/>
    <col min="10" max="10" width="12.7109375" bestFit="1" customWidth="1"/>
    <col min="11" max="11" width="12.7109375" customWidth="1"/>
    <col min="12" max="12" width="11" style="5" customWidth="1"/>
    <col min="14" max="14" width="8.42578125" customWidth="1"/>
    <col min="15" max="15" width="1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127</v>
      </c>
      <c r="K1" s="5" t="s">
        <v>132</v>
      </c>
    </row>
    <row r="2" spans="1:11" x14ac:dyDescent="0.25">
      <c r="A2" t="s">
        <v>21</v>
      </c>
      <c r="B2" t="s">
        <v>22</v>
      </c>
      <c r="C2" t="s">
        <v>23</v>
      </c>
      <c r="D2" t="s">
        <v>24</v>
      </c>
      <c r="E2" s="1">
        <v>43762</v>
      </c>
      <c r="F2" s="9">
        <v>97023.2</v>
      </c>
      <c r="G2">
        <v>1.3</v>
      </c>
      <c r="H2" t="s">
        <v>13</v>
      </c>
      <c r="I2" t="s">
        <v>20</v>
      </c>
      <c r="J2" s="5">
        <f ca="1">YEAR(TODAY())-YEAR(Table1[HireDate])</f>
        <v>6</v>
      </c>
      <c r="K2" s="5" t="str">
        <f>IF(Table1[Salary]&gt;AVERAGEIFS(Table1[Salary], Table1[Department], Table1[[#This Row],[Department]]), "High Class", " ")</f>
        <v>High Class</v>
      </c>
    </row>
    <row r="3" spans="1:11" x14ac:dyDescent="0.25">
      <c r="A3" t="s">
        <v>62</v>
      </c>
      <c r="B3" t="s">
        <v>63</v>
      </c>
      <c r="C3" t="s">
        <v>64</v>
      </c>
      <c r="D3" t="s">
        <v>42</v>
      </c>
      <c r="E3" s="1">
        <v>44367</v>
      </c>
      <c r="F3" s="9">
        <v>60200.45</v>
      </c>
      <c r="G3">
        <v>2.1</v>
      </c>
      <c r="H3" t="s">
        <v>43</v>
      </c>
      <c r="I3" t="s">
        <v>65</v>
      </c>
      <c r="J3" s="5">
        <f ca="1">YEAR(TODAY())-YEAR(Table1[HireDate])</f>
        <v>4</v>
      </c>
      <c r="K3" s="5" t="str">
        <f>IF(Table1[Salary]&gt;AVERAGEIFS(Table1[Salary], Table1[Department], Table1[[#This Row],[Department]]), "High Class", " ")</f>
        <v xml:space="preserve"> </v>
      </c>
    </row>
    <row r="4" spans="1:11" x14ac:dyDescent="0.25">
      <c r="A4" t="s">
        <v>83</v>
      </c>
      <c r="B4" t="s">
        <v>84</v>
      </c>
      <c r="C4" t="s">
        <v>33</v>
      </c>
      <c r="D4" t="s">
        <v>18</v>
      </c>
      <c r="E4" s="1">
        <v>44755</v>
      </c>
      <c r="F4" s="9">
        <v>125700.85</v>
      </c>
      <c r="G4">
        <v>2.5</v>
      </c>
      <c r="H4" t="s">
        <v>34</v>
      </c>
      <c r="I4" t="s">
        <v>85</v>
      </c>
      <c r="J4" s="5">
        <f ca="1">YEAR(TODAY())-YEAR(Table1[HireDate])</f>
        <v>3</v>
      </c>
      <c r="K4" s="5" t="str">
        <f>IF(Table1[Salary]&gt;AVERAGEIFS(Table1[Salary], Table1[Department], Table1[[#This Row],[Department]]), "High Class", " ")</f>
        <v>High Class</v>
      </c>
    </row>
    <row r="5" spans="1:11" x14ac:dyDescent="0.25">
      <c r="A5" t="s">
        <v>102</v>
      </c>
      <c r="B5" t="s">
        <v>103</v>
      </c>
      <c r="C5" t="s">
        <v>104</v>
      </c>
      <c r="D5" t="s">
        <v>24</v>
      </c>
      <c r="E5" s="1">
        <v>43649</v>
      </c>
      <c r="F5" s="9">
        <v>58200.800000000003</v>
      </c>
      <c r="G5">
        <v>3.1</v>
      </c>
      <c r="H5" t="s">
        <v>19</v>
      </c>
      <c r="I5" t="s">
        <v>105</v>
      </c>
      <c r="J5" s="5">
        <f ca="1">YEAR(TODAY())-YEAR(Table1[HireDate])</f>
        <v>6</v>
      </c>
      <c r="K5" s="5" t="str">
        <f>IF(Table1[Salary]&gt;AVERAGEIFS(Table1[Salary], Table1[Department], Table1[[#This Row],[Department]]), "High Class", " ")</f>
        <v xml:space="preserve"> </v>
      </c>
    </row>
    <row r="6" spans="1:11" x14ac:dyDescent="0.25">
      <c r="A6" t="s">
        <v>89</v>
      </c>
      <c r="B6" t="s">
        <v>90</v>
      </c>
      <c r="C6" t="s">
        <v>47</v>
      </c>
      <c r="D6" t="s">
        <v>18</v>
      </c>
      <c r="E6" s="1">
        <v>44072</v>
      </c>
      <c r="F6" s="9">
        <v>104500.7</v>
      </c>
      <c r="G6">
        <v>3.3</v>
      </c>
      <c r="H6" t="s">
        <v>19</v>
      </c>
      <c r="I6" t="s">
        <v>91</v>
      </c>
      <c r="J6" s="5">
        <f ca="1">YEAR(TODAY())-YEAR(Table1[HireDate])</f>
        <v>5</v>
      </c>
      <c r="K6" s="5" t="str">
        <f>IF(Table1[Salary]&gt;AVERAGEIFS(Table1[Salary], Table1[Department], Table1[[#This Row],[Department]]), "High Class", " ")</f>
        <v xml:space="preserve"> </v>
      </c>
    </row>
    <row r="7" spans="1:11" x14ac:dyDescent="0.25">
      <c r="A7" t="s">
        <v>49</v>
      </c>
      <c r="B7" t="s">
        <v>50</v>
      </c>
      <c r="C7" t="s">
        <v>51</v>
      </c>
      <c r="D7" t="s">
        <v>24</v>
      </c>
      <c r="E7" s="1">
        <v>43474</v>
      </c>
      <c r="F7" s="9">
        <v>112300.65</v>
      </c>
      <c r="G7">
        <v>3.9</v>
      </c>
      <c r="H7" t="s">
        <v>52</v>
      </c>
      <c r="I7" t="s">
        <v>20</v>
      </c>
      <c r="J7" s="5">
        <f ca="1">YEAR(TODAY())-YEAR(Table1[HireDate])</f>
        <v>6</v>
      </c>
      <c r="K7" s="5" t="str">
        <f>IF(Table1[Salary]&gt;AVERAGEIFS(Table1[Salary], Table1[Department], Table1[[#This Row],[Department]]), "High Class", " ")</f>
        <v>High Class</v>
      </c>
    </row>
    <row r="8" spans="1:11" x14ac:dyDescent="0.25">
      <c r="A8" t="s">
        <v>76</v>
      </c>
      <c r="B8" t="s">
        <v>77</v>
      </c>
      <c r="C8" t="s">
        <v>78</v>
      </c>
      <c r="D8" t="s">
        <v>56</v>
      </c>
      <c r="E8" s="1">
        <v>43569</v>
      </c>
      <c r="F8" s="9">
        <v>71500.55</v>
      </c>
      <c r="G8">
        <v>4</v>
      </c>
      <c r="H8" t="s">
        <v>29</v>
      </c>
      <c r="I8" t="s">
        <v>79</v>
      </c>
      <c r="J8" s="5">
        <f ca="1">YEAR(TODAY())-YEAR(Table1[HireDate])</f>
        <v>6</v>
      </c>
      <c r="K8" s="5" t="str">
        <f>IF(Table1[Salary]&gt;AVERAGEIFS(Table1[Salary], Table1[Department], Table1[[#This Row],[Department]]), "High Class", " ")</f>
        <v xml:space="preserve"> </v>
      </c>
    </row>
    <row r="9" spans="1:11" x14ac:dyDescent="0.25">
      <c r="A9" t="s">
        <v>31</v>
      </c>
      <c r="B9" t="s">
        <v>32</v>
      </c>
      <c r="C9" t="s">
        <v>33</v>
      </c>
      <c r="D9" t="s">
        <v>18</v>
      </c>
      <c r="E9" s="1">
        <v>43905</v>
      </c>
      <c r="F9" s="9">
        <v>115450.5</v>
      </c>
      <c r="G9">
        <v>4.5</v>
      </c>
      <c r="H9" t="s">
        <v>34</v>
      </c>
      <c r="I9" t="s">
        <v>35</v>
      </c>
      <c r="J9" s="5">
        <f ca="1">YEAR(TODAY())-YEAR(Table1[HireDate])</f>
        <v>5</v>
      </c>
      <c r="K9" s="5" t="str">
        <f>IF(Table1[Salary]&gt;AVERAGEIFS(Table1[Salary], Table1[Department], Table1[[#This Row],[Department]]), "High Class", " ")</f>
        <v>High Class</v>
      </c>
    </row>
    <row r="10" spans="1:11" x14ac:dyDescent="0.25">
      <c r="A10" t="s">
        <v>94</v>
      </c>
      <c r="B10" t="s">
        <v>95</v>
      </c>
      <c r="C10" t="s">
        <v>96</v>
      </c>
      <c r="D10" t="s">
        <v>42</v>
      </c>
      <c r="E10" s="1">
        <v>43360</v>
      </c>
      <c r="F10" s="9">
        <v>69800.25</v>
      </c>
      <c r="G10">
        <v>5.2</v>
      </c>
      <c r="H10" t="s">
        <v>52</v>
      </c>
      <c r="I10" t="s">
        <v>97</v>
      </c>
      <c r="J10" s="5">
        <f ca="1">YEAR(TODAY())-YEAR(Table1[HireDate])</f>
        <v>7</v>
      </c>
      <c r="K10" s="5" t="str">
        <f>IF(Table1[Salary]&gt;AVERAGEIFS(Table1[Salary], Table1[Department], Table1[[#This Row],[Department]]), "High Class", " ")</f>
        <v xml:space="preserve"> </v>
      </c>
    </row>
    <row r="11" spans="1:11" x14ac:dyDescent="0.25">
      <c r="A11" t="s">
        <v>120</v>
      </c>
      <c r="B11" t="s">
        <v>121</v>
      </c>
      <c r="C11" t="s">
        <v>23</v>
      </c>
      <c r="D11" t="s">
        <v>18</v>
      </c>
      <c r="E11" s="1">
        <v>43409</v>
      </c>
      <c r="F11" s="9">
        <v>115800</v>
      </c>
      <c r="G11">
        <v>5.4</v>
      </c>
      <c r="H11" t="s">
        <v>34</v>
      </c>
      <c r="I11" t="s">
        <v>122</v>
      </c>
      <c r="J11" s="5">
        <f ca="1">YEAR(TODAY())-YEAR(Table1[HireDate])</f>
        <v>7</v>
      </c>
      <c r="K11" s="5" t="str">
        <f>IF(Table1[Salary]&gt;AVERAGEIFS(Table1[Salary], Table1[Department], Table1[[#This Row],[Department]]), "High Class", " ")</f>
        <v>High Class</v>
      </c>
    </row>
    <row r="12" spans="1:11" x14ac:dyDescent="0.25">
      <c r="A12" t="s">
        <v>58</v>
      </c>
      <c r="B12" t="s">
        <v>59</v>
      </c>
      <c r="C12" t="s">
        <v>60</v>
      </c>
      <c r="D12" t="s">
        <v>18</v>
      </c>
      <c r="E12" s="1">
        <v>43148</v>
      </c>
      <c r="F12" s="9">
        <v>68500.899999999994</v>
      </c>
      <c r="G12">
        <v>5.7</v>
      </c>
      <c r="H12" t="s">
        <v>29</v>
      </c>
      <c r="I12" t="s">
        <v>61</v>
      </c>
      <c r="J12" s="5">
        <f ca="1">YEAR(TODAY())-YEAR(Table1[HireDate])</f>
        <v>7</v>
      </c>
      <c r="K12" s="5" t="str">
        <f>IF(Table1[Salary]&gt;AVERAGEIFS(Table1[Salary], Table1[Department], Table1[[#This Row],[Department]]), "High Class", " ")</f>
        <v xml:space="preserve"> </v>
      </c>
    </row>
    <row r="13" spans="1:11" x14ac:dyDescent="0.25">
      <c r="A13" t="s">
        <v>39</v>
      </c>
      <c r="B13" t="s">
        <v>40</v>
      </c>
      <c r="C13" t="s">
        <v>41</v>
      </c>
      <c r="D13" t="s">
        <v>42</v>
      </c>
      <c r="E13" s="1">
        <v>43080</v>
      </c>
      <c r="F13" s="9">
        <v>76500.2</v>
      </c>
      <c r="G13">
        <v>6.1</v>
      </c>
      <c r="H13" t="s">
        <v>43</v>
      </c>
      <c r="I13" t="s">
        <v>44</v>
      </c>
      <c r="J13" s="5">
        <f ca="1">YEAR(TODAY())-YEAR(Table1[HireDate])</f>
        <v>8</v>
      </c>
      <c r="K13" s="5" t="str">
        <f>IF(Table1[Salary]&gt;AVERAGEIFS(Table1[Salary], Table1[Department], Table1[[#This Row],[Department]]), "High Class", " ")</f>
        <v xml:space="preserve"> </v>
      </c>
    </row>
    <row r="14" spans="1:11" x14ac:dyDescent="0.25">
      <c r="A14" t="s">
        <v>92</v>
      </c>
      <c r="B14" t="s">
        <v>93</v>
      </c>
      <c r="C14" t="s">
        <v>11</v>
      </c>
      <c r="D14" t="s">
        <v>56</v>
      </c>
      <c r="E14" s="1">
        <v>42706</v>
      </c>
      <c r="F14" s="9">
        <v>78200.350000000006</v>
      </c>
      <c r="G14">
        <v>6.9</v>
      </c>
      <c r="H14" t="s">
        <v>29</v>
      </c>
      <c r="I14" t="s">
        <v>48</v>
      </c>
      <c r="J14" s="5">
        <f ca="1">YEAR(TODAY())-YEAR(Table1[HireDate])</f>
        <v>9</v>
      </c>
      <c r="K14" s="5" t="str">
        <f>IF(Table1[Salary]&gt;AVERAGEIFS(Table1[Salary], Table1[Department], Table1[[#This Row],[Department]]), "High Class", " ")</f>
        <v xml:space="preserve"> </v>
      </c>
    </row>
    <row r="15" spans="1:11" x14ac:dyDescent="0.25">
      <c r="A15" t="s">
        <v>70</v>
      </c>
      <c r="B15" t="s">
        <v>71</v>
      </c>
      <c r="C15" t="s">
        <v>17</v>
      </c>
      <c r="D15" t="s">
        <v>12</v>
      </c>
      <c r="E15" s="1">
        <v>43027</v>
      </c>
      <c r="F15" s="9">
        <v>99800.75</v>
      </c>
      <c r="G15">
        <v>7.3</v>
      </c>
      <c r="H15" t="s">
        <v>13</v>
      </c>
      <c r="I15" t="s">
        <v>72</v>
      </c>
      <c r="J15" s="5">
        <f ca="1">YEAR(TODAY())-YEAR(Table1[HireDate])</f>
        <v>8</v>
      </c>
      <c r="K15" s="5" t="str">
        <f>IF(Table1[Salary]&gt;AVERAGEIFS(Table1[Salary], Table1[Department], Table1[[#This Row],[Department]]), "High Class", " ")</f>
        <v>High Class</v>
      </c>
    </row>
    <row r="16" spans="1:11" x14ac:dyDescent="0.25">
      <c r="A16" t="s">
        <v>106</v>
      </c>
      <c r="B16" t="s">
        <v>107</v>
      </c>
      <c r="C16" t="s">
        <v>38</v>
      </c>
      <c r="D16" t="s">
        <v>12</v>
      </c>
      <c r="E16" s="1">
        <v>42885</v>
      </c>
      <c r="F16" s="9">
        <v>93600.6</v>
      </c>
      <c r="G16">
        <v>7.7</v>
      </c>
      <c r="H16" t="s">
        <v>34</v>
      </c>
      <c r="I16" t="s">
        <v>108</v>
      </c>
      <c r="J16" s="5">
        <f ca="1">YEAR(TODAY())-YEAR(Table1[HireDate])</f>
        <v>8</v>
      </c>
      <c r="K16" s="5" t="str">
        <f>IF(Table1[Salary]&gt;AVERAGEIFS(Table1[Salary], Table1[Department], Table1[[#This Row],[Department]]), "High Class", " ")</f>
        <v>High Class</v>
      </c>
    </row>
    <row r="17" spans="1:11" x14ac:dyDescent="0.25">
      <c r="A17" t="s">
        <v>112</v>
      </c>
      <c r="B17" t="s">
        <v>113</v>
      </c>
      <c r="C17" t="s">
        <v>114</v>
      </c>
      <c r="D17" t="s">
        <v>24</v>
      </c>
      <c r="E17" s="1">
        <v>42380</v>
      </c>
      <c r="F17" s="9">
        <v>74500.350000000006</v>
      </c>
      <c r="G17">
        <v>8.1999999999999993</v>
      </c>
      <c r="H17" t="s">
        <v>13</v>
      </c>
      <c r="I17" t="s">
        <v>115</v>
      </c>
      <c r="J17" s="5">
        <f ca="1">YEAR(TODAY())-YEAR(Table1[HireDate])</f>
        <v>9</v>
      </c>
      <c r="K17" s="5" t="str">
        <f>IF(Table1[Salary]&gt;AVERAGEIFS(Table1[Salary], Table1[Department], Table1[[#This Row],[Department]]), "High Class", " ")</f>
        <v xml:space="preserve"> </v>
      </c>
    </row>
    <row r="18" spans="1:11" x14ac:dyDescent="0.25">
      <c r="A18" t="s">
        <v>66</v>
      </c>
      <c r="B18" t="s">
        <v>67</v>
      </c>
      <c r="C18" t="s">
        <v>68</v>
      </c>
      <c r="D18" t="s">
        <v>18</v>
      </c>
      <c r="E18" s="1">
        <v>42587</v>
      </c>
      <c r="F18" s="9">
        <v>121300.1</v>
      </c>
      <c r="G18">
        <v>8.5</v>
      </c>
      <c r="H18" t="s">
        <v>34</v>
      </c>
      <c r="I18" t="s">
        <v>69</v>
      </c>
      <c r="J18" s="5">
        <f ca="1">YEAR(TODAY())-YEAR(Table1[HireDate])</f>
        <v>9</v>
      </c>
      <c r="K18" s="5" t="str">
        <f>IF(Table1[Salary]&gt;AVERAGEIFS(Table1[Salary], Table1[Department], Table1[[#This Row],[Department]]), "High Class", " ")</f>
        <v>High Class</v>
      </c>
    </row>
    <row r="19" spans="1:11" x14ac:dyDescent="0.25">
      <c r="A19" t="s">
        <v>80</v>
      </c>
      <c r="B19" t="s">
        <v>81</v>
      </c>
      <c r="C19" t="s">
        <v>82</v>
      </c>
      <c r="D19" t="s">
        <v>42</v>
      </c>
      <c r="E19" s="1">
        <v>42013</v>
      </c>
      <c r="F19" s="9">
        <v>85000.65</v>
      </c>
      <c r="G19">
        <v>9.5</v>
      </c>
      <c r="H19" t="s">
        <v>43</v>
      </c>
      <c r="I19" t="s">
        <v>44</v>
      </c>
      <c r="J19" s="5">
        <f ca="1">YEAR(TODAY())-YEAR(Table1[HireDate])</f>
        <v>10</v>
      </c>
      <c r="K19" s="5" t="str">
        <f>IF(Table1[Salary]&gt;AVERAGEIFS(Table1[Salary], Table1[Department], Table1[[#This Row],[Department]]), "High Class", " ")</f>
        <v>High Class</v>
      </c>
    </row>
    <row r="20" spans="1:11" x14ac:dyDescent="0.25">
      <c r="A20" t="s">
        <v>36</v>
      </c>
      <c r="B20" t="s">
        <v>37</v>
      </c>
      <c r="C20" t="s">
        <v>38</v>
      </c>
      <c r="D20" t="s">
        <v>12</v>
      </c>
      <c r="E20" s="1">
        <v>42268</v>
      </c>
      <c r="F20" s="9">
        <v>98400.75</v>
      </c>
      <c r="G20">
        <v>9.6999999999999993</v>
      </c>
      <c r="H20" t="s">
        <v>13</v>
      </c>
      <c r="I20" t="s">
        <v>14</v>
      </c>
      <c r="J20" s="5">
        <f ca="1">YEAR(TODAY())-YEAR(Table1[HireDate])</f>
        <v>10</v>
      </c>
      <c r="K20" s="5" t="str">
        <f>IF(Table1[Salary]&gt;AVERAGEIFS(Table1[Salary], Table1[Department], Table1[[#This Row],[Department]]), "High Class", " ")</f>
        <v>High Class</v>
      </c>
    </row>
    <row r="21" spans="1:11" x14ac:dyDescent="0.25">
      <c r="A21" t="s">
        <v>116</v>
      </c>
      <c r="B21" t="s">
        <v>117</v>
      </c>
      <c r="C21" t="s">
        <v>118</v>
      </c>
      <c r="D21" t="s">
        <v>56</v>
      </c>
      <c r="E21" s="1">
        <v>42204</v>
      </c>
      <c r="F21" s="9">
        <v>81000.55</v>
      </c>
      <c r="G21">
        <v>9.9</v>
      </c>
      <c r="H21" t="s">
        <v>29</v>
      </c>
      <c r="I21" t="s">
        <v>119</v>
      </c>
      <c r="J21" s="5">
        <f ca="1">YEAR(TODAY())-YEAR(Table1[HireDate])</f>
        <v>10</v>
      </c>
      <c r="K21" s="5" t="str">
        <f>IF(Table1[Salary]&gt;AVERAGEIFS(Table1[Salary], Table1[Department], Table1[[#This Row],[Department]]), "High Class", " ")</f>
        <v>High Class</v>
      </c>
    </row>
    <row r="22" spans="1:11" x14ac:dyDescent="0.25">
      <c r="A22" t="s">
        <v>73</v>
      </c>
      <c r="B22" t="s">
        <v>74</v>
      </c>
      <c r="C22" t="s">
        <v>23</v>
      </c>
      <c r="D22" t="s">
        <v>24</v>
      </c>
      <c r="E22" s="1">
        <v>41968</v>
      </c>
      <c r="F22" s="9">
        <v>109500.25</v>
      </c>
      <c r="G22">
        <v>10.199999999999999</v>
      </c>
      <c r="H22" t="s">
        <v>19</v>
      </c>
      <c r="I22" t="s">
        <v>75</v>
      </c>
      <c r="J22" s="5">
        <f ca="1">YEAR(TODAY())-YEAR(Table1[HireDate])</f>
        <v>11</v>
      </c>
      <c r="K22" s="5" t="str">
        <f>IF(Table1[Salary]&gt;AVERAGEIFS(Table1[Salary], Table1[Department], Table1[[#This Row],[Department]]), "High Class", " ")</f>
        <v>High Class</v>
      </c>
    </row>
    <row r="23" spans="1:11" x14ac:dyDescent="0.25">
      <c r="A23" t="s">
        <v>109</v>
      </c>
      <c r="B23" t="s">
        <v>110</v>
      </c>
      <c r="C23" t="s">
        <v>111</v>
      </c>
      <c r="D23" t="s">
        <v>18</v>
      </c>
      <c r="E23" s="1">
        <v>41939</v>
      </c>
      <c r="F23" s="9">
        <v>128300.2</v>
      </c>
      <c r="G23">
        <v>11.1</v>
      </c>
      <c r="H23" t="s">
        <v>43</v>
      </c>
      <c r="I23" t="s">
        <v>44</v>
      </c>
      <c r="J23" s="5">
        <f ca="1">YEAR(TODAY())-YEAR(Table1[HireDate])</f>
        <v>11</v>
      </c>
      <c r="K23" s="5" t="str">
        <f>IF(Table1[Salary]&gt;AVERAGEIFS(Table1[Salary], Table1[Department], Table1[[#This Row],[Department]]), "High Class", " ")</f>
        <v>High Class</v>
      </c>
    </row>
    <row r="24" spans="1:11" x14ac:dyDescent="0.25">
      <c r="A24" t="s">
        <v>25</v>
      </c>
      <c r="B24" t="s">
        <v>26</v>
      </c>
      <c r="C24" t="s">
        <v>27</v>
      </c>
      <c r="D24" t="s">
        <v>28</v>
      </c>
      <c r="E24" s="1">
        <v>42522</v>
      </c>
      <c r="F24" s="9">
        <v>125500</v>
      </c>
      <c r="G24">
        <v>11.4</v>
      </c>
      <c r="H24" t="s">
        <v>29</v>
      </c>
      <c r="I24" t="s">
        <v>30</v>
      </c>
      <c r="J24" s="5">
        <f ca="1">YEAR(TODAY())-YEAR(Table1[HireDate])</f>
        <v>9</v>
      </c>
      <c r="K24" s="5" t="str">
        <f>IF(Table1[Salary]&gt;AVERAGEIFS(Table1[Salary], Table1[Department], Table1[[#This Row],[Department]]), "High Class", " ")</f>
        <v xml:space="preserve"> </v>
      </c>
    </row>
    <row r="25" spans="1:11" x14ac:dyDescent="0.25">
      <c r="A25" t="s">
        <v>45</v>
      </c>
      <c r="B25" t="s">
        <v>46</v>
      </c>
      <c r="C25" t="s">
        <v>47</v>
      </c>
      <c r="D25" t="s">
        <v>18</v>
      </c>
      <c r="E25" s="1">
        <v>41845</v>
      </c>
      <c r="F25" s="9">
        <v>134200</v>
      </c>
      <c r="G25">
        <v>12</v>
      </c>
      <c r="H25" t="s">
        <v>29</v>
      </c>
      <c r="I25" t="s">
        <v>48</v>
      </c>
      <c r="J25" s="5">
        <f ca="1">YEAR(TODAY())-YEAR(Table1[HireDate])</f>
        <v>11</v>
      </c>
      <c r="K25" s="5" t="str">
        <f>IF(Table1[Salary]&gt;AVERAGEIFS(Table1[Salary], Table1[Department], Table1[[#This Row],[Department]]), "High Class", " ")</f>
        <v>High Class</v>
      </c>
    </row>
    <row r="26" spans="1:11" x14ac:dyDescent="0.25">
      <c r="A26" t="s">
        <v>123</v>
      </c>
      <c r="B26" t="s">
        <v>124</v>
      </c>
      <c r="C26" t="s">
        <v>125</v>
      </c>
      <c r="D26" t="s">
        <v>42</v>
      </c>
      <c r="E26" s="1">
        <v>41540</v>
      </c>
      <c r="F26" s="9">
        <v>99500.75</v>
      </c>
      <c r="G26">
        <v>12.7</v>
      </c>
      <c r="H26" t="s">
        <v>19</v>
      </c>
      <c r="I26" t="s">
        <v>126</v>
      </c>
      <c r="J26" s="5">
        <f ca="1">YEAR(TODAY())-YEAR(Table1[HireDate])</f>
        <v>12</v>
      </c>
      <c r="K26" s="5" t="str">
        <f>IF(Table1[Salary]&gt;AVERAGEIFS(Table1[Salary], Table1[Department], Table1[[#This Row],[Department]]), "High Class", " ")</f>
        <v>High Class</v>
      </c>
    </row>
    <row r="27" spans="1:11" x14ac:dyDescent="0.25">
      <c r="A27" t="s">
        <v>9</v>
      </c>
      <c r="B27" t="s">
        <v>10</v>
      </c>
      <c r="C27" t="s">
        <v>11</v>
      </c>
      <c r="D27" t="s">
        <v>12</v>
      </c>
      <c r="E27" s="1">
        <v>40953</v>
      </c>
      <c r="F27" s="9">
        <v>78960.73</v>
      </c>
      <c r="G27">
        <v>13.1</v>
      </c>
      <c r="H27" t="s">
        <v>13</v>
      </c>
      <c r="I27" t="s">
        <v>14</v>
      </c>
      <c r="J27" s="5">
        <f ca="1">YEAR(TODAY())-YEAR(Table1[HireDate])</f>
        <v>13</v>
      </c>
      <c r="K27" t="str">
        <f>IF(Table1[Salary]&gt;AVERAGEIFS(Table1[Salary], Table1[Department], Table1[[#This Row],[Department]]), "High Class", " ")</f>
        <v xml:space="preserve"> </v>
      </c>
    </row>
    <row r="28" spans="1:11" x14ac:dyDescent="0.25">
      <c r="A28" t="s">
        <v>53</v>
      </c>
      <c r="B28" t="s">
        <v>54</v>
      </c>
      <c r="C28" t="s">
        <v>55</v>
      </c>
      <c r="D28" t="s">
        <v>56</v>
      </c>
      <c r="E28" s="1">
        <v>41424</v>
      </c>
      <c r="F28" s="9">
        <v>89400.8</v>
      </c>
      <c r="G28">
        <v>14.2</v>
      </c>
      <c r="H28" t="s">
        <v>13</v>
      </c>
      <c r="I28" t="s">
        <v>57</v>
      </c>
      <c r="J28" s="5">
        <f ca="1">YEAR(TODAY())-YEAR(Table1[HireDate])</f>
        <v>12</v>
      </c>
      <c r="K28" s="5" t="str">
        <f>IF(Table1[Salary]&gt;AVERAGEIFS(Table1[Salary], Table1[Department], Table1[[#This Row],[Department]]), "High Class", " ")</f>
        <v>High Class</v>
      </c>
    </row>
    <row r="29" spans="1:11" x14ac:dyDescent="0.25">
      <c r="A29" t="s">
        <v>98</v>
      </c>
      <c r="B29" t="s">
        <v>99</v>
      </c>
      <c r="C29" t="s">
        <v>100</v>
      </c>
      <c r="D29" t="s">
        <v>28</v>
      </c>
      <c r="E29" s="1">
        <v>41021</v>
      </c>
      <c r="F29" s="9">
        <v>134800.95000000001</v>
      </c>
      <c r="G29">
        <v>14.6</v>
      </c>
      <c r="H29" t="s">
        <v>29</v>
      </c>
      <c r="I29" t="s">
        <v>101</v>
      </c>
      <c r="J29" s="5">
        <f ca="1">YEAR(TODAY())-YEAR(Table1[HireDate])</f>
        <v>13</v>
      </c>
      <c r="K29" s="5" t="str">
        <f>IF(Table1[Salary]&gt;AVERAGEIFS(Table1[Salary], Table1[Department], Table1[[#This Row],[Department]]), "High Class", " ")</f>
        <v>High Class</v>
      </c>
    </row>
    <row r="30" spans="1:11" x14ac:dyDescent="0.25">
      <c r="A30" t="s">
        <v>15</v>
      </c>
      <c r="B30" t="s">
        <v>16</v>
      </c>
      <c r="C30" t="s">
        <v>17</v>
      </c>
      <c r="D30" t="s">
        <v>18</v>
      </c>
      <c r="E30" s="1">
        <v>43380</v>
      </c>
      <c r="F30" s="9">
        <v>105887.97</v>
      </c>
      <c r="G30">
        <v>14.8</v>
      </c>
      <c r="H30" t="s">
        <v>19</v>
      </c>
      <c r="I30" t="s">
        <v>20</v>
      </c>
      <c r="J30" s="5">
        <f ca="1">YEAR(TODAY())-YEAR(Table1[HireDate])</f>
        <v>7</v>
      </c>
      <c r="K30" s="5" t="str">
        <f>IF(Table1[Salary]&gt;AVERAGEIFS(Table1[Salary], Table1[Department], Table1[[#This Row],[Department]]), "High Class", " ")</f>
        <v xml:space="preserve"> </v>
      </c>
    </row>
    <row r="31" spans="1:11" x14ac:dyDescent="0.25">
      <c r="A31" t="s">
        <v>86</v>
      </c>
      <c r="B31" t="s">
        <v>87</v>
      </c>
      <c r="C31" t="s">
        <v>88</v>
      </c>
      <c r="D31" t="s">
        <v>12</v>
      </c>
      <c r="E31" s="1">
        <v>41351</v>
      </c>
      <c r="F31" s="9">
        <v>88000.4</v>
      </c>
      <c r="G31">
        <v>15</v>
      </c>
      <c r="H31" t="s">
        <v>13</v>
      </c>
      <c r="I31" t="s">
        <v>14</v>
      </c>
      <c r="J31" s="5">
        <f ca="1">YEAR(TODAY())-YEAR(Table1[HireDate])</f>
        <v>12</v>
      </c>
      <c r="K31" s="5" t="str">
        <f>IF(Table1[Salary]&gt;AVERAGEIFS(Table1[Salary], Table1[Department], Table1[[#This Row],[Department]]), "High Class", " ")</f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BDB6-5800-4649-BACF-166614450C79}">
  <dimension ref="A2:K111"/>
  <sheetViews>
    <sheetView showGridLines="0" showRowColHeaders="0" tabSelected="1" workbookViewId="0">
      <selection activeCell="B12" sqref="B12"/>
    </sheetView>
  </sheetViews>
  <sheetFormatPr defaultRowHeight="15" x14ac:dyDescent="0.25"/>
  <cols>
    <col min="1" max="1" width="13.140625" bestFit="1" customWidth="1"/>
    <col min="2" max="2" width="26.28515625" bestFit="1" customWidth="1"/>
    <col min="3" max="3" width="14.28515625" bestFit="1" customWidth="1"/>
    <col min="4" max="4" width="17.5703125" bestFit="1" customWidth="1"/>
    <col min="5" max="5" width="16.42578125" bestFit="1" customWidth="1"/>
    <col min="6" max="6" width="12.5703125" bestFit="1" customWidth="1"/>
    <col min="7" max="7" width="13.7109375" bestFit="1" customWidth="1"/>
    <col min="8" max="8" width="16.5703125" customWidth="1"/>
    <col min="9" max="10" width="12.85546875" bestFit="1" customWidth="1"/>
    <col min="11" max="11" width="11.28515625" bestFit="1" customWidth="1"/>
    <col min="12" max="12" width="10.140625" bestFit="1" customWidth="1"/>
    <col min="13" max="13" width="86.7109375" bestFit="1" customWidth="1"/>
    <col min="14" max="14" width="139.7109375" bestFit="1" customWidth="1"/>
    <col min="15" max="15" width="12.85546875" bestFit="1" customWidth="1"/>
    <col min="16" max="16" width="10" bestFit="1" customWidth="1"/>
    <col min="17" max="17" width="11" bestFit="1" customWidth="1"/>
    <col min="18" max="18" width="10.140625" bestFit="1" customWidth="1"/>
    <col min="19" max="19" width="10.85546875" bestFit="1" customWidth="1"/>
    <col min="20" max="20" width="10" bestFit="1" customWidth="1"/>
    <col min="21" max="21" width="27.7109375" bestFit="1" customWidth="1"/>
    <col min="22" max="22" width="18" bestFit="1" customWidth="1"/>
    <col min="23" max="26" width="4" bestFit="1" customWidth="1"/>
    <col min="27" max="29" width="5" bestFit="1" customWidth="1"/>
    <col min="30" max="30" width="3" bestFit="1" customWidth="1"/>
    <col min="31" max="35" width="5" bestFit="1" customWidth="1"/>
    <col min="36" max="36" width="3" bestFit="1" customWidth="1"/>
    <col min="37" max="37" width="11.28515625" bestFit="1" customWidth="1"/>
  </cols>
  <sheetData>
    <row r="2" spans="1:11" x14ac:dyDescent="0.25">
      <c r="A2" s="22" t="s">
        <v>169</v>
      </c>
      <c r="B2" s="22"/>
      <c r="D2" s="23" t="s">
        <v>167</v>
      </c>
      <c r="E2" s="23"/>
    </row>
    <row r="3" spans="1:11" x14ac:dyDescent="0.25">
      <c r="A3" s="6" t="s">
        <v>180</v>
      </c>
      <c r="B3" t="s">
        <v>131</v>
      </c>
      <c r="D3" s="15" t="s">
        <v>144</v>
      </c>
      <c r="E3" s="15">
        <f>COUNTA(EmpID)</f>
        <v>30</v>
      </c>
    </row>
    <row r="4" spans="1:11" x14ac:dyDescent="0.25">
      <c r="A4" s="7" t="s">
        <v>12</v>
      </c>
      <c r="B4" s="5">
        <v>10.559999999999999</v>
      </c>
      <c r="D4" s="15" t="s">
        <v>145</v>
      </c>
      <c r="E4" s="16">
        <f>AVERAGE(Table1[Salary])</f>
        <v>96711.173333333354</v>
      </c>
    </row>
    <row r="5" spans="1:11" x14ac:dyDescent="0.25">
      <c r="A5" s="7" t="s">
        <v>56</v>
      </c>
      <c r="B5" s="5">
        <v>8.75</v>
      </c>
      <c r="D5" s="15" t="s">
        <v>146</v>
      </c>
      <c r="E5" s="15">
        <f>AVERAGE(Table1[YearsExperience])</f>
        <v>8.1300000000000008</v>
      </c>
    </row>
    <row r="6" spans="1:11" x14ac:dyDescent="0.25">
      <c r="A6" s="7" t="s">
        <v>18</v>
      </c>
      <c r="B6" s="5">
        <v>7.5333333333333332</v>
      </c>
    </row>
    <row r="7" spans="1:11" x14ac:dyDescent="0.25">
      <c r="A7" s="7" t="s">
        <v>42</v>
      </c>
      <c r="B7" s="5">
        <v>7.1199999999999992</v>
      </c>
      <c r="D7" s="21" t="s">
        <v>149</v>
      </c>
      <c r="E7" s="21"/>
      <c r="G7" s="21" t="s">
        <v>150</v>
      </c>
      <c r="H7" s="21"/>
      <c r="J7" s="21" t="s">
        <v>151</v>
      </c>
      <c r="K7" s="21"/>
    </row>
    <row r="8" spans="1:11" x14ac:dyDescent="0.25">
      <c r="A8" s="7" t="s">
        <v>28</v>
      </c>
      <c r="B8" s="5">
        <v>13</v>
      </c>
      <c r="D8" s="2" t="s">
        <v>1</v>
      </c>
      <c r="E8" s="2" t="s">
        <v>5</v>
      </c>
      <c r="G8" s="2" t="s">
        <v>1</v>
      </c>
      <c r="H8" s="2" t="s">
        <v>6</v>
      </c>
      <c r="J8" s="2" t="s">
        <v>3</v>
      </c>
      <c r="K8" s="10" t="s">
        <v>127</v>
      </c>
    </row>
    <row r="9" spans="1:11" x14ac:dyDescent="0.25">
      <c r="A9" s="7" t="s">
        <v>24</v>
      </c>
      <c r="B9" s="5">
        <v>5.34</v>
      </c>
      <c r="D9" s="3" t="s">
        <v>99</v>
      </c>
      <c r="E9" s="13">
        <v>134800.95000000001</v>
      </c>
      <c r="G9" s="3" t="s">
        <v>22</v>
      </c>
      <c r="H9" s="3">
        <v>1.3</v>
      </c>
      <c r="J9" s="3" t="s">
        <v>18</v>
      </c>
      <c r="K9" s="11">
        <v>3</v>
      </c>
    </row>
    <row r="10" spans="1:11" x14ac:dyDescent="0.25">
      <c r="A10" s="7" t="s">
        <v>128</v>
      </c>
      <c r="B10" s="5">
        <v>8.129999999999999</v>
      </c>
      <c r="D10" s="4" t="s">
        <v>46</v>
      </c>
      <c r="E10" s="14">
        <v>134200</v>
      </c>
      <c r="G10" s="4" t="s">
        <v>63</v>
      </c>
      <c r="H10" s="4">
        <v>2.1</v>
      </c>
      <c r="J10" s="4" t="s">
        <v>42</v>
      </c>
      <c r="K10" s="12">
        <v>4</v>
      </c>
    </row>
    <row r="11" spans="1:11" x14ac:dyDescent="0.25">
      <c r="D11" s="3" t="s">
        <v>110</v>
      </c>
      <c r="E11" s="13">
        <v>128300.2</v>
      </c>
      <c r="G11" s="3" t="s">
        <v>84</v>
      </c>
      <c r="H11" s="3">
        <v>2.5</v>
      </c>
      <c r="J11" s="3" t="s">
        <v>24</v>
      </c>
      <c r="K11" s="11">
        <v>6</v>
      </c>
    </row>
    <row r="12" spans="1:11" x14ac:dyDescent="0.25">
      <c r="D12" s="4" t="s">
        <v>84</v>
      </c>
      <c r="E12" s="14">
        <v>125700.85</v>
      </c>
    </row>
    <row r="13" spans="1:11" x14ac:dyDescent="0.25">
      <c r="D13" s="3" t="s">
        <v>26</v>
      </c>
      <c r="E13" s="13">
        <v>125500</v>
      </c>
    </row>
    <row r="14" spans="1:11" x14ac:dyDescent="0.25">
      <c r="A14" s="22" t="s">
        <v>170</v>
      </c>
      <c r="B14" s="22"/>
    </row>
    <row r="15" spans="1:11" x14ac:dyDescent="0.25">
      <c r="A15" s="6" t="s">
        <v>7</v>
      </c>
      <c r="B15" t="s">
        <v>181</v>
      </c>
    </row>
    <row r="16" spans="1:11" x14ac:dyDescent="0.25">
      <c r="A16" s="7" t="s">
        <v>13</v>
      </c>
      <c r="B16">
        <v>7</v>
      </c>
      <c r="D16" s="22" t="s">
        <v>168</v>
      </c>
      <c r="E16" s="22"/>
      <c r="F16" s="22"/>
      <c r="G16" s="22"/>
      <c r="H16" s="22"/>
      <c r="I16" s="22"/>
      <c r="J16" s="22"/>
      <c r="K16" s="22"/>
    </row>
    <row r="17" spans="1:11" x14ac:dyDescent="0.25">
      <c r="A17" s="8" t="s">
        <v>20</v>
      </c>
      <c r="B17">
        <v>1</v>
      </c>
      <c r="D17" s="6" t="s">
        <v>181</v>
      </c>
      <c r="E17" s="6" t="s">
        <v>7</v>
      </c>
    </row>
    <row r="18" spans="1:11" x14ac:dyDescent="0.25">
      <c r="A18" s="8" t="s">
        <v>57</v>
      </c>
      <c r="B18">
        <v>1</v>
      </c>
      <c r="D18" s="6" t="s">
        <v>3</v>
      </c>
      <c r="E18" t="s">
        <v>13</v>
      </c>
      <c r="F18" t="s">
        <v>43</v>
      </c>
      <c r="G18" t="s">
        <v>52</v>
      </c>
      <c r="H18" t="s">
        <v>34</v>
      </c>
      <c r="I18" t="s">
        <v>19</v>
      </c>
      <c r="J18" t="s">
        <v>29</v>
      </c>
      <c r="K18" t="s">
        <v>128</v>
      </c>
    </row>
    <row r="19" spans="1:11" x14ac:dyDescent="0.25">
      <c r="A19" s="8" t="s">
        <v>115</v>
      </c>
      <c r="B19">
        <v>1</v>
      </c>
      <c r="D19" s="7" t="s">
        <v>12</v>
      </c>
      <c r="E19">
        <v>4</v>
      </c>
      <c r="H19">
        <v>1</v>
      </c>
      <c r="K19">
        <v>5</v>
      </c>
    </row>
    <row r="20" spans="1:11" x14ac:dyDescent="0.25">
      <c r="A20" s="8" t="s">
        <v>14</v>
      </c>
      <c r="B20">
        <v>3</v>
      </c>
      <c r="D20" s="7" t="s">
        <v>56</v>
      </c>
      <c r="E20">
        <v>1</v>
      </c>
      <c r="J20">
        <v>3</v>
      </c>
      <c r="K20">
        <v>4</v>
      </c>
    </row>
    <row r="21" spans="1:11" x14ac:dyDescent="0.25">
      <c r="A21" s="8" t="s">
        <v>72</v>
      </c>
      <c r="B21">
        <v>1</v>
      </c>
      <c r="D21" s="7" t="s">
        <v>18</v>
      </c>
      <c r="F21">
        <v>1</v>
      </c>
      <c r="H21">
        <v>4</v>
      </c>
      <c r="I21">
        <v>2</v>
      </c>
      <c r="J21">
        <v>2</v>
      </c>
      <c r="K21">
        <v>9</v>
      </c>
    </row>
    <row r="22" spans="1:11" x14ac:dyDescent="0.25">
      <c r="A22" s="7" t="s">
        <v>43</v>
      </c>
      <c r="B22">
        <v>4</v>
      </c>
      <c r="D22" s="7" t="s">
        <v>42</v>
      </c>
      <c r="F22">
        <v>3</v>
      </c>
      <c r="G22">
        <v>1</v>
      </c>
      <c r="I22">
        <v>1</v>
      </c>
      <c r="K22">
        <v>5</v>
      </c>
    </row>
    <row r="23" spans="1:11" x14ac:dyDescent="0.25">
      <c r="A23" s="8" t="s">
        <v>65</v>
      </c>
      <c r="B23">
        <v>1</v>
      </c>
      <c r="D23" s="7" t="s">
        <v>28</v>
      </c>
      <c r="J23">
        <v>2</v>
      </c>
      <c r="K23">
        <v>2</v>
      </c>
    </row>
    <row r="24" spans="1:11" x14ac:dyDescent="0.25">
      <c r="A24" s="8" t="s">
        <v>44</v>
      </c>
      <c r="B24">
        <v>3</v>
      </c>
      <c r="D24" s="7" t="s">
        <v>24</v>
      </c>
      <c r="E24">
        <v>2</v>
      </c>
      <c r="G24">
        <v>1</v>
      </c>
      <c r="I24">
        <v>2</v>
      </c>
      <c r="K24">
        <v>5</v>
      </c>
    </row>
    <row r="25" spans="1:11" x14ac:dyDescent="0.25">
      <c r="A25" s="7" t="s">
        <v>52</v>
      </c>
      <c r="B25">
        <v>2</v>
      </c>
      <c r="D25" s="7" t="s">
        <v>128</v>
      </c>
      <c r="E25">
        <v>7</v>
      </c>
      <c r="F25">
        <v>4</v>
      </c>
      <c r="G25">
        <v>2</v>
      </c>
      <c r="H25">
        <v>5</v>
      </c>
      <c r="I25">
        <v>5</v>
      </c>
      <c r="J25">
        <v>7</v>
      </c>
      <c r="K25">
        <v>30</v>
      </c>
    </row>
    <row r="26" spans="1:11" x14ac:dyDescent="0.25">
      <c r="A26" s="8" t="s">
        <v>20</v>
      </c>
      <c r="B26">
        <v>1</v>
      </c>
    </row>
    <row r="27" spans="1:11" x14ac:dyDescent="0.25">
      <c r="A27" s="8" t="s">
        <v>97</v>
      </c>
      <c r="B27">
        <v>1</v>
      </c>
    </row>
    <row r="28" spans="1:11" x14ac:dyDescent="0.25">
      <c r="A28" s="7" t="s">
        <v>34</v>
      </c>
      <c r="B28">
        <v>5</v>
      </c>
      <c r="D28" s="22" t="s">
        <v>171</v>
      </c>
      <c r="E28" s="22"/>
    </row>
    <row r="29" spans="1:11" x14ac:dyDescent="0.25">
      <c r="A29" s="8" t="s">
        <v>85</v>
      </c>
      <c r="B29">
        <v>1</v>
      </c>
      <c r="D29" s="6" t="s">
        <v>185</v>
      </c>
      <c r="E29" t="s">
        <v>181</v>
      </c>
    </row>
    <row r="30" spans="1:11" x14ac:dyDescent="0.25">
      <c r="A30" s="8" t="s">
        <v>122</v>
      </c>
      <c r="B30">
        <v>1</v>
      </c>
      <c r="D30" s="7" t="s">
        <v>88</v>
      </c>
      <c r="E30">
        <v>1</v>
      </c>
    </row>
    <row r="31" spans="1:11" x14ac:dyDescent="0.25">
      <c r="A31" s="8" t="s">
        <v>35</v>
      </c>
      <c r="B31">
        <v>1</v>
      </c>
      <c r="D31" s="7" t="s">
        <v>104</v>
      </c>
      <c r="E31">
        <v>1</v>
      </c>
    </row>
    <row r="32" spans="1:11" x14ac:dyDescent="0.25">
      <c r="A32" s="8" t="s">
        <v>108</v>
      </c>
      <c r="B32">
        <v>1</v>
      </c>
      <c r="D32" s="7" t="s">
        <v>17</v>
      </c>
      <c r="E32">
        <v>2</v>
      </c>
    </row>
    <row r="33" spans="1:5" x14ac:dyDescent="0.25">
      <c r="A33" s="8" t="s">
        <v>69</v>
      </c>
      <c r="B33">
        <v>1</v>
      </c>
      <c r="D33" s="7" t="s">
        <v>111</v>
      </c>
      <c r="E33">
        <v>1</v>
      </c>
    </row>
    <row r="34" spans="1:5" x14ac:dyDescent="0.25">
      <c r="A34" s="7" t="s">
        <v>19</v>
      </c>
      <c r="B34">
        <v>5</v>
      </c>
      <c r="D34" s="7" t="s">
        <v>33</v>
      </c>
      <c r="E34">
        <v>2</v>
      </c>
    </row>
    <row r="35" spans="1:5" x14ac:dyDescent="0.25">
      <c r="A35" s="8" t="s">
        <v>20</v>
      </c>
      <c r="B35">
        <v>1</v>
      </c>
      <c r="D35" s="7" t="s">
        <v>41</v>
      </c>
      <c r="E35">
        <v>1</v>
      </c>
    </row>
    <row r="36" spans="1:5" x14ac:dyDescent="0.25">
      <c r="A36" s="8" t="s">
        <v>105</v>
      </c>
      <c r="B36">
        <v>1</v>
      </c>
      <c r="D36" s="7" t="s">
        <v>23</v>
      </c>
      <c r="E36">
        <v>3</v>
      </c>
    </row>
    <row r="37" spans="1:5" x14ac:dyDescent="0.25">
      <c r="A37" s="8" t="s">
        <v>126</v>
      </c>
      <c r="B37">
        <v>1</v>
      </c>
      <c r="D37" s="7" t="s">
        <v>68</v>
      </c>
      <c r="E37">
        <v>1</v>
      </c>
    </row>
    <row r="38" spans="1:5" x14ac:dyDescent="0.25">
      <c r="A38" s="8" t="s">
        <v>75</v>
      </c>
      <c r="B38">
        <v>1</v>
      </c>
      <c r="D38" s="7" t="s">
        <v>38</v>
      </c>
      <c r="E38">
        <v>2</v>
      </c>
    </row>
    <row r="39" spans="1:5" x14ac:dyDescent="0.25">
      <c r="A39" s="8" t="s">
        <v>91</v>
      </c>
      <c r="B39">
        <v>1</v>
      </c>
      <c r="D39" s="7" t="s">
        <v>118</v>
      </c>
      <c r="E39">
        <v>1</v>
      </c>
    </row>
    <row r="40" spans="1:5" x14ac:dyDescent="0.25">
      <c r="A40" s="7" t="s">
        <v>29</v>
      </c>
      <c r="B40">
        <v>7</v>
      </c>
      <c r="D40" s="7" t="s">
        <v>55</v>
      </c>
      <c r="E40">
        <v>1</v>
      </c>
    </row>
    <row r="41" spans="1:5" x14ac:dyDescent="0.25">
      <c r="A41" s="8" t="s">
        <v>119</v>
      </c>
      <c r="B41">
        <v>1</v>
      </c>
      <c r="D41" s="7" t="s">
        <v>11</v>
      </c>
      <c r="E41">
        <v>2</v>
      </c>
    </row>
    <row r="42" spans="1:5" x14ac:dyDescent="0.25">
      <c r="A42" s="8" t="s">
        <v>61</v>
      </c>
      <c r="B42">
        <v>1</v>
      </c>
      <c r="D42" s="7" t="s">
        <v>96</v>
      </c>
      <c r="E42">
        <v>1</v>
      </c>
    </row>
    <row r="43" spans="1:5" x14ac:dyDescent="0.25">
      <c r="A43" s="8" t="s">
        <v>48</v>
      </c>
      <c r="B43">
        <v>2</v>
      </c>
      <c r="D43" s="7" t="s">
        <v>125</v>
      </c>
      <c r="E43">
        <v>1</v>
      </c>
    </row>
    <row r="44" spans="1:5" x14ac:dyDescent="0.25">
      <c r="A44" s="8" t="s">
        <v>79</v>
      </c>
      <c r="B44">
        <v>1</v>
      </c>
      <c r="D44" s="7" t="s">
        <v>64</v>
      </c>
      <c r="E44">
        <v>1</v>
      </c>
    </row>
    <row r="45" spans="1:5" x14ac:dyDescent="0.25">
      <c r="A45" s="8" t="s">
        <v>30</v>
      </c>
      <c r="B45">
        <v>1</v>
      </c>
      <c r="D45" s="7" t="s">
        <v>51</v>
      </c>
      <c r="E45">
        <v>1</v>
      </c>
    </row>
    <row r="46" spans="1:5" x14ac:dyDescent="0.25">
      <c r="A46" s="8" t="s">
        <v>101</v>
      </c>
      <c r="B46">
        <v>1</v>
      </c>
      <c r="D46" s="7" t="s">
        <v>100</v>
      </c>
      <c r="E46">
        <v>1</v>
      </c>
    </row>
    <row r="47" spans="1:5" x14ac:dyDescent="0.25">
      <c r="A47" s="7" t="s">
        <v>128</v>
      </c>
      <c r="B47">
        <v>30</v>
      </c>
      <c r="D47" s="7" t="s">
        <v>27</v>
      </c>
      <c r="E47">
        <v>1</v>
      </c>
    </row>
    <row r="48" spans="1:5" x14ac:dyDescent="0.25">
      <c r="D48" s="7" t="s">
        <v>78</v>
      </c>
      <c r="E48">
        <v>1</v>
      </c>
    </row>
    <row r="49" spans="1:5" x14ac:dyDescent="0.25">
      <c r="D49" s="7" t="s">
        <v>114</v>
      </c>
      <c r="E49">
        <v>1</v>
      </c>
    </row>
    <row r="50" spans="1:5" x14ac:dyDescent="0.25">
      <c r="D50" s="7" t="s">
        <v>47</v>
      </c>
      <c r="E50">
        <v>2</v>
      </c>
    </row>
    <row r="51" spans="1:5" x14ac:dyDescent="0.25">
      <c r="A51" s="22" t="s">
        <v>172</v>
      </c>
      <c r="B51" s="22"/>
      <c r="C51" s="22"/>
      <c r="D51" s="7" t="s">
        <v>60</v>
      </c>
      <c r="E51">
        <v>1</v>
      </c>
    </row>
    <row r="52" spans="1:5" x14ac:dyDescent="0.25">
      <c r="A52" s="6" t="s">
        <v>3</v>
      </c>
      <c r="B52" t="s">
        <v>130</v>
      </c>
      <c r="C52" t="s">
        <v>129</v>
      </c>
      <c r="D52" s="7" t="s">
        <v>82</v>
      </c>
      <c r="E52">
        <v>1</v>
      </c>
    </row>
    <row r="53" spans="1:5" x14ac:dyDescent="0.25">
      <c r="A53" s="7" t="s">
        <v>12</v>
      </c>
      <c r="B53" s="9">
        <v>91752.645999999993</v>
      </c>
      <c r="C53" s="9">
        <v>458763.23</v>
      </c>
      <c r="D53" s="7" t="s">
        <v>128</v>
      </c>
      <c r="E53">
        <v>30</v>
      </c>
    </row>
    <row r="54" spans="1:5" x14ac:dyDescent="0.25">
      <c r="A54" s="7" t="s">
        <v>56</v>
      </c>
      <c r="B54" s="9">
        <v>80025.5625</v>
      </c>
      <c r="C54" s="9">
        <v>320102.25</v>
      </c>
    </row>
    <row r="55" spans="1:5" x14ac:dyDescent="0.25">
      <c r="A55" s="7" t="s">
        <v>18</v>
      </c>
      <c r="B55" s="9">
        <v>113293.46888888888</v>
      </c>
      <c r="C55" s="9">
        <v>1019641.2199999999</v>
      </c>
    </row>
    <row r="56" spans="1:5" x14ac:dyDescent="0.25">
      <c r="A56" s="7" t="s">
        <v>42</v>
      </c>
      <c r="B56" s="9">
        <v>78200.459999999992</v>
      </c>
      <c r="C56" s="9">
        <v>391002.3</v>
      </c>
      <c r="D56" s="22" t="s">
        <v>173</v>
      </c>
      <c r="E56" s="22"/>
    </row>
    <row r="57" spans="1:5" x14ac:dyDescent="0.25">
      <c r="A57" s="7" t="s">
        <v>28</v>
      </c>
      <c r="B57" s="9">
        <v>130150.47500000001</v>
      </c>
      <c r="C57" s="9">
        <v>260300.95</v>
      </c>
      <c r="D57" s="6" t="s">
        <v>182</v>
      </c>
      <c r="E57" t="s">
        <v>147</v>
      </c>
    </row>
    <row r="58" spans="1:5" x14ac:dyDescent="0.25">
      <c r="A58" s="7" t="s">
        <v>24</v>
      </c>
      <c r="B58" s="9">
        <v>90305.05</v>
      </c>
      <c r="C58" s="9">
        <v>451525.25</v>
      </c>
      <c r="D58" s="7" t="s">
        <v>133</v>
      </c>
      <c r="E58">
        <v>2</v>
      </c>
    </row>
    <row r="59" spans="1:5" x14ac:dyDescent="0.25">
      <c r="A59" s="7" t="s">
        <v>128</v>
      </c>
      <c r="B59" s="9">
        <v>96711.17333333334</v>
      </c>
      <c r="C59">
        <v>2901335.2</v>
      </c>
      <c r="D59" s="7" t="s">
        <v>134</v>
      </c>
      <c r="E59">
        <v>3</v>
      </c>
    </row>
    <row r="60" spans="1:5" x14ac:dyDescent="0.25">
      <c r="D60" s="7" t="s">
        <v>139</v>
      </c>
      <c r="E60">
        <v>3</v>
      </c>
    </row>
    <row r="61" spans="1:5" x14ac:dyDescent="0.25">
      <c r="D61" s="7" t="s">
        <v>135</v>
      </c>
      <c r="E61">
        <v>3</v>
      </c>
    </row>
    <row r="62" spans="1:5" x14ac:dyDescent="0.25">
      <c r="D62" s="7" t="s">
        <v>137</v>
      </c>
      <c r="E62">
        <v>4</v>
      </c>
    </row>
    <row r="63" spans="1:5" x14ac:dyDescent="0.25">
      <c r="D63" s="7" t="s">
        <v>136</v>
      </c>
      <c r="E63">
        <v>3</v>
      </c>
    </row>
    <row r="64" spans="1:5" x14ac:dyDescent="0.25">
      <c r="D64" s="7" t="s">
        <v>140</v>
      </c>
      <c r="E64">
        <v>4</v>
      </c>
    </row>
    <row r="65" spans="1:5" x14ac:dyDescent="0.25">
      <c r="D65" s="7" t="s">
        <v>138</v>
      </c>
      <c r="E65">
        <v>4</v>
      </c>
    </row>
    <row r="66" spans="1:5" x14ac:dyDescent="0.25">
      <c r="D66" s="7" t="s">
        <v>141</v>
      </c>
      <c r="E66">
        <v>2</v>
      </c>
    </row>
    <row r="67" spans="1:5" x14ac:dyDescent="0.25">
      <c r="D67" s="7" t="s">
        <v>143</v>
      </c>
      <c r="E67">
        <v>1</v>
      </c>
    </row>
    <row r="68" spans="1:5" x14ac:dyDescent="0.25">
      <c r="D68" s="7" t="s">
        <v>142</v>
      </c>
      <c r="E68">
        <v>1</v>
      </c>
    </row>
    <row r="69" spans="1:5" x14ac:dyDescent="0.25">
      <c r="D69" s="7" t="s">
        <v>128</v>
      </c>
      <c r="E69">
        <v>30</v>
      </c>
    </row>
    <row r="74" spans="1:5" x14ac:dyDescent="0.25">
      <c r="A74" s="22" t="s">
        <v>174</v>
      </c>
      <c r="B74" s="22"/>
      <c r="C74" s="22"/>
      <c r="D74" s="22"/>
      <c r="E74" s="22"/>
    </row>
    <row r="75" spans="1:5" x14ac:dyDescent="0.25">
      <c r="A75" s="6" t="s">
        <v>7</v>
      </c>
      <c r="B75" t="s">
        <v>148</v>
      </c>
      <c r="C75" t="s">
        <v>183</v>
      </c>
      <c r="D75" t="s">
        <v>130</v>
      </c>
      <c r="E75" t="s">
        <v>184</v>
      </c>
    </row>
    <row r="76" spans="1:5" x14ac:dyDescent="0.25">
      <c r="A76" s="7" t="s">
        <v>13</v>
      </c>
      <c r="B76" s="9">
        <v>74500.350000000006</v>
      </c>
      <c r="C76" s="9">
        <v>99800.75</v>
      </c>
      <c r="D76" s="9">
        <v>89440.997142857144</v>
      </c>
      <c r="E76" s="9">
        <v>9833.8473571328559</v>
      </c>
    </row>
    <row r="77" spans="1:5" x14ac:dyDescent="0.25">
      <c r="A77" s="7" t="s">
        <v>43</v>
      </c>
      <c r="B77" s="9">
        <v>60200.45</v>
      </c>
      <c r="C77" s="9">
        <v>128300.2</v>
      </c>
      <c r="D77" s="9">
        <v>87500.375</v>
      </c>
      <c r="E77" s="9">
        <v>29081.288945199216</v>
      </c>
    </row>
    <row r="78" spans="1:5" x14ac:dyDescent="0.25">
      <c r="A78" s="7" t="s">
        <v>52</v>
      </c>
      <c r="B78" s="9">
        <v>69800.25</v>
      </c>
      <c r="C78" s="9">
        <v>112300.65</v>
      </c>
      <c r="D78" s="9">
        <v>91050.45</v>
      </c>
      <c r="E78" s="9">
        <v>30052.321043140775</v>
      </c>
    </row>
    <row r="79" spans="1:5" x14ac:dyDescent="0.25">
      <c r="A79" s="7" t="s">
        <v>34</v>
      </c>
      <c r="B79" s="9">
        <v>93600.6</v>
      </c>
      <c r="C79" s="9">
        <v>125700.85</v>
      </c>
      <c r="D79" s="9">
        <v>114370.41</v>
      </c>
      <c r="E79" s="9">
        <v>12359.154537244764</v>
      </c>
    </row>
    <row r="80" spans="1:5" x14ac:dyDescent="0.25">
      <c r="A80" s="7" t="s">
        <v>19</v>
      </c>
      <c r="B80" s="9">
        <v>58200.800000000003</v>
      </c>
      <c r="C80" s="9">
        <v>109500.25</v>
      </c>
      <c r="D80" s="9">
        <v>95518.093999999997</v>
      </c>
      <c r="E80" s="9">
        <v>21166.98021395427</v>
      </c>
    </row>
    <row r="81" spans="1:5" x14ac:dyDescent="0.25">
      <c r="A81" s="7" t="s">
        <v>29</v>
      </c>
      <c r="B81" s="9">
        <v>68500.899999999994</v>
      </c>
      <c r="C81" s="9">
        <v>134800.95000000001</v>
      </c>
      <c r="D81" s="9">
        <v>99100.471428571429</v>
      </c>
      <c r="E81" s="9">
        <v>30729.865632866771</v>
      </c>
    </row>
    <row r="82" spans="1:5" x14ac:dyDescent="0.25">
      <c r="A82" s="7" t="s">
        <v>128</v>
      </c>
      <c r="B82" s="9">
        <v>58200.800000000003</v>
      </c>
      <c r="C82" s="9">
        <v>134800.95000000001</v>
      </c>
      <c r="D82" s="9">
        <v>96711.173333333325</v>
      </c>
      <c r="E82" s="9">
        <v>22337.06747999334</v>
      </c>
    </row>
    <row r="86" spans="1:5" x14ac:dyDescent="0.25">
      <c r="A86" s="22" t="s">
        <v>175</v>
      </c>
      <c r="B86" s="22"/>
    </row>
    <row r="87" spans="1:5" x14ac:dyDescent="0.25">
      <c r="A87" s="6" t="s">
        <v>8</v>
      </c>
      <c r="B87" t="s">
        <v>129</v>
      </c>
    </row>
    <row r="88" spans="1:5" x14ac:dyDescent="0.25">
      <c r="A88" s="7" t="s">
        <v>119</v>
      </c>
      <c r="B88" s="9">
        <v>81000.55</v>
      </c>
    </row>
    <row r="89" spans="1:5" x14ac:dyDescent="0.25">
      <c r="A89" s="7" t="s">
        <v>85</v>
      </c>
      <c r="B89" s="9">
        <v>125700.85</v>
      </c>
    </row>
    <row r="90" spans="1:5" x14ac:dyDescent="0.25">
      <c r="A90" s="7" t="s">
        <v>20</v>
      </c>
      <c r="B90" s="9">
        <v>315211.81999999995</v>
      </c>
    </row>
    <row r="91" spans="1:5" x14ac:dyDescent="0.25">
      <c r="A91" s="7" t="s">
        <v>61</v>
      </c>
      <c r="B91" s="9">
        <v>68500.899999999994</v>
      </c>
    </row>
    <row r="92" spans="1:5" x14ac:dyDescent="0.25">
      <c r="A92" s="7" t="s">
        <v>105</v>
      </c>
      <c r="B92" s="9">
        <v>58200.800000000003</v>
      </c>
    </row>
    <row r="93" spans="1:5" x14ac:dyDescent="0.25">
      <c r="A93" s="7" t="s">
        <v>122</v>
      </c>
      <c r="B93" s="9">
        <v>115800</v>
      </c>
    </row>
    <row r="94" spans="1:5" x14ac:dyDescent="0.25">
      <c r="A94" s="7" t="s">
        <v>48</v>
      </c>
      <c r="B94" s="9">
        <v>212400.35</v>
      </c>
    </row>
    <row r="95" spans="1:5" x14ac:dyDescent="0.25">
      <c r="A95" s="7" t="s">
        <v>35</v>
      </c>
      <c r="B95" s="9">
        <v>115450.5</v>
      </c>
    </row>
    <row r="96" spans="1:5" x14ac:dyDescent="0.25">
      <c r="A96" s="7" t="s">
        <v>97</v>
      </c>
      <c r="B96" s="9">
        <v>69800.25</v>
      </c>
    </row>
    <row r="97" spans="1:2" x14ac:dyDescent="0.25">
      <c r="A97" s="7" t="s">
        <v>108</v>
      </c>
      <c r="B97" s="9">
        <v>93600.6</v>
      </c>
    </row>
    <row r="98" spans="1:2" x14ac:dyDescent="0.25">
      <c r="A98" s="7" t="s">
        <v>126</v>
      </c>
      <c r="B98" s="9">
        <v>99500.75</v>
      </c>
    </row>
    <row r="99" spans="1:2" x14ac:dyDescent="0.25">
      <c r="A99" s="7" t="s">
        <v>75</v>
      </c>
      <c r="B99" s="9">
        <v>109500.25</v>
      </c>
    </row>
    <row r="100" spans="1:2" x14ac:dyDescent="0.25">
      <c r="A100" s="7" t="s">
        <v>65</v>
      </c>
      <c r="B100" s="9">
        <v>60200.45</v>
      </c>
    </row>
    <row r="101" spans="1:2" x14ac:dyDescent="0.25">
      <c r="A101" s="7" t="s">
        <v>91</v>
      </c>
      <c r="B101" s="9">
        <v>104500.7</v>
      </c>
    </row>
    <row r="102" spans="1:2" x14ac:dyDescent="0.25">
      <c r="A102" s="7" t="s">
        <v>79</v>
      </c>
      <c r="B102" s="9">
        <v>71500.55</v>
      </c>
    </row>
    <row r="103" spans="1:2" x14ac:dyDescent="0.25">
      <c r="A103" s="7" t="s">
        <v>57</v>
      </c>
      <c r="B103" s="9">
        <v>89400.8</v>
      </c>
    </row>
    <row r="104" spans="1:2" x14ac:dyDescent="0.25">
      <c r="A104" s="7" t="s">
        <v>69</v>
      </c>
      <c r="B104" s="9">
        <v>121300.1</v>
      </c>
    </row>
    <row r="105" spans="1:2" x14ac:dyDescent="0.25">
      <c r="A105" s="7" t="s">
        <v>30</v>
      </c>
      <c r="B105" s="9">
        <v>125500</v>
      </c>
    </row>
    <row r="106" spans="1:2" x14ac:dyDescent="0.25">
      <c r="A106" s="7" t="s">
        <v>115</v>
      </c>
      <c r="B106" s="9">
        <v>74500.350000000006</v>
      </c>
    </row>
    <row r="107" spans="1:2" x14ac:dyDescent="0.25">
      <c r="A107" s="7" t="s">
        <v>44</v>
      </c>
      <c r="B107" s="9">
        <v>289801.05</v>
      </c>
    </row>
    <row r="108" spans="1:2" x14ac:dyDescent="0.25">
      <c r="A108" s="7" t="s">
        <v>101</v>
      </c>
      <c r="B108" s="9">
        <v>134800.95000000001</v>
      </c>
    </row>
    <row r="109" spans="1:2" x14ac:dyDescent="0.25">
      <c r="A109" s="7" t="s">
        <v>14</v>
      </c>
      <c r="B109" s="9">
        <v>265361.88</v>
      </c>
    </row>
    <row r="110" spans="1:2" x14ac:dyDescent="0.25">
      <c r="A110" s="7" t="s">
        <v>72</v>
      </c>
      <c r="B110" s="9">
        <v>99800.75</v>
      </c>
    </row>
    <row r="111" spans="1:2" x14ac:dyDescent="0.25">
      <c r="A111" s="7" t="s">
        <v>128</v>
      </c>
      <c r="B111" s="9">
        <v>2901335.2</v>
      </c>
    </row>
  </sheetData>
  <mergeCells count="12">
    <mergeCell ref="A86:B86"/>
    <mergeCell ref="D28:E28"/>
    <mergeCell ref="D16:K16"/>
    <mergeCell ref="A51:C51"/>
    <mergeCell ref="D56:E56"/>
    <mergeCell ref="A74:E74"/>
    <mergeCell ref="D7:E7"/>
    <mergeCell ref="G7:H7"/>
    <mergeCell ref="J7:K7"/>
    <mergeCell ref="A14:B14"/>
    <mergeCell ref="A2:B2"/>
    <mergeCell ref="D2:E2"/>
  </mergeCells>
  <pageMargins left="0.7" right="0.7" top="0.75" bottom="0.75" header="0.3" footer="0.3"/>
  <pageSetup orientation="portrait" r:id="rId9"/>
  <drawing r:id="rId10"/>
  <legacy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327D-7F6D-4F30-920D-FB9C47BBD47D}">
  <dimension ref="B4:C15"/>
  <sheetViews>
    <sheetView showGridLines="0" workbookViewId="0">
      <selection activeCell="C23" sqref="C23"/>
    </sheetView>
  </sheetViews>
  <sheetFormatPr defaultRowHeight="15" x14ac:dyDescent="0.25"/>
  <cols>
    <col min="2" max="2" width="84.5703125" bestFit="1" customWidth="1"/>
    <col min="3" max="3" width="143" bestFit="1" customWidth="1"/>
  </cols>
  <sheetData>
    <row r="4" spans="2:3" x14ac:dyDescent="0.25">
      <c r="B4" s="17" t="s">
        <v>152</v>
      </c>
      <c r="C4" s="17" t="s">
        <v>164</v>
      </c>
    </row>
    <row r="5" spans="2:3" x14ac:dyDescent="0.25">
      <c r="B5" s="17" t="s">
        <v>154</v>
      </c>
      <c r="C5" s="17" t="s">
        <v>28</v>
      </c>
    </row>
    <row r="6" spans="2:3" x14ac:dyDescent="0.25">
      <c r="B6" s="17" t="s">
        <v>155</v>
      </c>
      <c r="C6" s="17" t="s">
        <v>165</v>
      </c>
    </row>
    <row r="7" spans="2:3" x14ac:dyDescent="0.25">
      <c r="B7" s="17" t="s">
        <v>156</v>
      </c>
      <c r="C7" s="17" t="s">
        <v>166</v>
      </c>
    </row>
    <row r="8" spans="2:3" x14ac:dyDescent="0.25">
      <c r="B8" s="17" t="s">
        <v>157</v>
      </c>
      <c r="C8" s="17" t="s">
        <v>179</v>
      </c>
    </row>
    <row r="9" spans="2:3" x14ac:dyDescent="0.25">
      <c r="B9" s="17" t="s">
        <v>158</v>
      </c>
      <c r="C9" s="17" t="s">
        <v>165</v>
      </c>
    </row>
    <row r="10" spans="2:3" x14ac:dyDescent="0.25">
      <c r="B10" s="17" t="s">
        <v>159</v>
      </c>
      <c r="C10" s="19" t="s">
        <v>178</v>
      </c>
    </row>
    <row r="11" spans="2:3" x14ac:dyDescent="0.25">
      <c r="B11" s="18" t="s">
        <v>160</v>
      </c>
      <c r="C11" s="19" t="s">
        <v>177</v>
      </c>
    </row>
    <row r="12" spans="2:3" x14ac:dyDescent="0.25">
      <c r="B12" s="18" t="s">
        <v>153</v>
      </c>
      <c r="C12" s="20"/>
    </row>
    <row r="13" spans="2:3" x14ac:dyDescent="0.25">
      <c r="B13" s="17" t="s">
        <v>161</v>
      </c>
      <c r="C13" s="20" t="s">
        <v>176</v>
      </c>
    </row>
    <row r="14" spans="2:3" x14ac:dyDescent="0.25">
      <c r="B14" s="17" t="s">
        <v>162</v>
      </c>
      <c r="C14" s="17" t="s">
        <v>18</v>
      </c>
    </row>
    <row r="15" spans="2:3" x14ac:dyDescent="0.25">
      <c r="B15" s="17" t="s">
        <v>163</v>
      </c>
      <c r="C15" s="17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 C o l u m n s \ E m p I D < / K e y > < / D i a g r a m O b j e c t K e y > < D i a g r a m O b j e c t K e y > < K e y > C o l u m n s \ F u l l N a m e < / K e y > < / D i a g r a m O b j e c t K e y > < D i a g r a m O b j e c t K e y > < K e y > C o l u m n s \ J o b T i t l e < / K e y > < / D i a g r a m O b j e c t K e y > < D i a g r a m O b j e c t K e y > < K e y > C o l u m n s \ D e p a r t m e n t < / K e y > < / D i a g r a m O b j e c t K e y > < D i a g r a m O b j e c t K e y > < K e y > C o l u m n s \ H i r e D a t e < / K e y > < / D i a g r a m O b j e c t K e y > < D i a g r a m O b j e c t K e y > < K e y > C o l u m n s \ S a l a r y < / K e y > < / D i a g r a m O b j e c t K e y > < D i a g r a m O b j e c t K e y > < K e y > C o l u m n s \ Y e a r s E x p e r i e n c e 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 C o l u m n s \ T e n u r e < / K e y > < / D i a g r a m O b j e c t K e y > < D i a g r a m O b j e c t K e y > < K e y > C o l u m n s \ H i g h   C l a s s < / K e y > < / D i a g r a m O b j e c t K e y > < D i a g r a m O b j e c t K e y > < K e y > M e a s u r e s \ S u m   o f   E m p I D < / K e y > < / D i a g r a m O b j e c t K e y > < D i a g r a m O b j e c t K e y > < K e y > M e a s u r e s \ S u m   o f   E m p I D \ T a g I n f o \ F o r m u l a < / K e y > < / D i a g r a m O b j e c t K e y > < D i a g r a m O b j e c t K e y > < K e y > M e a s u r e s \ S u m   o f   E m p I D \ T a g I n f o \ S e m a n t i c   E r r o r 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 C o l u m n s \ J o b T i t l e 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 C o l u m n s \ Y e a r s E x p e r i e n c e 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 C o l u m n s \ H i g h   C l a s s 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 E m p I D 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 E m p I D \ T a g I n f o \ F o r m u l a 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 E m p I D \ T a g I n f o \ S e m a n t i c 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 C o l u m n s \ T e n u r e 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 C o l u m n s \ H i g h 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 M e a s u r e T a b l e 1 [ S u m   o f   E m p I D ] < / a : K e y > < a : V a l u e > < D e s c r i p t i o n > T h e   f u n c t i o n   S U M   t a k e s   a n   a r g u m e n t   t h a t   e v a l u a t e s   t o   n u m b e r s   o r   d a t e s   a n d   c a n n o t   w o r k   w i t h   v a l u e s   o f   t y p e   S t r i n g . < / D e s c r i p t i o n > < L o c a t i o n > < S t a r t C h a r a c t e r > 1 8 3 < / S t a r t C h a r a c t e r > < T e x t L e n g t h > 7 < / T e x t L e n g t h > < / L o c a t i o n > < R o w N u m b e r > - 1 < / R o w N u m b e r > < S o u r c e > < N a m e > S u m   o f   E m p I D < / N a m e > < T a b l e > T a b l e 1 < / T a b l e > < / S o u r c e > < / a : V a l u e > < / a : K e y V a l u e O f s t r i n g S a n d b o x E r r o r V S n 7 U v A O > < / E r r o r C a c h e D i c t i o n a r y > < L a s t P r o c e s s e d T i m e > 2 0 2 5 - 1 0 - 1 1 T 1 3 : 3 4 : 2 7 . 3 8 7 6 8 2 9 + 0 0 : 0 0 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 E m p I D < / s t r i n g > < / k e y > < v a l u e > < i n t > 7 6 < / i n t > < / v a l u e > < / i t e m > < i t e m > < k e y > < s t r i n g > F u l l N a m e < / s t r i n g > < / k e y > < v a l u e > < i n t > 9 6 < / i n t > < / v a l u e > < / i t e m > < i t e m > < k e y > < s t r i n g > J o b T i t l e < / s t r i n g > < / k e y > < v a l u e > < i n t > 8 5 < / i n t > < / v a l u e > < / i t e m > < i t e m > < k e y > < s t r i n g > D e p a r t m e n t < / s t r i n g > < / k e y > < v a l u e > < i n t > 1 1 1 < / i n t > < / v a l u e > < / i t e m > < i t e m > < k e y > < s t r i n g > H i r e D a t e < / s t r i n g > < / k e y > < v a l u e > < i n t > 9 1 < / i n t > < / v a l u e > < / i t e m > < i t e m > < k e y > < s t r i n g > S a l a r y < / s t r i n g > < / k e y > < v a l u e > < i n t > 7 3 < / i n t > < / v a l u e > < / i t e m > < i t e m > < k e y > < s t r i n g > Y e a r s E x p e r i e n c e < / s t r i n g > < / k e y > < v a l u e > < i n t > 1 3 7 < / i n t > < / v a l u e > < / i t e m > < i t e m > < k e y > < s t r i n g > C o u n t r y < / s t r i n g > < / k e y > < v a l u e > < i n t > 8 5 < / i n t > < / v a l u e > < / i t e m > < i t e m > < k e y > < s t r i n g > C i t y < / s t r i n g > < / k e y > < v a l u e > < i n t > 6 0 < / i n t > < / v a l u e > < / i t e m > < i t e m > < k e y > < s t r i n g > T e n u r e < / s t r i n g > < / k e y > < v a l u e > < i n t > 7 9 < / i n t > < / v a l u e > < / i t e m > < i t e m > < k e y > < s t r i n g > H i g h   C l a s s < / s t r i n g > < / k e y > < v a l u e > < i n t > 9 8 < / i n t > < / v a l u e > < / i t e m > < / C o l u m n W i d t h s > < C o l u m n D i s p l a y I n d e x > < i t e m > < k e y > < s t r i n g > E m p I D < / s t r i n g > < / k e y > < v a l u e > < i n t > 0 < / i n t > < / v a l u e > < / i t e m > < i t e m > < k e y > < s t r i n g > F u l l N a m e < / s t r i n g > < / k e y > < v a l u e > < i n t > 1 < / i n t > < / v a l u e > < / i t e m > < i t e m > < k e y > < s t r i n g > J o b T i t l e < / s t r i n g > < / k e y > < v a l u e > < i n t > 2 < / i n t > < / v a l u e > < / i t e m > < i t e m > < k e y > < s t r i n g > D e p a r t m e n t < / s t r i n g > < / k e y > < v a l u e > < i n t > 3 < / i n t > < / v a l u e > < / i t e m > < i t e m > < k e y > < s t r i n g > H i r e D a t e < / s t r i n g > < / k e y > < v a l u e > < i n t > 4 < / i n t > < / v a l u e > < / i t e m > < i t e m > < k e y > < s t r i n g > S a l a r y < / s t r i n g > < / k e y > < v a l u e > < i n t > 5 < / i n t > < / v a l u e > < / i t e m > < i t e m > < k e y > < s t r i n g > Y e a r s E x p e r i e n c e 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 T e n u r e < / s t r i n g > < / k e y > < v a l u e > < i n t > 9 < / i n t > < / v a l u e > < / i t e m > < i t e m > < k e y > < s t r i n g > H i g h   C l a s s 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10D22D6E-BD55-4655-BF2B-BE22552A545F}">
  <ds:schemaRefs/>
</ds:datastoreItem>
</file>

<file path=customXml/itemProps10.xml><?xml version="1.0" encoding="utf-8"?>
<ds:datastoreItem xmlns:ds="http://schemas.openxmlformats.org/officeDocument/2006/customXml" ds:itemID="{165C8C3F-E306-4F16-8920-F4C9EF8CA04F}">
  <ds:schemaRefs/>
</ds:datastoreItem>
</file>

<file path=customXml/itemProps11.xml><?xml version="1.0" encoding="utf-8"?>
<ds:datastoreItem xmlns:ds="http://schemas.openxmlformats.org/officeDocument/2006/customXml" ds:itemID="{EBB679F7-813D-499B-98F8-58A6B95A91AD}">
  <ds:schemaRefs/>
</ds:datastoreItem>
</file>

<file path=customXml/itemProps12.xml><?xml version="1.0" encoding="utf-8"?>
<ds:datastoreItem xmlns:ds="http://schemas.openxmlformats.org/officeDocument/2006/customXml" ds:itemID="{BDF33315-0BC5-4197-9AB6-F1C6FF223704}">
  <ds:schemaRefs/>
</ds:datastoreItem>
</file>

<file path=customXml/itemProps13.xml><?xml version="1.0" encoding="utf-8"?>
<ds:datastoreItem xmlns:ds="http://schemas.openxmlformats.org/officeDocument/2006/customXml" ds:itemID="{2A211B73-1946-4CDA-8151-37F67FB6A3E9}">
  <ds:schemaRefs/>
</ds:datastoreItem>
</file>

<file path=customXml/itemProps14.xml><?xml version="1.0" encoding="utf-8"?>
<ds:datastoreItem xmlns:ds="http://schemas.openxmlformats.org/officeDocument/2006/customXml" ds:itemID="{5E271A69-54D0-4AF2-BD6E-3906D5903C86}">
  <ds:schemaRefs/>
</ds:datastoreItem>
</file>

<file path=customXml/itemProps15.xml><?xml version="1.0" encoding="utf-8"?>
<ds:datastoreItem xmlns:ds="http://schemas.openxmlformats.org/officeDocument/2006/customXml" ds:itemID="{2EA4786B-DD4A-44F7-B262-C3004896D57D}">
  <ds:schemaRefs/>
</ds:datastoreItem>
</file>

<file path=customXml/itemProps16.xml><?xml version="1.0" encoding="utf-8"?>
<ds:datastoreItem xmlns:ds="http://schemas.openxmlformats.org/officeDocument/2006/customXml" ds:itemID="{64E6EB02-67D8-4FE6-84F1-D35F7DF44A03}">
  <ds:schemaRefs/>
</ds:datastoreItem>
</file>

<file path=customXml/itemProps2.xml><?xml version="1.0" encoding="utf-8"?>
<ds:datastoreItem xmlns:ds="http://schemas.openxmlformats.org/officeDocument/2006/customXml" ds:itemID="{C49908F3-22F5-4FCF-A9AA-652DCED78B8E}">
  <ds:schemaRefs/>
</ds:datastoreItem>
</file>

<file path=customXml/itemProps3.xml><?xml version="1.0" encoding="utf-8"?>
<ds:datastoreItem xmlns:ds="http://schemas.openxmlformats.org/officeDocument/2006/customXml" ds:itemID="{A242974E-1EE4-4ECC-A47D-B99118EA59BC}">
  <ds:schemaRefs/>
</ds:datastoreItem>
</file>

<file path=customXml/itemProps4.xml><?xml version="1.0" encoding="utf-8"?>
<ds:datastoreItem xmlns:ds="http://schemas.openxmlformats.org/officeDocument/2006/customXml" ds:itemID="{336387F3-1ACC-4502-960B-53B495627A6C}">
  <ds:schemaRefs/>
</ds:datastoreItem>
</file>

<file path=customXml/itemProps5.xml><?xml version="1.0" encoding="utf-8"?>
<ds:datastoreItem xmlns:ds="http://schemas.openxmlformats.org/officeDocument/2006/customXml" ds:itemID="{682EC595-8FC3-452B-AAB5-FD829FE470F4}">
  <ds:schemaRefs/>
</ds:datastoreItem>
</file>

<file path=customXml/itemProps6.xml><?xml version="1.0" encoding="utf-8"?>
<ds:datastoreItem xmlns:ds="http://schemas.openxmlformats.org/officeDocument/2006/customXml" ds:itemID="{EDDAEE91-B7E5-444E-807F-744081138176}">
  <ds:schemaRefs/>
</ds:datastoreItem>
</file>

<file path=customXml/itemProps7.xml><?xml version="1.0" encoding="utf-8"?>
<ds:datastoreItem xmlns:ds="http://schemas.openxmlformats.org/officeDocument/2006/customXml" ds:itemID="{2FAC9CAC-D30D-451F-BC51-90E8DF7CA704}">
  <ds:schemaRefs/>
</ds:datastoreItem>
</file>

<file path=customXml/itemProps8.xml><?xml version="1.0" encoding="utf-8"?>
<ds:datastoreItem xmlns:ds="http://schemas.openxmlformats.org/officeDocument/2006/customXml" ds:itemID="{43152C52-66ED-4213-81E7-2289938B2DE0}">
  <ds:schemaRefs/>
</ds:datastoreItem>
</file>

<file path=customXml/itemProps9.xml><?xml version="1.0" encoding="utf-8"?>
<ds:datastoreItem xmlns:ds="http://schemas.openxmlformats.org/officeDocument/2006/customXml" ds:itemID="{17FCA704-D318-4C86-A565-AAD583FD7EF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employee_details</vt:lpstr>
      <vt:lpstr>Dashboard</vt:lpstr>
      <vt:lpstr>Answers</vt:lpstr>
      <vt:lpstr>EmpID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Adu-Sarkodie</dc:creator>
  <cp:lastModifiedBy>Benjamin Adu-Sarkodie</cp:lastModifiedBy>
  <dcterms:created xsi:type="dcterms:W3CDTF">2025-10-11T07:46:09Z</dcterms:created>
  <dcterms:modified xsi:type="dcterms:W3CDTF">2025-10-17T15:10:44Z</dcterms:modified>
</cp:coreProperties>
</file>