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yoody\Desktop\"/>
    </mc:Choice>
  </mc:AlternateContent>
  <xr:revisionPtr revIDLastSave="0" documentId="13_ncr:1_{348D0127-CF3B-4D59-92EF-B1CFA62D57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노후자금 계산" sheetId="2" r:id="rId1"/>
    <sheet name="수익률 계산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B5" i="2" s="1"/>
  <c r="B6" i="2"/>
  <c r="F16" i="2"/>
  <c r="B7" i="2" s="1"/>
  <c r="F17" i="4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12" i="4"/>
  <c r="F13" i="4" s="1"/>
  <c r="F14" i="4" s="1"/>
  <c r="F15" i="4" s="1"/>
  <c r="F7" i="4"/>
  <c r="H7" i="4" s="1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K6" i="4"/>
  <c r="J6" i="4"/>
  <c r="I6" i="4"/>
  <c r="H6" i="4"/>
  <c r="I7" i="4" l="1"/>
  <c r="J7" i="4"/>
  <c r="K7" i="4"/>
  <c r="B8" i="2"/>
  <c r="F8" i="4"/>
  <c r="F9" i="4" s="1"/>
  <c r="F10" i="4" s="1"/>
  <c r="H8" i="4" l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J8" i="4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I8" i="4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K8" i="4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</calcChain>
</file>

<file path=xl/sharedStrings.xml><?xml version="1.0" encoding="utf-8"?>
<sst xmlns="http://schemas.openxmlformats.org/spreadsheetml/2006/main" count="48" uniqueCount="41">
  <si>
    <t>※ 노후자금 계산</t>
  </si>
  <si>
    <t>Summary</t>
  </si>
  <si>
    <t>Detail</t>
  </si>
  <si>
    <t>(단위:원)</t>
  </si>
  <si>
    <t>구분</t>
  </si>
  <si>
    <t>비용</t>
  </si>
  <si>
    <t>노후생활자금</t>
  </si>
  <si>
    <t>기대수명</t>
  </si>
  <si>
    <t>세</t>
  </si>
  <si>
    <t>거주비용</t>
  </si>
  <si>
    <t>은퇴 시기</t>
  </si>
  <si>
    <t>여가/건강</t>
  </si>
  <si>
    <t>월 필요 생활비</t>
  </si>
  <si>
    <t>원</t>
  </si>
  <si>
    <t>total</t>
  </si>
  <si>
    <t>생활 자금 총액</t>
  </si>
  <si>
    <t>거주 비용</t>
  </si>
  <si>
    <t>여가/건강생활</t>
  </si>
  <si>
    <t>취미/여행</t>
  </si>
  <si>
    <t>원/연</t>
  </si>
  <si>
    <t>병원비</t>
  </si>
  <si>
    <t>총액</t>
  </si>
  <si>
    <t>[단위 : 원]</t>
    <phoneticPr fontId="10" type="noConversion"/>
  </si>
  <si>
    <t>[%는 년 수익률]</t>
    <phoneticPr fontId="10" type="noConversion"/>
  </si>
  <si>
    <t>년차</t>
    <phoneticPr fontId="10" type="noConversion"/>
  </si>
  <si>
    <t xml:space="preserve">나이 </t>
    <phoneticPr fontId="10" type="noConversion"/>
  </si>
  <si>
    <t>연도</t>
    <phoneticPr fontId="10" type="noConversion"/>
  </si>
  <si>
    <t>투자금(원금)</t>
    <phoneticPr fontId="10" type="noConversion"/>
  </si>
  <si>
    <t>Color Index</t>
    <phoneticPr fontId="10" type="noConversion"/>
  </si>
  <si>
    <t>1억 이상 달성</t>
    <phoneticPr fontId="10" type="noConversion"/>
  </si>
  <si>
    <t>3억 이상 달성</t>
    <phoneticPr fontId="10" type="noConversion"/>
  </si>
  <si>
    <t>5억 이상 달성</t>
    <phoneticPr fontId="10" type="noConversion"/>
  </si>
  <si>
    <t>10억 이상 달성</t>
    <phoneticPr fontId="10" type="noConversion"/>
  </si>
  <si>
    <t>30억 이상 달성</t>
    <phoneticPr fontId="10" type="noConversion"/>
  </si>
  <si>
    <t>← 급여축적액 증가시 수정</t>
    <phoneticPr fontId="10" type="noConversion"/>
  </si>
  <si>
    <t>50억 이상 달성</t>
    <phoneticPr fontId="10" type="noConversion"/>
  </si>
  <si>
    <t>100억 이상 달성</t>
    <phoneticPr fontId="10" type="noConversion"/>
  </si>
  <si>
    <t>1. 나이 및 투자시작 년도 입력</t>
    <phoneticPr fontId="10" type="noConversion"/>
  </si>
  <si>
    <t>2. 투자금 입력</t>
    <phoneticPr fontId="10" type="noConversion"/>
  </si>
  <si>
    <t>3. 수익률에 따른 자산</t>
    <phoneticPr fontId="10" type="noConversion"/>
  </si>
  <si>
    <t>(단위:원)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</si>
</sst>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6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b/>
      <sz val="16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sz val="8"/>
      <name val="Arial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theme="0" tint="-0.499984740745262"/>
      <name val="맑은 고딕"/>
      <family val="3"/>
      <charset val="129"/>
    </font>
    <font>
      <sz val="11"/>
      <color theme="1" tint="0.49998474074526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color rgb="FF000000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9" fontId="7" fillId="5" borderId="10" xfId="0" applyNumberFormat="1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41" fontId="7" fillId="6" borderId="10" xfId="1" applyFont="1" applyFill="1" applyBorder="1" applyAlignment="1">
      <alignment horizontal="center" vertical="center"/>
    </xf>
    <xf numFmtId="41" fontId="7" fillId="4" borderId="10" xfId="1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left" vertical="center"/>
    </xf>
    <xf numFmtId="0" fontId="7" fillId="12" borderId="10" xfId="0" applyFont="1" applyFill="1" applyBorder="1" applyAlignment="1">
      <alignment horizontal="center" vertical="center"/>
    </xf>
    <xf numFmtId="0" fontId="7" fillId="13" borderId="10" xfId="0" applyFont="1" applyFill="1" applyBorder="1" applyAlignment="1">
      <alignment horizontal="center" vertical="center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14" fillId="2" borderId="0" xfId="0" applyFont="1" applyFill="1" applyAlignment="1" applyProtection="1">
      <alignment horizontal="center"/>
      <protection locked="0"/>
    </xf>
    <xf numFmtId="0" fontId="15" fillId="0" borderId="0" xfId="0" applyFont="1" applyAlignment="1" applyProtection="1">
      <alignment horizontal="right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8" fillId="0" borderId="4" xfId="0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5" fillId="0" borderId="5" xfId="0" applyFont="1" applyBorder="1" applyAlignment="1" applyProtection="1">
      <alignment horizontal="center"/>
      <protection locked="0"/>
    </xf>
    <xf numFmtId="41" fontId="5" fillId="0" borderId="6" xfId="1" applyFont="1" applyBorder="1" applyAlignment="1" applyProtection="1">
      <protection locked="0"/>
    </xf>
    <xf numFmtId="0" fontId="5" fillId="0" borderId="6" xfId="0" applyFont="1" applyBorder="1" applyAlignment="1" applyProtection="1">
      <alignment horizontal="right"/>
      <protection locked="0"/>
    </xf>
    <xf numFmtId="0" fontId="5" fillId="0" borderId="6" xfId="0" applyFont="1" applyBorder="1" applyProtection="1">
      <protection locked="0"/>
    </xf>
    <xf numFmtId="3" fontId="5" fillId="0" borderId="6" xfId="0" applyNumberFormat="1" applyFont="1" applyBorder="1" applyProtection="1">
      <protection locked="0"/>
    </xf>
    <xf numFmtId="0" fontId="6" fillId="0" borderId="5" xfId="0" applyFont="1" applyBorder="1" applyAlignment="1" applyProtection="1">
      <alignment horizontal="center"/>
      <protection locked="0"/>
    </xf>
    <xf numFmtId="41" fontId="6" fillId="0" borderId="6" xfId="1" applyFont="1" applyBorder="1" applyAlignment="1" applyProtection="1">
      <protection locked="0"/>
    </xf>
    <xf numFmtId="3" fontId="6" fillId="0" borderId="6" xfId="0" applyNumberFormat="1" applyFont="1" applyBorder="1" applyProtection="1">
      <protection locked="0"/>
    </xf>
    <xf numFmtId="0" fontId="6" fillId="0" borderId="6" xfId="0" applyFont="1" applyBorder="1" applyProtection="1">
      <protection locked="0"/>
    </xf>
    <xf numFmtId="3" fontId="6" fillId="0" borderId="7" xfId="0" applyNumberFormat="1" applyFont="1" applyBorder="1" applyAlignment="1" applyProtection="1">
      <alignment horizontal="center"/>
      <protection locked="0"/>
    </xf>
    <xf numFmtId="0" fontId="8" fillId="0" borderId="8" xfId="0" applyFont="1" applyBorder="1" applyProtection="1">
      <protection locked="0"/>
    </xf>
    <xf numFmtId="0" fontId="6" fillId="0" borderId="8" xfId="0" applyFont="1" applyBorder="1" applyProtection="1">
      <protection locked="0"/>
    </xf>
    <xf numFmtId="0" fontId="5" fillId="0" borderId="9" xfId="0" applyFont="1" applyBorder="1" applyAlignment="1" applyProtection="1">
      <alignment horizontal="center"/>
      <protection locked="0"/>
    </xf>
    <xf numFmtId="3" fontId="5" fillId="0" borderId="8" xfId="0" applyNumberFormat="1" applyFont="1" applyBorder="1" applyProtection="1">
      <protection locked="0"/>
    </xf>
    <xf numFmtId="0" fontId="5" fillId="0" borderId="8" xfId="0" applyFont="1" applyBorder="1" applyProtection="1">
      <protection locked="0"/>
    </xf>
  </cellXfs>
  <cellStyles count="2">
    <cellStyle name="쉼표 [0]" xfId="1" builtinId="6"/>
    <cellStyle name="표준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1800"/>
              <a:t>노후자금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66-4FBA-85F5-81B62732DD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66-4FBA-85F5-81B62732DD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66-4FBA-85F5-81B62732DD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'노후자금 계산'!$A$5:$A$7</c:f>
              <c:strCache>
                <c:ptCount val="3"/>
                <c:pt idx="0">
                  <c:v>노후생활자금</c:v>
                </c:pt>
                <c:pt idx="1">
                  <c:v>거주비용</c:v>
                </c:pt>
                <c:pt idx="2">
                  <c:v>여가/건강</c:v>
                </c:pt>
              </c:strCache>
            </c:strRef>
          </c:cat>
          <c:val>
            <c:numRef>
              <c:f>'노후자금 계산'!$B$5:$B$7</c:f>
              <c:numCache>
                <c:formatCode>_(* #,##0_);_(* \(#,##0\);_(* "-"_);_(@_)</c:formatCode>
                <c:ptCount val="3"/>
                <c:pt idx="0">
                  <c:v>2400000000</c:v>
                </c:pt>
                <c:pt idx="1">
                  <c:v>1500000000</c:v>
                </c:pt>
                <c:pt idx="2">
                  <c:v>300000000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3-4131-9D80-7013946EB4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474345</xdr:colOff>
      <xdr:row>1</xdr:row>
      <xdr:rowOff>104775</xdr:rowOff>
    </xdr:from>
    <xdr:to>
      <xdr:col>14</xdr:col>
      <xdr:colOff>323850</xdr:colOff>
      <xdr:row>16</xdr:row>
      <xdr:rowOff>140970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4011E89-1A22-45C1-9FEC-4612F6289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0"/>
  <sheetViews>
    <sheetView tabSelected="1" workbookViewId="0">
      <selection sqref="A1:XFD1048576"/>
    </sheetView>
  </sheetViews>
  <sheetFormatPr defaultColWidth="12.6640625" defaultRowHeight="15.75" customHeight="1" x14ac:dyDescent="0.25"/>
  <cols>
    <col min="1" max="1" width="12.6640625" style="26"/>
    <col min="2" max="2" width="18.77734375" style="26" bestFit="1" customWidth="1"/>
    <col min="3" max="3" width="6.44140625" style="26" customWidth="1"/>
    <col min="4" max="4" width="6.77734375" style="26" customWidth="1"/>
    <col min="5" max="5" width="16.88671875" style="26" customWidth="1"/>
    <col min="6" max="6" width="18.77734375" style="26" customWidth="1"/>
    <col min="7" max="16384" width="12.6640625" style="26"/>
  </cols>
  <sheetData>
    <row r="1" spans="1:8" ht="26.4" customHeight="1" x14ac:dyDescent="0.55000000000000004">
      <c r="A1" s="22" t="s">
        <v>0</v>
      </c>
      <c r="B1" s="23"/>
      <c r="C1" s="24"/>
      <c r="D1" s="24"/>
      <c r="E1" s="24"/>
      <c r="F1" s="24"/>
      <c r="G1" s="24"/>
      <c r="H1" s="25"/>
    </row>
    <row r="2" spans="1:8" ht="17.399999999999999" x14ac:dyDescent="0.4">
      <c r="A2" s="24"/>
      <c r="B2" s="24"/>
      <c r="C2" s="24"/>
      <c r="D2" s="24"/>
      <c r="E2" s="24"/>
      <c r="F2" s="24"/>
      <c r="G2" s="24"/>
      <c r="H2" s="25"/>
    </row>
    <row r="3" spans="1:8" ht="17.399999999999999" x14ac:dyDescent="0.4">
      <c r="A3" s="27" t="s">
        <v>1</v>
      </c>
      <c r="B3" s="28" t="s">
        <v>40</v>
      </c>
      <c r="C3" s="24"/>
      <c r="D3" s="24"/>
      <c r="E3" s="27" t="s">
        <v>2</v>
      </c>
      <c r="F3" s="24"/>
      <c r="G3" s="28" t="s">
        <v>3</v>
      </c>
      <c r="H3" s="25"/>
    </row>
    <row r="4" spans="1:8" ht="17.399999999999999" x14ac:dyDescent="0.4">
      <c r="A4" s="29" t="s">
        <v>4</v>
      </c>
      <c r="B4" s="30" t="s">
        <v>5</v>
      </c>
      <c r="C4" s="24"/>
      <c r="D4" s="24"/>
      <c r="E4" s="31" t="s">
        <v>6</v>
      </c>
      <c r="F4" s="32"/>
      <c r="G4" s="33"/>
      <c r="H4" s="25"/>
    </row>
    <row r="5" spans="1:8" ht="17.399999999999999" x14ac:dyDescent="0.4">
      <c r="A5" s="34" t="s">
        <v>6</v>
      </c>
      <c r="B5" s="35">
        <f>F8</f>
        <v>2400000000</v>
      </c>
      <c r="C5" s="24"/>
      <c r="D5" s="24"/>
      <c r="E5" s="34" t="s">
        <v>7</v>
      </c>
      <c r="F5" s="36">
        <v>100</v>
      </c>
      <c r="G5" s="37" t="s">
        <v>8</v>
      </c>
      <c r="H5" s="25"/>
    </row>
    <row r="6" spans="1:8" ht="17.399999999999999" x14ac:dyDescent="0.4">
      <c r="A6" s="34" t="s">
        <v>9</v>
      </c>
      <c r="B6" s="35">
        <f>E11</f>
        <v>1500000000</v>
      </c>
      <c r="C6" s="24"/>
      <c r="D6" s="24"/>
      <c r="E6" s="34" t="s">
        <v>10</v>
      </c>
      <c r="F6" s="36">
        <v>50</v>
      </c>
      <c r="G6" s="37" t="s">
        <v>8</v>
      </c>
      <c r="H6" s="25"/>
    </row>
    <row r="7" spans="1:8" ht="17.399999999999999" x14ac:dyDescent="0.4">
      <c r="A7" s="34" t="s">
        <v>11</v>
      </c>
      <c r="B7" s="35">
        <f>F16</f>
        <v>300000000</v>
      </c>
      <c r="C7" s="24"/>
      <c r="D7" s="24"/>
      <c r="E7" s="34" t="s">
        <v>12</v>
      </c>
      <c r="F7" s="38">
        <v>4000000</v>
      </c>
      <c r="G7" s="37" t="s">
        <v>13</v>
      </c>
      <c r="H7" s="25"/>
    </row>
    <row r="8" spans="1:8" ht="17.399999999999999" x14ac:dyDescent="0.4">
      <c r="A8" s="39" t="s">
        <v>14</v>
      </c>
      <c r="B8" s="40">
        <f>SUM(B5:B7)</f>
        <v>4200000000</v>
      </c>
      <c r="C8" s="24"/>
      <c r="D8" s="24"/>
      <c r="E8" s="39" t="s">
        <v>15</v>
      </c>
      <c r="F8" s="41">
        <f>F7*(F5-F6)*12</f>
        <v>2400000000</v>
      </c>
      <c r="G8" s="42" t="s">
        <v>13</v>
      </c>
      <c r="H8" s="25"/>
    </row>
    <row r="9" spans="1:8" ht="17.399999999999999" x14ac:dyDescent="0.4">
      <c r="A9" s="24"/>
      <c r="B9" s="24"/>
      <c r="C9" s="24"/>
      <c r="D9" s="24"/>
      <c r="E9" s="24"/>
      <c r="F9" s="24"/>
      <c r="G9" s="24"/>
      <c r="H9" s="25"/>
    </row>
    <row r="10" spans="1:8" ht="17.399999999999999" x14ac:dyDescent="0.4">
      <c r="A10" s="24"/>
      <c r="B10" s="24"/>
      <c r="C10" s="24"/>
      <c r="D10" s="24"/>
      <c r="E10" s="31" t="s">
        <v>16</v>
      </c>
      <c r="F10" s="32"/>
      <c r="G10" s="33"/>
      <c r="H10" s="25"/>
    </row>
    <row r="11" spans="1:8" ht="17.399999999999999" x14ac:dyDescent="0.4">
      <c r="A11" s="24"/>
      <c r="B11" s="24"/>
      <c r="C11" s="24"/>
      <c r="D11" s="24"/>
      <c r="E11" s="43">
        <v>1500000000</v>
      </c>
      <c r="F11" s="44"/>
      <c r="G11" s="45" t="s">
        <v>13</v>
      </c>
      <c r="H11" s="25"/>
    </row>
    <row r="12" spans="1:8" ht="17.399999999999999" x14ac:dyDescent="0.4">
      <c r="A12" s="24"/>
      <c r="B12" s="24"/>
      <c r="C12" s="24"/>
      <c r="D12" s="24"/>
      <c r="E12" s="24"/>
      <c r="F12" s="24"/>
      <c r="G12" s="24"/>
      <c r="H12" s="25"/>
    </row>
    <row r="13" spans="1:8" ht="17.399999999999999" x14ac:dyDescent="0.4">
      <c r="A13" s="24"/>
      <c r="B13" s="24"/>
      <c r="C13" s="24"/>
      <c r="D13" s="24"/>
      <c r="E13" s="31" t="s">
        <v>17</v>
      </c>
      <c r="F13" s="32"/>
      <c r="G13" s="33"/>
      <c r="H13" s="25"/>
    </row>
    <row r="14" spans="1:8" ht="17.399999999999999" x14ac:dyDescent="0.4">
      <c r="A14" s="24"/>
      <c r="B14" s="24"/>
      <c r="C14" s="24"/>
      <c r="D14" s="24"/>
      <c r="E14" s="46" t="s">
        <v>18</v>
      </c>
      <c r="F14" s="47">
        <v>3000000</v>
      </c>
      <c r="G14" s="48" t="s">
        <v>19</v>
      </c>
      <c r="H14" s="25"/>
    </row>
    <row r="15" spans="1:8" ht="17.399999999999999" x14ac:dyDescent="0.4">
      <c r="A15" s="24"/>
      <c r="B15" s="24"/>
      <c r="C15" s="24"/>
      <c r="D15" s="24"/>
      <c r="E15" s="34" t="s">
        <v>20</v>
      </c>
      <c r="F15" s="38">
        <v>3000000</v>
      </c>
      <c r="G15" s="37" t="s">
        <v>19</v>
      </c>
      <c r="H15" s="25"/>
    </row>
    <row r="16" spans="1:8" ht="17.399999999999999" x14ac:dyDescent="0.4">
      <c r="A16" s="24"/>
      <c r="B16" s="24"/>
      <c r="C16" s="24"/>
      <c r="D16" s="24"/>
      <c r="E16" s="39" t="s">
        <v>21</v>
      </c>
      <c r="F16" s="41">
        <f>(F14+F15)*(F5-F6)</f>
        <v>300000000</v>
      </c>
      <c r="G16" s="42" t="s">
        <v>13</v>
      </c>
      <c r="H16" s="25"/>
    </row>
    <row r="17" spans="1:8" ht="17.399999999999999" x14ac:dyDescent="0.4">
      <c r="A17" s="24"/>
      <c r="B17" s="24"/>
      <c r="C17" s="24"/>
      <c r="D17" s="24"/>
      <c r="E17" s="24"/>
      <c r="F17" s="24"/>
      <c r="G17" s="24"/>
      <c r="H17" s="25"/>
    </row>
    <row r="18" spans="1:8" ht="17.399999999999999" x14ac:dyDescent="0.4">
      <c r="A18" s="24"/>
      <c r="B18" s="24"/>
      <c r="C18" s="24"/>
      <c r="D18" s="24"/>
      <c r="E18" s="24"/>
      <c r="F18" s="24"/>
      <c r="G18" s="24"/>
      <c r="H18" s="25"/>
    </row>
    <row r="19" spans="1:8" ht="17.399999999999999" x14ac:dyDescent="0.4">
      <c r="A19" s="24"/>
      <c r="B19" s="24"/>
      <c r="C19" s="24"/>
      <c r="D19" s="24"/>
      <c r="E19" s="24"/>
      <c r="F19" s="24"/>
      <c r="G19" s="24"/>
      <c r="H19" s="25"/>
    </row>
    <row r="20" spans="1:8" ht="17.399999999999999" x14ac:dyDescent="0.4">
      <c r="A20" s="24"/>
      <c r="B20" s="24"/>
      <c r="C20" s="24"/>
      <c r="D20" s="24"/>
      <c r="E20" s="24"/>
      <c r="F20" s="24"/>
      <c r="G20" s="24"/>
      <c r="H20" s="25"/>
    </row>
  </sheetData>
  <mergeCells count="5">
    <mergeCell ref="A1:B1"/>
    <mergeCell ref="E4:G4"/>
    <mergeCell ref="E10:G10"/>
    <mergeCell ref="E11:F11"/>
    <mergeCell ref="E13:G1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E6C98-675C-4C43-B8D4-9B263412A4CC}">
  <dimension ref="A1:M47"/>
  <sheetViews>
    <sheetView workbookViewId="0">
      <selection activeCell="C22" sqref="C22"/>
    </sheetView>
  </sheetViews>
  <sheetFormatPr defaultRowHeight="13.2" x14ac:dyDescent="0.25"/>
  <cols>
    <col min="6" max="6" width="21.33203125" bestFit="1" customWidth="1"/>
    <col min="7" max="7" width="33.6640625" customWidth="1"/>
    <col min="8" max="8" width="31.77734375" bestFit="1" customWidth="1"/>
    <col min="9" max="10" width="17.6640625" bestFit="1" customWidth="1"/>
    <col min="11" max="11" width="18.88671875" bestFit="1" customWidth="1"/>
    <col min="13" max="13" width="18" customWidth="1"/>
  </cols>
  <sheetData>
    <row r="1" spans="1:13" ht="17.39999999999999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4" x14ac:dyDescent="0.25">
      <c r="A2" s="2" t="s">
        <v>37</v>
      </c>
      <c r="B2" s="3"/>
      <c r="C2" s="3"/>
      <c r="D2" s="3"/>
      <c r="E2" s="3"/>
      <c r="F2" s="2" t="s">
        <v>38</v>
      </c>
      <c r="G2" s="3"/>
      <c r="H2" s="2" t="s">
        <v>39</v>
      </c>
      <c r="I2" s="3"/>
      <c r="J2" s="3"/>
      <c r="K2" s="3"/>
      <c r="L2" s="3"/>
      <c r="M2" s="3"/>
    </row>
    <row r="3" spans="1:13" ht="17.399999999999999" x14ac:dyDescent="0.25">
      <c r="A3" s="1"/>
      <c r="B3" s="1"/>
      <c r="C3" s="1"/>
      <c r="D3" s="1"/>
      <c r="E3" s="1"/>
      <c r="F3" s="1"/>
      <c r="G3" s="1"/>
      <c r="H3" s="4"/>
      <c r="I3" s="1"/>
      <c r="J3" s="1"/>
      <c r="K3" s="1"/>
      <c r="L3" s="1"/>
      <c r="M3" s="1"/>
    </row>
    <row r="4" spans="1:13" ht="17.399999999999999" x14ac:dyDescent="0.25">
      <c r="A4" s="1"/>
      <c r="B4" s="1"/>
      <c r="C4" s="1"/>
      <c r="D4" s="1"/>
      <c r="E4" s="1"/>
      <c r="F4" s="5" t="s">
        <v>22</v>
      </c>
      <c r="G4" s="1"/>
      <c r="H4" s="1"/>
      <c r="I4" s="1"/>
      <c r="J4" s="1"/>
      <c r="K4" s="6" t="s">
        <v>23</v>
      </c>
      <c r="L4" s="1"/>
      <c r="M4" s="1"/>
    </row>
    <row r="5" spans="1:13" ht="17.399999999999999" x14ac:dyDescent="0.25">
      <c r="A5" s="7" t="s">
        <v>24</v>
      </c>
      <c r="B5" s="7" t="s">
        <v>25</v>
      </c>
      <c r="C5" s="7" t="s">
        <v>26</v>
      </c>
      <c r="D5" s="1"/>
      <c r="E5" s="1"/>
      <c r="F5" s="7" t="s">
        <v>27</v>
      </c>
      <c r="G5" s="1"/>
      <c r="H5" s="8">
        <v>0.05</v>
      </c>
      <c r="I5" s="8">
        <v>0.1</v>
      </c>
      <c r="J5" s="8">
        <v>0.15</v>
      </c>
      <c r="K5" s="8">
        <v>0.2</v>
      </c>
      <c r="L5" s="1"/>
      <c r="M5" s="8" t="s">
        <v>28</v>
      </c>
    </row>
    <row r="6" spans="1:13" ht="17.399999999999999" x14ac:dyDescent="0.25">
      <c r="A6" s="9">
        <v>1</v>
      </c>
      <c r="B6" s="10">
        <v>33</v>
      </c>
      <c r="C6" s="10">
        <v>2024</v>
      </c>
      <c r="D6" s="1"/>
      <c r="E6" s="1"/>
      <c r="F6" s="11">
        <v>30000000</v>
      </c>
      <c r="G6" s="1"/>
      <c r="H6" s="12">
        <f>F6</f>
        <v>30000000</v>
      </c>
      <c r="I6" s="12">
        <f>F6</f>
        <v>30000000</v>
      </c>
      <c r="J6" s="12">
        <f>F6</f>
        <v>30000000</v>
      </c>
      <c r="K6" s="12">
        <f>F6</f>
        <v>30000000</v>
      </c>
      <c r="L6" s="1"/>
      <c r="M6" s="13" t="s">
        <v>29</v>
      </c>
    </row>
    <row r="7" spans="1:13" ht="17.399999999999999" x14ac:dyDescent="0.25">
      <c r="A7" s="9">
        <v>2</v>
      </c>
      <c r="B7" s="9">
        <f>B6+1</f>
        <v>34</v>
      </c>
      <c r="C7" s="9">
        <f>C6+1</f>
        <v>2025</v>
      </c>
      <c r="D7" s="1"/>
      <c r="E7" s="1"/>
      <c r="F7" s="12">
        <f>F6</f>
        <v>30000000</v>
      </c>
      <c r="G7" s="1"/>
      <c r="H7" s="12">
        <f>H6*1.05 +F7</f>
        <v>61500000</v>
      </c>
      <c r="I7" s="12">
        <f>I6*1.1+F7</f>
        <v>63000000</v>
      </c>
      <c r="J7" s="12">
        <f>J6*1.15+F7</f>
        <v>64500000</v>
      </c>
      <c r="K7" s="12">
        <f>K6*1.2+F7</f>
        <v>66000000</v>
      </c>
      <c r="L7" s="1"/>
      <c r="M7" s="14" t="s">
        <v>30</v>
      </c>
    </row>
    <row r="8" spans="1:13" ht="17.399999999999999" x14ac:dyDescent="0.25">
      <c r="A8" s="9">
        <v>3</v>
      </c>
      <c r="B8" s="9">
        <f t="shared" ref="B8:C23" si="0">B7+1</f>
        <v>35</v>
      </c>
      <c r="C8" s="9">
        <f t="shared" si="0"/>
        <v>2026</v>
      </c>
      <c r="D8" s="1"/>
      <c r="E8" s="1"/>
      <c r="F8" s="12">
        <f t="shared" ref="F8:F47" si="1">F7</f>
        <v>30000000</v>
      </c>
      <c r="G8" s="1"/>
      <c r="H8" s="12">
        <f>H7*1.05 +F8</f>
        <v>94575000</v>
      </c>
      <c r="I8" s="12">
        <f t="shared" ref="I8:I47" si="2">I7*1.1+F8</f>
        <v>99300000</v>
      </c>
      <c r="J8" s="12">
        <f t="shared" ref="J8:J47" si="3">J7*1.15+F8</f>
        <v>104175000</v>
      </c>
      <c r="K8" s="12">
        <f t="shared" ref="K8:K47" si="4">K7*1.2+F8</f>
        <v>109200000</v>
      </c>
      <c r="L8" s="1"/>
      <c r="M8" s="15" t="s">
        <v>31</v>
      </c>
    </row>
    <row r="9" spans="1:13" ht="17.399999999999999" x14ac:dyDescent="0.25">
      <c r="A9" s="9">
        <v>4</v>
      </c>
      <c r="B9" s="9">
        <f t="shared" si="0"/>
        <v>36</v>
      </c>
      <c r="C9" s="9">
        <f t="shared" si="0"/>
        <v>2027</v>
      </c>
      <c r="D9" s="1"/>
      <c r="E9" s="1"/>
      <c r="F9" s="12">
        <f t="shared" si="1"/>
        <v>30000000</v>
      </c>
      <c r="G9" s="1"/>
      <c r="H9" s="12">
        <f>H8*1.05 +F9</f>
        <v>129303750</v>
      </c>
      <c r="I9" s="12">
        <f t="shared" si="2"/>
        <v>139230000</v>
      </c>
      <c r="J9" s="12">
        <f t="shared" si="3"/>
        <v>149801250</v>
      </c>
      <c r="K9" s="12">
        <f t="shared" si="4"/>
        <v>161040000</v>
      </c>
      <c r="L9" s="1"/>
      <c r="M9" s="16" t="s">
        <v>32</v>
      </c>
    </row>
    <row r="10" spans="1:13" ht="17.399999999999999" x14ac:dyDescent="0.25">
      <c r="A10" s="9">
        <v>5</v>
      </c>
      <c r="B10" s="9">
        <f t="shared" si="0"/>
        <v>37</v>
      </c>
      <c r="C10" s="9">
        <f t="shared" si="0"/>
        <v>2028</v>
      </c>
      <c r="D10" s="1"/>
      <c r="E10" s="1"/>
      <c r="F10" s="12">
        <f t="shared" si="1"/>
        <v>30000000</v>
      </c>
      <c r="G10" s="1"/>
      <c r="H10" s="12">
        <f>H9*1.05 +F10</f>
        <v>165768937.5</v>
      </c>
      <c r="I10" s="12">
        <f t="shared" si="2"/>
        <v>183153000</v>
      </c>
      <c r="J10" s="12">
        <f t="shared" si="3"/>
        <v>202271437.5</v>
      </c>
      <c r="K10" s="12">
        <f t="shared" si="4"/>
        <v>223248000</v>
      </c>
      <c r="L10" s="1"/>
      <c r="M10" s="17" t="s">
        <v>33</v>
      </c>
    </row>
    <row r="11" spans="1:13" ht="17.399999999999999" x14ac:dyDescent="0.25">
      <c r="A11" s="9">
        <v>6</v>
      </c>
      <c r="B11" s="9">
        <f t="shared" si="0"/>
        <v>38</v>
      </c>
      <c r="C11" s="9">
        <f t="shared" si="0"/>
        <v>2029</v>
      </c>
      <c r="D11" s="1"/>
      <c r="E11" s="18"/>
      <c r="F11" s="12">
        <v>40000000</v>
      </c>
      <c r="G11" s="19" t="s">
        <v>34</v>
      </c>
      <c r="H11" s="12">
        <f t="shared" ref="H11:H47" si="5">H10*1.05 +F11</f>
        <v>214057384.375</v>
      </c>
      <c r="I11" s="12">
        <f t="shared" si="2"/>
        <v>241468300.00000003</v>
      </c>
      <c r="J11" s="12">
        <f t="shared" si="3"/>
        <v>272612153.125</v>
      </c>
      <c r="K11" s="12">
        <f t="shared" si="4"/>
        <v>307897600</v>
      </c>
      <c r="L11" s="1"/>
      <c r="M11" s="20" t="s">
        <v>35</v>
      </c>
    </row>
    <row r="12" spans="1:13" ht="17.399999999999999" x14ac:dyDescent="0.25">
      <c r="A12" s="9">
        <v>7</v>
      </c>
      <c r="B12" s="9">
        <f t="shared" si="0"/>
        <v>39</v>
      </c>
      <c r="C12" s="9">
        <f t="shared" si="0"/>
        <v>2030</v>
      </c>
      <c r="D12" s="1"/>
      <c r="E12" s="18"/>
      <c r="F12" s="12">
        <f t="shared" si="1"/>
        <v>40000000</v>
      </c>
      <c r="G12" s="1"/>
      <c r="H12" s="12">
        <f t="shared" si="5"/>
        <v>264760253.59375</v>
      </c>
      <c r="I12" s="12">
        <f t="shared" si="2"/>
        <v>305615130.00000006</v>
      </c>
      <c r="J12" s="12">
        <f t="shared" si="3"/>
        <v>353503976.09375</v>
      </c>
      <c r="K12" s="12">
        <f t="shared" si="4"/>
        <v>409477120</v>
      </c>
      <c r="L12" s="1"/>
      <c r="M12" s="21" t="s">
        <v>36</v>
      </c>
    </row>
    <row r="13" spans="1:13" ht="17.399999999999999" x14ac:dyDescent="0.25">
      <c r="A13" s="9">
        <v>8</v>
      </c>
      <c r="B13" s="9">
        <f t="shared" si="0"/>
        <v>40</v>
      </c>
      <c r="C13" s="9">
        <f t="shared" si="0"/>
        <v>2031</v>
      </c>
      <c r="D13" s="1"/>
      <c r="E13" s="1"/>
      <c r="F13" s="12">
        <f t="shared" si="1"/>
        <v>40000000</v>
      </c>
      <c r="G13" s="1"/>
      <c r="H13" s="12">
        <f t="shared" si="5"/>
        <v>317998266.2734375</v>
      </c>
      <c r="I13" s="12">
        <f t="shared" si="2"/>
        <v>376176643.00000012</v>
      </c>
      <c r="J13" s="12">
        <f t="shared" si="3"/>
        <v>446529572.50781244</v>
      </c>
      <c r="K13" s="12">
        <f t="shared" si="4"/>
        <v>531372544</v>
      </c>
      <c r="L13" s="1"/>
      <c r="M13" s="1"/>
    </row>
    <row r="14" spans="1:13" ht="17.399999999999999" x14ac:dyDescent="0.25">
      <c r="A14" s="9">
        <v>9</v>
      </c>
      <c r="B14" s="9">
        <f t="shared" si="0"/>
        <v>41</v>
      </c>
      <c r="C14" s="9">
        <f t="shared" si="0"/>
        <v>2032</v>
      </c>
      <c r="D14" s="1"/>
      <c r="E14" s="1"/>
      <c r="F14" s="12">
        <f t="shared" si="1"/>
        <v>40000000</v>
      </c>
      <c r="G14" s="1"/>
      <c r="H14" s="12">
        <f t="shared" si="5"/>
        <v>373898179.58710939</v>
      </c>
      <c r="I14" s="12">
        <f t="shared" si="2"/>
        <v>453794307.30000019</v>
      </c>
      <c r="J14" s="12">
        <f t="shared" si="3"/>
        <v>553509008.38398433</v>
      </c>
      <c r="K14" s="12">
        <f t="shared" si="4"/>
        <v>677647052.79999995</v>
      </c>
      <c r="L14" s="1"/>
      <c r="M14" s="1"/>
    </row>
    <row r="15" spans="1:13" ht="17.399999999999999" x14ac:dyDescent="0.25">
      <c r="A15" s="9">
        <v>10</v>
      </c>
      <c r="B15" s="9">
        <f t="shared" si="0"/>
        <v>42</v>
      </c>
      <c r="C15" s="9">
        <f t="shared" si="0"/>
        <v>2033</v>
      </c>
      <c r="D15" s="1"/>
      <c r="E15" s="1"/>
      <c r="F15" s="12">
        <f t="shared" si="1"/>
        <v>40000000</v>
      </c>
      <c r="G15" s="1"/>
      <c r="H15" s="12">
        <f t="shared" si="5"/>
        <v>432593088.5664649</v>
      </c>
      <c r="I15" s="12">
        <f t="shared" si="2"/>
        <v>539173738.03000021</v>
      </c>
      <c r="J15" s="12">
        <f t="shared" si="3"/>
        <v>676535359.64158189</v>
      </c>
      <c r="K15" s="12">
        <f t="shared" si="4"/>
        <v>853176463.3599999</v>
      </c>
      <c r="L15" s="1"/>
      <c r="M15" s="1"/>
    </row>
    <row r="16" spans="1:13" ht="17.399999999999999" x14ac:dyDescent="0.25">
      <c r="A16" s="9">
        <v>11</v>
      </c>
      <c r="B16" s="9">
        <f t="shared" si="0"/>
        <v>43</v>
      </c>
      <c r="C16" s="9">
        <f t="shared" si="0"/>
        <v>2034</v>
      </c>
      <c r="D16" s="1"/>
      <c r="E16" s="18"/>
      <c r="F16" s="12">
        <v>50000000</v>
      </c>
      <c r="G16" s="19" t="s">
        <v>34</v>
      </c>
      <c r="H16" s="12">
        <f t="shared" si="5"/>
        <v>504222742.99478817</v>
      </c>
      <c r="I16" s="12">
        <f t="shared" si="2"/>
        <v>643091111.8330003</v>
      </c>
      <c r="J16" s="12">
        <f t="shared" si="3"/>
        <v>828015663.5878191</v>
      </c>
      <c r="K16" s="12">
        <f t="shared" si="4"/>
        <v>1073811756.0319998</v>
      </c>
      <c r="L16" s="1"/>
      <c r="M16" s="1"/>
    </row>
    <row r="17" spans="1:13" ht="17.399999999999999" x14ac:dyDescent="0.25">
      <c r="A17" s="9">
        <v>12</v>
      </c>
      <c r="B17" s="9">
        <f t="shared" si="0"/>
        <v>44</v>
      </c>
      <c r="C17" s="9">
        <f t="shared" si="0"/>
        <v>2035</v>
      </c>
      <c r="D17" s="1"/>
      <c r="E17" s="1"/>
      <c r="F17" s="12">
        <f t="shared" si="1"/>
        <v>50000000</v>
      </c>
      <c r="G17" s="1"/>
      <c r="H17" s="12">
        <f t="shared" si="5"/>
        <v>579433880.14452767</v>
      </c>
      <c r="I17" s="12">
        <f t="shared" si="2"/>
        <v>757400223.01630044</v>
      </c>
      <c r="J17" s="12">
        <f t="shared" si="3"/>
        <v>1002218013.1259919</v>
      </c>
      <c r="K17" s="12">
        <f t="shared" si="4"/>
        <v>1338574107.2383997</v>
      </c>
      <c r="L17" s="1"/>
      <c r="M17" s="1"/>
    </row>
    <row r="18" spans="1:13" ht="17.399999999999999" x14ac:dyDescent="0.25">
      <c r="A18" s="9">
        <v>13</v>
      </c>
      <c r="B18" s="9">
        <f t="shared" si="0"/>
        <v>45</v>
      </c>
      <c r="C18" s="9">
        <f t="shared" si="0"/>
        <v>2036</v>
      </c>
      <c r="D18" s="1"/>
      <c r="E18" s="1"/>
      <c r="F18" s="12">
        <f t="shared" si="1"/>
        <v>50000000</v>
      </c>
      <c r="G18" s="1"/>
      <c r="H18" s="12">
        <f t="shared" si="5"/>
        <v>658405574.15175414</v>
      </c>
      <c r="I18" s="12">
        <f t="shared" si="2"/>
        <v>883140245.31793058</v>
      </c>
      <c r="J18" s="12">
        <f t="shared" si="3"/>
        <v>1202550715.0948906</v>
      </c>
      <c r="K18" s="12">
        <f t="shared" si="4"/>
        <v>1656288928.6860797</v>
      </c>
      <c r="L18" s="1"/>
      <c r="M18" s="1"/>
    </row>
    <row r="19" spans="1:13" ht="17.399999999999999" x14ac:dyDescent="0.25">
      <c r="A19" s="9">
        <v>14</v>
      </c>
      <c r="B19" s="9">
        <f t="shared" si="0"/>
        <v>46</v>
      </c>
      <c r="C19" s="9">
        <f t="shared" si="0"/>
        <v>2037</v>
      </c>
      <c r="D19" s="1"/>
      <c r="E19" s="1"/>
      <c r="F19" s="12">
        <f t="shared" si="1"/>
        <v>50000000</v>
      </c>
      <c r="G19" s="1"/>
      <c r="H19" s="12">
        <f t="shared" si="5"/>
        <v>741325852.85934186</v>
      </c>
      <c r="I19" s="12">
        <f t="shared" si="2"/>
        <v>1021454269.8497237</v>
      </c>
      <c r="J19" s="12">
        <f t="shared" si="3"/>
        <v>1432933322.3591242</v>
      </c>
      <c r="K19" s="12">
        <f t="shared" si="4"/>
        <v>2037546714.4232955</v>
      </c>
      <c r="L19" s="1"/>
      <c r="M19" s="1"/>
    </row>
    <row r="20" spans="1:13" ht="17.399999999999999" x14ac:dyDescent="0.25">
      <c r="A20" s="9">
        <v>15</v>
      </c>
      <c r="B20" s="9">
        <f t="shared" si="0"/>
        <v>47</v>
      </c>
      <c r="C20" s="9">
        <f t="shared" si="0"/>
        <v>2038</v>
      </c>
      <c r="D20" s="1"/>
      <c r="E20" s="1"/>
      <c r="F20" s="12">
        <f t="shared" si="1"/>
        <v>50000000</v>
      </c>
      <c r="G20" s="1"/>
      <c r="H20" s="12">
        <f t="shared" si="5"/>
        <v>828392145.50230896</v>
      </c>
      <c r="I20" s="12">
        <f t="shared" si="2"/>
        <v>1173599696.8346961</v>
      </c>
      <c r="J20" s="12">
        <f t="shared" si="3"/>
        <v>1697873320.7129927</v>
      </c>
      <c r="K20" s="12">
        <f t="shared" si="4"/>
        <v>2495056057.3079543</v>
      </c>
      <c r="L20" s="1"/>
      <c r="M20" s="1"/>
    </row>
    <row r="21" spans="1:13" ht="17.399999999999999" x14ac:dyDescent="0.25">
      <c r="A21" s="9">
        <v>16</v>
      </c>
      <c r="B21" s="9">
        <f t="shared" si="0"/>
        <v>48</v>
      </c>
      <c r="C21" s="9">
        <f t="shared" si="0"/>
        <v>2039</v>
      </c>
      <c r="D21" s="1"/>
      <c r="E21" s="1"/>
      <c r="F21" s="12">
        <f t="shared" si="1"/>
        <v>50000000</v>
      </c>
      <c r="G21" s="1"/>
      <c r="H21" s="12">
        <f t="shared" si="5"/>
        <v>919811752.77742445</v>
      </c>
      <c r="I21" s="12">
        <f t="shared" si="2"/>
        <v>1340959666.5181658</v>
      </c>
      <c r="J21" s="12">
        <f t="shared" si="3"/>
        <v>2002554318.8199415</v>
      </c>
      <c r="K21" s="12">
        <f t="shared" si="4"/>
        <v>3044067268.7695451</v>
      </c>
      <c r="L21" s="1"/>
      <c r="M21" s="1"/>
    </row>
    <row r="22" spans="1:13" ht="17.399999999999999" x14ac:dyDescent="0.25">
      <c r="A22" s="9">
        <v>17</v>
      </c>
      <c r="B22" s="9">
        <f t="shared" si="0"/>
        <v>49</v>
      </c>
      <c r="C22" s="9">
        <f t="shared" si="0"/>
        <v>2040</v>
      </c>
      <c r="D22" s="1"/>
      <c r="E22" s="1"/>
      <c r="F22" s="12">
        <f t="shared" si="1"/>
        <v>50000000</v>
      </c>
      <c r="G22" s="1"/>
      <c r="H22" s="12">
        <f t="shared" si="5"/>
        <v>1015802340.4162958</v>
      </c>
      <c r="I22" s="12">
        <f t="shared" si="2"/>
        <v>1525055633.1699824</v>
      </c>
      <c r="J22" s="12">
        <f t="shared" si="3"/>
        <v>2352937466.6429324</v>
      </c>
      <c r="K22" s="12">
        <f t="shared" si="4"/>
        <v>3702880722.5234542</v>
      </c>
      <c r="L22" s="1"/>
      <c r="M22" s="1"/>
    </row>
    <row r="23" spans="1:13" ht="17.399999999999999" x14ac:dyDescent="0.25">
      <c r="A23" s="9">
        <v>18</v>
      </c>
      <c r="B23" s="9">
        <f t="shared" si="0"/>
        <v>50</v>
      </c>
      <c r="C23" s="9">
        <f t="shared" si="0"/>
        <v>2041</v>
      </c>
      <c r="D23" s="1"/>
      <c r="E23" s="1"/>
      <c r="F23" s="12">
        <f t="shared" si="1"/>
        <v>50000000</v>
      </c>
      <c r="G23" s="1"/>
      <c r="H23" s="12">
        <f t="shared" si="5"/>
        <v>1116592457.4371104</v>
      </c>
      <c r="I23" s="12">
        <f t="shared" si="2"/>
        <v>1727561196.4869809</v>
      </c>
      <c r="J23" s="12">
        <f t="shared" si="3"/>
        <v>2755878086.6393719</v>
      </c>
      <c r="K23" s="12">
        <f t="shared" si="4"/>
        <v>4493456867.0281448</v>
      </c>
      <c r="L23" s="1"/>
      <c r="M23" s="1"/>
    </row>
    <row r="24" spans="1:13" ht="17.399999999999999" x14ac:dyDescent="0.25">
      <c r="A24" s="9">
        <v>19</v>
      </c>
      <c r="B24" s="9">
        <f t="shared" ref="B24:C39" si="6">B23+1</f>
        <v>51</v>
      </c>
      <c r="C24" s="9">
        <f t="shared" si="6"/>
        <v>2042</v>
      </c>
      <c r="D24" s="1"/>
      <c r="E24" s="1"/>
      <c r="F24" s="12">
        <f t="shared" si="1"/>
        <v>50000000</v>
      </c>
      <c r="G24" s="1"/>
      <c r="H24" s="12">
        <f t="shared" si="5"/>
        <v>1222422080.3089659</v>
      </c>
      <c r="I24" s="12">
        <f t="shared" si="2"/>
        <v>1950317316.1356792</v>
      </c>
      <c r="J24" s="12">
        <f t="shared" si="3"/>
        <v>3219259799.6352773</v>
      </c>
      <c r="K24" s="12">
        <f t="shared" si="4"/>
        <v>5442148240.433774</v>
      </c>
      <c r="L24" s="1"/>
      <c r="M24" s="1"/>
    </row>
    <row r="25" spans="1:13" ht="17.399999999999999" x14ac:dyDescent="0.25">
      <c r="A25" s="9">
        <v>20</v>
      </c>
      <c r="B25" s="9">
        <f t="shared" si="6"/>
        <v>52</v>
      </c>
      <c r="C25" s="9">
        <f t="shared" si="6"/>
        <v>2043</v>
      </c>
      <c r="D25" s="1"/>
      <c r="E25" s="1"/>
      <c r="F25" s="12">
        <f t="shared" si="1"/>
        <v>50000000</v>
      </c>
      <c r="G25" s="1"/>
      <c r="H25" s="12">
        <f t="shared" si="5"/>
        <v>1333543184.3244143</v>
      </c>
      <c r="I25" s="12">
        <f t="shared" si="2"/>
        <v>2195349047.7492476</v>
      </c>
      <c r="J25" s="12">
        <f t="shared" si="3"/>
        <v>3752148769.5805688</v>
      </c>
      <c r="K25" s="12">
        <f t="shared" si="4"/>
        <v>6580577888.5205288</v>
      </c>
      <c r="L25" s="1"/>
      <c r="M25" s="1"/>
    </row>
    <row r="26" spans="1:13" ht="17.399999999999999" x14ac:dyDescent="0.25">
      <c r="A26" s="9">
        <v>21</v>
      </c>
      <c r="B26" s="9">
        <f t="shared" si="6"/>
        <v>53</v>
      </c>
      <c r="C26" s="9">
        <f t="shared" si="6"/>
        <v>2044</v>
      </c>
      <c r="D26" s="1"/>
      <c r="E26" s="1"/>
      <c r="F26" s="12">
        <f t="shared" si="1"/>
        <v>50000000</v>
      </c>
      <c r="G26" s="1"/>
      <c r="H26" s="12">
        <f t="shared" si="5"/>
        <v>1450220343.5406351</v>
      </c>
      <c r="I26" s="12">
        <f t="shared" si="2"/>
        <v>2464883952.5241723</v>
      </c>
      <c r="J26" s="12">
        <f t="shared" si="3"/>
        <v>4364971085.0176535</v>
      </c>
      <c r="K26" s="12">
        <f t="shared" si="4"/>
        <v>7946693466.2246342</v>
      </c>
      <c r="L26" s="1"/>
      <c r="M26" s="1"/>
    </row>
    <row r="27" spans="1:13" ht="17.399999999999999" x14ac:dyDescent="0.25">
      <c r="A27" s="9">
        <v>22</v>
      </c>
      <c r="B27" s="9">
        <f t="shared" si="6"/>
        <v>54</v>
      </c>
      <c r="C27" s="9">
        <f t="shared" si="6"/>
        <v>2045</v>
      </c>
      <c r="D27" s="1"/>
      <c r="E27" s="1"/>
      <c r="F27" s="12">
        <f t="shared" si="1"/>
        <v>50000000</v>
      </c>
      <c r="G27" s="1"/>
      <c r="H27" s="12">
        <f t="shared" si="5"/>
        <v>1572731360.7176669</v>
      </c>
      <c r="I27" s="12">
        <f t="shared" si="2"/>
        <v>2761372347.7765899</v>
      </c>
      <c r="J27" s="12">
        <f t="shared" si="3"/>
        <v>5069716747.7703009</v>
      </c>
      <c r="K27" s="12">
        <f t="shared" si="4"/>
        <v>9586032159.4695606</v>
      </c>
      <c r="L27" s="1"/>
      <c r="M27" s="1"/>
    </row>
    <row r="28" spans="1:13" ht="17.399999999999999" x14ac:dyDescent="0.25">
      <c r="A28" s="9">
        <v>23</v>
      </c>
      <c r="B28" s="9">
        <f t="shared" si="6"/>
        <v>55</v>
      </c>
      <c r="C28" s="9">
        <f t="shared" si="6"/>
        <v>2046</v>
      </c>
      <c r="D28" s="1"/>
      <c r="E28" s="1"/>
      <c r="F28" s="12">
        <f t="shared" si="1"/>
        <v>50000000</v>
      </c>
      <c r="G28" s="1"/>
      <c r="H28" s="12">
        <f t="shared" si="5"/>
        <v>1701367928.7535503</v>
      </c>
      <c r="I28" s="12">
        <f t="shared" si="2"/>
        <v>3087509582.5542493</v>
      </c>
      <c r="J28" s="12">
        <f t="shared" si="3"/>
        <v>5880174259.9358454</v>
      </c>
      <c r="K28" s="12">
        <f t="shared" si="4"/>
        <v>11553238591.363472</v>
      </c>
      <c r="L28" s="1"/>
      <c r="M28" s="1"/>
    </row>
    <row r="29" spans="1:13" ht="17.399999999999999" x14ac:dyDescent="0.25">
      <c r="A29" s="9">
        <v>24</v>
      </c>
      <c r="B29" s="9">
        <f t="shared" si="6"/>
        <v>56</v>
      </c>
      <c r="C29" s="9">
        <f t="shared" si="6"/>
        <v>2047</v>
      </c>
      <c r="D29" s="1"/>
      <c r="E29" s="1"/>
      <c r="F29" s="12">
        <f t="shared" si="1"/>
        <v>50000000</v>
      </c>
      <c r="G29" s="1"/>
      <c r="H29" s="12">
        <f t="shared" si="5"/>
        <v>1836436325.1912279</v>
      </c>
      <c r="I29" s="12">
        <f t="shared" si="2"/>
        <v>3446260540.8096743</v>
      </c>
      <c r="J29" s="12">
        <f t="shared" si="3"/>
        <v>6812200398.9262218</v>
      </c>
      <c r="K29" s="12">
        <f t="shared" si="4"/>
        <v>13913886309.636166</v>
      </c>
      <c r="L29" s="1"/>
      <c r="M29" s="1"/>
    </row>
    <row r="30" spans="1:13" ht="17.399999999999999" x14ac:dyDescent="0.25">
      <c r="A30" s="9">
        <v>25</v>
      </c>
      <c r="B30" s="9">
        <f t="shared" si="6"/>
        <v>57</v>
      </c>
      <c r="C30" s="9">
        <f t="shared" si="6"/>
        <v>2048</v>
      </c>
      <c r="D30" s="1"/>
      <c r="E30" s="1"/>
      <c r="F30" s="12">
        <f t="shared" si="1"/>
        <v>50000000</v>
      </c>
      <c r="G30" s="1"/>
      <c r="H30" s="12">
        <f t="shared" si="5"/>
        <v>1978258141.4507895</v>
      </c>
      <c r="I30" s="12">
        <f t="shared" si="2"/>
        <v>3840886594.8906422</v>
      </c>
      <c r="J30" s="12">
        <f t="shared" si="3"/>
        <v>7884030458.7651548</v>
      </c>
      <c r="K30" s="12">
        <f t="shared" si="4"/>
        <v>16746663571.563398</v>
      </c>
      <c r="L30" s="1"/>
      <c r="M30" s="1"/>
    </row>
    <row r="31" spans="1:13" ht="17.399999999999999" x14ac:dyDescent="0.25">
      <c r="A31" s="9">
        <v>26</v>
      </c>
      <c r="B31" s="9">
        <f t="shared" si="6"/>
        <v>58</v>
      </c>
      <c r="C31" s="9">
        <f t="shared" si="6"/>
        <v>2049</v>
      </c>
      <c r="D31" s="1"/>
      <c r="E31" s="1"/>
      <c r="F31" s="12">
        <f t="shared" si="1"/>
        <v>50000000</v>
      </c>
      <c r="G31" s="1"/>
      <c r="H31" s="12">
        <f t="shared" si="5"/>
        <v>2127171048.523329</v>
      </c>
      <c r="I31" s="12">
        <f t="shared" si="2"/>
        <v>4274975254.3797069</v>
      </c>
      <c r="J31" s="12">
        <f t="shared" si="3"/>
        <v>9116635027.5799274</v>
      </c>
      <c r="K31" s="12">
        <f t="shared" si="4"/>
        <v>20145996285.876076</v>
      </c>
      <c r="L31" s="1"/>
      <c r="M31" s="1"/>
    </row>
    <row r="32" spans="1:13" ht="17.399999999999999" x14ac:dyDescent="0.25">
      <c r="A32" s="9">
        <v>27</v>
      </c>
      <c r="B32" s="9">
        <f t="shared" si="6"/>
        <v>59</v>
      </c>
      <c r="C32" s="9">
        <f t="shared" si="6"/>
        <v>2050</v>
      </c>
      <c r="D32" s="1"/>
      <c r="E32" s="1"/>
      <c r="F32" s="12">
        <f t="shared" si="1"/>
        <v>50000000</v>
      </c>
      <c r="G32" s="1"/>
      <c r="H32" s="12">
        <f t="shared" si="5"/>
        <v>2283529600.9494958</v>
      </c>
      <c r="I32" s="12">
        <f t="shared" si="2"/>
        <v>4752472779.8176775</v>
      </c>
      <c r="J32" s="12">
        <f t="shared" si="3"/>
        <v>10534130281.716915</v>
      </c>
      <c r="K32" s="12">
        <f t="shared" si="4"/>
        <v>24225195543.051289</v>
      </c>
      <c r="L32" s="1"/>
      <c r="M32" s="1"/>
    </row>
    <row r="33" spans="1:13" ht="17.399999999999999" x14ac:dyDescent="0.25">
      <c r="A33" s="9">
        <v>28</v>
      </c>
      <c r="B33" s="9">
        <f t="shared" si="6"/>
        <v>60</v>
      </c>
      <c r="C33" s="9">
        <f t="shared" si="6"/>
        <v>2051</v>
      </c>
      <c r="D33" s="1"/>
      <c r="E33" s="1"/>
      <c r="F33" s="12">
        <f t="shared" si="1"/>
        <v>50000000</v>
      </c>
      <c r="G33" s="1"/>
      <c r="H33" s="12">
        <f t="shared" si="5"/>
        <v>2447706080.9969707</v>
      </c>
      <c r="I33" s="12">
        <f t="shared" si="2"/>
        <v>5277720057.7994461</v>
      </c>
      <c r="J33" s="12">
        <f t="shared" si="3"/>
        <v>12164249823.974451</v>
      </c>
      <c r="K33" s="12">
        <f t="shared" si="4"/>
        <v>29120234651.661545</v>
      </c>
      <c r="L33" s="1"/>
      <c r="M33" s="1"/>
    </row>
    <row r="34" spans="1:13" ht="17.399999999999999" x14ac:dyDescent="0.25">
      <c r="A34" s="9">
        <v>29</v>
      </c>
      <c r="B34" s="9">
        <f t="shared" si="6"/>
        <v>61</v>
      </c>
      <c r="C34" s="9">
        <f t="shared" si="6"/>
        <v>2052</v>
      </c>
      <c r="D34" s="1"/>
      <c r="E34" s="1"/>
      <c r="F34" s="12">
        <f t="shared" si="1"/>
        <v>50000000</v>
      </c>
      <c r="G34" s="1"/>
      <c r="H34" s="12">
        <f t="shared" si="5"/>
        <v>2620091385.0468192</v>
      </c>
      <c r="I34" s="12">
        <f t="shared" si="2"/>
        <v>5855492063.5793915</v>
      </c>
      <c r="J34" s="12">
        <f t="shared" si="3"/>
        <v>14038887297.570618</v>
      </c>
      <c r="K34" s="12">
        <f t="shared" si="4"/>
        <v>34994281581.993851</v>
      </c>
      <c r="L34" s="1"/>
      <c r="M34" s="1"/>
    </row>
    <row r="35" spans="1:13" ht="17.399999999999999" x14ac:dyDescent="0.25">
      <c r="A35" s="9">
        <v>30</v>
      </c>
      <c r="B35" s="9">
        <f t="shared" si="6"/>
        <v>62</v>
      </c>
      <c r="C35" s="9">
        <f t="shared" si="6"/>
        <v>2053</v>
      </c>
      <c r="D35" s="1"/>
      <c r="E35" s="1"/>
      <c r="F35" s="12">
        <f t="shared" si="1"/>
        <v>50000000</v>
      </c>
      <c r="G35" s="1"/>
      <c r="H35" s="12">
        <f t="shared" si="5"/>
        <v>2801095954.2991605</v>
      </c>
      <c r="I35" s="12">
        <f t="shared" si="2"/>
        <v>6491041269.9373312</v>
      </c>
      <c r="J35" s="12">
        <f t="shared" si="3"/>
        <v>16194720392.206209</v>
      </c>
      <c r="K35" s="12">
        <f t="shared" si="4"/>
        <v>42043137898.392616</v>
      </c>
      <c r="L35" s="1"/>
      <c r="M35" s="1"/>
    </row>
    <row r="36" spans="1:13" ht="17.399999999999999" x14ac:dyDescent="0.25">
      <c r="A36" s="9">
        <v>31</v>
      </c>
      <c r="B36" s="9">
        <f t="shared" si="6"/>
        <v>63</v>
      </c>
      <c r="C36" s="9">
        <f t="shared" si="6"/>
        <v>2054</v>
      </c>
      <c r="D36" s="1"/>
      <c r="E36" s="1"/>
      <c r="F36" s="12">
        <f t="shared" si="1"/>
        <v>50000000</v>
      </c>
      <c r="G36" s="1"/>
      <c r="H36" s="12">
        <f t="shared" si="5"/>
        <v>2991150752.0141187</v>
      </c>
      <c r="I36" s="12">
        <f t="shared" si="2"/>
        <v>7190145396.9310646</v>
      </c>
      <c r="J36" s="12">
        <f t="shared" si="3"/>
        <v>18673928451.03714</v>
      </c>
      <c r="K36" s="12">
        <f t="shared" si="4"/>
        <v>50501765478.071136</v>
      </c>
      <c r="L36" s="1"/>
      <c r="M36" s="1"/>
    </row>
    <row r="37" spans="1:13" ht="17.399999999999999" x14ac:dyDescent="0.25">
      <c r="A37" s="9">
        <v>32</v>
      </c>
      <c r="B37" s="9">
        <f t="shared" si="6"/>
        <v>64</v>
      </c>
      <c r="C37" s="9">
        <f t="shared" si="6"/>
        <v>2055</v>
      </c>
      <c r="D37" s="1"/>
      <c r="E37" s="1"/>
      <c r="F37" s="12">
        <f t="shared" si="1"/>
        <v>50000000</v>
      </c>
      <c r="G37" s="1"/>
      <c r="H37" s="12">
        <f t="shared" si="5"/>
        <v>3190708289.6148248</v>
      </c>
      <c r="I37" s="12">
        <f t="shared" si="2"/>
        <v>7959159936.6241713</v>
      </c>
      <c r="J37" s="12">
        <f t="shared" si="3"/>
        <v>21525017718.692711</v>
      </c>
      <c r="K37" s="12">
        <f t="shared" si="4"/>
        <v>60652118573.685364</v>
      </c>
      <c r="L37" s="1"/>
      <c r="M37" s="1"/>
    </row>
    <row r="38" spans="1:13" ht="17.399999999999999" x14ac:dyDescent="0.25">
      <c r="A38" s="9">
        <v>33</v>
      </c>
      <c r="B38" s="9">
        <f t="shared" si="6"/>
        <v>65</v>
      </c>
      <c r="C38" s="9">
        <f t="shared" si="6"/>
        <v>2056</v>
      </c>
      <c r="D38" s="1"/>
      <c r="E38" s="1"/>
      <c r="F38" s="12">
        <f t="shared" si="1"/>
        <v>50000000</v>
      </c>
      <c r="G38" s="1"/>
      <c r="H38" s="12">
        <f t="shared" si="5"/>
        <v>3400243704.0955663</v>
      </c>
      <c r="I38" s="12">
        <f t="shared" si="2"/>
        <v>8805075930.2865887</v>
      </c>
      <c r="J38" s="12">
        <f t="shared" si="3"/>
        <v>24803770376.496616</v>
      </c>
      <c r="K38" s="12">
        <f t="shared" si="4"/>
        <v>72832542288.42244</v>
      </c>
      <c r="L38" s="1"/>
      <c r="M38" s="1"/>
    </row>
    <row r="39" spans="1:13" ht="17.399999999999999" x14ac:dyDescent="0.25">
      <c r="A39" s="9">
        <v>34</v>
      </c>
      <c r="B39" s="9">
        <f t="shared" si="6"/>
        <v>66</v>
      </c>
      <c r="C39" s="9">
        <f t="shared" si="6"/>
        <v>2057</v>
      </c>
      <c r="D39" s="1"/>
      <c r="E39" s="1"/>
      <c r="F39" s="12">
        <f t="shared" si="1"/>
        <v>50000000</v>
      </c>
      <c r="G39" s="1"/>
      <c r="H39" s="12">
        <f t="shared" si="5"/>
        <v>3620255889.3003449</v>
      </c>
      <c r="I39" s="12">
        <f t="shared" si="2"/>
        <v>9735583523.3152485</v>
      </c>
      <c r="J39" s="12">
        <f t="shared" si="3"/>
        <v>28574335932.971107</v>
      </c>
      <c r="K39" s="12">
        <f t="shared" si="4"/>
        <v>87449050746.106918</v>
      </c>
      <c r="L39" s="1"/>
      <c r="M39" s="1"/>
    </row>
    <row r="40" spans="1:13" ht="17.399999999999999" x14ac:dyDescent="0.25">
      <c r="A40" s="9">
        <v>35</v>
      </c>
      <c r="B40" s="9">
        <f t="shared" ref="B40:C47" si="7">B39+1</f>
        <v>67</v>
      </c>
      <c r="C40" s="9">
        <f t="shared" si="7"/>
        <v>2058</v>
      </c>
      <c r="D40" s="1"/>
      <c r="E40" s="1"/>
      <c r="F40" s="12">
        <f t="shared" si="1"/>
        <v>50000000</v>
      </c>
      <c r="G40" s="1"/>
      <c r="H40" s="12">
        <f t="shared" si="5"/>
        <v>3851268683.7653623</v>
      </c>
      <c r="I40" s="12">
        <f t="shared" si="2"/>
        <v>10759141875.646774</v>
      </c>
      <c r="J40" s="12">
        <f t="shared" si="3"/>
        <v>32910486322.916771</v>
      </c>
      <c r="K40" s="12">
        <f t="shared" si="4"/>
        <v>104988860895.32829</v>
      </c>
      <c r="L40" s="1"/>
      <c r="M40" s="1"/>
    </row>
    <row r="41" spans="1:13" ht="17.399999999999999" x14ac:dyDescent="0.25">
      <c r="A41" s="9">
        <v>36</v>
      </c>
      <c r="B41" s="9">
        <f t="shared" si="7"/>
        <v>68</v>
      </c>
      <c r="C41" s="9">
        <f t="shared" si="7"/>
        <v>2059</v>
      </c>
      <c r="D41" s="1"/>
      <c r="E41" s="1"/>
      <c r="F41" s="12">
        <f t="shared" si="1"/>
        <v>50000000</v>
      </c>
      <c r="G41" s="1"/>
      <c r="H41" s="12">
        <f t="shared" si="5"/>
        <v>4093832117.9536304</v>
      </c>
      <c r="I41" s="12">
        <f t="shared" si="2"/>
        <v>11885056063.211452</v>
      </c>
      <c r="J41" s="12">
        <f t="shared" si="3"/>
        <v>37897059271.354286</v>
      </c>
      <c r="K41" s="12">
        <f t="shared" si="4"/>
        <v>126036633074.39395</v>
      </c>
      <c r="L41" s="1"/>
      <c r="M41" s="1"/>
    </row>
    <row r="42" spans="1:13" ht="17.399999999999999" x14ac:dyDescent="0.25">
      <c r="A42" s="9">
        <v>37</v>
      </c>
      <c r="B42" s="9">
        <f t="shared" si="7"/>
        <v>69</v>
      </c>
      <c r="C42" s="9">
        <f t="shared" si="7"/>
        <v>2060</v>
      </c>
      <c r="D42" s="1"/>
      <c r="E42" s="1"/>
      <c r="F42" s="12">
        <f t="shared" si="1"/>
        <v>50000000</v>
      </c>
      <c r="G42" s="1"/>
      <c r="H42" s="12">
        <f t="shared" si="5"/>
        <v>4348523723.8513117</v>
      </c>
      <c r="I42" s="12">
        <f t="shared" si="2"/>
        <v>13123561669.532598</v>
      </c>
      <c r="J42" s="12">
        <f t="shared" si="3"/>
        <v>43631618162.057426</v>
      </c>
      <c r="K42" s="12">
        <f t="shared" si="4"/>
        <v>151293959689.27274</v>
      </c>
      <c r="L42" s="1"/>
      <c r="M42" s="1"/>
    </row>
    <row r="43" spans="1:13" ht="17.399999999999999" x14ac:dyDescent="0.25">
      <c r="A43" s="9">
        <v>38</v>
      </c>
      <c r="B43" s="9">
        <f t="shared" si="7"/>
        <v>70</v>
      </c>
      <c r="C43" s="9">
        <f t="shared" si="7"/>
        <v>2061</v>
      </c>
      <c r="D43" s="1"/>
      <c r="E43" s="1"/>
      <c r="F43" s="12">
        <f t="shared" si="1"/>
        <v>50000000</v>
      </c>
      <c r="G43" s="1"/>
      <c r="H43" s="12">
        <f t="shared" si="5"/>
        <v>4615949910.0438776</v>
      </c>
      <c r="I43" s="12">
        <f t="shared" si="2"/>
        <v>14485917836.485859</v>
      </c>
      <c r="J43" s="12">
        <f t="shared" si="3"/>
        <v>50226360886.366035</v>
      </c>
      <c r="K43" s="12">
        <f t="shared" si="4"/>
        <v>181602751627.12729</v>
      </c>
      <c r="L43" s="1"/>
      <c r="M43" s="1"/>
    </row>
    <row r="44" spans="1:13" ht="17.399999999999999" x14ac:dyDescent="0.25">
      <c r="A44" s="9">
        <v>39</v>
      </c>
      <c r="B44" s="9">
        <f t="shared" si="7"/>
        <v>71</v>
      </c>
      <c r="C44" s="9">
        <f t="shared" si="7"/>
        <v>2062</v>
      </c>
      <c r="D44" s="1"/>
      <c r="E44" s="1"/>
      <c r="F44" s="12">
        <f t="shared" si="1"/>
        <v>50000000</v>
      </c>
      <c r="G44" s="1"/>
      <c r="H44" s="12">
        <f t="shared" si="5"/>
        <v>4896747405.546072</v>
      </c>
      <c r="I44" s="12">
        <f t="shared" si="2"/>
        <v>15984509620.134445</v>
      </c>
      <c r="J44" s="12">
        <f t="shared" si="3"/>
        <v>57810315019.320938</v>
      </c>
      <c r="K44" s="12">
        <f t="shared" si="4"/>
        <v>217973301952.55273</v>
      </c>
      <c r="L44" s="1"/>
      <c r="M44" s="1"/>
    </row>
    <row r="45" spans="1:13" ht="17.399999999999999" x14ac:dyDescent="0.25">
      <c r="A45" s="9">
        <v>40</v>
      </c>
      <c r="B45" s="9">
        <f t="shared" si="7"/>
        <v>72</v>
      </c>
      <c r="C45" s="9">
        <f t="shared" si="7"/>
        <v>2063</v>
      </c>
      <c r="D45" s="1"/>
      <c r="E45" s="1"/>
      <c r="F45" s="12">
        <f t="shared" si="1"/>
        <v>50000000</v>
      </c>
      <c r="G45" s="1"/>
      <c r="H45" s="12">
        <f t="shared" si="5"/>
        <v>5191584775.8233757</v>
      </c>
      <c r="I45" s="12">
        <f t="shared" si="2"/>
        <v>17632960582.147892</v>
      </c>
      <c r="J45" s="12">
        <f t="shared" si="3"/>
        <v>66531862272.21907</v>
      </c>
      <c r="K45" s="12">
        <f t="shared" si="4"/>
        <v>261617962343.06326</v>
      </c>
      <c r="L45" s="1"/>
      <c r="M45" s="1"/>
    </row>
    <row r="46" spans="1:13" ht="17.399999999999999" x14ac:dyDescent="0.25">
      <c r="A46" s="9">
        <v>41</v>
      </c>
      <c r="B46" s="9">
        <f t="shared" si="7"/>
        <v>73</v>
      </c>
      <c r="C46" s="9">
        <f t="shared" si="7"/>
        <v>2064</v>
      </c>
      <c r="D46" s="1"/>
      <c r="E46" s="1"/>
      <c r="F46" s="12">
        <f t="shared" si="1"/>
        <v>50000000</v>
      </c>
      <c r="G46" s="1"/>
      <c r="H46" s="12">
        <f t="shared" si="5"/>
        <v>5501164014.6145449</v>
      </c>
      <c r="I46" s="12">
        <f t="shared" si="2"/>
        <v>19446256640.362682</v>
      </c>
      <c r="J46" s="12">
        <f t="shared" si="3"/>
        <v>76561641613.051926</v>
      </c>
      <c r="K46" s="12">
        <f t="shared" si="4"/>
        <v>313991554811.6759</v>
      </c>
      <c r="L46" s="1"/>
      <c r="M46" s="1"/>
    </row>
    <row r="47" spans="1:13" ht="17.399999999999999" x14ac:dyDescent="0.25">
      <c r="A47" s="9">
        <v>42</v>
      </c>
      <c r="B47" s="9">
        <f t="shared" si="7"/>
        <v>74</v>
      </c>
      <c r="C47" s="9">
        <f t="shared" si="7"/>
        <v>2065</v>
      </c>
      <c r="D47" s="1"/>
      <c r="E47" s="1"/>
      <c r="F47" s="12">
        <f t="shared" si="1"/>
        <v>50000000</v>
      </c>
      <c r="G47" s="1"/>
      <c r="H47" s="12">
        <f t="shared" si="5"/>
        <v>5826222215.3452721</v>
      </c>
      <c r="I47" s="12">
        <f t="shared" si="2"/>
        <v>21440882304.398952</v>
      </c>
      <c r="J47" s="12">
        <f t="shared" si="3"/>
        <v>88095887855.009705</v>
      </c>
      <c r="K47" s="12">
        <f t="shared" si="4"/>
        <v>376839865774.01105</v>
      </c>
      <c r="L47" s="1"/>
      <c r="M47" s="1"/>
    </row>
  </sheetData>
  <phoneticPr fontId="2" type="noConversion"/>
  <conditionalFormatting sqref="H6:K47">
    <cfRule type="expression" dxfId="6" priority="1">
      <formula>IF(H6&gt;=10000000000,1,0)</formula>
    </cfRule>
    <cfRule type="expression" dxfId="5" priority="2">
      <formula>IF(H6&gt;=5000000000,1,0)</formula>
    </cfRule>
    <cfRule type="expression" dxfId="4" priority="3">
      <formula>IF(H6&gt;=3000000000,1,0)</formula>
    </cfRule>
    <cfRule type="expression" dxfId="3" priority="4">
      <formula>IF(H6&gt;=1000000000,1,0)</formula>
    </cfRule>
    <cfRule type="expression" dxfId="2" priority="5">
      <formula>IF(H6&gt;=500000000,1,0)</formula>
    </cfRule>
    <cfRule type="expression" dxfId="1" priority="6">
      <formula>IF(H6&gt;=300000000,1,0)</formula>
    </cfRule>
    <cfRule type="expression" dxfId="0" priority="7">
      <formula>IF(H6&gt;=100000000,1,0)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노후자금 계산</vt:lpstr>
      <vt:lpstr>수익률 계산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피치</dc:creator>
  <cp:lastModifiedBy>권유디</cp:lastModifiedBy>
  <dcterms:created xsi:type="dcterms:W3CDTF">2024-05-31T09:33:50Z</dcterms:created>
  <dcterms:modified xsi:type="dcterms:W3CDTF">2024-12-07T11:03:39Z</dcterms:modified>
</cp:coreProperties>
</file>