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13_ncr:1_{BFEC1A39-D75C-4BC3-8A90-12CF4E8CD63B}" xr6:coauthVersionLast="36" xr6:coauthVersionMax="47" xr10:uidLastSave="{00000000-0000-0000-0000-000000000000}"/>
  <bookViews>
    <workbookView xWindow="390" yWindow="390" windowWidth="22020" windowHeight="11565" xr2:uid="{B804224B-F627-4A7F-B6B0-FD40E20C5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" i="1" l="1"/>
  <c r="G37" i="1"/>
  <c r="E36" i="1"/>
  <c r="E35" i="1"/>
  <c r="G34" i="1"/>
  <c r="F34" i="1"/>
  <c r="D34" i="1"/>
  <c r="G33" i="1"/>
  <c r="F33" i="1"/>
  <c r="E33" i="1"/>
  <c r="D33" i="1"/>
  <c r="G36" i="1" s="1"/>
  <c r="G32" i="1"/>
  <c r="F32" i="1"/>
  <c r="E32" i="1"/>
  <c r="D32" i="1"/>
  <c r="E23" i="1"/>
  <c r="E22" i="1"/>
  <c r="F19" i="1"/>
  <c r="G25" i="1"/>
  <c r="G24" i="1"/>
  <c r="D21" i="1"/>
  <c r="G21" i="1"/>
  <c r="F21" i="1"/>
  <c r="G20" i="1"/>
  <c r="F20" i="1"/>
  <c r="E20" i="1"/>
  <c r="D20" i="1"/>
  <c r="G23" i="1" s="1"/>
  <c r="G19" i="1"/>
  <c r="E19" i="1"/>
  <c r="D19" i="1"/>
  <c r="G12" i="1" l="1"/>
  <c r="G11" i="1"/>
  <c r="G8" i="1"/>
  <c r="G7" i="1"/>
  <c r="F7" i="1"/>
  <c r="G6" i="1"/>
  <c r="F6" i="1"/>
  <c r="E6" i="1"/>
  <c r="D6" i="1"/>
  <c r="G10" i="1" s="1"/>
  <c r="G5" i="1"/>
  <c r="F5" i="1"/>
  <c r="E5" i="1"/>
  <c r="D5" i="1"/>
</calcChain>
</file>

<file path=xl/sharedStrings.xml><?xml version="1.0" encoding="utf-8"?>
<sst xmlns="http://schemas.openxmlformats.org/spreadsheetml/2006/main" count="49" uniqueCount="27">
  <si>
    <t>구분(단위: 천원)</t>
    <phoneticPr fontId="4" type="noConversion"/>
  </si>
  <si>
    <t>매수시기(17.2월)</t>
    <phoneticPr fontId="4" type="noConversion"/>
  </si>
  <si>
    <t>전고점(21년)</t>
    <phoneticPr fontId="2" type="noConversion"/>
  </si>
  <si>
    <t>최근 저점(23년)</t>
    <phoneticPr fontId="4" type="noConversion"/>
  </si>
  <si>
    <t>현재(23년)</t>
    <phoneticPr fontId="4" type="noConversion"/>
  </si>
  <si>
    <t>매매</t>
    <phoneticPr fontId="4" type="noConversion"/>
  </si>
  <si>
    <t>전세</t>
    <phoneticPr fontId="4" type="noConversion"/>
  </si>
  <si>
    <t>전세가율</t>
    <phoneticPr fontId="4" type="noConversion"/>
  </si>
  <si>
    <t>투자금</t>
    <phoneticPr fontId="4" type="noConversion"/>
  </si>
  <si>
    <t>매매가 하락률
(전고점 대비)</t>
    <phoneticPr fontId="4" type="noConversion"/>
  </si>
  <si>
    <t>매매가 상승률
(최근저점 대비)</t>
    <phoneticPr fontId="4" type="noConversion"/>
  </si>
  <si>
    <t>매수시점 대비</t>
    <phoneticPr fontId="2" type="noConversion"/>
  </si>
  <si>
    <t>수익률
(매수시점 대비)</t>
    <phoneticPr fontId="2" type="noConversion"/>
  </si>
  <si>
    <t>수익금 - 매매</t>
    <phoneticPr fontId="2" type="noConversion"/>
  </si>
  <si>
    <r>
      <t>연수익금</t>
    </r>
    <r>
      <rPr>
        <sz val="11"/>
        <color rgb="FFFF0000"/>
        <rFont val="G마켓 산스 TTF Medium"/>
        <family val="3"/>
        <charset val="129"/>
      </rPr>
      <t xml:space="preserve"> - 전세</t>
    </r>
    <phoneticPr fontId="2" type="noConversion"/>
  </si>
  <si>
    <t>현재(24년)</t>
    <phoneticPr fontId="4" type="noConversion"/>
  </si>
  <si>
    <t>전저점(19.10)</t>
    <phoneticPr fontId="4" type="noConversion"/>
  </si>
  <si>
    <t>매수시기(17.05)</t>
    <phoneticPr fontId="4" type="noConversion"/>
  </si>
  <si>
    <t>전고점(22.12)</t>
    <phoneticPr fontId="2" type="noConversion"/>
  </si>
  <si>
    <t>매매가 상승률
(전저점 대비)</t>
    <phoneticPr fontId="4" type="noConversion"/>
  </si>
  <si>
    <t>수익률</t>
    <phoneticPr fontId="2" type="noConversion"/>
  </si>
  <si>
    <t>전고점대비-30%</t>
    <phoneticPr fontId="4" type="noConversion"/>
  </si>
  <si>
    <t>전저점대비+10%</t>
    <phoneticPr fontId="4" type="noConversion"/>
  </si>
  <si>
    <t>매수시기(16.05)</t>
    <phoneticPr fontId="4" type="noConversion"/>
  </si>
  <si>
    <t>전고점(21.08)</t>
    <phoneticPr fontId="2" type="noConversion"/>
  </si>
  <si>
    <t>현재(24.09)</t>
    <phoneticPr fontId="4" type="noConversion"/>
  </si>
  <si>
    <t>전저점(21.04)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</si>
</sst>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%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Medium"/>
      <family val="3"/>
      <charset val="129"/>
    </font>
    <font>
      <sz val="8"/>
      <name val="돋움"/>
      <family val="3"/>
      <charset val="129"/>
    </font>
    <font>
      <sz val="11"/>
      <color rgb="FFFF0000"/>
      <name val="G마켓 산스 TTF Medium"/>
      <family val="3"/>
      <charset val="129"/>
    </font>
    <font>
      <b/>
      <sz val="16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CD3D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3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3" xfId="0" applyFont="1" applyFill="1" applyBorder="1" applyAlignment="1">
      <alignment horizontal="right" wrapText="1"/>
    </xf>
    <xf numFmtId="0" fontId="3" fillId="0" borderId="4" xfId="0" applyFont="1" applyBorder="1" applyAlignment="1">
      <alignment horizontal="center"/>
    </xf>
    <xf numFmtId="41" fontId="3" fillId="6" borderId="5" xfId="1" applyFont="1" applyFill="1" applyBorder="1" applyAlignment="1">
      <alignment horizontal="right"/>
    </xf>
    <xf numFmtId="41" fontId="3" fillId="6" borderId="6" xfId="1" applyFont="1" applyFill="1" applyBorder="1" applyAlignment="1">
      <alignment horizontal="right"/>
    </xf>
    <xf numFmtId="41" fontId="3" fillId="0" borderId="5" xfId="1" applyFont="1" applyBorder="1" applyAlignment="1">
      <alignment horizontal="right"/>
    </xf>
    <xf numFmtId="41" fontId="3" fillId="0" borderId="6" xfId="1" applyFont="1" applyBorder="1" applyAlignment="1">
      <alignment horizontal="right"/>
    </xf>
    <xf numFmtId="176" fontId="3" fillId="0" borderId="5" xfId="0" applyNumberFormat="1" applyFont="1" applyBorder="1" applyAlignment="1">
      <alignment horizontal="right"/>
    </xf>
    <xf numFmtId="176" fontId="3" fillId="0" borderId="6" xfId="0" applyNumberFormat="1" applyFont="1" applyBorder="1" applyAlignment="1">
      <alignment horizontal="right"/>
    </xf>
    <xf numFmtId="0" fontId="3" fillId="0" borderId="7" xfId="0" applyFont="1" applyBorder="1" applyAlignment="1">
      <alignment horizontal="center"/>
    </xf>
    <xf numFmtId="41" fontId="3" fillId="7" borderId="8" xfId="0" applyNumberFormat="1" applyFont="1" applyFill="1" applyBorder="1" applyAlignment="1">
      <alignment horizontal="right"/>
    </xf>
    <xf numFmtId="41" fontId="3" fillId="7" borderId="9" xfId="0" applyNumberFormat="1" applyFont="1" applyFill="1" applyBorder="1" applyAlignment="1">
      <alignment horizontal="right"/>
    </xf>
    <xf numFmtId="41" fontId="3" fillId="7" borderId="5" xfId="1" applyFont="1" applyFill="1" applyBorder="1" applyAlignment="1">
      <alignment horizontal="right"/>
    </xf>
    <xf numFmtId="41" fontId="3" fillId="7" borderId="6" xfId="0" applyNumberFormat="1" applyFont="1" applyFill="1" applyBorder="1" applyAlignment="1">
      <alignment horizontal="right"/>
    </xf>
    <xf numFmtId="0" fontId="3" fillId="6" borderId="0" xfId="0" applyFont="1" applyFill="1" applyAlignment="1">
      <alignment horizontal="center" wrapText="1"/>
    </xf>
    <xf numFmtId="9" fontId="3" fillId="6" borderId="0" xfId="0" applyNumberFormat="1" applyFont="1" applyFill="1" applyAlignment="1">
      <alignment horizontal="right"/>
    </xf>
    <xf numFmtId="0" fontId="3" fillId="3" borderId="5" xfId="0" applyFont="1" applyFill="1" applyBorder="1" applyAlignment="1">
      <alignment horizontal="center" wrapText="1"/>
    </xf>
    <xf numFmtId="176" fontId="3" fillId="8" borderId="5" xfId="2" applyNumberFormat="1" applyFont="1" applyFill="1" applyBorder="1" applyAlignment="1">
      <alignment horizontal="right"/>
    </xf>
    <xf numFmtId="176" fontId="3" fillId="8" borderId="6" xfId="2" applyNumberFormat="1" applyFont="1" applyFill="1" applyBorder="1" applyAlignment="1">
      <alignment horizontal="right"/>
    </xf>
    <xf numFmtId="9" fontId="3" fillId="6" borderId="0" xfId="2" applyFont="1" applyFill="1" applyBorder="1" applyAlignment="1">
      <alignment horizontal="right"/>
    </xf>
    <xf numFmtId="9" fontId="3" fillId="0" borderId="0" xfId="2" applyFont="1" applyBorder="1" applyAlignment="1">
      <alignment horizontal="right"/>
    </xf>
    <xf numFmtId="0" fontId="3" fillId="9" borderId="5" xfId="0" applyFont="1" applyFill="1" applyBorder="1" applyAlignment="1">
      <alignment horizontal="center" wrapText="1"/>
    </xf>
    <xf numFmtId="176" fontId="3" fillId="0" borderId="10" xfId="2" applyNumberFormat="1" applyFont="1" applyBorder="1" applyAlignment="1">
      <alignment horizontal="right"/>
    </xf>
    <xf numFmtId="0" fontId="3" fillId="6" borderId="0" xfId="0" applyFont="1" applyFill="1" applyAlignment="1">
      <alignment horizontal="center" vertical="center" wrapText="1"/>
    </xf>
    <xf numFmtId="0" fontId="0" fillId="6" borderId="0" xfId="0" applyFill="1">
      <alignment vertical="center"/>
    </xf>
    <xf numFmtId="0" fontId="3" fillId="5" borderId="5" xfId="0" applyFont="1" applyFill="1" applyBorder="1" applyAlignment="1">
      <alignment horizontal="center" vertical="center" wrapText="1"/>
    </xf>
    <xf numFmtId="9" fontId="3" fillId="0" borderId="6" xfId="0" applyNumberFormat="1" applyFont="1" applyBorder="1" applyAlignment="1">
      <alignment horizontal="right" vertical="center"/>
    </xf>
    <xf numFmtId="41" fontId="0" fillId="0" borderId="0" xfId="0" applyNumberFormat="1">
      <alignment vertical="center"/>
    </xf>
    <xf numFmtId="41" fontId="3" fillId="0" borderId="10" xfId="0" applyNumberFormat="1" applyFont="1" applyBorder="1" applyAlignment="1">
      <alignment horizontal="right" vertical="center"/>
    </xf>
    <xf numFmtId="41" fontId="3" fillId="0" borderId="13" xfId="0" applyNumberFormat="1" applyFont="1" applyBorder="1" applyAlignment="1">
      <alignment horizontal="right" vertical="center"/>
    </xf>
    <xf numFmtId="0" fontId="3" fillId="5" borderId="11" xfId="0" applyFont="1" applyFill="1" applyBorder="1" applyAlignment="1">
      <alignment horizontal="center" wrapText="1"/>
    </xf>
    <xf numFmtId="0" fontId="3" fillId="5" borderId="12" xfId="0" applyFont="1" applyFill="1" applyBorder="1" applyAlignment="1">
      <alignment horizontal="center" wrapText="1"/>
    </xf>
    <xf numFmtId="0" fontId="0" fillId="0" borderId="0" xfId="0" applyBorder="1">
      <alignment vertical="center"/>
    </xf>
    <xf numFmtId="0" fontId="3" fillId="6" borderId="0" xfId="0" applyFont="1" applyFill="1" applyBorder="1" applyAlignment="1">
      <alignment horizontal="center" vertical="center" wrapText="1"/>
    </xf>
    <xf numFmtId="0" fontId="0" fillId="6" borderId="0" xfId="0" applyFill="1" applyBorder="1">
      <alignment vertical="center"/>
    </xf>
    <xf numFmtId="41" fontId="0" fillId="0" borderId="0" xfId="0" applyNumberFormat="1" applyBorder="1">
      <alignment vertical="center"/>
    </xf>
    <xf numFmtId="0" fontId="3" fillId="4" borderId="5" xfId="0" applyFont="1" applyFill="1" applyBorder="1" applyAlignment="1">
      <alignment horizontal="right"/>
    </xf>
    <xf numFmtId="41" fontId="3" fillId="7" borderId="5" xfId="0" applyNumberFormat="1" applyFont="1" applyFill="1" applyBorder="1" applyAlignment="1">
      <alignment horizontal="right"/>
    </xf>
    <xf numFmtId="176" fontId="3" fillId="0" borderId="5" xfId="2" applyNumberFormat="1" applyFont="1" applyBorder="1" applyAlignment="1">
      <alignment horizontal="right"/>
    </xf>
    <xf numFmtId="0" fontId="0" fillId="0" borderId="5" xfId="0" applyBorder="1">
      <alignment vertical="center"/>
    </xf>
    <xf numFmtId="0" fontId="3" fillId="9" borderId="4" xfId="0" applyFont="1" applyFill="1" applyBorder="1" applyAlignment="1">
      <alignment horizontal="center" wrapText="1"/>
    </xf>
    <xf numFmtId="0" fontId="0" fillId="0" borderId="4" xfId="0" applyBorder="1">
      <alignment vertical="center"/>
    </xf>
    <xf numFmtId="41" fontId="3" fillId="0" borderId="6" xfId="0" applyNumberFormat="1" applyFont="1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5" borderId="8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97D2-F454-47AC-8AC4-C76F495DA94D}">
  <dimension ref="C1:G38"/>
  <sheetViews>
    <sheetView tabSelected="1" topLeftCell="A13" workbookViewId="0">
      <selection activeCell="N30" sqref="N30"/>
    </sheetView>
  </sheetViews>
  <sheetFormatPr defaultRowHeight="16.5" x14ac:dyDescent="0.3"/>
  <cols>
    <col min="3" max="7" width="14.75" customWidth="1"/>
  </cols>
  <sheetData>
    <row r="1" spans="3:7" ht="17.25" thickBot="1" x14ac:dyDescent="0.35"/>
    <row r="2" spans="3:7" ht="14.45" customHeight="1" x14ac:dyDescent="0.3">
      <c r="C2" s="1" t="s">
        <v>0</v>
      </c>
      <c r="D2" s="2" t="s">
        <v>1</v>
      </c>
      <c r="E2" s="3" t="s">
        <v>2</v>
      </c>
      <c r="F2" s="4" t="s">
        <v>3</v>
      </c>
      <c r="G2" s="5" t="s">
        <v>4</v>
      </c>
    </row>
    <row r="3" spans="3:7" x14ac:dyDescent="0.3">
      <c r="C3" s="6" t="s">
        <v>5</v>
      </c>
      <c r="D3" s="7">
        <v>35400</v>
      </c>
      <c r="E3" s="7">
        <v>90000</v>
      </c>
      <c r="F3" s="7">
        <v>70220</v>
      </c>
      <c r="G3" s="8">
        <v>90000</v>
      </c>
    </row>
    <row r="4" spans="3:7" x14ac:dyDescent="0.3">
      <c r="C4" s="6" t="s">
        <v>6</v>
      </c>
      <c r="D4" s="9">
        <v>32000</v>
      </c>
      <c r="E4" s="9">
        <v>58000</v>
      </c>
      <c r="F4" s="9">
        <v>36000</v>
      </c>
      <c r="G4" s="10">
        <v>44000</v>
      </c>
    </row>
    <row r="5" spans="3:7" x14ac:dyDescent="0.3">
      <c r="C5" s="6" t="s">
        <v>7</v>
      </c>
      <c r="D5" s="11">
        <f>D4/D3*100%</f>
        <v>0.903954802259887</v>
      </c>
      <c r="E5" s="11">
        <f>E4/E3*100%</f>
        <v>0.64444444444444449</v>
      </c>
      <c r="F5" s="11">
        <f>F4/F3*100%</f>
        <v>0.51267445172315584</v>
      </c>
      <c r="G5" s="12">
        <f>G4/G3*100%</f>
        <v>0.48888888888888887</v>
      </c>
    </row>
    <row r="6" spans="3:7" ht="17.25" thickBot="1" x14ac:dyDescent="0.35">
      <c r="C6" s="13" t="s">
        <v>8</v>
      </c>
      <c r="D6" s="14">
        <f>D3-D4</f>
        <v>3400</v>
      </c>
      <c r="E6" s="15">
        <f>E3-E4</f>
        <v>32000</v>
      </c>
      <c r="F6" s="16">
        <f>F3-F4</f>
        <v>34220</v>
      </c>
      <c r="G6" s="17">
        <f>G3-G4</f>
        <v>46000</v>
      </c>
    </row>
    <row r="7" spans="3:7" ht="31.15" customHeight="1" x14ac:dyDescent="0.3">
      <c r="C7" s="18"/>
      <c r="D7" s="19"/>
      <c r="E7" s="20" t="s">
        <v>9</v>
      </c>
      <c r="F7" s="21">
        <f>(F3-E3)/E3</f>
        <v>-0.21977777777777777</v>
      </c>
      <c r="G7" s="22">
        <f>(G3-E3)/E3</f>
        <v>0</v>
      </c>
    </row>
    <row r="8" spans="3:7" ht="30.6" customHeight="1" x14ac:dyDescent="0.3">
      <c r="C8" s="18"/>
      <c r="D8" s="23"/>
      <c r="E8" s="24"/>
      <c r="F8" s="25" t="s">
        <v>10</v>
      </c>
      <c r="G8" s="26">
        <f>(G3-F3)/F3</f>
        <v>0.2816861293078895</v>
      </c>
    </row>
    <row r="9" spans="3:7" x14ac:dyDescent="0.3">
      <c r="C9" s="18"/>
      <c r="D9" s="23"/>
      <c r="E9" s="24"/>
      <c r="F9" s="34" t="s">
        <v>11</v>
      </c>
      <c r="G9" s="35"/>
    </row>
    <row r="10" spans="3:7" ht="27" customHeight="1" x14ac:dyDescent="0.3">
      <c r="C10" s="27"/>
      <c r="D10" s="28"/>
      <c r="F10" s="29" t="s">
        <v>12</v>
      </c>
      <c r="G10" s="30">
        <f>(G3-D3)/D6</f>
        <v>16.058823529411764</v>
      </c>
    </row>
    <row r="11" spans="3:7" ht="19.149999999999999" customHeight="1" x14ac:dyDescent="0.3">
      <c r="C11" s="27"/>
      <c r="D11" s="28"/>
      <c r="E11" s="31"/>
      <c r="F11" s="29" t="s">
        <v>13</v>
      </c>
      <c r="G11" s="32">
        <f>G3-D3</f>
        <v>54600</v>
      </c>
    </row>
    <row r="12" spans="3:7" ht="19.899999999999999" customHeight="1" thickBot="1" x14ac:dyDescent="0.35">
      <c r="C12" s="27"/>
      <c r="D12" s="28"/>
      <c r="E12" s="31"/>
      <c r="F12" s="29" t="s">
        <v>14</v>
      </c>
      <c r="G12" s="33">
        <f>(G4-D4)/6</f>
        <v>2000</v>
      </c>
    </row>
    <row r="15" spans="3:7" ht="17.25" thickBot="1" x14ac:dyDescent="0.35"/>
    <row r="16" spans="3:7" x14ac:dyDescent="0.3">
      <c r="C16" s="1" t="s">
        <v>0</v>
      </c>
      <c r="D16" s="2" t="s">
        <v>17</v>
      </c>
      <c r="E16" s="3" t="s">
        <v>18</v>
      </c>
      <c r="F16" s="4" t="s">
        <v>16</v>
      </c>
      <c r="G16" s="5" t="s">
        <v>15</v>
      </c>
    </row>
    <row r="17" spans="3:7" x14ac:dyDescent="0.3">
      <c r="C17" s="6" t="s">
        <v>5</v>
      </c>
      <c r="D17" s="7">
        <v>43600</v>
      </c>
      <c r="E17" s="7">
        <v>95000</v>
      </c>
      <c r="F17" s="7">
        <v>59350</v>
      </c>
      <c r="G17" s="8">
        <v>89500</v>
      </c>
    </row>
    <row r="18" spans="3:7" x14ac:dyDescent="0.3">
      <c r="C18" s="6" t="s">
        <v>6</v>
      </c>
      <c r="D18" s="9">
        <v>35000</v>
      </c>
      <c r="E18" s="9">
        <v>47200</v>
      </c>
      <c r="F18" s="9">
        <v>37000</v>
      </c>
      <c r="G18" s="10">
        <v>50000</v>
      </c>
    </row>
    <row r="19" spans="3:7" x14ac:dyDescent="0.3">
      <c r="C19" s="6" t="s">
        <v>7</v>
      </c>
      <c r="D19" s="11">
        <f>D18/D17*100%</f>
        <v>0.80275229357798161</v>
      </c>
      <c r="E19" s="11">
        <f>E18/E17*100%</f>
        <v>0.49684210526315792</v>
      </c>
      <c r="F19" s="11">
        <f>F18/F17*100%</f>
        <v>0.62342038753159223</v>
      </c>
      <c r="G19" s="12">
        <f>G18/G17*100%</f>
        <v>0.55865921787709494</v>
      </c>
    </row>
    <row r="20" spans="3:7" x14ac:dyDescent="0.3">
      <c r="C20" s="6" t="s">
        <v>8</v>
      </c>
      <c r="D20" s="41">
        <f>D17-D18</f>
        <v>8600</v>
      </c>
      <c r="E20" s="41">
        <f>E17-E18</f>
        <v>47800</v>
      </c>
      <c r="F20" s="16">
        <f>F17-F18</f>
        <v>22350</v>
      </c>
      <c r="G20" s="17">
        <f>G17-G18</f>
        <v>39500</v>
      </c>
    </row>
    <row r="21" spans="3:7" ht="31.5" x14ac:dyDescent="0.3">
      <c r="C21" s="44" t="s">
        <v>19</v>
      </c>
      <c r="D21" s="42">
        <f>(G17-F17)/F17</f>
        <v>0.50800336983993255</v>
      </c>
      <c r="E21" s="20" t="s">
        <v>9</v>
      </c>
      <c r="F21" s="21">
        <f>(F17-E17)/E17</f>
        <v>-0.37526315789473685</v>
      </c>
      <c r="G21" s="22">
        <f>(G17-E17)/E17</f>
        <v>-5.7894736842105263E-2</v>
      </c>
    </row>
    <row r="22" spans="3:7" ht="16.5" customHeight="1" x14ac:dyDescent="0.3">
      <c r="C22" s="50">
        <v>59</v>
      </c>
      <c r="D22" s="40" t="s">
        <v>21</v>
      </c>
      <c r="E22" s="7">
        <f>E17*0.7</f>
        <v>66500</v>
      </c>
      <c r="F22" s="34" t="s">
        <v>11</v>
      </c>
      <c r="G22" s="35"/>
    </row>
    <row r="23" spans="3:7" ht="16.5" customHeight="1" x14ac:dyDescent="0.3">
      <c r="C23" s="51"/>
      <c r="D23" s="40" t="s">
        <v>22</v>
      </c>
      <c r="E23" s="7">
        <f>F17*1.1</f>
        <v>65285.000000000007</v>
      </c>
      <c r="F23" s="29" t="s">
        <v>20</v>
      </c>
      <c r="G23" s="30">
        <f>(G17-D17)/D20</f>
        <v>5.3372093023255811</v>
      </c>
    </row>
    <row r="24" spans="3:7" x14ac:dyDescent="0.3">
      <c r="C24" s="45"/>
      <c r="D24" s="43"/>
      <c r="E24" s="43"/>
      <c r="F24" s="29" t="s">
        <v>13</v>
      </c>
      <c r="G24" s="46">
        <f>G17-D17</f>
        <v>45900</v>
      </c>
    </row>
    <row r="25" spans="3:7" ht="17.25" thickBot="1" x14ac:dyDescent="0.35">
      <c r="C25" s="47"/>
      <c r="D25" s="48"/>
      <c r="E25" s="48"/>
      <c r="F25" s="49" t="s">
        <v>14</v>
      </c>
      <c r="G25" s="33">
        <f>(G18-D18)/6</f>
        <v>2500</v>
      </c>
    </row>
    <row r="26" spans="3:7" x14ac:dyDescent="0.3">
      <c r="C26" s="37"/>
      <c r="D26" s="38"/>
      <c r="E26" s="39"/>
    </row>
    <row r="27" spans="3:7" x14ac:dyDescent="0.3">
      <c r="C27" s="36"/>
      <c r="D27" s="36"/>
      <c r="E27" s="36"/>
    </row>
    <row r="28" spans="3:7" ht="17.25" thickBot="1" x14ac:dyDescent="0.35">
      <c r="C28" s="36"/>
      <c r="D28" s="36"/>
      <c r="E28" s="36"/>
    </row>
    <row r="29" spans="3:7" x14ac:dyDescent="0.3">
      <c r="C29" s="1" t="s">
        <v>0</v>
      </c>
      <c r="D29" s="2" t="s">
        <v>23</v>
      </c>
      <c r="E29" s="3" t="s">
        <v>24</v>
      </c>
      <c r="F29" s="4" t="s">
        <v>26</v>
      </c>
      <c r="G29" s="5" t="s">
        <v>25</v>
      </c>
    </row>
    <row r="30" spans="3:7" x14ac:dyDescent="0.3">
      <c r="C30" s="6" t="s">
        <v>5</v>
      </c>
      <c r="D30" s="7">
        <v>51000</v>
      </c>
      <c r="E30" s="7">
        <v>118800</v>
      </c>
      <c r="F30" s="7">
        <v>80000</v>
      </c>
      <c r="G30" s="8">
        <v>106000</v>
      </c>
    </row>
    <row r="31" spans="3:7" x14ac:dyDescent="0.3">
      <c r="C31" s="6" t="s">
        <v>6</v>
      </c>
      <c r="D31" s="9">
        <v>43000</v>
      </c>
      <c r="E31" s="9">
        <v>59675</v>
      </c>
      <c r="F31" s="9">
        <v>60000</v>
      </c>
      <c r="G31" s="10">
        <v>65000</v>
      </c>
    </row>
    <row r="32" spans="3:7" x14ac:dyDescent="0.3">
      <c r="C32" s="6" t="s">
        <v>7</v>
      </c>
      <c r="D32" s="11">
        <f>D31/D30*100%</f>
        <v>0.84313725490196079</v>
      </c>
      <c r="E32" s="11">
        <f>E31/E30*100%</f>
        <v>0.50231481481481477</v>
      </c>
      <c r="F32" s="11">
        <f>F31/F30*100%</f>
        <v>0.75</v>
      </c>
      <c r="G32" s="12">
        <f>G31/G30*100%</f>
        <v>0.6132075471698113</v>
      </c>
    </row>
    <row r="33" spans="3:7" x14ac:dyDescent="0.3">
      <c r="C33" s="6" t="s">
        <v>8</v>
      </c>
      <c r="D33" s="41">
        <f>D30-D31</f>
        <v>8000</v>
      </c>
      <c r="E33" s="41">
        <f>E30-E31</f>
        <v>59125</v>
      </c>
      <c r="F33" s="16">
        <f>F30-F31</f>
        <v>20000</v>
      </c>
      <c r="G33" s="17">
        <f>G30-G31</f>
        <v>41000</v>
      </c>
    </row>
    <row r="34" spans="3:7" ht="31.5" x14ac:dyDescent="0.3">
      <c r="C34" s="44" t="s">
        <v>19</v>
      </c>
      <c r="D34" s="42">
        <f>(G30-F30)/F30</f>
        <v>0.32500000000000001</v>
      </c>
      <c r="E34" s="20" t="s">
        <v>9</v>
      </c>
      <c r="F34" s="21">
        <f>(F30-E30)/E30</f>
        <v>-0.32659932659932661</v>
      </c>
      <c r="G34" s="22">
        <f>(G30-E30)/E30</f>
        <v>-0.10774410774410774</v>
      </c>
    </row>
    <row r="35" spans="3:7" x14ac:dyDescent="0.3">
      <c r="C35" s="50">
        <v>84</v>
      </c>
      <c r="D35" s="40" t="s">
        <v>21</v>
      </c>
      <c r="E35" s="7">
        <f>E30*0.7</f>
        <v>83160</v>
      </c>
      <c r="F35" s="34" t="s">
        <v>11</v>
      </c>
      <c r="G35" s="35"/>
    </row>
    <row r="36" spans="3:7" x14ac:dyDescent="0.3">
      <c r="C36" s="51"/>
      <c r="D36" s="40" t="s">
        <v>22</v>
      </c>
      <c r="E36" s="7">
        <f>F30*1.1</f>
        <v>88000</v>
      </c>
      <c r="F36" s="29" t="s">
        <v>20</v>
      </c>
      <c r="G36" s="30">
        <f>(G30-D30)/D33</f>
        <v>6.875</v>
      </c>
    </row>
    <row r="37" spans="3:7" x14ac:dyDescent="0.3">
      <c r="C37" s="45"/>
      <c r="D37" s="43"/>
      <c r="E37" s="43"/>
      <c r="F37" s="29" t="s">
        <v>13</v>
      </c>
      <c r="G37" s="46">
        <f>G30-D30</f>
        <v>55000</v>
      </c>
    </row>
    <row r="38" spans="3:7" ht="17.25" thickBot="1" x14ac:dyDescent="0.35">
      <c r="C38" s="47"/>
      <c r="D38" s="48"/>
      <c r="E38" s="48"/>
      <c r="F38" s="49" t="s">
        <v>14</v>
      </c>
      <c r="G38" s="33">
        <f>(G31-D31)/6</f>
        <v>3666.6666666666665</v>
      </c>
    </row>
  </sheetData>
  <mergeCells count="5">
    <mergeCell ref="C35:C36"/>
    <mergeCell ref="F35:G35"/>
    <mergeCell ref="F9:G9"/>
    <mergeCell ref="F22:G22"/>
    <mergeCell ref="C22:C2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아라 조</dc:creator>
  <cp:lastModifiedBy>10121024</cp:lastModifiedBy>
  <dcterms:created xsi:type="dcterms:W3CDTF">2024-09-16T02:31:39Z</dcterms:created>
  <dcterms:modified xsi:type="dcterms:W3CDTF">2024-09-26T10:50:45Z</dcterms:modified>
</cp:coreProperties>
</file>