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SYSTEMS\DATABASE - 19.10.2023\"/>
    </mc:Choice>
  </mc:AlternateContent>
  <bookViews>
    <workbookView xWindow="-120" yWindow="-120" windowWidth="29040" windowHeight="15720" tabRatio="914" activeTab="3"/>
  </bookViews>
  <sheets>
    <sheet name="Rough" sheetId="14" r:id="rId1"/>
    <sheet name="OVERALL - JOBS LIST" sheetId="2" r:id="rId2"/>
    <sheet name="Sheet1" sheetId="19" r:id="rId3"/>
    <sheet name="OVERALL - DOC REQ" sheetId="3" r:id="rId4"/>
    <sheet name="Budgeted Expenditure Sheet -Est" sheetId="4" r:id="rId5"/>
    <sheet name="CASES" sheetId="8" r:id="rId6"/>
    <sheet name="Petty Cash" sheetId="6" r:id="rId7"/>
    <sheet name="TO DO LIST 15.08.2023" sheetId="7" r:id="rId8"/>
    <sheet name="Meeting" sheetId="9" r:id="rId9"/>
    <sheet name="Contacts List - 06.03.2023" sheetId="10" r:id="rId10"/>
    <sheet name="Fee Notes Slab - 10 to 100 - XT" sheetId="11" r:id="rId11"/>
    <sheet name="Sample Co-Fee Note BreakDown-XT" sheetId="12" r:id="rId12"/>
    <sheet name="Sample Co- Cheque Summaries-XT" sheetId="13" r:id="rId13"/>
    <sheet name="Meetings" sheetId="15" r:id="rId14"/>
    <sheet name="Five Star FIle - Hand over" sheetId="16" r:id="rId15"/>
    <sheet name="IT Dept - James" sheetId="17" r:id="rId16"/>
    <sheet name="Sheet2" sheetId="18" r:id="rId17"/>
    <sheet name="Company Profile" sheetId="21" r:id="rId18"/>
    <sheet name="Tasks" sheetId="22" r:id="rId19"/>
    <sheet name="Sheet6" sheetId="23" r:id="rId20"/>
  </sheets>
  <definedNames>
    <definedName name="_xlnm.Print_Area" localSheetId="10">'Fee Notes Slab - 10 to 100 - XT'!$A$1:$Q$60</definedName>
    <definedName name="_xlnm.Print_Area" localSheetId="14">'Five Star FIle - Hand over'!$A$1:$G$41</definedName>
    <definedName name="_xlnm.Print_Area" localSheetId="11">'Sample Co-Fee Note BreakDown-XT'!$A$1:$AC$180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18" l="1"/>
  <c r="J15" i="18" s="1"/>
  <c r="H15" i="18"/>
  <c r="G15" i="18"/>
  <c r="J13" i="18"/>
  <c r="J12" i="18"/>
  <c r="J11" i="18"/>
  <c r="J10" i="18"/>
  <c r="J9" i="18"/>
  <c r="J4" i="18"/>
  <c r="R18" i="17"/>
  <c r="N74" i="17"/>
  <c r="N75" i="17" s="1"/>
  <c r="N76" i="17" s="1"/>
  <c r="N77" i="17" s="1"/>
  <c r="N78" i="17" s="1"/>
  <c r="N79" i="17" s="1"/>
  <c r="N73" i="17"/>
  <c r="M80" i="17"/>
  <c r="N80" i="17" s="1"/>
  <c r="L80" i="17"/>
  <c r="N72" i="17"/>
  <c r="C5" i="15"/>
  <c r="D8" i="14"/>
  <c r="I153" i="13"/>
  <c r="G153" i="13"/>
  <c r="H152" i="13"/>
  <c r="I151" i="13"/>
  <c r="G151" i="13"/>
  <c r="H150" i="13"/>
  <c r="I149" i="13"/>
  <c r="G149" i="13"/>
  <c r="H148" i="13"/>
  <c r="I147" i="13"/>
  <c r="I154" i="13" s="1"/>
  <c r="G147" i="13"/>
  <c r="H146" i="13"/>
  <c r="H120" i="13"/>
  <c r="I119" i="13"/>
  <c r="G119" i="13"/>
  <c r="H118" i="13"/>
  <c r="I117" i="13"/>
  <c r="G117" i="13"/>
  <c r="H116" i="13"/>
  <c r="I115" i="13"/>
  <c r="I120" i="13" s="1"/>
  <c r="G115" i="13"/>
  <c r="H114" i="13"/>
  <c r="I113" i="13"/>
  <c r="G113" i="13"/>
  <c r="H112" i="13"/>
  <c r="I85" i="13"/>
  <c r="G85" i="13"/>
  <c r="H84" i="13"/>
  <c r="I83" i="13"/>
  <c r="G83" i="13"/>
  <c r="H82" i="13"/>
  <c r="I81" i="13"/>
  <c r="G81" i="13"/>
  <c r="H80" i="13"/>
  <c r="H86" i="13" s="1"/>
  <c r="I79" i="13"/>
  <c r="I86" i="13" s="1"/>
  <c r="G79" i="13"/>
  <c r="H78" i="13"/>
  <c r="I51" i="13"/>
  <c r="G51" i="13"/>
  <c r="H50" i="13"/>
  <c r="I49" i="13"/>
  <c r="G49" i="13"/>
  <c r="H48" i="13"/>
  <c r="I47" i="13"/>
  <c r="G47" i="13"/>
  <c r="H46" i="13"/>
  <c r="I45" i="13"/>
  <c r="I52" i="13" s="1"/>
  <c r="G45" i="13"/>
  <c r="H44" i="13"/>
  <c r="H52" i="13" s="1"/>
  <c r="I17" i="13"/>
  <c r="G17" i="13"/>
  <c r="H16" i="13"/>
  <c r="I15" i="13"/>
  <c r="G15" i="13"/>
  <c r="H14" i="13"/>
  <c r="I13" i="13"/>
  <c r="G13" i="13"/>
  <c r="H12" i="13"/>
  <c r="I11" i="13"/>
  <c r="I18" i="13" s="1"/>
  <c r="G11" i="13"/>
  <c r="H10" i="13"/>
  <c r="D161" i="12"/>
  <c r="C160" i="12"/>
  <c r="E160" i="12" s="1"/>
  <c r="C159" i="12"/>
  <c r="E159" i="12" s="1"/>
  <c r="C158" i="12"/>
  <c r="E158" i="12" s="1"/>
  <c r="D157" i="12"/>
  <c r="E156" i="12"/>
  <c r="C156" i="12"/>
  <c r="F155" i="12"/>
  <c r="E155" i="12"/>
  <c r="C155" i="12"/>
  <c r="C154" i="12"/>
  <c r="C157" i="12" s="1"/>
  <c r="S153" i="12"/>
  <c r="D153" i="12"/>
  <c r="C152" i="12"/>
  <c r="E152" i="12" s="1"/>
  <c r="S151" i="12"/>
  <c r="E151" i="12"/>
  <c r="C151" i="12"/>
  <c r="C150" i="12"/>
  <c r="E150" i="12" s="1"/>
  <c r="S149" i="12"/>
  <c r="D149" i="12"/>
  <c r="D162" i="12" s="1"/>
  <c r="E148" i="12"/>
  <c r="C148" i="12"/>
  <c r="S147" i="12"/>
  <c r="C147" i="12"/>
  <c r="E147" i="12" s="1"/>
  <c r="E146" i="12"/>
  <c r="C146" i="12"/>
  <c r="D127" i="12"/>
  <c r="C126" i="12"/>
  <c r="E126" i="12" s="1"/>
  <c r="C125" i="12"/>
  <c r="E125" i="12" s="1"/>
  <c r="C124" i="12"/>
  <c r="E124" i="12" s="1"/>
  <c r="D123" i="12"/>
  <c r="E122" i="12"/>
  <c r="C122" i="12"/>
  <c r="E121" i="12"/>
  <c r="C121" i="12"/>
  <c r="C120" i="12"/>
  <c r="S119" i="12"/>
  <c r="D119" i="12"/>
  <c r="C118" i="12"/>
  <c r="E118" i="12" s="1"/>
  <c r="F118" i="12" s="1"/>
  <c r="S117" i="12"/>
  <c r="C117" i="12"/>
  <c r="E117" i="12" s="1"/>
  <c r="E116" i="12"/>
  <c r="C116" i="12"/>
  <c r="C119" i="12" s="1"/>
  <c r="S115" i="12"/>
  <c r="D115" i="12"/>
  <c r="D128" i="12" s="1"/>
  <c r="G114" i="12"/>
  <c r="F114" i="12"/>
  <c r="E114" i="12"/>
  <c r="C114" i="12"/>
  <c r="S113" i="12"/>
  <c r="C113" i="12"/>
  <c r="E113" i="12" s="1"/>
  <c r="C112" i="12"/>
  <c r="C115" i="12" s="1"/>
  <c r="D93" i="12"/>
  <c r="C92" i="12"/>
  <c r="E92" i="12" s="1"/>
  <c r="C91" i="12"/>
  <c r="C90" i="12"/>
  <c r="E90" i="12" s="1"/>
  <c r="D89" i="12"/>
  <c r="E88" i="12"/>
  <c r="C88" i="12"/>
  <c r="F87" i="12"/>
  <c r="E87" i="12"/>
  <c r="C87" i="12"/>
  <c r="G86" i="12"/>
  <c r="E86" i="12"/>
  <c r="F86" i="12" s="1"/>
  <c r="C86" i="12"/>
  <c r="C89" i="12" s="1"/>
  <c r="S85" i="12"/>
  <c r="D85" i="12"/>
  <c r="C84" i="12"/>
  <c r="E84" i="12" s="1"/>
  <c r="S83" i="12"/>
  <c r="F83" i="12"/>
  <c r="E83" i="12"/>
  <c r="C83" i="12"/>
  <c r="F82" i="12"/>
  <c r="E82" i="12"/>
  <c r="E85" i="12" s="1"/>
  <c r="C82" i="12"/>
  <c r="C85" i="12" s="1"/>
  <c r="S81" i="12"/>
  <c r="D81" i="12"/>
  <c r="D94" i="12" s="1"/>
  <c r="C80" i="12"/>
  <c r="E80" i="12" s="1"/>
  <c r="S79" i="12"/>
  <c r="E79" i="12"/>
  <c r="C79" i="12"/>
  <c r="E78" i="12"/>
  <c r="C78" i="12"/>
  <c r="C81" i="12" s="1"/>
  <c r="G59" i="12"/>
  <c r="D59" i="12"/>
  <c r="H58" i="12"/>
  <c r="I58" i="12" s="1"/>
  <c r="K58" i="12" s="1"/>
  <c r="F58" i="12"/>
  <c r="E58" i="12"/>
  <c r="G58" i="12" s="1"/>
  <c r="J58" i="12" s="1"/>
  <c r="C58" i="12"/>
  <c r="H57" i="12"/>
  <c r="I57" i="12" s="1"/>
  <c r="K57" i="12" s="1"/>
  <c r="F57" i="12"/>
  <c r="E57" i="12"/>
  <c r="G57" i="12" s="1"/>
  <c r="J57" i="12" s="1"/>
  <c r="C57" i="12"/>
  <c r="F56" i="12"/>
  <c r="F59" i="12" s="1"/>
  <c r="E56" i="12"/>
  <c r="G56" i="12" s="1"/>
  <c r="J56" i="12" s="1"/>
  <c r="J59" i="12" s="1"/>
  <c r="U51" i="12" s="1"/>
  <c r="C56" i="12"/>
  <c r="C59" i="12" s="1"/>
  <c r="D55" i="12"/>
  <c r="E54" i="12"/>
  <c r="F54" i="12" s="1"/>
  <c r="G54" i="12" s="1"/>
  <c r="H54" i="12" s="1"/>
  <c r="C54" i="12"/>
  <c r="C53" i="12"/>
  <c r="E53" i="12" s="1"/>
  <c r="C52" i="12"/>
  <c r="S51" i="12"/>
  <c r="D51" i="12"/>
  <c r="G50" i="12"/>
  <c r="E50" i="12"/>
  <c r="F50" i="12" s="1"/>
  <c r="C50" i="12"/>
  <c r="S49" i="12"/>
  <c r="C49" i="12"/>
  <c r="E49" i="12" s="1"/>
  <c r="C48" i="12"/>
  <c r="C51" i="12" s="1"/>
  <c r="S47" i="12"/>
  <c r="E47" i="12"/>
  <c r="D47" i="12"/>
  <c r="D60" i="12" s="1"/>
  <c r="G46" i="12"/>
  <c r="F46" i="12"/>
  <c r="E46" i="12"/>
  <c r="C46" i="12"/>
  <c r="S45" i="12"/>
  <c r="C45" i="12"/>
  <c r="E45" i="12" s="1"/>
  <c r="E44" i="12"/>
  <c r="C44" i="12"/>
  <c r="C47" i="12" s="1"/>
  <c r="D36" i="12"/>
  <c r="D70" i="12" s="1"/>
  <c r="D104" i="12" s="1"/>
  <c r="D138" i="12" s="1"/>
  <c r="D25" i="12"/>
  <c r="C24" i="12"/>
  <c r="E24" i="12" s="1"/>
  <c r="C23" i="12"/>
  <c r="E23" i="12" s="1"/>
  <c r="C22" i="12"/>
  <c r="E22" i="12" s="1"/>
  <c r="D21" i="12"/>
  <c r="E20" i="12"/>
  <c r="C20" i="12"/>
  <c r="F19" i="12"/>
  <c r="E19" i="12"/>
  <c r="C19" i="12"/>
  <c r="C18" i="12"/>
  <c r="S17" i="12"/>
  <c r="D17" i="12"/>
  <c r="E16" i="12"/>
  <c r="C16" i="12"/>
  <c r="S15" i="12"/>
  <c r="G15" i="12"/>
  <c r="C15" i="12"/>
  <c r="E15" i="12" s="1"/>
  <c r="F15" i="12" s="1"/>
  <c r="E14" i="12"/>
  <c r="C14" i="12"/>
  <c r="C17" i="12" s="1"/>
  <c r="S13" i="12"/>
  <c r="D13" i="12"/>
  <c r="D26" i="12" s="1"/>
  <c r="C12" i="12"/>
  <c r="S11" i="12"/>
  <c r="C11" i="12"/>
  <c r="E11" i="12" s="1"/>
  <c r="E10" i="12"/>
  <c r="F10" i="12" s="1"/>
  <c r="G10" i="12" s="1"/>
  <c r="C10" i="12"/>
  <c r="AO27" i="11"/>
  <c r="AM27" i="11"/>
  <c r="AN27" i="11" s="1"/>
  <c r="Y27" i="11"/>
  <c r="Z27" i="11" s="1"/>
  <c r="X27" i="11"/>
  <c r="I27" i="11"/>
  <c r="AM26" i="11"/>
  <c r="X26" i="11"/>
  <c r="N26" i="11"/>
  <c r="L26" i="11"/>
  <c r="K26" i="11"/>
  <c r="M26" i="11" s="1"/>
  <c r="O26" i="11" s="1"/>
  <c r="J26" i="11"/>
  <c r="I26" i="11"/>
  <c r="AR25" i="11"/>
  <c r="AQ25" i="11"/>
  <c r="AS25" i="11" s="1"/>
  <c r="AO25" i="11"/>
  <c r="AP25" i="11" s="1"/>
  <c r="AN25" i="11"/>
  <c r="AM25" i="11"/>
  <c r="AA25" i="11"/>
  <c r="Y25" i="11"/>
  <c r="X25" i="11"/>
  <c r="Z25" i="11" s="1"/>
  <c r="I25" i="11"/>
  <c r="J25" i="11" s="1"/>
  <c r="K25" i="11" s="1"/>
  <c r="AN24" i="11"/>
  <c r="AO24" i="11" s="1"/>
  <c r="AM24" i="11"/>
  <c r="X24" i="11"/>
  <c r="I24" i="11"/>
  <c r="AM23" i="11"/>
  <c r="AC23" i="11"/>
  <c r="AA23" i="11"/>
  <c r="Z23" i="11"/>
  <c r="AB23" i="11" s="1"/>
  <c r="Y23" i="11"/>
  <c r="X23" i="11"/>
  <c r="N23" i="11"/>
  <c r="K23" i="11"/>
  <c r="L23" i="11" s="1"/>
  <c r="M23" i="11" s="1"/>
  <c r="O23" i="11" s="1"/>
  <c r="J23" i="11"/>
  <c r="I23" i="11"/>
  <c r="AN22" i="11"/>
  <c r="AM22" i="11"/>
  <c r="AO22" i="11" s="1"/>
  <c r="Z22" i="11"/>
  <c r="X22" i="11"/>
  <c r="Y22" i="11" s="1"/>
  <c r="J22" i="11"/>
  <c r="K22" i="11" s="1"/>
  <c r="I22" i="11"/>
  <c r="AM21" i="11"/>
  <c r="X21" i="11"/>
  <c r="I21" i="11"/>
  <c r="AR20" i="11"/>
  <c r="AP20" i="11"/>
  <c r="AO20" i="11"/>
  <c r="AQ20" i="11" s="1"/>
  <c r="AN20" i="11"/>
  <c r="AM20" i="11"/>
  <c r="AC20" i="11"/>
  <c r="AB20" i="11"/>
  <c r="AD20" i="11" s="1"/>
  <c r="Z20" i="11"/>
  <c r="AA20" i="11" s="1"/>
  <c r="Y20" i="11"/>
  <c r="X20" i="11"/>
  <c r="J20" i="11"/>
  <c r="I20" i="11"/>
  <c r="K20" i="11" s="1"/>
  <c r="L20" i="11" s="1"/>
  <c r="AM19" i="11"/>
  <c r="AN19" i="11" s="1"/>
  <c r="AO19" i="11" s="1"/>
  <c r="Y19" i="11"/>
  <c r="Z19" i="11" s="1"/>
  <c r="X19" i="11"/>
  <c r="I19" i="11"/>
  <c r="AM18" i="11"/>
  <c r="X18" i="11"/>
  <c r="I18" i="11"/>
  <c r="J18" i="11" s="1"/>
  <c r="K18" i="11" s="1"/>
  <c r="AN17" i="11"/>
  <c r="AO17" i="11" s="1"/>
  <c r="AM17" i="11"/>
  <c r="X17" i="11"/>
  <c r="K17" i="11"/>
  <c r="I17" i="11"/>
  <c r="J17" i="11" s="1"/>
  <c r="AN16" i="11"/>
  <c r="AO16" i="11" s="1"/>
  <c r="AM16" i="11"/>
  <c r="X16" i="11"/>
  <c r="I16" i="11"/>
  <c r="AM15" i="11"/>
  <c r="AC15" i="11"/>
  <c r="X15" i="11"/>
  <c r="Y15" i="11" s="1"/>
  <c r="Z15" i="11" s="1"/>
  <c r="J15" i="11"/>
  <c r="K15" i="11" s="1"/>
  <c r="I15" i="11"/>
  <c r="AM14" i="11"/>
  <c r="X14" i="11"/>
  <c r="Y14" i="11" s="1"/>
  <c r="Z14" i="11" s="1"/>
  <c r="J14" i="11"/>
  <c r="K14" i="11" s="1"/>
  <c r="I14" i="11"/>
  <c r="AM13" i="11"/>
  <c r="X13" i="11"/>
  <c r="I13" i="11"/>
  <c r="AR12" i="11"/>
  <c r="AO12" i="11"/>
  <c r="AN12" i="11"/>
  <c r="AM12" i="11"/>
  <c r="Y12" i="11"/>
  <c r="Z12" i="11" s="1"/>
  <c r="X12" i="11"/>
  <c r="I12" i="11"/>
  <c r="AO11" i="11"/>
  <c r="AM11" i="11"/>
  <c r="AN11" i="11" s="1"/>
  <c r="Y11" i="11"/>
  <c r="Z11" i="11" s="1"/>
  <c r="X11" i="11"/>
  <c r="I11" i="11"/>
  <c r="AM10" i="11"/>
  <c r="X10" i="11"/>
  <c r="N10" i="11"/>
  <c r="I10" i="11"/>
  <c r="J10" i="11" s="1"/>
  <c r="K10" i="11" s="1"/>
  <c r="AN9" i="11"/>
  <c r="AO9" i="11" s="1"/>
  <c r="AM9" i="11"/>
  <c r="X9" i="11"/>
  <c r="I9" i="11"/>
  <c r="J9" i="11" s="1"/>
  <c r="K9" i="11" s="1"/>
  <c r="AA14" i="11" l="1"/>
  <c r="AB14" i="11" s="1"/>
  <c r="AD14" i="11" s="1"/>
  <c r="AC14" i="11"/>
  <c r="J10" i="12"/>
  <c r="H10" i="12"/>
  <c r="I10" i="12"/>
  <c r="N25" i="11"/>
  <c r="L25" i="11"/>
  <c r="M25" i="11" s="1"/>
  <c r="O25" i="11" s="1"/>
  <c r="L9" i="11"/>
  <c r="N9" i="11"/>
  <c r="M9" i="11"/>
  <c r="O9" i="11" s="1"/>
  <c r="AP19" i="11"/>
  <c r="AR19" i="11"/>
  <c r="AQ19" i="11"/>
  <c r="AS19" i="11" s="1"/>
  <c r="Z10" i="11"/>
  <c r="AS20" i="11"/>
  <c r="N22" i="11"/>
  <c r="L22" i="11"/>
  <c r="M22" i="11" s="1"/>
  <c r="O22" i="11" s="1"/>
  <c r="AB25" i="11"/>
  <c r="AD25" i="11" s="1"/>
  <c r="AC25" i="11"/>
  <c r="J27" i="11"/>
  <c r="K27" i="11"/>
  <c r="G11" i="12"/>
  <c r="F92" i="12"/>
  <c r="G92" i="12" s="1"/>
  <c r="F160" i="12"/>
  <c r="G160" i="12" s="1"/>
  <c r="L17" i="11"/>
  <c r="N17" i="11"/>
  <c r="M17" i="11"/>
  <c r="O17" i="11" s="1"/>
  <c r="K12" i="11"/>
  <c r="G16" i="12"/>
  <c r="F16" i="12"/>
  <c r="E91" i="12"/>
  <c r="E93" i="12" s="1"/>
  <c r="C93" i="12"/>
  <c r="F159" i="12"/>
  <c r="G159" i="12" s="1"/>
  <c r="AO10" i="11"/>
  <c r="J19" i="11"/>
  <c r="K19" i="11" s="1"/>
  <c r="F11" i="12"/>
  <c r="C94" i="12"/>
  <c r="AP11" i="11"/>
  <c r="AR11" i="11"/>
  <c r="AQ11" i="11"/>
  <c r="AS11" i="11" s="1"/>
  <c r="M20" i="11"/>
  <c r="N20" i="11"/>
  <c r="AA12" i="11"/>
  <c r="AC12" i="11"/>
  <c r="AP17" i="11"/>
  <c r="AR17" i="11"/>
  <c r="AC27" i="11"/>
  <c r="AB27" i="11"/>
  <c r="AD27" i="11" s="1"/>
  <c r="AA27" i="11"/>
  <c r="F151" i="12"/>
  <c r="G151" i="12" s="1"/>
  <c r="AP9" i="11"/>
  <c r="AQ9" i="11" s="1"/>
  <c r="AR9" i="11"/>
  <c r="AB12" i="11"/>
  <c r="AD12" i="11" s="1"/>
  <c r="AN13" i="11"/>
  <c r="AO13" i="11" s="1"/>
  <c r="L15" i="11"/>
  <c r="M15" i="11" s="1"/>
  <c r="O15" i="11" s="1"/>
  <c r="N15" i="11"/>
  <c r="AQ17" i="11"/>
  <c r="AS17" i="11" s="1"/>
  <c r="AC19" i="11"/>
  <c r="AA19" i="11"/>
  <c r="AB19" i="11" s="1"/>
  <c r="AD19" i="11" s="1"/>
  <c r="K21" i="11"/>
  <c r="AR22" i="11"/>
  <c r="Y24" i="11"/>
  <c r="Z24" i="11"/>
  <c r="E12" i="12"/>
  <c r="C13" i="12"/>
  <c r="F23" i="12"/>
  <c r="G23" i="12" s="1"/>
  <c r="AN21" i="11"/>
  <c r="AO21" i="11" s="1"/>
  <c r="J11" i="11"/>
  <c r="K11" i="11" s="1"/>
  <c r="E25" i="12"/>
  <c r="F22" i="12"/>
  <c r="AC11" i="11"/>
  <c r="AA11" i="11"/>
  <c r="AB11" i="11" s="1"/>
  <c r="AD11" i="11" s="1"/>
  <c r="AR16" i="11"/>
  <c r="AQ16" i="11"/>
  <c r="AS16" i="11" s="1"/>
  <c r="AP16" i="11"/>
  <c r="M18" i="11"/>
  <c r="O18" i="11" s="1"/>
  <c r="L18" i="11"/>
  <c r="AP27" i="11"/>
  <c r="AQ27" i="11" s="1"/>
  <c r="AS27" i="11" s="1"/>
  <c r="AR27" i="11"/>
  <c r="H15" i="12"/>
  <c r="I15" i="12" s="1"/>
  <c r="K15" i="12" s="1"/>
  <c r="J15" i="12"/>
  <c r="G24" i="12"/>
  <c r="F24" i="12"/>
  <c r="G79" i="12"/>
  <c r="F79" i="12"/>
  <c r="Z18" i="11"/>
  <c r="Y16" i="11"/>
  <c r="Z16" i="11"/>
  <c r="AC22" i="11"/>
  <c r="AB22" i="11"/>
  <c r="AD22" i="11" s="1"/>
  <c r="AA22" i="11"/>
  <c r="G147" i="12"/>
  <c r="F147" i="12"/>
  <c r="L10" i="11"/>
  <c r="M10" i="11" s="1"/>
  <c r="O10" i="11" s="1"/>
  <c r="N14" i="11"/>
  <c r="L14" i="11"/>
  <c r="M14" i="11" s="1"/>
  <c r="O14" i="11" s="1"/>
  <c r="AA15" i="11"/>
  <c r="AB15" i="11" s="1"/>
  <c r="AD15" i="11" s="1"/>
  <c r="N18" i="11"/>
  <c r="AP22" i="11"/>
  <c r="AQ22" i="11" s="1"/>
  <c r="AS22" i="11" s="1"/>
  <c r="AD23" i="11"/>
  <c r="AR24" i="11"/>
  <c r="AQ24" i="11"/>
  <c r="AS24" i="11" s="1"/>
  <c r="AP24" i="11"/>
  <c r="F90" i="12"/>
  <c r="G158" i="12"/>
  <c r="E161" i="12"/>
  <c r="F158" i="12"/>
  <c r="AN10" i="11"/>
  <c r="Y13" i="11"/>
  <c r="Z13" i="11" s="1"/>
  <c r="J16" i="11"/>
  <c r="K16" i="11" s="1"/>
  <c r="AN18" i="11"/>
  <c r="AO18" i="11" s="1"/>
  <c r="Y21" i="11"/>
  <c r="Z21" i="11" s="1"/>
  <c r="J24" i="11"/>
  <c r="K24" i="11" s="1"/>
  <c r="AN26" i="11"/>
  <c r="AO26" i="11" s="1"/>
  <c r="C21" i="12"/>
  <c r="E18" i="12"/>
  <c r="G20" i="12"/>
  <c r="G88" i="12"/>
  <c r="C128" i="12"/>
  <c r="G118" i="12"/>
  <c r="F125" i="12"/>
  <c r="G125" i="12" s="1"/>
  <c r="H18" i="13"/>
  <c r="Y10" i="11"/>
  <c r="J13" i="11"/>
  <c r="K13" i="11" s="1"/>
  <c r="AN15" i="11"/>
  <c r="AO15" i="11" s="1"/>
  <c r="Y18" i="11"/>
  <c r="J21" i="11"/>
  <c r="AN23" i="11"/>
  <c r="AO23" i="11" s="1"/>
  <c r="Y26" i="11"/>
  <c r="Z26" i="11" s="1"/>
  <c r="E13" i="12"/>
  <c r="F20" i="12"/>
  <c r="C55" i="12"/>
  <c r="C60" i="12" s="1"/>
  <c r="E52" i="12"/>
  <c r="I54" i="12"/>
  <c r="K54" i="12" s="1"/>
  <c r="H56" i="12"/>
  <c r="H59" i="12" s="1"/>
  <c r="G80" i="12"/>
  <c r="F80" i="12"/>
  <c r="F84" i="12"/>
  <c r="F85" i="12" s="1"/>
  <c r="F89" i="12"/>
  <c r="F88" i="12"/>
  <c r="F156" i="12"/>
  <c r="G156" i="12" s="1"/>
  <c r="C123" i="12"/>
  <c r="E120" i="12"/>
  <c r="C25" i="12"/>
  <c r="G44" i="12"/>
  <c r="J50" i="12"/>
  <c r="J54" i="12"/>
  <c r="I56" i="12"/>
  <c r="J86" i="12"/>
  <c r="J114" i="12"/>
  <c r="I114" i="12"/>
  <c r="K114" i="12" s="1"/>
  <c r="H114" i="12"/>
  <c r="E153" i="12"/>
  <c r="F152" i="12"/>
  <c r="G152" i="12" s="1"/>
  <c r="C161" i="12"/>
  <c r="H154" i="13"/>
  <c r="E17" i="12"/>
  <c r="H50" i="12"/>
  <c r="I50" i="12" s="1"/>
  <c r="K50" i="12" s="1"/>
  <c r="E81" i="12"/>
  <c r="G82" i="12"/>
  <c r="H86" i="12"/>
  <c r="I86" i="12" s="1"/>
  <c r="E89" i="12"/>
  <c r="F113" i="12"/>
  <c r="G113" i="12" s="1"/>
  <c r="G117" i="12"/>
  <c r="F117" i="12"/>
  <c r="E119" i="12"/>
  <c r="G126" i="12"/>
  <c r="F126" i="12"/>
  <c r="C149" i="12"/>
  <c r="C162" i="12" s="1"/>
  <c r="G148" i="12"/>
  <c r="F150" i="12"/>
  <c r="F153" i="12" s="1"/>
  <c r="Y9" i="11"/>
  <c r="Z9" i="11" s="1"/>
  <c r="J12" i="11"/>
  <c r="AP12" i="11"/>
  <c r="AQ12" i="11" s="1"/>
  <c r="AS12" i="11" s="1"/>
  <c r="AN14" i="11"/>
  <c r="AO14" i="11" s="1"/>
  <c r="Y17" i="11"/>
  <c r="Z17" i="11" s="1"/>
  <c r="F14" i="12"/>
  <c r="F17" i="12" s="1"/>
  <c r="J46" i="12"/>
  <c r="I46" i="12"/>
  <c r="K46" i="12" s="1"/>
  <c r="H46" i="12"/>
  <c r="G49" i="12"/>
  <c r="F49" i="12"/>
  <c r="G53" i="12"/>
  <c r="F53" i="12"/>
  <c r="F78" i="12"/>
  <c r="F81" i="12" s="1"/>
  <c r="E149" i="12"/>
  <c r="G146" i="12"/>
  <c r="G19" i="12"/>
  <c r="G45" i="12"/>
  <c r="F45" i="12"/>
  <c r="G83" i="12"/>
  <c r="G87" i="12"/>
  <c r="G124" i="12"/>
  <c r="E127" i="12"/>
  <c r="F124" i="12"/>
  <c r="F127" i="12" s="1"/>
  <c r="F146" i="12"/>
  <c r="G155" i="12"/>
  <c r="C153" i="12"/>
  <c r="E48" i="12"/>
  <c r="E112" i="12"/>
  <c r="F116" i="12"/>
  <c r="F119" i="12" s="1"/>
  <c r="C127" i="12"/>
  <c r="F148" i="12"/>
  <c r="F44" i="12"/>
  <c r="F47" i="12" s="1"/>
  <c r="F121" i="12"/>
  <c r="G121" i="12" s="1"/>
  <c r="F122" i="12"/>
  <c r="G122" i="12" s="1"/>
  <c r="E59" i="12"/>
  <c r="E154" i="12"/>
  <c r="J125" i="12" l="1"/>
  <c r="I125" i="12"/>
  <c r="K125" i="12" s="1"/>
  <c r="H125" i="12"/>
  <c r="AR23" i="11"/>
  <c r="AP23" i="11"/>
  <c r="AQ23" i="11" s="1"/>
  <c r="AS23" i="11" s="1"/>
  <c r="AC21" i="11"/>
  <c r="AA21" i="11"/>
  <c r="AB21" i="11" s="1"/>
  <c r="AD21" i="11" s="1"/>
  <c r="AQ14" i="11"/>
  <c r="AS14" i="11" s="1"/>
  <c r="AR14" i="11"/>
  <c r="AP14" i="11"/>
  <c r="AR18" i="11"/>
  <c r="AQ18" i="11"/>
  <c r="AS18" i="11" s="1"/>
  <c r="AP18" i="11"/>
  <c r="J92" i="12"/>
  <c r="H92" i="12"/>
  <c r="I92" i="12" s="1"/>
  <c r="K92" i="12" s="1"/>
  <c r="AC26" i="11"/>
  <c r="AA26" i="11"/>
  <c r="AB26" i="11" s="1"/>
  <c r="AD26" i="11" s="1"/>
  <c r="AC17" i="11"/>
  <c r="AA17" i="11"/>
  <c r="AB17" i="11" s="1"/>
  <c r="AD17" i="11" s="1"/>
  <c r="J160" i="12"/>
  <c r="I160" i="12"/>
  <c r="K160" i="12" s="1"/>
  <c r="H160" i="12"/>
  <c r="H122" i="12"/>
  <c r="J122" i="12"/>
  <c r="I122" i="12"/>
  <c r="K122" i="12" s="1"/>
  <c r="N16" i="11"/>
  <c r="L16" i="11"/>
  <c r="M16" i="11" s="1"/>
  <c r="O16" i="11" s="1"/>
  <c r="AR13" i="11"/>
  <c r="AP13" i="11"/>
  <c r="AQ13" i="11" s="1"/>
  <c r="AS13" i="11" s="1"/>
  <c r="J159" i="12"/>
  <c r="I159" i="12"/>
  <c r="K159" i="12" s="1"/>
  <c r="H159" i="12"/>
  <c r="AC9" i="11"/>
  <c r="AA9" i="11"/>
  <c r="AB9" i="11" s="1"/>
  <c r="AD9" i="11" s="1"/>
  <c r="N13" i="11"/>
  <c r="L13" i="11"/>
  <c r="M13" i="11" s="1"/>
  <c r="O13" i="11" s="1"/>
  <c r="N11" i="11"/>
  <c r="L11" i="11"/>
  <c r="M11" i="11" s="1"/>
  <c r="O11" i="11" s="1"/>
  <c r="H121" i="12"/>
  <c r="I121" i="12" s="1"/>
  <c r="K121" i="12" s="1"/>
  <c r="J121" i="12"/>
  <c r="AR15" i="11"/>
  <c r="AP15" i="11"/>
  <c r="AQ15" i="11" s="1"/>
  <c r="AS15" i="11" s="1"/>
  <c r="J113" i="12"/>
  <c r="H113" i="12"/>
  <c r="I113" i="12" s="1"/>
  <c r="K113" i="12" s="1"/>
  <c r="AR21" i="11"/>
  <c r="AP21" i="11"/>
  <c r="AQ21" i="11" s="1"/>
  <c r="AS21" i="11" s="1"/>
  <c r="N19" i="11"/>
  <c r="M19" i="11"/>
  <c r="O19" i="11" s="1"/>
  <c r="L19" i="11"/>
  <c r="K86" i="12"/>
  <c r="N24" i="11"/>
  <c r="L24" i="11"/>
  <c r="M24" i="11" s="1"/>
  <c r="O24" i="11" s="1"/>
  <c r="J156" i="12"/>
  <c r="I156" i="12"/>
  <c r="K156" i="12" s="1"/>
  <c r="H156" i="12"/>
  <c r="AC13" i="11"/>
  <c r="AA13" i="11"/>
  <c r="AB13" i="11" s="1"/>
  <c r="AD13" i="11" s="1"/>
  <c r="J152" i="12"/>
  <c r="H152" i="12"/>
  <c r="I152" i="12" s="1"/>
  <c r="K152" i="12" s="1"/>
  <c r="AR26" i="11"/>
  <c r="AP26" i="11"/>
  <c r="AQ26" i="11" s="1"/>
  <c r="AS26" i="11" s="1"/>
  <c r="J23" i="12"/>
  <c r="I23" i="12"/>
  <c r="K23" i="12" s="1"/>
  <c r="H23" i="12"/>
  <c r="J151" i="12"/>
  <c r="H151" i="12"/>
  <c r="I151" i="12" s="1"/>
  <c r="K151" i="12" s="1"/>
  <c r="G149" i="12"/>
  <c r="J146" i="12"/>
  <c r="H146" i="12"/>
  <c r="H149" i="12" s="1"/>
  <c r="N12" i="11"/>
  <c r="L12" i="11"/>
  <c r="M12" i="11" s="1"/>
  <c r="O12" i="11" s="1"/>
  <c r="G112" i="12"/>
  <c r="F112" i="12"/>
  <c r="F115" i="12" s="1"/>
  <c r="E115" i="12"/>
  <c r="E128" i="12" s="1"/>
  <c r="I148" i="12"/>
  <c r="K148" i="12" s="1"/>
  <c r="H148" i="12"/>
  <c r="J148" i="12"/>
  <c r="G116" i="12"/>
  <c r="G48" i="12"/>
  <c r="F48" i="12"/>
  <c r="F51" i="12" s="1"/>
  <c r="E51" i="12"/>
  <c r="E60" i="12" s="1"/>
  <c r="J83" i="12"/>
  <c r="I83" i="12"/>
  <c r="K83" i="12" s="1"/>
  <c r="H83" i="12"/>
  <c r="H44" i="12"/>
  <c r="G47" i="12"/>
  <c r="J44" i="12"/>
  <c r="I44" i="12"/>
  <c r="G84" i="12"/>
  <c r="AC18" i="11"/>
  <c r="AB18" i="11"/>
  <c r="AD18" i="11" s="1"/>
  <c r="AA18" i="11"/>
  <c r="C26" i="12"/>
  <c r="K10" i="12"/>
  <c r="J118" i="12"/>
  <c r="H118" i="12"/>
  <c r="I118" i="12" s="1"/>
  <c r="K118" i="12" s="1"/>
  <c r="AC10" i="11"/>
  <c r="AA10" i="11"/>
  <c r="AB10" i="11" s="1"/>
  <c r="AD10" i="11" s="1"/>
  <c r="F154" i="12"/>
  <c r="F157" i="12" s="1"/>
  <c r="E157" i="12"/>
  <c r="E162" i="12" s="1"/>
  <c r="J87" i="12"/>
  <c r="H87" i="12"/>
  <c r="I87" i="12" s="1"/>
  <c r="N27" i="11"/>
  <c r="L27" i="11"/>
  <c r="M27" i="11" s="1"/>
  <c r="O27" i="11" s="1"/>
  <c r="E26" i="12"/>
  <c r="J88" i="12"/>
  <c r="J89" i="12" s="1"/>
  <c r="U83" i="12" s="1"/>
  <c r="H88" i="12"/>
  <c r="I88" i="12" s="1"/>
  <c r="K88" i="12" s="1"/>
  <c r="G90" i="12"/>
  <c r="G12" i="12"/>
  <c r="F12" i="12"/>
  <c r="F13" i="12" s="1"/>
  <c r="AS9" i="11"/>
  <c r="J158" i="12"/>
  <c r="J161" i="12" s="1"/>
  <c r="U153" i="12" s="1"/>
  <c r="G161" i="12"/>
  <c r="H158" i="12"/>
  <c r="H161" i="12" s="1"/>
  <c r="J11" i="12"/>
  <c r="H11" i="12"/>
  <c r="I11" i="12" s="1"/>
  <c r="J155" i="12"/>
  <c r="I155" i="12"/>
  <c r="K155" i="12" s="1"/>
  <c r="H155" i="12"/>
  <c r="F149" i="12"/>
  <c r="F162" i="12" s="1"/>
  <c r="J19" i="12"/>
  <c r="H19" i="12"/>
  <c r="I19" i="12" s="1"/>
  <c r="K19" i="12" s="1"/>
  <c r="G85" i="12"/>
  <c r="J82" i="12"/>
  <c r="H82" i="12"/>
  <c r="F18" i="12"/>
  <c r="F21" i="12" s="1"/>
  <c r="E21" i="12"/>
  <c r="F25" i="12"/>
  <c r="G13" i="12"/>
  <c r="H53" i="12"/>
  <c r="I53" i="12"/>
  <c r="J53" i="12"/>
  <c r="G89" i="12"/>
  <c r="H80" i="12"/>
  <c r="I80" i="12" s="1"/>
  <c r="K80" i="12" s="1"/>
  <c r="J80" i="12"/>
  <c r="J20" i="12"/>
  <c r="H20" i="12"/>
  <c r="I20" i="12" s="1"/>
  <c r="K20" i="12" s="1"/>
  <c r="J79" i="12"/>
  <c r="H79" i="12"/>
  <c r="I79" i="12" s="1"/>
  <c r="K79" i="12" s="1"/>
  <c r="G14" i="12"/>
  <c r="H49" i="12"/>
  <c r="I49" i="12" s="1"/>
  <c r="K49" i="12" s="1"/>
  <c r="J49" i="12"/>
  <c r="G78" i="12"/>
  <c r="K56" i="12"/>
  <c r="K59" i="12" s="1"/>
  <c r="T50" i="12" s="1"/>
  <c r="I59" i="12"/>
  <c r="F161" i="12"/>
  <c r="J24" i="12"/>
  <c r="I24" i="12"/>
  <c r="K24" i="12" s="1"/>
  <c r="H24" i="12"/>
  <c r="J16" i="12"/>
  <c r="H16" i="12"/>
  <c r="I16" i="12"/>
  <c r="K16" i="12" s="1"/>
  <c r="J124" i="12"/>
  <c r="G127" i="12"/>
  <c r="H124" i="12"/>
  <c r="H127" i="12" s="1"/>
  <c r="H117" i="12"/>
  <c r="J117" i="12"/>
  <c r="I117" i="12"/>
  <c r="K117" i="12" s="1"/>
  <c r="AC16" i="11"/>
  <c r="AA16" i="11"/>
  <c r="AB16" i="11" s="1"/>
  <c r="AD16" i="11" s="1"/>
  <c r="J45" i="12"/>
  <c r="I45" i="12"/>
  <c r="K45" i="12" s="1"/>
  <c r="H45" i="12"/>
  <c r="J126" i="12"/>
  <c r="H126" i="12"/>
  <c r="I126" i="12" s="1"/>
  <c r="K126" i="12" s="1"/>
  <c r="E123" i="12"/>
  <c r="F120" i="12"/>
  <c r="F123" i="12" s="1"/>
  <c r="J147" i="12"/>
  <c r="H147" i="12"/>
  <c r="I147" i="12" s="1"/>
  <c r="K147" i="12" s="1"/>
  <c r="AC24" i="11"/>
  <c r="AB24" i="11"/>
  <c r="AD24" i="11" s="1"/>
  <c r="AA24" i="11"/>
  <c r="F91" i="12"/>
  <c r="F93" i="12" s="1"/>
  <c r="F94" i="12" s="1"/>
  <c r="G150" i="12"/>
  <c r="E94" i="12"/>
  <c r="E55" i="12"/>
  <c r="F52" i="12"/>
  <c r="F55" i="12" s="1"/>
  <c r="F60" i="12" s="1"/>
  <c r="G22" i="12"/>
  <c r="O20" i="11"/>
  <c r="N21" i="11"/>
  <c r="M21" i="11"/>
  <c r="O21" i="11" s="1"/>
  <c r="L21" i="11"/>
  <c r="AR10" i="11"/>
  <c r="AP10" i="11"/>
  <c r="AQ10" i="11" s="1"/>
  <c r="AS10" i="11" s="1"/>
  <c r="K87" i="12" l="1"/>
  <c r="I89" i="12"/>
  <c r="K11" i="12"/>
  <c r="J13" i="12"/>
  <c r="G91" i="12"/>
  <c r="G120" i="12"/>
  <c r="I124" i="12"/>
  <c r="G18" i="12"/>
  <c r="J84" i="12"/>
  <c r="H84" i="12"/>
  <c r="H85" i="12" s="1"/>
  <c r="J149" i="12"/>
  <c r="J22" i="12"/>
  <c r="J25" i="12" s="1"/>
  <c r="U17" i="12" s="1"/>
  <c r="I22" i="12"/>
  <c r="G25" i="12"/>
  <c r="H22" i="12"/>
  <c r="H25" i="12" s="1"/>
  <c r="J127" i="12"/>
  <c r="U119" i="12" s="1"/>
  <c r="F26" i="12"/>
  <c r="G154" i="12"/>
  <c r="I47" i="12"/>
  <c r="K44" i="12"/>
  <c r="K47" i="12" s="1"/>
  <c r="F128" i="12"/>
  <c r="J47" i="12"/>
  <c r="J12" i="12"/>
  <c r="H12" i="12"/>
  <c r="H13" i="12" s="1"/>
  <c r="H112" i="12"/>
  <c r="H115" i="12" s="1"/>
  <c r="G115" i="12"/>
  <c r="J112" i="12"/>
  <c r="J115" i="12" s="1"/>
  <c r="G52" i="12"/>
  <c r="K53" i="12"/>
  <c r="I82" i="12"/>
  <c r="H47" i="12"/>
  <c r="H89" i="12"/>
  <c r="I48" i="12"/>
  <c r="H48" i="12"/>
  <c r="H51" i="12" s="1"/>
  <c r="G51" i="12"/>
  <c r="J48" i="12"/>
  <c r="J51" i="12" s="1"/>
  <c r="U47" i="12" s="1"/>
  <c r="G81" i="12"/>
  <c r="J78" i="12"/>
  <c r="J81" i="12" s="1"/>
  <c r="H78" i="12"/>
  <c r="H81" i="12" s="1"/>
  <c r="J90" i="12"/>
  <c r="H90" i="12"/>
  <c r="H116" i="12"/>
  <c r="H119" i="12" s="1"/>
  <c r="G119" i="12"/>
  <c r="J116" i="12"/>
  <c r="J119" i="12" s="1"/>
  <c r="U115" i="12" s="1"/>
  <c r="J85" i="12"/>
  <c r="U81" i="12" s="1"/>
  <c r="I158" i="12"/>
  <c r="G153" i="12"/>
  <c r="J150" i="12"/>
  <c r="J153" i="12" s="1"/>
  <c r="U149" i="12" s="1"/>
  <c r="H150" i="12"/>
  <c r="H153" i="12" s="1"/>
  <c r="G17" i="12"/>
  <c r="J14" i="12"/>
  <c r="J17" i="12" s="1"/>
  <c r="U13" i="12" s="1"/>
  <c r="H14" i="12"/>
  <c r="H17" i="12" s="1"/>
  <c r="I146" i="12"/>
  <c r="K89" i="12"/>
  <c r="T82" i="12" s="1"/>
  <c r="K22" i="12" l="1"/>
  <c r="K25" i="12" s="1"/>
  <c r="T16" i="12" s="1"/>
  <c r="I25" i="12"/>
  <c r="G123" i="12"/>
  <c r="J120" i="12"/>
  <c r="J123" i="12" s="1"/>
  <c r="U117" i="12" s="1"/>
  <c r="I120" i="12"/>
  <c r="H120" i="12"/>
  <c r="H123" i="12" s="1"/>
  <c r="H128" i="12" s="1"/>
  <c r="I78" i="12"/>
  <c r="T44" i="12"/>
  <c r="J91" i="12"/>
  <c r="H91" i="12"/>
  <c r="H93" i="12" s="1"/>
  <c r="H94" i="12" s="1"/>
  <c r="I51" i="12"/>
  <c r="K48" i="12"/>
  <c r="K51" i="12" s="1"/>
  <c r="T46" i="12" s="1"/>
  <c r="K146" i="12"/>
  <c r="K149" i="12" s="1"/>
  <c r="I149" i="12"/>
  <c r="I150" i="12"/>
  <c r="I116" i="12"/>
  <c r="U79" i="12"/>
  <c r="U86" i="12" s="1"/>
  <c r="J94" i="12"/>
  <c r="K82" i="12"/>
  <c r="K85" i="12" s="1"/>
  <c r="T80" i="12" s="1"/>
  <c r="U147" i="12"/>
  <c r="U11" i="12"/>
  <c r="U18" i="12" s="1"/>
  <c r="J26" i="12"/>
  <c r="G94" i="12"/>
  <c r="I12" i="12"/>
  <c r="G157" i="12"/>
  <c r="G162" i="12" s="1"/>
  <c r="J154" i="12"/>
  <c r="J157" i="12" s="1"/>
  <c r="U151" i="12" s="1"/>
  <c r="H154" i="12"/>
  <c r="H157" i="12" s="1"/>
  <c r="H162" i="12" s="1"/>
  <c r="G128" i="12"/>
  <c r="G55" i="12"/>
  <c r="G60" i="12" s="1"/>
  <c r="J52" i="12"/>
  <c r="J55" i="12" s="1"/>
  <c r="U49" i="12" s="1"/>
  <c r="H52" i="12"/>
  <c r="H55" i="12" s="1"/>
  <c r="H60" i="12" s="1"/>
  <c r="I84" i="12"/>
  <c r="K84" i="12" s="1"/>
  <c r="K124" i="12"/>
  <c r="K127" i="12" s="1"/>
  <c r="T118" i="12" s="1"/>
  <c r="I127" i="12"/>
  <c r="I14" i="12"/>
  <c r="K158" i="12"/>
  <c r="K161" i="12" s="1"/>
  <c r="T152" i="12" s="1"/>
  <c r="I161" i="12"/>
  <c r="G93" i="12"/>
  <c r="I112" i="12"/>
  <c r="J93" i="12"/>
  <c r="U85" i="12" s="1"/>
  <c r="I90" i="12"/>
  <c r="U113" i="12"/>
  <c r="U120" i="12" s="1"/>
  <c r="J128" i="12"/>
  <c r="U45" i="12"/>
  <c r="U52" i="12" s="1"/>
  <c r="J60" i="12"/>
  <c r="G21" i="12"/>
  <c r="G26" i="12" s="1"/>
  <c r="J18" i="12"/>
  <c r="J21" i="12" s="1"/>
  <c r="U15" i="12" s="1"/>
  <c r="H18" i="12"/>
  <c r="H21" i="12" s="1"/>
  <c r="H26" i="12" s="1"/>
  <c r="I123" i="12" l="1"/>
  <c r="K120" i="12"/>
  <c r="K123" i="12" s="1"/>
  <c r="T116" i="12" s="1"/>
  <c r="I91" i="12"/>
  <c r="K91" i="12" s="1"/>
  <c r="K90" i="12"/>
  <c r="K93" i="12" s="1"/>
  <c r="T84" i="12" s="1"/>
  <c r="I93" i="12"/>
  <c r="U154" i="12"/>
  <c r="I119" i="12"/>
  <c r="K116" i="12"/>
  <c r="K119" i="12" s="1"/>
  <c r="T114" i="12" s="1"/>
  <c r="I18" i="12"/>
  <c r="I154" i="12"/>
  <c r="J162" i="12"/>
  <c r="K150" i="12"/>
  <c r="K153" i="12" s="1"/>
  <c r="T148" i="12" s="1"/>
  <c r="I153" i="12"/>
  <c r="I17" i="12"/>
  <c r="K14" i="12"/>
  <c r="K17" i="12" s="1"/>
  <c r="T12" i="12" s="1"/>
  <c r="I115" i="12"/>
  <c r="K112" i="12"/>
  <c r="K115" i="12" s="1"/>
  <c r="I52" i="12"/>
  <c r="T146" i="12"/>
  <c r="K12" i="12"/>
  <c r="K13" i="12" s="1"/>
  <c r="I13" i="12"/>
  <c r="I85" i="12"/>
  <c r="K78" i="12"/>
  <c r="K81" i="12" s="1"/>
  <c r="I81" i="12"/>
  <c r="T10" i="12" l="1"/>
  <c r="I55" i="12"/>
  <c r="I60" i="12" s="1"/>
  <c r="K52" i="12"/>
  <c r="K55" i="12" s="1"/>
  <c r="I94" i="12"/>
  <c r="T78" i="12"/>
  <c r="T86" i="12" s="1"/>
  <c r="K94" i="12"/>
  <c r="K128" i="12"/>
  <c r="T112" i="12"/>
  <c r="T120" i="12" s="1"/>
  <c r="I157" i="12"/>
  <c r="I162" i="12" s="1"/>
  <c r="K154" i="12"/>
  <c r="K157" i="12" s="1"/>
  <c r="I128" i="12"/>
  <c r="I21" i="12"/>
  <c r="I26" i="12" s="1"/>
  <c r="K18" i="12"/>
  <c r="K21" i="12" s="1"/>
  <c r="T14" i="12" s="1"/>
  <c r="T48" i="12" l="1"/>
  <c r="T52" i="12" s="1"/>
  <c r="K60" i="12"/>
  <c r="T18" i="12"/>
  <c r="K26" i="12"/>
  <c r="T150" i="12"/>
  <c r="T154" i="12" s="1"/>
  <c r="K162" i="12"/>
  <c r="D4" i="9" l="1"/>
  <c r="D5" i="9"/>
  <c r="D6" i="9"/>
  <c r="D7" i="9"/>
  <c r="D8" i="9"/>
  <c r="D12" i="9"/>
  <c r="D13" i="9"/>
  <c r="D14" i="9"/>
  <c r="D15" i="9"/>
  <c r="G10" i="6" l="1"/>
  <c r="K4" i="4" l="1"/>
  <c r="N4" i="4" s="1"/>
  <c r="K6" i="4"/>
  <c r="N6" i="4" s="1"/>
  <c r="K7" i="4"/>
  <c r="N7" i="4" s="1"/>
  <c r="K8" i="4"/>
  <c r="N8" i="4"/>
  <c r="K9" i="4"/>
  <c r="N9" i="4" s="1"/>
  <c r="K10" i="4"/>
  <c r="N10" i="4" s="1"/>
  <c r="K12" i="4"/>
  <c r="N12" i="4"/>
  <c r="K13" i="4"/>
  <c r="N13" i="4"/>
  <c r="K15" i="4"/>
  <c r="N15" i="4" s="1"/>
  <c r="K16" i="4"/>
  <c r="N16" i="4" s="1"/>
  <c r="K17" i="4"/>
  <c r="N17" i="4"/>
  <c r="K18" i="4"/>
  <c r="N18" i="4"/>
  <c r="K20" i="4"/>
  <c r="N20" i="4" s="1"/>
  <c r="K21" i="4"/>
  <c r="N21" i="4" s="1"/>
  <c r="K22" i="4"/>
  <c r="N22" i="4"/>
  <c r="K23" i="4"/>
  <c r="N23" i="4"/>
  <c r="K24" i="4"/>
  <c r="N24" i="4" s="1"/>
  <c r="K25" i="4"/>
  <c r="N25" i="4" s="1"/>
  <c r="K26" i="4"/>
  <c r="N26" i="4"/>
  <c r="K27" i="4"/>
  <c r="N27" i="4"/>
  <c r="K29" i="4"/>
  <c r="N29" i="4" s="1"/>
  <c r="K30" i="4"/>
  <c r="N30" i="4" s="1"/>
  <c r="K31" i="4"/>
  <c r="N31" i="4"/>
  <c r="K32" i="4"/>
  <c r="N32" i="4"/>
  <c r="K33" i="4"/>
  <c r="N33" i="4" s="1"/>
  <c r="K34" i="4"/>
  <c r="N34" i="4" s="1"/>
  <c r="K35" i="4"/>
  <c r="N35" i="4"/>
  <c r="K37" i="4"/>
  <c r="N37" i="4"/>
  <c r="K38" i="4"/>
  <c r="N38" i="4" s="1"/>
  <c r="K39" i="4"/>
  <c r="N39" i="4" s="1"/>
  <c r="K40" i="4"/>
  <c r="N40" i="4"/>
  <c r="K41" i="4"/>
  <c r="N41" i="4"/>
  <c r="K43" i="4"/>
  <c r="N43" i="4" s="1"/>
  <c r="K44" i="4"/>
  <c r="N44" i="4" s="1"/>
  <c r="K45" i="4"/>
  <c r="N45" i="4"/>
  <c r="K46" i="4"/>
  <c r="N46" i="4"/>
  <c r="K47" i="4"/>
  <c r="N47" i="4" s="1"/>
  <c r="K48" i="4"/>
  <c r="N48" i="4" s="1"/>
  <c r="K49" i="4"/>
  <c r="N49" i="4"/>
  <c r="K50" i="4"/>
  <c r="N50" i="4"/>
  <c r="K51" i="4"/>
  <c r="N51" i="4" s="1"/>
  <c r="K52" i="4"/>
  <c r="N52" i="4" s="1"/>
  <c r="K53" i="4"/>
  <c r="N53" i="4"/>
  <c r="K54" i="4"/>
  <c r="N54" i="4"/>
  <c r="K57" i="4"/>
  <c r="N57" i="4" s="1"/>
  <c r="K58" i="4"/>
  <c r="N58" i="4" s="1"/>
  <c r="K59" i="4"/>
  <c r="N59" i="4"/>
  <c r="K60" i="4"/>
  <c r="N60" i="4"/>
  <c r="K61" i="4"/>
  <c r="N61" i="4" s="1"/>
  <c r="K62" i="4"/>
  <c r="N62" i="4" s="1"/>
  <c r="K63" i="4"/>
  <c r="N63" i="4"/>
  <c r="K65" i="4"/>
  <c r="N65" i="4"/>
  <c r="K66" i="4"/>
  <c r="N66" i="4" s="1"/>
  <c r="K67" i="4"/>
  <c r="N67" i="4" s="1"/>
  <c r="I69" i="4"/>
  <c r="K69" i="4"/>
  <c r="N69" i="4"/>
  <c r="I70" i="4"/>
  <c r="K70" i="4" s="1"/>
  <c r="N70" i="4" s="1"/>
  <c r="K71" i="4"/>
  <c r="N71" i="4" s="1"/>
  <c r="K72" i="4"/>
  <c r="N72" i="4"/>
  <c r="K74" i="4"/>
  <c r="N74" i="4"/>
  <c r="K75" i="4"/>
  <c r="N75" i="4" s="1"/>
  <c r="K76" i="4"/>
  <c r="N76" i="4" s="1"/>
  <c r="K77" i="4"/>
  <c r="N77" i="4"/>
  <c r="K78" i="4"/>
  <c r="N78" i="4"/>
  <c r="K79" i="4"/>
  <c r="N79" i="4" s="1"/>
  <c r="K80" i="4"/>
  <c r="N80" i="4" s="1"/>
  <c r="K81" i="4"/>
  <c r="N81" i="4"/>
  <c r="K82" i="4"/>
  <c r="N82" i="4"/>
  <c r="K83" i="4"/>
  <c r="N83" i="4" s="1"/>
  <c r="K84" i="4"/>
  <c r="N84" i="4" s="1"/>
  <c r="K85" i="4"/>
  <c r="N85" i="4"/>
  <c r="K86" i="4"/>
  <c r="N86" i="4"/>
  <c r="K87" i="4"/>
  <c r="N87" i="4" s="1"/>
  <c r="K88" i="4"/>
  <c r="N88" i="4" s="1"/>
  <c r="K89" i="4"/>
  <c r="N89" i="4"/>
  <c r="K90" i="4"/>
  <c r="N90" i="4"/>
  <c r="K91" i="4"/>
  <c r="N91" i="4" s="1"/>
  <c r="K92" i="4"/>
  <c r="N92" i="4" s="1"/>
  <c r="K93" i="4"/>
  <c r="N93" i="4"/>
  <c r="K95" i="4"/>
  <c r="N95" i="4"/>
  <c r="K96" i="4"/>
  <c r="N96" i="4" s="1"/>
  <c r="K97" i="4"/>
  <c r="N97" i="4" s="1"/>
  <c r="K99" i="4"/>
  <c r="N99" i="4"/>
  <c r="K100" i="4"/>
  <c r="N100" i="4"/>
  <c r="K101" i="4"/>
  <c r="N101" i="4" s="1"/>
  <c r="K102" i="4"/>
  <c r="N102" i="4" s="1"/>
  <c r="K103" i="4"/>
  <c r="N103" i="4"/>
  <c r="K104" i="4"/>
  <c r="N104" i="4"/>
  <c r="K105" i="4"/>
  <c r="N105" i="4" s="1"/>
  <c r="K106" i="4"/>
  <c r="N106" i="4" s="1"/>
  <c r="K107" i="4"/>
  <c r="N107" i="4"/>
  <c r="K108" i="4"/>
  <c r="N108" i="4"/>
  <c r="K109" i="4"/>
  <c r="N109" i="4" s="1"/>
  <c r="K110" i="4"/>
  <c r="N110" i="4" s="1"/>
  <c r="K111" i="4"/>
  <c r="N111" i="4"/>
  <c r="K112" i="4"/>
  <c r="N112" i="4"/>
  <c r="K113" i="4"/>
  <c r="N113" i="4" s="1"/>
  <c r="K115" i="4"/>
  <c r="N115" i="4" s="1"/>
  <c r="K116" i="4"/>
  <c r="N116" i="4"/>
  <c r="K117" i="4"/>
  <c r="N117" i="4"/>
  <c r="K118" i="4"/>
  <c r="N118" i="4" s="1"/>
  <c r="K120" i="4"/>
  <c r="N120" i="4" s="1"/>
  <c r="K121" i="4"/>
  <c r="N121" i="4"/>
  <c r="K123" i="4"/>
  <c r="N123" i="4"/>
  <c r="K125" i="4"/>
  <c r="N125" i="4" s="1"/>
  <c r="K126" i="4"/>
  <c r="N126" i="4" s="1"/>
</calcChain>
</file>

<file path=xl/sharedStrings.xml><?xml version="1.0" encoding="utf-8"?>
<sst xmlns="http://schemas.openxmlformats.org/spreadsheetml/2006/main" count="3628" uniqueCount="1009">
  <si>
    <t>-</t>
  </si>
  <si>
    <t>SOFT
FOLDERS</t>
  </si>
  <si>
    <t>PORTAL
WEBSITE</t>
  </si>
  <si>
    <t>WEB-DATA
BY CASE
ONLINE
BCL</t>
  </si>
  <si>
    <t>CHECKLIST
STAGES
BCL</t>
  </si>
  <si>
    <t>REQ LIST
FOR
CLIENT</t>
  </si>
  <si>
    <t>DRAFTS
WORDS/EXCEL
BCL + CLIENT</t>
  </si>
  <si>
    <t>COSTINGS
CLIENT</t>
  </si>
  <si>
    <t>IN-CHARGE
BCL</t>
  </si>
  <si>
    <t>ASSISTANT
BCL</t>
  </si>
  <si>
    <t>NEED</t>
  </si>
  <si>
    <t>DONE</t>
  </si>
  <si>
    <t>MAIN-DEPT</t>
  </si>
  <si>
    <t>SHERIA</t>
  </si>
  <si>
    <t>NIYATI</t>
  </si>
  <si>
    <t>FRESH COMPANY REGISTATION</t>
  </si>
  <si>
    <t>E-CITIZEN</t>
  </si>
  <si>
    <t>CHANGES</t>
  </si>
  <si>
    <t>CR 12 + WITH CHANGES</t>
  </si>
  <si>
    <t>CR 12 + WITHOUT CHANGES</t>
  </si>
  <si>
    <t>COMPANY ANNUAL RETURNS</t>
  </si>
  <si>
    <t>MARRIAGE CERTIFICATE</t>
  </si>
  <si>
    <t>BIRTH CERTIFICATE</t>
  </si>
  <si>
    <t>DEATH CERTIFICATE</t>
  </si>
  <si>
    <t>COMPANY CEASATION</t>
  </si>
  <si>
    <t>COMPANY CONVERSION</t>
  </si>
  <si>
    <t>IMMIGRATION</t>
  </si>
  <si>
    <t>TUSHAR</t>
  </si>
  <si>
    <t>EFNS - ACC OPENING</t>
  </si>
  <si>
    <t>EFNS</t>
  </si>
  <si>
    <t>EFNS - FRESH ACC OPENING</t>
  </si>
  <si>
    <t>EFNS - ACC (CREATION BY IMM ONLY)</t>
  </si>
  <si>
    <t>E-VISA</t>
  </si>
  <si>
    <t>VISA EXTENSION</t>
  </si>
  <si>
    <t>KSP</t>
  </si>
  <si>
    <t>SAM + SYL</t>
  </si>
  <si>
    <t>KSP - D CLASS</t>
  </si>
  <si>
    <t>KSP - G CLASS</t>
  </si>
  <si>
    <t>KDP</t>
  </si>
  <si>
    <t>SAM</t>
  </si>
  <si>
    <t>KDP - WIFE</t>
  </si>
  <si>
    <t>KDP - CHILD</t>
  </si>
  <si>
    <t>KDP - MOTHER</t>
  </si>
  <si>
    <t>KDP - FATHER</t>
  </si>
  <si>
    <t>KDP - MOTHER-IN-LAW</t>
  </si>
  <si>
    <t>KDP - FATHER-IN-LAW</t>
  </si>
  <si>
    <t>KPP</t>
  </si>
  <si>
    <t>INTERSHIP</t>
  </si>
  <si>
    <t>KEP</t>
  </si>
  <si>
    <t>KEP - G CLASS</t>
  </si>
  <si>
    <t>KEP - D CLASS</t>
  </si>
  <si>
    <t>PR</t>
  </si>
  <si>
    <t>PR - G CLASS (ALL G TYPES)</t>
  </si>
  <si>
    <t>PR - D CLASS (ALL G TYPES)</t>
  </si>
  <si>
    <t>PR - SPOUSE CLASS (WIFE + HUSBAND)</t>
  </si>
  <si>
    <t>PR - CHILD (BELOW 18 + ABOVE 18)</t>
  </si>
  <si>
    <t>CTZ</t>
  </si>
  <si>
    <t>ALIEN</t>
  </si>
  <si>
    <t>RE-ENTRY</t>
  </si>
  <si>
    <t>KHC</t>
  </si>
  <si>
    <t>KHC - PASSPORT</t>
  </si>
  <si>
    <t>TRAVEL LETTER - FOR KENYAN NATIONALITY</t>
  </si>
  <si>
    <t>KRA</t>
  </si>
  <si>
    <t>ALL</t>
  </si>
  <si>
    <t>KRA PIN REGISTRATION</t>
  </si>
  <si>
    <t>KRA PIN REGISTRATION - NON-INDIVIDUAL (COMPANIES)</t>
  </si>
  <si>
    <t>1 - C</t>
  </si>
  <si>
    <t>KRA PIN REGISTRATION - INDIVIDUAL</t>
  </si>
  <si>
    <t>KRA PIN REGISTRATION - INDIVIDUAL - KENYAN (ID HOLDERS)</t>
  </si>
  <si>
    <t>KRA PIN REGISTRATION - INDIVIDUAL - NON-KENYAN + RESIDENTS (ALIENS)</t>
  </si>
  <si>
    <t>KRA PIN REGISTRATION - INDIVIDUAL - NON-KENYAN + NON-RESIDENTS (FOREIGNERS)</t>
  </si>
  <si>
    <t>PIN RETRIVAL - FROM KRA SYSTEM</t>
  </si>
  <si>
    <t>PIN DETAILS AMENDMENTS - (POSTAL+MOBILE+EMAIL ADDRESS)</t>
  </si>
  <si>
    <t>PIN STATUS CHANGE - NON-RESIDENT TO RESIDENT</t>
  </si>
  <si>
    <t>ALIEN KRA PORTAL UPDATE</t>
  </si>
  <si>
    <t>OBLIGATION - ADDITION - (VAT+PAYE+ TOT)</t>
  </si>
  <si>
    <t>FARIYA</t>
  </si>
  <si>
    <t>OBLIGATION - DE-ACTIVATION / DORMANCY - (VAT+PAYE+INCOME TAX + TOT)</t>
  </si>
  <si>
    <t>TCC</t>
  </si>
  <si>
    <t>TCC - COMPANY</t>
  </si>
  <si>
    <t>TCC - INDIVIDUAL</t>
  </si>
  <si>
    <t>TAXES</t>
  </si>
  <si>
    <t>PAYE</t>
  </si>
  <si>
    <t>NITA</t>
  </si>
  <si>
    <t>VAT</t>
  </si>
  <si>
    <t>WH-VAT - SUPPLIER</t>
  </si>
  <si>
    <t>TOT</t>
  </si>
  <si>
    <t>MRI</t>
  </si>
  <si>
    <t>INSTALMENT TAX</t>
  </si>
  <si>
    <t>INCOME TAX</t>
  </si>
  <si>
    <t>INCOME TAX - INDIVIDUAL - IT 1</t>
  </si>
  <si>
    <t>INCOME TAX - COMPANIES - IT 2 C</t>
  </si>
  <si>
    <t>CUSTOM &amp; DUTIES</t>
  </si>
  <si>
    <t>FARIYA + TP</t>
  </si>
  <si>
    <t>APPLY FOR WAIVERS</t>
  </si>
  <si>
    <t>NEW ETR MACHINES - REPORTING LETTER TO KRA</t>
  </si>
  <si>
    <t>CORRESPONDENSE LETTERS - ASSESSMENT ORDERS / DEBIT VOUCHERS / AUDIT ETC</t>
  </si>
  <si>
    <t>IHC</t>
  </si>
  <si>
    <t>TWO WEBSITES</t>
  </si>
  <si>
    <t>PASSSPORT APPLICATION</t>
  </si>
  <si>
    <t>IHC - OLD LINK</t>
  </si>
  <si>
    <t xml:space="preserve">PASSSPORT APPLICATION - FRESH - NEW BORN CHILD + </t>
  </si>
  <si>
    <t>PASSSPORT APPLICATION - RENEWAL (REASONS - LOST+DAMAGE + SPOUSE NAME CHANGE+EXPIRY+CHANGE OF NAME/ADDRESS)</t>
  </si>
  <si>
    <t>VISA APPLICATION - FOR INDIA</t>
  </si>
  <si>
    <t>PAPER VISA</t>
  </si>
  <si>
    <t>E-VISA VISA</t>
  </si>
  <si>
    <t>OCI</t>
  </si>
  <si>
    <t>OCI LINK</t>
  </si>
  <si>
    <t>PCC</t>
  </si>
  <si>
    <t>RENUNCIATION OF INDIAN NATIONALITY</t>
  </si>
  <si>
    <t>RENUNCIATION OF OLD INDIAN PASSPORT</t>
  </si>
  <si>
    <t>RENUNCIATION OF RITE</t>
  </si>
  <si>
    <t>BIRTH CERTIFICATE REGISTRATION - NEWLY BORN CHILD</t>
  </si>
  <si>
    <t xml:space="preserve">MISCELLANEOUS SERVICES - </t>
  </si>
  <si>
    <t>CERTIFICATE OF IMPENDIMENT FOR INDIAN NATIONALITY - MARRIAGE PURPOSES</t>
  </si>
  <si>
    <t xml:space="preserve">AFFIDAVITE </t>
  </si>
  <si>
    <t>TRAVEL LETTER - FOR INDIAN NATIONALITY</t>
  </si>
  <si>
    <t>TIMS</t>
  </si>
  <si>
    <t>TIMS ACCOUNT OPENING</t>
  </si>
  <si>
    <t>LICENCES</t>
  </si>
  <si>
    <t>LICENCES - FRESH KENYAN LICENCE</t>
  </si>
  <si>
    <t>SMATRT DL - INDIAN DL CONVERSION TO KENYAN DL</t>
  </si>
  <si>
    <t>DRIVING CLASS ENDORSEMENT - BIKE+CAR</t>
  </si>
  <si>
    <t>LOGBOOK - CAR PURCHASE</t>
  </si>
  <si>
    <t>LOGBOOK - CAR TRANSFER</t>
  </si>
  <si>
    <t>NCC</t>
  </si>
  <si>
    <t>SINGLE BUSINESS PERMIT</t>
  </si>
  <si>
    <t>FIRE LICENCE</t>
  </si>
  <si>
    <t>FIRE PREVENTION CERTIFICATE</t>
  </si>
  <si>
    <t>ADVERTISEMENT LICENCE  - EXACT NAME LATER?</t>
  </si>
  <si>
    <t>RENOVATION LICENCE - EXACT NAME LATER?</t>
  </si>
  <si>
    <t>SIGN BOARD LICENCE - EXACT NAME LATER?</t>
  </si>
  <si>
    <t>HEALTH CLEARANCE CERTIFICATE LICENSE</t>
  </si>
  <si>
    <t>TOURISM LICENCE</t>
  </si>
  <si>
    <t>FOOD HYGIENE LICENCE</t>
  </si>
  <si>
    <t>ALCOHOLIC DRINK LICENSE (LIQUOR LICENSE)</t>
  </si>
  <si>
    <t>ADD ?</t>
  </si>
  <si>
    <t>BANK</t>
  </si>
  <si>
    <t>BANK ACCOUNT OPENING</t>
  </si>
  <si>
    <t>BANK ACCOUNT OPENING - FOR INDIVIDUAL</t>
  </si>
  <si>
    <t>BANK ACCOUNT OPENING - FOR COMPANIES</t>
  </si>
  <si>
    <t>LOAN APPLICATION</t>
  </si>
  <si>
    <t>HP</t>
  </si>
  <si>
    <t>OVERDRAFTS</t>
  </si>
  <si>
    <t>TERM LOAN</t>
  </si>
  <si>
    <t>I-CLICK APPLICATION - FOR CORPORATES ONLY</t>
  </si>
  <si>
    <t>I &amp; M ON THE GO  APP - SET UP - FOR INDIVIDUAL ONLY</t>
  </si>
  <si>
    <t>AGENT INTRODUCTION</t>
  </si>
  <si>
    <t>THIRD PARTY INTRODUCTION</t>
  </si>
  <si>
    <t>BOARD RESOLUTION</t>
  </si>
  <si>
    <t>CREDIT CARD APPLCATION - CREDIT+DEBIT</t>
  </si>
  <si>
    <t>PAYBILL NUMBER APPLICATION</t>
  </si>
  <si>
    <t>STANDING ORDER INSTRUTIONS</t>
  </si>
  <si>
    <t>PAYROL MANAGEMENT - SALARIES STANDING ORDER</t>
  </si>
  <si>
    <t>CLEARING AGENT</t>
  </si>
  <si>
    <t>INSURANCE</t>
  </si>
  <si>
    <t>MEDICAL INSURANCE - AAR</t>
  </si>
  <si>
    <t>LIFE INSURANCE - TBD - MINAL BARODA</t>
  </si>
  <si>
    <t>GENERAL - TBD - I &amp; M?</t>
  </si>
  <si>
    <t>ETR SOURCING</t>
  </si>
  <si>
    <t>COMPULYNX</t>
  </si>
  <si>
    <t>COMPUTECH</t>
  </si>
  <si>
    <t>DCI -</t>
  </si>
  <si>
    <t>KENYAN ID</t>
  </si>
  <si>
    <t>COGC APPLICATION</t>
  </si>
  <si>
    <t>COGC - KENYAN</t>
  </si>
  <si>
    <t>COGC - ALIENS</t>
  </si>
  <si>
    <t>POLICE STATION</t>
  </si>
  <si>
    <t>MISPLACED DOCS - POLICE ABSTRACT</t>
  </si>
  <si>
    <t>NHIF</t>
  </si>
  <si>
    <t>EMPLOYER REGISTRATION</t>
  </si>
  <si>
    <t>MEMBER / EMPLOYEE REGISTRATION</t>
  </si>
  <si>
    <t>NHIF CLAIM PROCEDURES - RETIREMENT/REPATRIATION</t>
  </si>
  <si>
    <t>NHIF COMPLIANCE CERTIFICATE</t>
  </si>
  <si>
    <t>NSSF</t>
  </si>
  <si>
    <t>EMPLOYER NSSF REGISTRATION</t>
  </si>
  <si>
    <t>MEMBER / EMPLOYEE NSSF REGISTRATION</t>
  </si>
  <si>
    <t>NSSF CLAIM PROCEDURES - RETIREMENT/REPATRIATION</t>
  </si>
  <si>
    <t>NSSF COMPLIANCE CERTIFICATE</t>
  </si>
  <si>
    <t>KBS</t>
  </si>
  <si>
    <t>?</t>
  </si>
  <si>
    <t>POSTAL</t>
  </si>
  <si>
    <t>REGISTRATION OF A POSTAL ADDRESS - INDIVIDUAL + CORPORATE</t>
  </si>
  <si>
    <t>STAMPS</t>
  </si>
  <si>
    <t>SELF-INKING STAMPS</t>
  </si>
  <si>
    <t>COMPANY SEAL</t>
  </si>
  <si>
    <t>IT DEPT</t>
  </si>
  <si>
    <t>IT HARDWARES</t>
  </si>
  <si>
    <t>IT SOFTWARES</t>
  </si>
  <si>
    <t>IT - DOMAINS</t>
  </si>
  <si>
    <t>IT - WEBSITES</t>
  </si>
  <si>
    <t>IT - BUSINESS CARDS</t>
  </si>
  <si>
    <t>IT - COMPANY PROFILE</t>
  </si>
  <si>
    <t>IT - COMPANY LETTERHEAD</t>
  </si>
  <si>
    <t>IT - COMPANY SALES INVOICE BOOKS (TRIPLICATE)</t>
  </si>
  <si>
    <t>IT - SEPARATE BUSINESS SAFARICOME LINE</t>
  </si>
  <si>
    <t>CONTRACTS / APPOINTMENTS</t>
  </si>
  <si>
    <t>ACCOUNTING CONTRACT</t>
  </si>
  <si>
    <t>AUDIT CONTRACT</t>
  </si>
  <si>
    <t>CPS CONTRACT</t>
  </si>
  <si>
    <t>IT CONTRACT</t>
  </si>
  <si>
    <t>CLEARNG AGENT CONTRACT</t>
  </si>
  <si>
    <t>INSURANCE BROKERS CONTRACT</t>
  </si>
  <si>
    <t>HR DEPT - EMPLOYMENT CONTRACT / RESIGNATION / TERMINATION / FINAL DUES LETTER</t>
  </si>
  <si>
    <t>Check/
Tick</t>
  </si>
  <si>
    <t>B &amp; W
Copy
Only</t>
  </si>
  <si>
    <t>Coloured
Copy</t>
  </si>
  <si>
    <t>Carry
Original</t>
  </si>
  <si>
    <t>To
Source
By</t>
  </si>
  <si>
    <t>MUST/
IF AVAILABLE</t>
  </si>
  <si>
    <t>Applicant's</t>
  </si>
  <si>
    <t>Spouse's</t>
  </si>
  <si>
    <t>Minor Child
(Below 18 Years)</t>
  </si>
  <si>
    <t>Adult Child
(Above 18 Years)</t>
  </si>
  <si>
    <t>Father</t>
  </si>
  <si>
    <t>Mother</t>
  </si>
  <si>
    <t>Father
In-Law</t>
  </si>
  <si>
    <t>Mother
In-Law</t>
  </si>
  <si>
    <r>
      <t xml:space="preserve">Doc + Info for
</t>
    </r>
    <r>
      <rPr>
        <b/>
        <sz val="11"/>
        <color rgb="FFFF0000"/>
        <rFont val="Calibri"/>
        <family val="2"/>
        <scheme val="minor"/>
      </rPr>
      <t>Application</t>
    </r>
  </si>
  <si>
    <r>
      <t xml:space="preserve">Doc for
</t>
    </r>
    <r>
      <rPr>
        <b/>
        <sz val="11"/>
        <color rgb="FFFF0000"/>
        <rFont val="Calibri"/>
        <family val="2"/>
        <scheme val="minor"/>
      </rPr>
      <t>Attachment</t>
    </r>
  </si>
  <si>
    <r>
      <t xml:space="preserve">Doc for
</t>
    </r>
    <r>
      <rPr>
        <b/>
        <sz val="11"/>
        <color rgb="FFFF0000"/>
        <rFont val="Calibri"/>
        <family val="2"/>
        <scheme val="minor"/>
      </rPr>
      <t>Upload</t>
    </r>
  </si>
  <si>
    <r>
      <rPr>
        <b/>
        <sz val="14"/>
        <color rgb="FFFF0000"/>
        <rFont val="Calibri"/>
        <family val="2"/>
        <scheme val="minor"/>
      </rPr>
      <t>Kenyan Documents</t>
    </r>
    <r>
      <rPr>
        <b/>
        <sz val="14"/>
        <color theme="1"/>
        <rFont val="Calibri"/>
        <family val="2"/>
        <scheme val="minor"/>
      </rPr>
      <t xml:space="preserve"> ONLY (NOT for FRESH Foreigners + NOT Alien Holders)</t>
    </r>
  </si>
  <si>
    <t>Kenyan Passport</t>
  </si>
  <si>
    <r>
      <t xml:space="preserve">Current </t>
    </r>
    <r>
      <rPr>
        <b/>
        <sz val="14"/>
        <color rgb="FFFF0000"/>
        <rFont val="Calibri"/>
        <family val="2"/>
        <scheme val="minor"/>
      </rPr>
      <t>Kenyan</t>
    </r>
    <r>
      <rPr>
        <sz val="14"/>
        <color theme="1"/>
        <rFont val="Calibri"/>
        <family val="2"/>
        <scheme val="minor"/>
      </rPr>
      <t xml:space="preserve"> Passport - </t>
    </r>
    <r>
      <rPr>
        <b/>
        <sz val="14"/>
        <color theme="1"/>
        <rFont val="Calibri"/>
        <family val="2"/>
        <scheme val="minor"/>
      </rPr>
      <t>Biodata</t>
    </r>
    <r>
      <rPr>
        <sz val="14"/>
        <color theme="1"/>
        <rFont val="Calibri"/>
        <family val="2"/>
        <scheme val="minor"/>
      </rPr>
      <t xml:space="preserve"> Page Only - Copy</t>
    </r>
  </si>
  <si>
    <t>CLIENT</t>
  </si>
  <si>
    <t>MUST</t>
  </si>
  <si>
    <t>Kenyan ID Copy</t>
  </si>
  <si>
    <t>Kenyan ID - Front Page - Copy</t>
  </si>
  <si>
    <t>Kenyan ID - Back Page - Copy</t>
  </si>
  <si>
    <t>Kenyan Citizenship Certificate / PR Certificate</t>
  </si>
  <si>
    <t>PR Certificate (Parmanent Residence) (If PR Holder) - Copy</t>
  </si>
  <si>
    <r>
      <rPr>
        <b/>
        <sz val="14"/>
        <color rgb="FFFF0000"/>
        <rFont val="Calibri"/>
        <family val="2"/>
        <scheme val="minor"/>
      </rPr>
      <t>Non-Kenyan Resident Documents</t>
    </r>
    <r>
      <rPr>
        <b/>
        <sz val="14"/>
        <color theme="1"/>
        <rFont val="Calibri"/>
        <family val="2"/>
        <scheme val="minor"/>
      </rPr>
      <t xml:space="preserve"> ONLY (for Persons already with Permits/Dependents/KPP/Aliens from Past ONLY) -
(NOT for FRESH Foreigners)</t>
    </r>
  </si>
  <si>
    <t>Foreign Passports</t>
  </si>
  <si>
    <t>Recent  Passport's Biodata Page (Biodata - Page with Photo in your passport) - Soft Copy</t>
  </si>
  <si>
    <t>Recent Passport's Address Page (Address Page is for Indian Passports Only) - Soft Copy</t>
  </si>
  <si>
    <r>
      <t xml:space="preserve">Current Indian Passport - ALL </t>
    </r>
    <r>
      <rPr>
        <b/>
        <sz val="14"/>
        <color theme="1"/>
        <rFont val="Calibri"/>
        <family val="2"/>
        <scheme val="minor"/>
      </rPr>
      <t>Stamped</t>
    </r>
    <r>
      <rPr>
        <sz val="14"/>
        <color theme="1"/>
        <rFont val="Calibri"/>
        <family val="2"/>
        <scheme val="minor"/>
      </rPr>
      <t xml:space="preserve"> Pages + </t>
    </r>
    <r>
      <rPr>
        <b/>
        <sz val="14"/>
        <color theme="1"/>
        <rFont val="Calibri"/>
        <family val="2"/>
        <scheme val="minor"/>
      </rPr>
      <t>Biodata</t>
    </r>
    <r>
      <rPr>
        <sz val="14"/>
        <color theme="1"/>
        <rFont val="Calibri"/>
        <family val="2"/>
        <scheme val="minor"/>
      </rPr>
      <t xml:space="preserve"> Page + </t>
    </r>
    <r>
      <rPr>
        <b/>
        <sz val="14"/>
        <color theme="1"/>
        <rFont val="Calibri"/>
        <family val="2"/>
        <scheme val="minor"/>
      </rPr>
      <t>Address</t>
    </r>
    <r>
      <rPr>
        <sz val="14"/>
        <color theme="1"/>
        <rFont val="Calibri"/>
        <family val="2"/>
        <scheme val="minor"/>
      </rPr>
      <t xml:space="preserve"> Pages (Ignore Blank Pages) - Copies</t>
    </r>
  </si>
  <si>
    <r>
      <rPr>
        <b/>
        <sz val="14"/>
        <color theme="1"/>
        <rFont val="Calibri"/>
        <family val="2"/>
        <scheme val="minor"/>
      </rPr>
      <t xml:space="preserve">Previous/Old/Expired </t>
    </r>
    <r>
      <rPr>
        <sz val="14"/>
        <color theme="1"/>
        <rFont val="Calibri"/>
        <family val="2"/>
        <scheme val="minor"/>
      </rPr>
      <t xml:space="preserve">Indian/Foreign Passport - ALL </t>
    </r>
    <r>
      <rPr>
        <b/>
        <sz val="14"/>
        <color theme="1"/>
        <rFont val="Calibri"/>
        <family val="2"/>
        <scheme val="minor"/>
      </rPr>
      <t>Stamped</t>
    </r>
    <r>
      <rPr>
        <sz val="14"/>
        <color theme="1"/>
        <rFont val="Calibri"/>
        <family val="2"/>
        <scheme val="minor"/>
      </rPr>
      <t xml:space="preserve"> Pages + Biodata Page + Address Pages (Ignore Blank Pages) - Copies</t>
    </r>
  </si>
  <si>
    <t>Alien Cards</t>
  </si>
  <si>
    <t>Recent Alien Card (Valid/Expired, any is fine But Latest/Recent) - Front Page - Copy</t>
  </si>
  <si>
    <t>Recent Alien Card (Valid/Expired, any is fine But Latest/Recent) - Back Page - Copy</t>
  </si>
  <si>
    <t>Alien Waiting Card (If Recent Alien is Expired) - Copy</t>
  </si>
  <si>
    <t>Immigration Status - Permits + Passes (KSPKDP+KPP) + Visas</t>
  </si>
  <si>
    <t>Recent Work/Business Permit (Valid/Expired, any is fine But Latest/Recent) - Copy</t>
  </si>
  <si>
    <r>
      <rPr>
        <b/>
        <sz val="14"/>
        <color theme="1"/>
        <rFont val="Calibri"/>
        <family val="2"/>
        <scheme val="minor"/>
      </rPr>
      <t>ALL</t>
    </r>
    <r>
      <rPr>
        <sz val="14"/>
        <color theme="1"/>
        <rFont val="Calibri"/>
        <family val="2"/>
        <scheme val="minor"/>
      </rPr>
      <t xml:space="preserve"> Previous Kenyan Work/Business Permits (Avail If Any in Past history) - All Copies</t>
    </r>
  </si>
  <si>
    <t>IF AVAILABLE</t>
  </si>
  <si>
    <t>Recent Special Pass (Valid/Expired, any is fine But Latest/Recent)  - Copy</t>
  </si>
  <si>
    <r>
      <rPr>
        <b/>
        <sz val="14"/>
        <color theme="1"/>
        <rFont val="Calibri"/>
        <family val="2"/>
        <scheme val="minor"/>
      </rPr>
      <t>ALL</t>
    </r>
    <r>
      <rPr>
        <sz val="14"/>
        <color theme="1"/>
        <rFont val="Calibri"/>
        <family val="2"/>
        <scheme val="minor"/>
      </rPr>
      <t xml:space="preserve"> Previous Kenyan Special Passes (Avail If Any in Past history) - All Copies</t>
    </r>
  </si>
  <si>
    <t>Dependent Pass  - Copy</t>
  </si>
  <si>
    <t>Recent Pupil/Student Pass (Valid/Expired, any is fine But Latest/Recent) - Copy</t>
  </si>
  <si>
    <r>
      <t xml:space="preserve">Online E-Visa Page given </t>
    </r>
    <r>
      <rPr>
        <b/>
        <sz val="14"/>
        <color theme="1"/>
        <rFont val="Calibri"/>
        <family val="2"/>
        <scheme val="minor"/>
      </rPr>
      <t>BEFORE</t>
    </r>
    <r>
      <rPr>
        <sz val="14"/>
        <color theme="1"/>
        <rFont val="Calibri"/>
        <family val="2"/>
        <scheme val="minor"/>
      </rPr>
      <t xml:space="preserve"> arriving to Kenya - (Sample Attached) - Copy</t>
    </r>
  </si>
  <si>
    <t>Attach Sample</t>
  </si>
  <si>
    <r>
      <t xml:space="preserve">Airport Visa Endorsement Page </t>
    </r>
    <r>
      <rPr>
        <b/>
        <sz val="14"/>
        <color theme="1"/>
        <rFont val="Calibri"/>
        <family val="2"/>
        <scheme val="minor"/>
      </rPr>
      <t>UPON</t>
    </r>
    <r>
      <rPr>
        <sz val="14"/>
        <color theme="1"/>
        <rFont val="Calibri"/>
        <family val="2"/>
        <scheme val="minor"/>
      </rPr>
      <t xml:space="preserve"> arriving at the JKIA Kenya Airport - (Sample Attached) -  Check your Current Passport - Copy</t>
    </r>
  </si>
  <si>
    <r>
      <t xml:space="preserve">Valid /(OR Last Visa if Expired) Visa </t>
    </r>
    <r>
      <rPr>
        <b/>
        <sz val="14"/>
        <color theme="1"/>
        <rFont val="Calibri"/>
        <family val="2"/>
        <scheme val="minor"/>
      </rPr>
      <t>Extention</t>
    </r>
    <r>
      <rPr>
        <sz val="14"/>
        <color theme="1"/>
        <rFont val="Calibri"/>
        <family val="2"/>
        <scheme val="minor"/>
      </rPr>
      <t xml:space="preserve"> Endorsement Page - Check your Current Passport - Copy</t>
    </r>
  </si>
  <si>
    <t>General Documents - All</t>
  </si>
  <si>
    <t>Photos</t>
  </si>
  <si>
    <t>One Scanned Photo (Soft Copy) - Normal Passport Size Photo - (Any Coloured Background will work) - Copy</t>
  </si>
  <si>
    <t>One Scanned Photo (Soft Copy) - As per Indian High Commission photo specification (White Backgroud, 4x4 Inch size) - (Sample Attached) - Copy</t>
  </si>
  <si>
    <t>Signature + Thumb Prints</t>
  </si>
  <si>
    <t>Specimen Signature - (On a Plain White Paper) - (Sample Attached) - Copy</t>
  </si>
  <si>
    <r>
      <t xml:space="preserve">Thumb print - (On a Plain White Paper) - For Indian/Kenyan Passport </t>
    </r>
    <r>
      <rPr>
        <b/>
        <sz val="14"/>
        <color theme="1"/>
        <rFont val="Calibri"/>
        <family val="2"/>
        <scheme val="minor"/>
      </rPr>
      <t>OR</t>
    </r>
    <r>
      <rPr>
        <sz val="14"/>
        <color theme="1"/>
        <rFont val="Calibri"/>
        <family val="2"/>
        <scheme val="minor"/>
      </rPr>
      <t xml:space="preserve"> OCI Forms - </t>
    </r>
    <r>
      <rPr>
        <b/>
        <sz val="14"/>
        <color theme="1"/>
        <rFont val="Calibri"/>
        <family val="2"/>
        <scheme val="minor"/>
      </rPr>
      <t xml:space="preserve">For Minors (Below 18) ONLY - </t>
    </r>
    <r>
      <rPr>
        <sz val="14"/>
        <color theme="1"/>
        <rFont val="Calibri"/>
        <family val="2"/>
        <scheme val="minor"/>
      </rPr>
      <t>(Sample Attached) - Copy</t>
    </r>
  </si>
  <si>
    <t>Birth Certificate</t>
  </si>
  <si>
    <r>
      <rPr>
        <sz val="14"/>
        <color rgb="FFFF0000"/>
        <rFont val="Calibri"/>
        <family val="2"/>
        <scheme val="minor"/>
      </rPr>
      <t>Kenyan</t>
    </r>
    <r>
      <rPr>
        <sz val="14"/>
        <color theme="1"/>
        <rFont val="Calibri"/>
        <family val="2"/>
        <scheme val="minor"/>
      </rPr>
      <t xml:space="preserve"> Birth Certificate - Copy</t>
    </r>
  </si>
  <si>
    <t>Birth Certificate - (No Need for Certification) - Copy
(Certifcate Should be In English, If the certificate in Foreign Language, We shall get affidavit by our advocates)</t>
  </si>
  <si>
    <t>Marriage Certificate</t>
  </si>
  <si>
    <r>
      <rPr>
        <sz val="14"/>
        <color rgb="FFFF0000"/>
        <rFont val="Calibri"/>
        <family val="2"/>
        <scheme val="minor"/>
      </rPr>
      <t>Kenyan</t>
    </r>
    <r>
      <rPr>
        <sz val="14"/>
        <color theme="1"/>
        <rFont val="Calibri"/>
        <family val="2"/>
        <scheme val="minor"/>
      </rPr>
      <t xml:space="preserve"> Marriage Certificate - Copy</t>
    </r>
  </si>
  <si>
    <t>Marriage  Certificate - (No Need for Certification) - Copy
(Certifcate Should be In English, If the certificate in Foreign Language, We shall get affidavit by our advocates)</t>
  </si>
  <si>
    <t>Death Certificate</t>
  </si>
  <si>
    <r>
      <rPr>
        <sz val="14"/>
        <color rgb="FFFF0000"/>
        <rFont val="Calibri"/>
        <family val="2"/>
        <scheme val="minor"/>
      </rPr>
      <t>Kenyan</t>
    </r>
    <r>
      <rPr>
        <sz val="14"/>
        <color theme="1"/>
        <rFont val="Calibri"/>
        <family val="2"/>
        <scheme val="minor"/>
      </rPr>
      <t xml:space="preserve"> Death Certificate - Copy</t>
    </r>
  </si>
  <si>
    <t>Death Certificate - (No Need for Certification) - Copy
(Certifcate Should be In English, If the certificate in Foreign Language, We shall get affidavit by our advocates)</t>
  </si>
  <si>
    <t>Good Conduct Certificate + Police Clearance Certificate</t>
  </si>
  <si>
    <r>
      <rPr>
        <sz val="14"/>
        <color rgb="FFFF0000"/>
        <rFont val="Calibri"/>
        <family val="2"/>
        <scheme val="minor"/>
      </rPr>
      <t>Kenyan</t>
    </r>
    <r>
      <rPr>
        <sz val="14"/>
        <color theme="1"/>
        <rFont val="Calibri"/>
        <family val="2"/>
        <scheme val="minor"/>
      </rPr>
      <t xml:space="preserve"> Good Conduct Certificate (For person above 18 years) - (If resided in Kenya over 6 Months after the age of 16 Years) Copy</t>
    </r>
  </si>
  <si>
    <r>
      <rPr>
        <sz val="14"/>
        <color rgb="FFFF0000"/>
        <rFont val="Calibri"/>
        <family val="2"/>
        <scheme val="minor"/>
      </rPr>
      <t>Indian</t>
    </r>
    <r>
      <rPr>
        <sz val="14"/>
        <color theme="1"/>
        <rFont val="Calibri"/>
        <family val="2"/>
        <scheme val="minor"/>
      </rPr>
      <t xml:space="preserve"> Police Clearance Certificate from India (For person above 18 years) (If resided in </t>
    </r>
    <r>
      <rPr>
        <sz val="14"/>
        <color rgb="FFFF0000"/>
        <rFont val="Calibri"/>
        <family val="2"/>
        <scheme val="minor"/>
      </rPr>
      <t>India</t>
    </r>
    <r>
      <rPr>
        <sz val="14"/>
        <color theme="1"/>
        <rFont val="Calibri"/>
        <family val="2"/>
        <scheme val="minor"/>
      </rPr>
      <t xml:space="preserve"> over 6 Months after the age of 16 Years) - Copy</t>
    </r>
  </si>
  <si>
    <t>Original Fingerprints Taken Abroad (From India OR Britain) (Courier the Original to us in Kenya) - If the Applicant is Abroad while applying for Good Conduct</t>
  </si>
  <si>
    <t>OCI Details - For IHC Purposes</t>
  </si>
  <si>
    <t>OCI Card - Biodata Page - Copy</t>
  </si>
  <si>
    <t>CLIENT / BCL</t>
  </si>
  <si>
    <t>KRA PIN + TCC</t>
  </si>
  <si>
    <r>
      <t xml:space="preserve">Personal/Individual's KRA PIN Certificate - Copy
</t>
    </r>
    <r>
      <rPr>
        <b/>
        <sz val="14"/>
        <color rgb="FF0070C0"/>
        <rFont val="Calibri"/>
        <family val="2"/>
        <scheme val="minor"/>
      </rPr>
      <t>-(Ask your Accountant/Auditor For Assitance - Let us know for In case of Any Assistance, we will assist)</t>
    </r>
  </si>
  <si>
    <t>CLIENT-KRA</t>
  </si>
  <si>
    <r>
      <t xml:space="preserve">Personal/Individual's Tax Compliance Certificate from KRA - </t>
    </r>
    <r>
      <rPr>
        <b/>
        <sz val="14"/>
        <color theme="1"/>
        <rFont val="Calibri"/>
        <family val="2"/>
        <scheme val="minor"/>
      </rPr>
      <t>VALID (Validity is for 1 Year ONLY) - Copy</t>
    </r>
    <r>
      <rPr>
        <sz val="14"/>
        <color theme="1"/>
        <rFont val="Calibri"/>
        <family val="2"/>
        <scheme val="minor"/>
      </rPr>
      <t xml:space="preserve">
</t>
    </r>
    <r>
      <rPr>
        <b/>
        <sz val="14"/>
        <color rgb="FF0070C0"/>
        <rFont val="Calibri"/>
        <family val="2"/>
        <scheme val="minor"/>
      </rPr>
      <t>- (Ask your Accountant/Auditor For Assitance - Let us know for In case of Any Assistance, we will assist)</t>
    </r>
  </si>
  <si>
    <t>Bank Statement + M-Pesa Statement</t>
  </si>
  <si>
    <r>
      <t xml:space="preserve">Personal Bank Statement - For Six (6) Months - showing any amount Equivalent to USD 100,000 (If in Ksh. 13,000,000)
</t>
    </r>
    <r>
      <rPr>
        <b/>
        <u/>
        <sz val="14"/>
        <color rgb="FF0070C0"/>
        <rFont val="Calibri"/>
        <family val="2"/>
        <scheme val="minor"/>
      </rPr>
      <t xml:space="preserve">N/B: </t>
    </r>
    <r>
      <rPr>
        <sz val="14"/>
        <color rgb="FF0070C0"/>
        <rFont val="Calibri"/>
        <family val="2"/>
        <scheme val="minor"/>
      </rPr>
      <t xml:space="preserve">
1. The Bank Statement should be in PERSONAL Name NOT Company's Name or Joint Name
2. In case the Applicant is a Fresh foreigner (Never Had a Permit in Kenya in Past), The funds should be transferred </t>
    </r>
    <r>
      <rPr>
        <b/>
        <sz val="14"/>
        <color rgb="FF0070C0"/>
        <rFont val="Calibri"/>
        <family val="2"/>
        <scheme val="minor"/>
      </rPr>
      <t>ONLY</t>
    </r>
    <r>
      <rPr>
        <sz val="14"/>
        <color rgb="FF0070C0"/>
        <rFont val="Calibri"/>
        <family val="2"/>
        <scheme val="minor"/>
      </rPr>
      <t xml:space="preserve"> from </t>
    </r>
    <r>
      <rPr>
        <b/>
        <sz val="14"/>
        <color rgb="FF0070C0"/>
        <rFont val="Calibri"/>
        <family val="2"/>
        <scheme val="minor"/>
      </rPr>
      <t>Abroad</t>
    </r>
    <r>
      <rPr>
        <sz val="14"/>
        <color rgb="FF0070C0"/>
        <rFont val="Calibri"/>
        <family val="2"/>
        <scheme val="minor"/>
      </rPr>
      <t xml:space="preserve"> to a Kenyan bank
(The Foreigners will need a Special Pass for Three months and a KRA Non-Resident PIN to Open a bank Account, We can assist in getting the Two requirements  and
open a Bank account if the applicant do not have any/both of the two)
3. In case the Applicant is an Resident/Previously had a Permit in Kenya in Past, The funds Can be transferred from Abroad OR Local Kenyan Deposits to a personal kenyan bank. The Funds could be transferred via any means (Cash Deposit/Cheque Deposit/Transfers)
4. The Bank Statement does </t>
    </r>
    <r>
      <rPr>
        <b/>
        <sz val="14"/>
        <color rgb="FF0070C0"/>
        <rFont val="Calibri"/>
        <family val="2"/>
        <scheme val="minor"/>
      </rPr>
      <t>NOT</t>
    </r>
    <r>
      <rPr>
        <sz val="14"/>
        <color rgb="FF0070C0"/>
        <rFont val="Calibri"/>
        <family val="2"/>
        <scheme val="minor"/>
      </rPr>
      <t xml:space="preserve"> need be CERTIFIED OR STAMPED by the Bank - Online Statement is enough. The Bank may Scan and email the Statement Copy to you.
5. The Applicant should have OR open a Bank account at any Kenyan Bank under personal name only
6. The Bank account could be in ANY Curreny (Ksh/USD/GBP/Any)
</t>
    </r>
  </si>
  <si>
    <r>
      <rPr>
        <b/>
        <sz val="14"/>
        <color rgb="FF0070C0"/>
        <rFont val="Calibri"/>
        <family val="2"/>
        <scheme val="minor"/>
      </rPr>
      <t xml:space="preserve">Print </t>
    </r>
    <r>
      <rPr>
        <sz val="14"/>
        <color rgb="FF0070C0"/>
        <rFont val="Calibri"/>
        <family val="2"/>
        <scheme val="minor"/>
      </rPr>
      <t xml:space="preserve">the "G Class Verification Form" (that We have sent to you via Whats app), </t>
    </r>
    <r>
      <rPr>
        <b/>
        <u/>
        <sz val="14"/>
        <color rgb="FF0070C0"/>
        <rFont val="Calibri"/>
        <family val="2"/>
        <scheme val="minor"/>
      </rPr>
      <t>Sign it</t>
    </r>
    <r>
      <rPr>
        <b/>
        <sz val="14"/>
        <color rgb="FF0070C0"/>
        <rFont val="Calibri"/>
        <family val="2"/>
        <scheme val="minor"/>
      </rPr>
      <t xml:space="preserve"> </t>
    </r>
    <r>
      <rPr>
        <sz val="14"/>
        <color rgb="FF0070C0"/>
        <rFont val="Calibri"/>
        <family val="2"/>
        <scheme val="minor"/>
      </rPr>
      <t xml:space="preserve">(Don't fill it) and Email </t>
    </r>
    <r>
      <rPr>
        <b/>
        <u/>
        <sz val="14"/>
        <color rgb="FF0070C0"/>
        <rFont val="Calibri"/>
        <family val="2"/>
        <scheme val="minor"/>
      </rPr>
      <t>OR</t>
    </r>
    <r>
      <rPr>
        <sz val="14"/>
        <color rgb="FF0070C0"/>
        <rFont val="Calibri"/>
        <family val="2"/>
        <scheme val="minor"/>
      </rPr>
      <t xml:space="preserve"> Whats app </t>
    </r>
    <r>
      <rPr>
        <b/>
        <u/>
        <sz val="14"/>
        <color rgb="FF0070C0"/>
        <rFont val="Calibri"/>
        <family val="2"/>
        <scheme val="minor"/>
      </rPr>
      <t>back to us</t>
    </r>
    <r>
      <rPr>
        <sz val="14"/>
        <color rgb="FF0070C0"/>
        <rFont val="Calibri"/>
        <family val="2"/>
        <scheme val="minor"/>
      </rPr>
      <t xml:space="preserve">
(For Fresh G Class Permit Applications Only) - Copy</t>
    </r>
  </si>
  <si>
    <r>
      <t xml:space="preserve">
'Last One (1) Month Personal Bank Statement </t>
    </r>
    <r>
      <rPr>
        <sz val="14"/>
        <color rgb="FF0070C0"/>
        <rFont val="Calibri"/>
        <family val="2"/>
        <scheme val="minor"/>
      </rPr>
      <t xml:space="preserve">(Email or Whats app in PDF Copy)
</t>
    </r>
    <r>
      <rPr>
        <sz val="14"/>
        <color rgb="FFFF0000"/>
        <rFont val="Calibri"/>
        <family val="2"/>
        <scheme val="minor"/>
      </rPr>
      <t xml:space="preserve">(No Need For Certified Statement - Simply Ask the Bank to Email you)
</t>
    </r>
    <r>
      <rPr>
        <b/>
        <u/>
        <sz val="14"/>
        <color rgb="FFFF0000"/>
        <rFont val="Calibri"/>
        <family val="2"/>
        <scheme val="minor"/>
      </rPr>
      <t xml:space="preserve">OR
</t>
    </r>
    <r>
      <rPr>
        <sz val="14"/>
        <color rgb="FFFF0000"/>
        <rFont val="Calibri"/>
        <family val="2"/>
        <scheme val="minor"/>
      </rPr>
      <t xml:space="preserve">
Last One (1) Months M-Pesa Statement Statement</t>
    </r>
    <r>
      <rPr>
        <sz val="14"/>
        <color rgb="FF0070C0"/>
        <rFont val="Calibri"/>
        <family val="2"/>
        <scheme val="minor"/>
      </rPr>
      <t xml:space="preserve"> (Email or Whats app in PDF Copy)</t>
    </r>
    <r>
      <rPr>
        <sz val="14"/>
        <color rgb="FFFF0000"/>
        <rFont val="Calibri"/>
        <family val="2"/>
        <scheme val="minor"/>
      </rPr>
      <t xml:space="preserve">
(Simply Dial *234# on your safaricom and follow the instruction given to you to get 1 Month M-Pesa Statement)
</t>
    </r>
    <r>
      <rPr>
        <b/>
        <sz val="14"/>
        <color rgb="FF0070C0"/>
        <rFont val="Calibri"/>
        <family val="2"/>
        <scheme val="minor"/>
      </rPr>
      <t>( Let us know for In case of Any Assistance, we will assist )</t>
    </r>
    <r>
      <rPr>
        <sz val="14"/>
        <color rgb="FFFF0000"/>
        <rFont val="Calibri"/>
        <family val="2"/>
        <scheme val="minor"/>
      </rPr>
      <t xml:space="preserve">
</t>
    </r>
  </si>
  <si>
    <t>Qualification Documents - Degree + Resume + Licences</t>
  </si>
  <si>
    <t>Qualification / Degree Certificates (Diploma/Bachelors / Masters Degree Only) - (Result/Mark Sheets/Recommedation letters NOT needed) - Copy</t>
  </si>
  <si>
    <r>
      <t xml:space="preserve">Professional CV/Resume (Update for the latest Kenyan Or Aborad experience) - In </t>
    </r>
    <r>
      <rPr>
        <b/>
        <sz val="14"/>
        <color theme="1"/>
        <rFont val="Calibri"/>
        <family val="2"/>
        <scheme val="minor"/>
      </rPr>
      <t>Word/PDF</t>
    </r>
    <r>
      <rPr>
        <sz val="14"/>
        <color theme="1"/>
        <rFont val="Calibri"/>
        <family val="2"/>
        <scheme val="minor"/>
      </rPr>
      <t xml:space="preserve"> Format if possible - Copy</t>
    </r>
  </si>
  <si>
    <t>Practicing Licence</t>
  </si>
  <si>
    <t>Personal Annual Practicing Licence - (For Professionals)</t>
  </si>
  <si>
    <t>Personal Other Information - On a Piece Of Paper:</t>
  </si>
  <si>
    <t>E-Citizen Account - Log In Credential Details  -  (Kenyan ID/Alien Number + Password) (Verify if your account is Openable before giving us details)
(If you cannot Access your account OR cannot Reset your password, Do let us know, We shall Help)</t>
  </si>
  <si>
    <t>Efns Account - Log In Credential Details  -  (Email Address + Kenyan ID/Alien Number + Password) (Verify if your account is Openable before giving us details)
(If you cannot Access your account OR cannot Reset your password, Do let us know, We shall Help)</t>
  </si>
  <si>
    <t>Kenyan Mobile Number</t>
  </si>
  <si>
    <t>Email Address (Valid Emial Address)</t>
  </si>
  <si>
    <t>Residential Address In Kenya - (Building/Apartment Name+Road Name+ Area Name+Town)</t>
  </si>
  <si>
    <t>Kenyan Postal Address - (P.O.Box Num + Postal Code + Town)</t>
  </si>
  <si>
    <t>KRA PIN iTax Password
(If you cannot Access your itax password OR cannot Reset your password, Do let us know, We shall Help)</t>
  </si>
  <si>
    <t>Physical Appreance Details - For Passport Details</t>
  </si>
  <si>
    <t>Heigh (In Feet and Inch) - (Measure, Don't Assume)</t>
  </si>
  <si>
    <t>Eye Colour (Black/Blue/Gray/Brown/Green)</t>
  </si>
  <si>
    <t>Face Visible Mark (IF Any, Otherwise Write NONE) - (Mention Mark details if Any)</t>
  </si>
  <si>
    <r>
      <t xml:space="preserve">Personal Other Information </t>
    </r>
    <r>
      <rPr>
        <b/>
        <u/>
        <sz val="14"/>
        <color rgb="FFFF0000"/>
        <rFont val="Calibri"/>
        <family val="2"/>
        <scheme val="minor"/>
      </rPr>
      <t>(for India)</t>
    </r>
    <r>
      <rPr>
        <b/>
        <u/>
        <sz val="14"/>
        <rFont val="Calibri"/>
        <family val="2"/>
        <scheme val="minor"/>
      </rPr>
      <t xml:space="preserve"> - On a Piece Of Paper:</t>
    </r>
  </si>
  <si>
    <r>
      <rPr>
        <sz val="14"/>
        <color rgb="FFFF0000"/>
        <rFont val="Calibri"/>
        <family val="2"/>
        <scheme val="minor"/>
      </rPr>
      <t>Indian</t>
    </r>
    <r>
      <rPr>
        <sz val="14"/>
        <color theme="1"/>
        <rFont val="Calibri"/>
        <family val="2"/>
        <scheme val="minor"/>
      </rPr>
      <t xml:space="preserve"> Mobile Number</t>
    </r>
  </si>
  <si>
    <r>
      <t xml:space="preserve">Residential Address In </t>
    </r>
    <r>
      <rPr>
        <sz val="14"/>
        <color rgb="FFFF0000"/>
        <rFont val="Calibri"/>
        <family val="2"/>
        <scheme val="minor"/>
      </rPr>
      <t>India</t>
    </r>
    <r>
      <rPr>
        <sz val="14"/>
        <color theme="1"/>
        <rFont val="Calibri"/>
        <family val="2"/>
        <scheme val="minor"/>
      </rPr>
      <t xml:space="preserve"> - (Building/Apartment Name+Road Name+ Area Name+Town)</t>
    </r>
  </si>
  <si>
    <t>One Relative's (Currently Residing in India) Details - For Indian Visa (IHC)</t>
  </si>
  <si>
    <t>Any One Relative's (Currently Residing in India) - Name</t>
  </si>
  <si>
    <t>Any One Relative's (Currently Residing in India) - Mobile Number</t>
  </si>
  <si>
    <r>
      <t xml:space="preserve">Any One Relative's (Currently Residing in India) - Full Indian Address (Town+Area PIN+District+State) </t>
    </r>
    <r>
      <rPr>
        <b/>
        <sz val="14"/>
        <color theme="1"/>
        <rFont val="Calibri"/>
        <family val="2"/>
        <scheme val="minor"/>
      </rPr>
      <t>OR
Avail</t>
    </r>
    <r>
      <rPr>
        <sz val="14"/>
        <color theme="1"/>
        <rFont val="Calibri"/>
        <family val="2"/>
        <scheme val="minor"/>
      </rPr>
      <t xml:space="preserve"> Relative's Indian Adhar Card Front &amp; Back Page - (Sample Attached) - Copy</t>
    </r>
  </si>
  <si>
    <t>Travel Details - For Indian Visa (IHC)</t>
  </si>
  <si>
    <t>Date of Arrival in India (Tentative Date - NOT a must confirmed Date)</t>
  </si>
  <si>
    <t>Port/Aiport of Arrival Name in India (Airport Name in Town; Ahmedabad/Delhi/Mumbai/Punjab, where you will land)</t>
  </si>
  <si>
    <t>Current Company's Documents:</t>
  </si>
  <si>
    <r>
      <t xml:space="preserve">Company's Certificate of Incorporation  (If Company is Limited) - Copy
</t>
    </r>
    <r>
      <rPr>
        <b/>
        <sz val="14"/>
        <color theme="1"/>
        <rFont val="Calibri"/>
        <family val="2"/>
        <scheme val="minor"/>
      </rPr>
      <t xml:space="preserve">OR
</t>
    </r>
    <r>
      <rPr>
        <sz val="14"/>
        <color theme="1"/>
        <rFont val="Calibri"/>
        <family val="2"/>
        <scheme val="minor"/>
      </rPr>
      <t>Company's Certificate of Registration (If Company is Sole-Proprietorship/Partnership) - Copy</t>
    </r>
  </si>
  <si>
    <r>
      <t xml:space="preserve">Company's KRA PIN Certificate Copy (PDF Download) -
- </t>
    </r>
    <r>
      <rPr>
        <sz val="14"/>
        <color rgb="FF0070C0"/>
        <rFont val="Calibri"/>
        <family val="2"/>
        <scheme val="minor"/>
      </rPr>
      <t>(Ask your Accountant/Auditor For Assitance - Let us know for In case of Any Assistance, we will assist)</t>
    </r>
  </si>
  <si>
    <r>
      <t xml:space="preserve">Company's Tax Compliance Certificate Copy (PDF Download)  - </t>
    </r>
    <r>
      <rPr>
        <b/>
        <sz val="14"/>
        <color theme="1"/>
        <rFont val="Calibri"/>
        <family val="2"/>
        <scheme val="minor"/>
      </rPr>
      <t>VALID (Validity is for 1 Year ONLY)</t>
    </r>
    <r>
      <rPr>
        <sz val="14"/>
        <color theme="1"/>
        <rFont val="Calibri"/>
        <family val="2"/>
        <scheme val="minor"/>
      </rPr>
      <t xml:space="preserve">
</t>
    </r>
    <r>
      <rPr>
        <sz val="14"/>
        <color rgb="FF00B0F0"/>
        <rFont val="Calibri"/>
        <family val="2"/>
        <scheme val="minor"/>
      </rPr>
      <t>- (Ask your Accountant/Auditor For Assitance - Let us know for In case of Any Assistance, we will assist)</t>
    </r>
  </si>
  <si>
    <t>Company's Letter head - (If Available, Otherwise Ignore) - Soft Copy</t>
  </si>
  <si>
    <t xml:space="preserve">Company's Business Card (If Available, Otherwise Ignore) - Soft Copy </t>
  </si>
  <si>
    <r>
      <t xml:space="preserve">Company's Letter Of Employment Contract - Two Years Contract - (Signed and Stamped by Compnay's Director </t>
    </r>
    <r>
      <rPr>
        <b/>
        <sz val="14"/>
        <color theme="1"/>
        <rFont val="Calibri"/>
        <family val="2"/>
        <scheme val="minor"/>
      </rPr>
      <t>OR</t>
    </r>
    <r>
      <rPr>
        <sz val="14"/>
        <color theme="1"/>
        <rFont val="Calibri"/>
        <family val="2"/>
        <scheme val="minor"/>
      </rPr>
      <t xml:space="preserve"> HR Dept </t>
    </r>
    <r>
      <rPr>
        <b/>
        <sz val="14"/>
        <color theme="1"/>
        <rFont val="Calibri"/>
        <family val="2"/>
        <scheme val="minor"/>
      </rPr>
      <t xml:space="preserve">AND </t>
    </r>
    <r>
      <rPr>
        <sz val="14"/>
        <color theme="1"/>
        <rFont val="Calibri"/>
        <family val="2"/>
        <scheme val="minor"/>
      </rPr>
      <t>Employee) - Copy
- Seek From Current company (Let us know if NOT Available, We shall help)</t>
    </r>
  </si>
  <si>
    <t>For Business (G) Class Only</t>
  </si>
  <si>
    <r>
      <t xml:space="preserve">Current Company's Balance Sheet for the Year 2021 </t>
    </r>
    <r>
      <rPr>
        <b/>
        <sz val="14"/>
        <color theme="1"/>
        <rFont val="Calibri"/>
        <family val="2"/>
        <scheme val="minor"/>
      </rPr>
      <t>OR</t>
    </r>
    <r>
      <rPr>
        <sz val="14"/>
        <color theme="1"/>
        <rFont val="Calibri"/>
        <family val="2"/>
        <scheme val="minor"/>
      </rPr>
      <t xml:space="preserve"> 2022 (</t>
    </r>
    <r>
      <rPr>
        <sz val="14"/>
        <color rgb="FFFF0000"/>
        <rFont val="Calibri"/>
        <family val="2"/>
        <scheme val="minor"/>
      </rPr>
      <t>One Page</t>
    </r>
    <r>
      <rPr>
        <sz val="14"/>
        <color theme="1"/>
        <rFont val="Calibri"/>
        <family val="2"/>
        <scheme val="minor"/>
      </rPr>
      <t xml:space="preserve"> showing Assets &amp; Liabilities Only) - Copy
(CLEARLY  Scan ALL Pages and Email or Whats App us)
</t>
    </r>
    <r>
      <rPr>
        <sz val="14"/>
        <color rgb="FF00B0F0"/>
        <rFont val="Calibri"/>
        <family val="2"/>
        <scheme val="minor"/>
      </rPr>
      <t>- (Ask your Accountant/Auditor For Assitance - Let us know for Any Assistance)</t>
    </r>
  </si>
  <si>
    <r>
      <t xml:space="preserve">Current Company's Balance Sheet for the Year 2021 </t>
    </r>
    <r>
      <rPr>
        <b/>
        <sz val="14"/>
        <color theme="1"/>
        <rFont val="Calibri"/>
        <family val="2"/>
        <scheme val="minor"/>
      </rPr>
      <t>OR</t>
    </r>
    <r>
      <rPr>
        <sz val="14"/>
        <color theme="1"/>
        <rFont val="Calibri"/>
        <family val="2"/>
        <scheme val="minor"/>
      </rPr>
      <t xml:space="preserve"> 2022 - Hard or Scanned email Copy
(Should be signed by Two Directors and Signed &amp; Stamped By Auditors, Then CLEARLY  Scan </t>
    </r>
    <r>
      <rPr>
        <b/>
        <sz val="14"/>
        <color rgb="FFFF0000"/>
        <rFont val="Calibri"/>
        <family val="2"/>
        <scheme val="minor"/>
      </rPr>
      <t>ALL</t>
    </r>
    <r>
      <rPr>
        <sz val="14"/>
        <color theme="1"/>
        <rFont val="Calibri"/>
        <family val="2"/>
        <scheme val="minor"/>
      </rPr>
      <t xml:space="preserve"> Pages and Email or Whats App us)
</t>
    </r>
    <r>
      <rPr>
        <sz val="14"/>
        <color rgb="FF00B0F0"/>
        <rFont val="Calibri"/>
        <family val="2"/>
        <scheme val="minor"/>
      </rPr>
      <t>- (Ask your Accountant/Auditor For Assitance - Let us know for Any Assistance)</t>
    </r>
  </si>
  <si>
    <r>
      <t xml:space="preserve">Company's LATEST/VALID CR 12 from Sheria House (PDF Download) (If Company is Limited, or else ignore)  - Copy
</t>
    </r>
    <r>
      <rPr>
        <sz val="14"/>
        <color rgb="FF00B0F0"/>
        <rFont val="Calibri"/>
        <family val="2"/>
        <scheme val="minor"/>
      </rPr>
      <t>- (Ask your Accountant/Auditor/Company's Secretary For Assitance - Let us know for Any Assistance)</t>
    </r>
  </si>
  <si>
    <r>
      <rPr>
        <u/>
        <sz val="14"/>
        <color rgb="FF7030A0"/>
        <rFont val="Calibri"/>
        <family val="2"/>
        <scheme val="minor"/>
      </rPr>
      <t xml:space="preserve">Company's Special Practicing Licence (For Professionals Only) - (Issued Annually) - Copy For Example:
</t>
    </r>
    <r>
      <rPr>
        <sz val="14"/>
        <color rgb="FF7030A0"/>
        <rFont val="Calibri"/>
        <family val="2"/>
        <scheme val="minor"/>
      </rPr>
      <t xml:space="preserve">
- Doctory - Issued By Kenyan Doctors Board 
- Pharmacy - Issued By Kenyan Poison Board 
- Tourism/Air Ticking Business  - Issued By KenyanTourism Board 
- Audit - Issued By Kenyan ICPAK Board 
- Advocacy - Issued By Kenyan Legal Board
</t>
    </r>
  </si>
  <si>
    <t>Current Company's Other Information - Written Seperately in Email or on a piece of paper
(If Detailed Letterhead Or Business Card NOT Provided to Us) :</t>
  </si>
  <si>
    <t>Company's Mobile Number</t>
  </si>
  <si>
    <t>Company's Email Address</t>
  </si>
  <si>
    <t>Company's Physical Business Address - (Road Name, Building Name, Block Name, Area Name &amp; Town)</t>
  </si>
  <si>
    <t>Company's Postal Address - P.O.Box &amp; Code &amp; Town</t>
  </si>
  <si>
    <t>Company's EACH Director's Full Names</t>
  </si>
  <si>
    <t>Company's EACH Director's Mobile Number</t>
  </si>
  <si>
    <t>Company's Trading Activity (Core Business/Company Profile explained in Two Liners)</t>
  </si>
  <si>
    <t>Company's Number of Branches, Towns, Total Number of Employees</t>
  </si>
  <si>
    <t>Company's iTax Password (In case we are helping you get the Applicant's Tax Compliance) -
(Ignore if you already have Current Company's Tax Compliance )</t>
  </si>
  <si>
    <t>Company's Other Expatriates Details (If Any)</t>
  </si>
  <si>
    <t>Company's List of Current Total Expatriates (Foreign Employees plus Directors (Investors) also) - If any - with Below Information :</t>
  </si>
  <si>
    <t xml:space="preserve"> - Full Name of All Expatriate Employees</t>
  </si>
  <si>
    <t xml:space="preserve"> - R Number of All Expatriate Employees</t>
  </si>
  <si>
    <t xml:space="preserve"> - Nationalities of All Expatriate Employees</t>
  </si>
  <si>
    <t xml:space="preserve"> - Qualification of All Expatriate Employees</t>
  </si>
  <si>
    <t xml:space="preserve"> - Position/Designations (Check their Permit Copies) of Expatriate Employees</t>
  </si>
  <si>
    <t>Any One Local Kenyan Understudy Currently Employed in your Company (Let us know if not Available) :</t>
  </si>
  <si>
    <t>Kenyan Understudy's Kenyan ID (Front &amp; Back Page) - Copy</t>
  </si>
  <si>
    <r>
      <t>Kenyan Understudy's Degree Certificates (</t>
    </r>
    <r>
      <rPr>
        <sz val="14"/>
        <color rgb="FFFF0000"/>
        <rFont val="Calibri"/>
        <family val="2"/>
        <scheme val="minor"/>
      </rPr>
      <t>Certificate</t>
    </r>
    <r>
      <rPr>
        <sz val="14"/>
        <color theme="1"/>
        <rFont val="Calibri"/>
        <family val="2"/>
        <scheme val="minor"/>
      </rPr>
      <t>/</t>
    </r>
    <r>
      <rPr>
        <sz val="14"/>
        <color rgb="FFFF0000"/>
        <rFont val="Calibri"/>
        <family val="2"/>
        <scheme val="minor"/>
      </rPr>
      <t>Diploma /Bachelors Degree</t>
    </r>
    <r>
      <rPr>
        <sz val="14"/>
        <color theme="1"/>
        <rFont val="Calibri"/>
        <family val="2"/>
        <scheme val="minor"/>
      </rPr>
      <t xml:space="preserve"> is </t>
    </r>
    <r>
      <rPr>
        <b/>
        <sz val="14"/>
        <color rgb="FF00B050"/>
        <rFont val="Calibri"/>
        <family val="2"/>
        <scheme val="minor"/>
      </rPr>
      <t>Fine</t>
    </r>
    <r>
      <rPr>
        <sz val="14"/>
        <color theme="1"/>
        <rFont val="Calibri"/>
        <family val="2"/>
        <scheme val="minor"/>
      </rPr>
      <t xml:space="preserve"> </t>
    </r>
    <r>
      <rPr>
        <b/>
        <u/>
        <sz val="14"/>
        <color rgb="FF7030A0"/>
        <rFont val="Calibri"/>
        <family val="2"/>
        <scheme val="minor"/>
      </rPr>
      <t>BUT</t>
    </r>
    <r>
      <rPr>
        <sz val="14"/>
        <color theme="1"/>
        <rFont val="Calibri"/>
        <family val="2"/>
        <scheme val="minor"/>
      </rPr>
      <t xml:space="preserve"> </t>
    </r>
    <r>
      <rPr>
        <sz val="14"/>
        <color rgb="FFFF0000"/>
        <rFont val="Calibri"/>
        <family val="2"/>
        <scheme val="minor"/>
      </rPr>
      <t>Result/Mark Sheets/KCSE</t>
    </r>
    <r>
      <rPr>
        <sz val="14"/>
        <color theme="1"/>
        <rFont val="Calibri"/>
        <family val="2"/>
        <scheme val="minor"/>
      </rPr>
      <t xml:space="preserve"> Results will </t>
    </r>
    <r>
      <rPr>
        <b/>
        <sz val="14"/>
        <color rgb="FFFF0000"/>
        <rFont val="Calibri"/>
        <family val="2"/>
        <scheme val="minor"/>
      </rPr>
      <t>NOT</t>
    </r>
    <r>
      <rPr>
        <sz val="14"/>
        <color theme="1"/>
        <rFont val="Calibri"/>
        <family val="2"/>
        <scheme val="minor"/>
      </rPr>
      <t xml:space="preserve"> accepted) -
(Let us know if NOT Available, BUT Try Source from within your Company before Asking for Help from us) - Copy</t>
    </r>
  </si>
  <si>
    <r>
      <t xml:space="preserve">Kenyan Understudy's Resume/CV </t>
    </r>
    <r>
      <rPr>
        <sz val="14"/>
        <color rgb="FFFF0000"/>
        <rFont val="Calibri"/>
        <family val="2"/>
        <scheme val="minor"/>
      </rPr>
      <t>Updated for Latest Experience</t>
    </r>
    <r>
      <rPr>
        <sz val="14"/>
        <color theme="1"/>
        <rFont val="Calibri"/>
        <family val="2"/>
        <scheme val="minor"/>
      </rPr>
      <t xml:space="preserve"> - Mention Kenyan </t>
    </r>
    <r>
      <rPr>
        <sz val="14"/>
        <color rgb="FFFF0000"/>
        <rFont val="Calibri"/>
        <family val="2"/>
        <scheme val="minor"/>
      </rPr>
      <t>Mobile Number</t>
    </r>
    <r>
      <rPr>
        <sz val="14"/>
        <color theme="1"/>
        <rFont val="Calibri"/>
        <family val="2"/>
        <scheme val="minor"/>
      </rPr>
      <t xml:space="preserve"> for Understudy in His/Her Resume/CV (MUST)
(Let us know if not Available) - In </t>
    </r>
    <r>
      <rPr>
        <b/>
        <sz val="14"/>
        <color rgb="FFFF0000"/>
        <rFont val="Calibri"/>
        <family val="2"/>
        <scheme val="minor"/>
      </rPr>
      <t>Word/PDF Format</t>
    </r>
    <r>
      <rPr>
        <sz val="14"/>
        <color theme="1"/>
        <rFont val="Calibri"/>
        <family val="2"/>
        <scheme val="minor"/>
      </rPr>
      <t xml:space="preserve"> - Copy</t>
    </r>
  </si>
  <si>
    <r>
      <t xml:space="preserve">Kenyan Understudy's Letter Of Employment Contract (Signed and Stamped by Compnay's Director </t>
    </r>
    <r>
      <rPr>
        <b/>
        <sz val="14"/>
        <color theme="1"/>
        <rFont val="Calibri"/>
        <family val="2"/>
        <scheme val="minor"/>
      </rPr>
      <t>OR</t>
    </r>
    <r>
      <rPr>
        <sz val="14"/>
        <color theme="1"/>
        <rFont val="Calibri"/>
        <family val="2"/>
        <scheme val="minor"/>
      </rPr>
      <t xml:space="preserve"> HR Dept </t>
    </r>
    <r>
      <rPr>
        <b/>
        <sz val="14"/>
        <color theme="1"/>
        <rFont val="Calibri"/>
        <family val="2"/>
        <scheme val="minor"/>
      </rPr>
      <t xml:space="preserve">AND </t>
    </r>
    <r>
      <rPr>
        <sz val="14"/>
        <color theme="1"/>
        <rFont val="Calibri"/>
        <family val="2"/>
        <scheme val="minor"/>
      </rPr>
      <t xml:space="preserve">Employee) - In </t>
    </r>
    <r>
      <rPr>
        <sz val="14"/>
        <color rgb="FFFF0000"/>
        <rFont val="Calibri"/>
        <family val="2"/>
        <scheme val="minor"/>
      </rPr>
      <t>Word/PDF Format</t>
    </r>
    <r>
      <rPr>
        <sz val="14"/>
        <color theme="1"/>
        <rFont val="Calibri"/>
        <family val="2"/>
        <scheme val="minor"/>
      </rPr>
      <t xml:space="preserve"> - Copy
(Seek From Current company (Let us know if not Available)</t>
    </r>
  </si>
  <si>
    <t>Ex-Company's Documents - Request the Applicant to Liase with the Ex-Company for the Below Documents:</t>
  </si>
  <si>
    <r>
      <rPr>
        <b/>
        <sz val="12"/>
        <color theme="1"/>
        <rFont val="Calibri"/>
        <family val="2"/>
        <scheme val="minor"/>
      </rPr>
      <t xml:space="preserve">
</t>
    </r>
    <r>
      <rPr>
        <b/>
        <sz val="12"/>
        <color rgb="FFFF0000"/>
        <rFont val="Calibri"/>
        <family val="2"/>
        <scheme val="minor"/>
      </rPr>
      <t>Letter Of No-Objection</t>
    </r>
    <r>
      <rPr>
        <b/>
        <sz val="12"/>
        <color theme="1"/>
        <rFont val="Calibri"/>
        <family val="2"/>
        <scheme val="minor"/>
      </rPr>
      <t xml:space="preserve"> </t>
    </r>
    <r>
      <rPr>
        <sz val="12"/>
        <color theme="1"/>
        <rFont val="Calibri"/>
        <family val="2"/>
        <scheme val="minor"/>
      </rPr>
      <t xml:space="preserve">from </t>
    </r>
    <r>
      <rPr>
        <b/>
        <sz val="12"/>
        <color theme="1"/>
        <rFont val="Calibri"/>
        <family val="2"/>
        <scheme val="minor"/>
      </rPr>
      <t>Previous/Ex- Company</t>
    </r>
    <r>
      <rPr>
        <sz val="12"/>
        <color theme="1"/>
        <rFont val="Calibri"/>
        <family val="2"/>
        <scheme val="minor"/>
      </rPr>
      <t xml:space="preserve"> - Printed on Ex-Company's Letterhead - Should be Signed &amp; Stamped by Ex-Company's Director/HR Dept - Email Copy
</t>
    </r>
    <r>
      <rPr>
        <b/>
        <u/>
        <sz val="12"/>
        <color theme="1"/>
        <rFont val="Calibri"/>
        <family val="2"/>
        <scheme val="minor"/>
      </rPr>
      <t xml:space="preserve">
</t>
    </r>
    <r>
      <rPr>
        <b/>
        <u/>
        <sz val="12"/>
        <color rgb="FF0070C0"/>
        <rFont val="Calibri"/>
        <family val="2"/>
        <scheme val="minor"/>
      </rPr>
      <t>N/B:</t>
    </r>
    <r>
      <rPr>
        <sz val="12"/>
        <color theme="1"/>
        <rFont val="Calibri"/>
        <family val="2"/>
        <scheme val="minor"/>
      </rPr>
      <t xml:space="preserve">
1. Need this Whether OR Not Current Permit is Valid Or Expired
</t>
    </r>
    <r>
      <rPr>
        <b/>
        <sz val="12"/>
        <color rgb="FF0070C0"/>
        <rFont val="Calibri"/>
        <family val="2"/>
        <scheme val="minor"/>
      </rPr>
      <t>2. Will Draft this letter from our end for you to avoid future amendmends if ex-Company doest not draft properly - Will share Draft with you via Email to you before you ask them to sign</t>
    </r>
    <r>
      <rPr>
        <sz val="12"/>
        <color theme="1"/>
        <rFont val="Calibri"/>
        <family val="2"/>
        <scheme val="minor"/>
      </rPr>
      <t xml:space="preserve">
3. Request the Ex-Company to Email back you the letter ONCE signed and Stamped by ex-Company for us to expedite the Current Permit Application - Email Copy by ex-Company
</t>
    </r>
  </si>
  <si>
    <t>Attach Draft</t>
  </si>
  <si>
    <r>
      <rPr>
        <b/>
        <sz val="12"/>
        <color theme="1"/>
        <rFont val="Calibri"/>
        <family val="2"/>
        <scheme val="minor"/>
      </rPr>
      <t xml:space="preserve">
</t>
    </r>
    <r>
      <rPr>
        <b/>
        <sz val="12"/>
        <color rgb="FFFF0000"/>
        <rFont val="Calibri"/>
        <family val="2"/>
        <scheme val="minor"/>
      </rPr>
      <t>Letter of Permit Cancellation</t>
    </r>
    <r>
      <rPr>
        <sz val="12"/>
        <color theme="1"/>
        <rFont val="Calibri"/>
        <family val="2"/>
        <scheme val="minor"/>
      </rPr>
      <t xml:space="preserve"> from </t>
    </r>
    <r>
      <rPr>
        <b/>
        <sz val="12"/>
        <color theme="1"/>
        <rFont val="Calibri"/>
        <family val="2"/>
        <scheme val="minor"/>
      </rPr>
      <t>Previous/Ex- Company</t>
    </r>
    <r>
      <rPr>
        <sz val="12"/>
        <color theme="1"/>
        <rFont val="Calibri"/>
        <family val="2"/>
        <scheme val="minor"/>
      </rPr>
      <t xml:space="preserve"> - Printed on Ex-Company's Letterhead - Should be Signed &amp; Stamped by Ex-Company's Director/HR Dept - Email Copy
</t>
    </r>
    <r>
      <rPr>
        <b/>
        <u/>
        <sz val="12"/>
        <color rgb="FF0070C0"/>
        <rFont val="Calibri"/>
        <family val="2"/>
        <scheme val="minor"/>
      </rPr>
      <t>N/B:</t>
    </r>
    <r>
      <rPr>
        <sz val="12"/>
        <color theme="1"/>
        <rFont val="Calibri"/>
        <family val="2"/>
        <scheme val="minor"/>
      </rPr>
      <t xml:space="preserve">
1. Need this Only If the Current Permit is </t>
    </r>
    <r>
      <rPr>
        <b/>
        <sz val="12"/>
        <color theme="1"/>
        <rFont val="Calibri"/>
        <family val="2"/>
        <scheme val="minor"/>
      </rPr>
      <t>Valid/Not Expiring within 14 Days from Today's Date</t>
    </r>
    <r>
      <rPr>
        <sz val="12"/>
        <color theme="1"/>
        <rFont val="Calibri"/>
        <family val="2"/>
        <scheme val="minor"/>
      </rPr>
      <t xml:space="preserve"> at the Moment
</t>
    </r>
    <r>
      <rPr>
        <b/>
        <sz val="12"/>
        <color rgb="FF0070C0"/>
        <rFont val="Calibri"/>
        <family val="2"/>
        <scheme val="minor"/>
      </rPr>
      <t>2. Will Draft this letter from our end for you to avoid future amendmends if ex-Company doest not draft properly - Will share Draft with you via Email to you before you ask them to sign</t>
    </r>
    <r>
      <rPr>
        <sz val="12"/>
        <color theme="1"/>
        <rFont val="Calibri"/>
        <family val="2"/>
        <scheme val="minor"/>
      </rPr>
      <t xml:space="preserve">
3. Request the Ex-Company to Email back you the letter ONCE signed and Stamped by ex-Company for us to expedite the Current Permit Application - Email Copy by ex-Company
</t>
    </r>
  </si>
  <si>
    <t>Ex-Company's Company's Other Information - Written Seperately in Email or on a piece of paper
(If Detailed Letterhead Or Business Card NOT Provided to Us) :</t>
  </si>
  <si>
    <t>Ex-Company's Mobile Number</t>
  </si>
  <si>
    <t>Ex-Company's Email Address</t>
  </si>
  <si>
    <t>Ex-Company's Physical Business Address - (Road Name, Building Name, Block Name, Area Name &amp; Town)</t>
  </si>
  <si>
    <t>Ex-Company's Postal Address - P.O.Box &amp; Code &amp; Town</t>
  </si>
  <si>
    <t>Ex-Company's Any one Director's Full Names</t>
  </si>
  <si>
    <t>Documents from School for Pupil Pass :</t>
  </si>
  <si>
    <t>School Certificate of Registration - (Request the School to Email a copy) - Email Copy by School</t>
  </si>
  <si>
    <r>
      <t xml:space="preserve">
Form 30 (Pupil Pass Form) Duly </t>
    </r>
    <r>
      <rPr>
        <sz val="14"/>
        <color rgb="FFFF0000"/>
        <rFont val="Calibri"/>
        <family val="2"/>
        <scheme val="minor"/>
      </rPr>
      <t>Signed and Stamped</t>
    </r>
    <r>
      <rPr>
        <sz val="14"/>
        <color theme="1"/>
        <rFont val="Calibri"/>
        <family val="2"/>
        <scheme val="minor"/>
      </rPr>
      <t xml:space="preserve"> by the School's Pricipal (We shall fill &amp; Whats app for to you the form for you to forward to school) 
(Request the School to Email back you the form ONCE signed and Stamped by School for us to expedite the Pupil Pass) - Email Copy by School
</t>
    </r>
  </si>
  <si>
    <t>A Letter signed &amp; Stamped by the school - mentioning Student's full names, course he/she is persuing, duration of course, admission number -
printed on School's Letterhead</t>
  </si>
  <si>
    <t>School/College's Other Information - Written Seperately in Email or on a piece of paper
(For the purposes of Filling the Form 30 -Pupil Pass Form)
(Request the School/College to Avail the Information) :</t>
  </si>
  <si>
    <t>School/College's Full Name*</t>
  </si>
  <si>
    <r>
      <t xml:space="preserve">School/College's Full Principal name </t>
    </r>
    <r>
      <rPr>
        <b/>
        <sz val="14"/>
        <rFont val="Calibri"/>
        <family val="2"/>
        <scheme val="minor"/>
      </rPr>
      <t>OR</t>
    </r>
    <r>
      <rPr>
        <sz val="14"/>
        <rFont val="Calibri"/>
        <family val="2"/>
        <scheme val="minor"/>
      </rPr>
      <t xml:space="preserve"> Officer name who will sign the Form 30 (which we shall give after all the details availed to us) from School's end</t>
    </r>
  </si>
  <si>
    <t>School/College's Postal Address (P.O.Box Number &amp; Code &amp; Town)</t>
  </si>
  <si>
    <t>School/College'a Physical address (Building Name, Road Name, Area name, Town)</t>
  </si>
  <si>
    <t>Student's Admission Number Given by School/College</t>
  </si>
  <si>
    <t>Student's Course Name &amp; duration</t>
  </si>
  <si>
    <t>Other Documents from Student/Pupil</t>
  </si>
  <si>
    <r>
      <t xml:space="preserve">
Latest Pupil Result Slips OR Transcript OR Certificates Passed - for the Student
</t>
    </r>
    <r>
      <rPr>
        <b/>
        <sz val="14"/>
        <color rgb="FFFF0000"/>
        <rFont val="Calibri"/>
        <family val="2"/>
        <scheme val="minor"/>
      </rPr>
      <t>Either</t>
    </r>
    <r>
      <rPr>
        <sz val="14"/>
        <color theme="1"/>
        <rFont val="Calibri"/>
        <family val="2"/>
        <scheme val="minor"/>
      </rPr>
      <t xml:space="preserve">
From Current Kenyan School (In case Child is Renewing Pupil Pass in the Same School)
</t>
    </r>
    <r>
      <rPr>
        <b/>
        <u/>
        <sz val="14"/>
        <color rgb="FFFF0000"/>
        <rFont val="Calibri"/>
        <family val="2"/>
        <scheme val="minor"/>
      </rPr>
      <t>OR</t>
    </r>
    <r>
      <rPr>
        <sz val="14"/>
        <color theme="1"/>
        <rFont val="Calibri"/>
        <family val="2"/>
        <scheme val="minor"/>
      </rPr>
      <t xml:space="preserve">
From Previous Kenyan School (In case Child is Getting a New Pupil Pass in a Different School)
</t>
    </r>
  </si>
  <si>
    <t>Previous/Recent/Last Student's Pupil Pass (Avail if the student ever had Pupil Passes in the Past before from Current/Ex Schools) -
(Ignore if this is first ever Pupil Pass)</t>
  </si>
  <si>
    <t>Note:</t>
  </si>
  <si>
    <r>
      <t xml:space="preserve"> Kindly Use Mobile Scanner (HP Smart Scanner/CS Scanner - Download from Play Store)
</t>
    </r>
    <r>
      <rPr>
        <b/>
        <sz val="12"/>
        <color theme="1"/>
        <rFont val="Calibri"/>
        <family val="2"/>
        <scheme val="minor"/>
      </rPr>
      <t xml:space="preserve"> </t>
    </r>
    <r>
      <rPr>
        <b/>
        <u/>
        <sz val="12"/>
        <color rgb="FFFF0000"/>
        <rFont val="Calibri"/>
        <family val="2"/>
        <scheme val="minor"/>
      </rPr>
      <t>OR</t>
    </r>
    <r>
      <rPr>
        <b/>
        <sz val="12"/>
        <color theme="1"/>
        <rFont val="Calibri"/>
        <family val="2"/>
        <scheme val="minor"/>
      </rPr>
      <t xml:space="preserve">
</t>
    </r>
    <r>
      <rPr>
        <sz val="12"/>
        <color theme="1"/>
        <rFont val="Calibri"/>
        <family val="2"/>
        <scheme val="minor"/>
      </rPr>
      <t xml:space="preserve"> Use Computer Scanner While Scanning all the Above documents before Emailing to us
- </t>
    </r>
    <r>
      <rPr>
        <b/>
        <sz val="12"/>
        <color theme="1"/>
        <rFont val="Calibri"/>
        <family val="2"/>
        <scheme val="minor"/>
      </rPr>
      <t xml:space="preserve">Please </t>
    </r>
    <r>
      <rPr>
        <b/>
        <sz val="12"/>
        <color rgb="FFFF0000"/>
        <rFont val="Calibri"/>
        <family val="2"/>
        <scheme val="minor"/>
      </rPr>
      <t>DO NOT</t>
    </r>
    <r>
      <rPr>
        <b/>
        <sz val="12"/>
        <color theme="1"/>
        <rFont val="Calibri"/>
        <family val="2"/>
        <scheme val="minor"/>
      </rPr>
      <t xml:space="preserve"> take Mobile Photos and forward</t>
    </r>
    <r>
      <rPr>
        <sz val="12"/>
        <color theme="1"/>
        <rFont val="Calibri"/>
        <family val="2"/>
        <scheme val="minor"/>
      </rPr>
      <t xml:space="preserve">
</t>
    </r>
  </si>
  <si>
    <r>
      <t xml:space="preserve">You can either </t>
    </r>
    <r>
      <rPr>
        <b/>
        <sz val="12"/>
        <color rgb="FF0070C0"/>
        <rFont val="Calibri"/>
        <family val="2"/>
        <scheme val="minor"/>
      </rPr>
      <t>Email</t>
    </r>
    <r>
      <rPr>
        <sz val="12"/>
        <color theme="1"/>
        <rFont val="Calibri"/>
        <family val="2"/>
        <scheme val="minor"/>
      </rPr>
      <t xml:space="preserve"> </t>
    </r>
    <r>
      <rPr>
        <b/>
        <u/>
        <sz val="12"/>
        <color theme="1"/>
        <rFont val="Calibri"/>
        <family val="2"/>
        <scheme val="minor"/>
      </rPr>
      <t>OR</t>
    </r>
    <r>
      <rPr>
        <sz val="12"/>
        <color theme="1"/>
        <rFont val="Calibri"/>
        <family val="2"/>
        <scheme val="minor"/>
      </rPr>
      <t xml:space="preserve"> </t>
    </r>
    <r>
      <rPr>
        <b/>
        <sz val="12"/>
        <color rgb="FF0070C0"/>
        <rFont val="Calibri"/>
        <family val="2"/>
        <scheme val="minor"/>
      </rPr>
      <t>Whats app</t>
    </r>
    <r>
      <rPr>
        <sz val="12"/>
        <color theme="1"/>
        <rFont val="Calibri"/>
        <family val="2"/>
        <scheme val="minor"/>
      </rPr>
      <t xml:space="preserve"> all the above documents once Properly Scanned</t>
    </r>
  </si>
  <si>
    <t>In case you cannot organise some documents requested above, Firstly Avail what is Available and 
please consult us for the missing Documents, We will assist</t>
  </si>
  <si>
    <t>BCL</t>
  </si>
  <si>
    <t>BCL + CLIENT</t>
  </si>
  <si>
    <r>
      <t xml:space="preserve">FOR BCL </t>
    </r>
    <r>
      <rPr>
        <b/>
        <sz val="11"/>
        <color theme="1"/>
        <rFont val="Calibri"/>
        <family val="2"/>
      </rPr>
      <t>→</t>
    </r>
  </si>
  <si>
    <t>DEPENDS</t>
  </si>
  <si>
    <t>MONTHLY</t>
  </si>
  <si>
    <t>ESTIMATED</t>
  </si>
  <si>
    <t>BANK INTERESTS</t>
  </si>
  <si>
    <t>BANK CHARGES</t>
  </si>
  <si>
    <t>MONTHLY EXPENSES - FINANCE COST</t>
  </si>
  <si>
    <t>ANNUAL</t>
  </si>
  <si>
    <t>AMC FOR VARIOUS SECURITY SYSTEM CONTRACTS (15% PA OF COST) (EXT 500,000 * 15% AMC)</t>
  </si>
  <si>
    <t>ANNUAL SUSCRIPTION</t>
  </si>
  <si>
    <t>EXACT</t>
  </si>
  <si>
    <t>ANNUAL LICENCES - CITY COUNTY</t>
  </si>
  <si>
    <t>ANTI-VIRUS ANNAUL FEE</t>
  </si>
  <si>
    <t>ERP + POS + ONLINE BACK-UP - ANNUAL FEE</t>
  </si>
  <si>
    <t>PAYROLL - ANNUAL FEE</t>
  </si>
  <si>
    <t>QUICKBOOKS + TALLY ANNUAL FEE</t>
  </si>
  <si>
    <t>SOFTWARE &amp; ACCESSORIES</t>
  </si>
  <si>
    <t>VEHICLE INSURANCE</t>
  </si>
  <si>
    <t>MEDICAL COVER - DIRECTORS + STAFF</t>
  </si>
  <si>
    <t>INVENTORY INSURANCE</t>
  </si>
  <si>
    <t xml:space="preserve">WIBA PLUS - WORKMEN COMPENSATION </t>
  </si>
  <si>
    <t>PUBLIC LIABILITY</t>
  </si>
  <si>
    <t>POLITICAL VIOLENCE &amp; TERRORISM</t>
  </si>
  <si>
    <t>INDUSTRIAL ALL RISK</t>
  </si>
  <si>
    <t>FIDELITY GUARANTEE</t>
  </si>
  <si>
    <t>EXCESS PROTECTION</t>
  </si>
  <si>
    <t>EMPLOYERS LIABILITY</t>
  </si>
  <si>
    <t>ELECTRONIC EQUIPMENT</t>
  </si>
  <si>
    <t>CASH IN TRANSIT</t>
  </si>
  <si>
    <t>GENERAL INSURANCE - VARIOUS POLICIES - WIBA IS MUST</t>
  </si>
  <si>
    <t>SECRETARIAL FEE - RETAINER FEE (12 TO 35)</t>
  </si>
  <si>
    <t>AUDITORS FEE - CONSULTANCY - (100 TO 200)</t>
  </si>
  <si>
    <t>ANNUAL EXPENSES - OPERATIONAL</t>
  </si>
  <si>
    <t>EQUIPMENT REPAIRS</t>
  </si>
  <si>
    <t>COMPUTER REPAIRS</t>
  </si>
  <si>
    <t>BUILDING REPAIRS</t>
  </si>
  <si>
    <t>REPAIRS &amp; MAINTENANCE</t>
  </si>
  <si>
    <t>FINES &amp; PENALTIES</t>
  </si>
  <si>
    <t>GIFTS &amp; DONATIONS</t>
  </si>
  <si>
    <t>SUNDRY EXPENSE</t>
  </si>
  <si>
    <t>ADVERTISEMENT &amp; MARKETING EXPENSE</t>
  </si>
  <si>
    <t>CANTEEN EXPENSES - PER AUDIT SENIORS - OPTIONAL - 500 X 20 DAYS (MON-FRI)</t>
  </si>
  <si>
    <t>DEPRECIATION EXP</t>
  </si>
  <si>
    <t>ACCOMODATION EXP</t>
  </si>
  <si>
    <t>TRAVEL EXP - AIR TICKETS</t>
  </si>
  <si>
    <t>SECURITY EXP</t>
  </si>
  <si>
    <t>FUEL EXP - PER CAR</t>
  </si>
  <si>
    <t>INTERNET EXP - 50 MBPS</t>
  </si>
  <si>
    <t>PRINTING &amp; STATIONERIES</t>
  </si>
  <si>
    <t>TRANSPORT EXPENSE</t>
  </si>
  <si>
    <t>ACCOUNTING FEES - CONSULTANCY</t>
  </si>
  <si>
    <t>CLEANING EXP</t>
  </si>
  <si>
    <t>MOBILE BILLS - AIRTIME - PER LINE</t>
  </si>
  <si>
    <t>WATER</t>
  </si>
  <si>
    <t>ELECTRICITY</t>
  </si>
  <si>
    <t>OFFICE SERVICE CHARGE</t>
  </si>
  <si>
    <t>OFFICE RENT</t>
  </si>
  <si>
    <t>MONTHLY EXPENSES - OPERATIONAL</t>
  </si>
  <si>
    <t>PER TRIP</t>
  </si>
  <si>
    <t>BREAK-DOWN</t>
  </si>
  <si>
    <t>E-VISA - SINGLE ENTRY VISA - FOR EACH EXPAT - (USD.55)</t>
  </si>
  <si>
    <t>FOR 1 MONTH</t>
  </si>
  <si>
    <t>SPECIAL PASS - FOR 1/2/3 MONTHS (OPTIONAL) - FOR EACH EXPAT</t>
  </si>
  <si>
    <t>2  YEARS</t>
  </si>
  <si>
    <t>PERMITS - WORK CLASS (D) - FOR EACH EXPAT</t>
  </si>
  <si>
    <t>PERMITS - BUSINESS CLASS (G) - FOR EACH EXPAT</t>
  </si>
  <si>
    <t>PERMITS &amp; PASSES - IMMIGRATION DEPT</t>
  </si>
  <si>
    <t>MEDICAL COVER - STAFF + DIRECTORS</t>
  </si>
  <si>
    <t>STAFF ANNUAL DUES - SERVICE PAY - 15 DAYS PER YEAR</t>
  </si>
  <si>
    <t>STAFF ANNUAL DUES - LEAVE PAY - 1 MONTH SALARY PER YEAR</t>
  </si>
  <si>
    <t>ANNUAL EXPENSES - ADMINISTRATIVE</t>
  </si>
  <si>
    <t>BREAKDOWN</t>
  </si>
  <si>
    <t>NITA - PER AUDIT SENIORS</t>
  </si>
  <si>
    <t>NSSF - PER AUDIT SENIORS</t>
  </si>
  <si>
    <t>NHIF - PER AUDIT SENIORS</t>
  </si>
  <si>
    <t>PAYE TAX - PER AUDIT SENIORS</t>
  </si>
  <si>
    <t>DIRECTORS REMUNERATION - NET - PER STAFF</t>
  </si>
  <si>
    <t>SALARIES - NET - PER OTHER STAFFS</t>
  </si>
  <si>
    <t>SALARIES - NET - PER AUDIT SENIORS</t>
  </si>
  <si>
    <t>PAYROL EXPENSES</t>
  </si>
  <si>
    <t>MONTHLY EXPENSES - ADMINISTRATIVE</t>
  </si>
  <si>
    <t>ONE OFF</t>
  </si>
  <si>
    <t>MOTOR VEHICLE  - MODEL</t>
  </si>
  <si>
    <t>GENERAL KITCHENWARE/CROCKERY ITEMS</t>
  </si>
  <si>
    <t>WATER PURIFIER</t>
  </si>
  <si>
    <t>WATER DISPENSER</t>
  </si>
  <si>
    <t>OTHER FURNITURE - VARIOUS</t>
  </si>
  <si>
    <t>OFFICE FILLING SHELVES</t>
  </si>
  <si>
    <t>LIGHTS &amp; FITTINGS</t>
  </si>
  <si>
    <t>WORK CABINS</t>
  </si>
  <si>
    <t>BOARDROOM PROJECTOR SET</t>
  </si>
  <si>
    <t>BOARD ROOM TABLE (BRT 80,000 + 6 CHAIRS - 20,000 EACH)</t>
  </si>
  <si>
    <t>RECEPTION DESK (WS 50,000 +CHAIR 25,000)</t>
  </si>
  <si>
    <t>WORK-STATION SET (WS 50,000 +CHAIR 25,000)</t>
  </si>
  <si>
    <t>FURNITURE, FITTINGS &amp; EQUIPMENTS</t>
  </si>
  <si>
    <t>4 CCTV - ONE MONTH RECORDING - METRIX- (WITH 15% ANNUAL MAINTENANCE CONTACT)</t>
  </si>
  <si>
    <t>FIRE ALARM - SMS ALERTS - EATON- (WITH 15% ANNUAL MAINTENANCE CONTACT)</t>
  </si>
  <si>
    <t>INTRUDER ALARM - 2 DOORS - SMS ALERTS - RISCO - (WITH 15% ANNUAL MAINTENANCE CONTACT)</t>
  </si>
  <si>
    <t>ACCESS CONTROLLER - SECURITY - METRIX - (WITH 15% ANNUAL MAINTENANCE CONTACT)</t>
  </si>
  <si>
    <t>CLOCK IN SYSTEM - TIME ATTENDENCE- 30 USERS - METRIX - (WITH 15% ANNUAL MAINTENANCE CONTACT)</t>
  </si>
  <si>
    <t>SECURITY SYSTEMS</t>
  </si>
  <si>
    <t>MICROSOFT OFFICE - NO OF USER LICENCES</t>
  </si>
  <si>
    <t>ANTI-VIRUS - NO OF USER LICENCES</t>
  </si>
  <si>
    <t>ADD-ONS UTILITY SOFTWARES - QUICKBOOKS / TALLY / ERP SYSTEM - NO OF USER LICENCES</t>
  </si>
  <si>
    <t>ACCONTING SOFTWARE - QUICKBOOKS / TALLY / ERP SYSTEM - NO OF USER LICENCES</t>
  </si>
  <si>
    <t>COMPANY WEBSITE DESIGN - (WITH 15% ANNUAL MAINTENANCE CONTACT)</t>
  </si>
  <si>
    <t>EMAIL HOSTING &amp; DOMAIN NAME - WITH 100 EMAIL IDS -SAFARICOM - (WITH 15% ANNUAL MAINTENANCE CONTACT)</t>
  </si>
  <si>
    <t>PAYROLL SOFTWARE</t>
  </si>
  <si>
    <t>COMPUTER SOFTWARE</t>
  </si>
  <si>
    <t>NETWORK SWITCH</t>
  </si>
  <si>
    <t>INTERNET ROUTER</t>
  </si>
  <si>
    <t>ETR MACHINE - OPTIONS - TYPE A (40,000) OR TYPE C (125,000)</t>
  </si>
  <si>
    <t>MOBILES - SAMSUNG / IPHONE</t>
  </si>
  <si>
    <t>PRINTER CUM SCANNER CUM PHOTOCOPIER - DESKJET - EACH - KYOCERA / HP</t>
  </si>
  <si>
    <t>UPS / INTERVER SET - POWER BACK UP - KVA (50-100)</t>
  </si>
  <si>
    <t>SERVER SET - WINDOWS</t>
  </si>
  <si>
    <t>COMPUTERS / LAPTOPS - EACH - DELL / HP</t>
  </si>
  <si>
    <t>COMPUTER HARDWARE</t>
  </si>
  <si>
    <t>DEPOSIT - POSTPAID MOBILE LINE</t>
  </si>
  <si>
    <t>DEPOSIT - WATER - NCC - ONE OFF</t>
  </si>
  <si>
    <t>DEPOSIT - ELECTRICITY - KPLC - ONE OFF</t>
  </si>
  <si>
    <t>DEPOSIT - RENT - 3 MONTHS - 120,000 PM X 3 MONTHS - SQ FT - 800 TO 1,000</t>
  </si>
  <si>
    <t>DEPOSITS</t>
  </si>
  <si>
    <t>BANK ACCOUNT OPENING - MINIMUM BALANCE  - PER BANK - I &amp; M BANK - USD ACC (100 USD)</t>
  </si>
  <si>
    <t>BANK ACCOUNT OPENING - MINIMUM BALANCE  - PER BANK - I &amp; M BANK - KSH ACC</t>
  </si>
  <si>
    <t>CAPITAL EXPENDITURE</t>
  </si>
  <si>
    <t>NSSF - EMPLOYER REGISTRATION - FOR COMPANY</t>
  </si>
  <si>
    <t>NHIF - EMPLOYER REGISTRATION - FOR COMPANY</t>
  </si>
  <si>
    <t>VAT OBLIGATION - TO ADD VAT OBLIGATION FOR COMPANY PIN</t>
  </si>
  <si>
    <t>KRA PIN CERTIFICATE - FOR EACH NON RESIDENT DIRECTOR</t>
  </si>
  <si>
    <t>FREE</t>
  </si>
  <si>
    <t>KRA PIN REGISTRATION (CERTIFICATE) - FOR COMPANY</t>
  </si>
  <si>
    <t>INITIAL TAXES - REGISTRATION COSTS</t>
  </si>
  <si>
    <t>COMPANY REGISTRATION - LIMITED FORMATION</t>
  </si>
  <si>
    <t>COMPANY - FORMATION COSTS</t>
  </si>
  <si>
    <t>GRAND
TOTAL</t>
  </si>
  <si>
    <t>NO OF
ITEMS</t>
  </si>
  <si>
    <t>TOTAL
CHARGE</t>
  </si>
  <si>
    <t>CONSULTANCY
CHARGE</t>
  </si>
  <si>
    <t>OFFICIAL
CHARGE</t>
  </si>
  <si>
    <t>RE-CURRENCE</t>
  </si>
  <si>
    <t>EXACT/
ESTIMATED</t>
  </si>
  <si>
    <t>NO BILL</t>
  </si>
  <si>
    <t>ACTUAL</t>
  </si>
  <si>
    <t>ncc licence - plumbing plan - vipul/nikhil</t>
  </si>
  <si>
    <t>paint licence - maroo - amzad</t>
  </si>
  <si>
    <t>Anthony - Camera - Cost per Camera</t>
  </si>
  <si>
    <t>FSL</t>
  </si>
  <si>
    <t>mpesa</t>
  </si>
  <si>
    <t>NEAT CONSTRUTION - 1ST PART PAYMENT - TO MR. NANJI AT BCL OFFICE</t>
  </si>
  <si>
    <t>CASH</t>
  </si>
  <si>
    <t>KIRTI - NEAT CONSTRUTION - ASKARIHOUSE PLUMBING</t>
  </si>
  <si>
    <t>EST</t>
  </si>
  <si>
    <t>lunch for micson fundis - 100 x 10 fundis x 14 days upto</t>
  </si>
  <si>
    <t>cash/mpesa</t>
  </si>
  <si>
    <t>Duncan - Camera - 3 days Charge - 19th to 21st Sep 2022 - Total 35,000</t>
  </si>
  <si>
    <t>0700-505275</t>
  </si>
  <si>
    <t>MICSON - PAYMENT</t>
  </si>
  <si>
    <t>KSH</t>
  </si>
  <si>
    <t>DETAILS</t>
  </si>
  <si>
    <t>from Mpesa Num</t>
  </si>
  <si>
    <t>From Acc</t>
  </si>
  <si>
    <t>VIA</t>
  </si>
  <si>
    <t>DATE</t>
  </si>
  <si>
    <t>PUPIL</t>
  </si>
  <si>
    <t>IMM</t>
  </si>
  <si>
    <t>DAUGHTER</t>
  </si>
  <si>
    <t>MEHEK</t>
  </si>
  <si>
    <t>JOGINDER</t>
  </si>
  <si>
    <t>NON RESIDENT PIN</t>
  </si>
  <si>
    <t>PIN</t>
  </si>
  <si>
    <t>COPPER</t>
  </si>
  <si>
    <t>10AM</t>
  </si>
  <si>
    <t>SYLVIA</t>
  </si>
  <si>
    <t>MANOJ</t>
  </si>
  <si>
    <t>SAMARTH</t>
  </si>
  <si>
    <t>VIVEK</t>
  </si>
  <si>
    <t>UNNI</t>
  </si>
  <si>
    <t>DEPENEDENT</t>
  </si>
  <si>
    <t>ANAYA</t>
  </si>
  <si>
    <t>IMRAN</t>
  </si>
  <si>
    <t>JARED</t>
  </si>
  <si>
    <t>ARMIN</t>
  </si>
  <si>
    <t>MURTAZA</t>
  </si>
  <si>
    <t>DEPENDENT</t>
  </si>
  <si>
    <t>FATHER-IN--LAW</t>
  </si>
  <si>
    <t>RAHUL</t>
  </si>
  <si>
    <t>SISTER-IN-LAW</t>
  </si>
  <si>
    <t>Draft</t>
  </si>
  <si>
    <t>Diary</t>
  </si>
  <si>
    <t>COMPLETE</t>
  </si>
  <si>
    <t>APPLIED</t>
  </si>
  <si>
    <t>SUB-DEPT</t>
  </si>
  <si>
    <t>HEAD-DEPT</t>
  </si>
  <si>
    <t>RELATION</t>
  </si>
  <si>
    <t>APPLICANT NAME</t>
  </si>
  <si>
    <t>REF NAME</t>
  </si>
  <si>
    <t>TIME</t>
  </si>
  <si>
    <t>DAY</t>
  </si>
  <si>
    <t>Petty Cash - FSL - 21.09.2022</t>
  </si>
  <si>
    <t>Tushar Patel  -Salary Advance</t>
  </si>
  <si>
    <t>Chirag Patel - PR Advance</t>
  </si>
  <si>
    <t>Out</t>
  </si>
  <si>
    <t>In</t>
  </si>
  <si>
    <t>Out Mode</t>
  </si>
  <si>
    <t>In Mode</t>
  </si>
  <si>
    <t>In Kenya from Uganda in roughly 2014/2015</t>
  </si>
  <si>
    <t>Only one Pupil pass back in 2015 BUT no Alien card</t>
  </si>
  <si>
    <t>Came back to Kenya Feb 2023 with 3 months visa</t>
  </si>
  <si>
    <t>No Visa extended after that</t>
  </si>
  <si>
    <t>DOB - 1997 - Years 26 now</t>
  </si>
  <si>
    <t>ARMIN - KPP</t>
  </si>
  <si>
    <t>Sandip</t>
  </si>
  <si>
    <t>Confirmed</t>
  </si>
  <si>
    <t>Kimani - AAR</t>
  </si>
  <si>
    <t>Home</t>
  </si>
  <si>
    <t>Fred - Welder</t>
  </si>
  <si>
    <t>Omondi - Data</t>
  </si>
  <si>
    <t>Nikhil Pankhania</t>
  </si>
  <si>
    <t>Red Ginger</t>
  </si>
  <si>
    <t>Tentatvely</t>
  </si>
  <si>
    <t>David Matiti</t>
  </si>
  <si>
    <t>Tentatvely/Confirmed</t>
  </si>
  <si>
    <t>Time</t>
  </si>
  <si>
    <t>Dept</t>
  </si>
  <si>
    <t>Meeting with</t>
  </si>
  <si>
    <t>Day</t>
  </si>
  <si>
    <t>Date</t>
  </si>
  <si>
    <t>Meeting List</t>
  </si>
  <si>
    <t>Formulae</t>
  </si>
  <si>
    <t>Mortgage</t>
  </si>
  <si>
    <t>Hire Purchage</t>
  </si>
  <si>
    <t>Overdraft</t>
  </si>
  <si>
    <t>Account Manager - Reema:</t>
  </si>
  <si>
    <t>Hedging</t>
  </si>
  <si>
    <t>Futures</t>
  </si>
  <si>
    <t>Bill Avalisation</t>
  </si>
  <si>
    <t>Documentary Collection</t>
  </si>
  <si>
    <t>Supply Chain Financing</t>
  </si>
  <si>
    <t>Invoice Dicounting</t>
  </si>
  <si>
    <t>Bill Dicounting</t>
  </si>
  <si>
    <t>Guarantees</t>
  </si>
  <si>
    <t>Letter Of credit</t>
  </si>
  <si>
    <t>Trade Finance Services</t>
  </si>
  <si>
    <t>Technical support officer,E-COMMERCE.</t>
  </si>
  <si>
    <t>Romano.Ochako@imbank.co.ke</t>
  </si>
  <si>
    <t>0732-100 911</t>
  </si>
  <si>
    <t>0719-088 911</t>
  </si>
  <si>
    <t>I &amp; M Bank</t>
  </si>
  <si>
    <t>Romano Machoka Ochako</t>
  </si>
  <si>
    <t>Jackson.Kalinda@imbank.co.ke</t>
  </si>
  <si>
    <t>Jackson Makenzi Kalinda</t>
  </si>
  <si>
    <t>E-Commerce setup</t>
  </si>
  <si>
    <t>RWakaba@imbank.co.ke</t>
  </si>
  <si>
    <t>Robert Wakaba</t>
  </si>
  <si>
    <t>i-Click System</t>
  </si>
  <si>
    <t>Anthony.Githaga@imbank.co.ke</t>
  </si>
  <si>
    <t>0712-715320</t>
  </si>
  <si>
    <t>0719-088293</t>
  </si>
  <si>
    <t>Anthony Mwangi Githaga</t>
  </si>
  <si>
    <t>1 Park Avenue - 1st Parklands Road - I &amp; M Branch</t>
  </si>
  <si>
    <t>Account Manager</t>
  </si>
  <si>
    <t xml:space="preserve">ReemaS@imbank.co.ke </t>
  </si>
  <si>
    <t>0732-100555</t>
  </si>
  <si>
    <t>0719-088555</t>
  </si>
  <si>
    <t>Reema Shah</t>
  </si>
  <si>
    <t>Panari Sky Centre | 1st Floor | Mombasa Road</t>
  </si>
  <si>
    <t>Trade Finance Dept - Panari Centre</t>
  </si>
  <si>
    <t>DOmbonya@imbank.co.ke</t>
  </si>
  <si>
    <t>0719-088547</t>
  </si>
  <si>
    <t>Diana Ombonya</t>
  </si>
  <si>
    <t>Branch</t>
  </si>
  <si>
    <t>Email Address</t>
  </si>
  <si>
    <t>Personal</t>
  </si>
  <si>
    <t>Airtel</t>
  </si>
  <si>
    <t>Saf</t>
  </si>
  <si>
    <t>Name</t>
  </si>
  <si>
    <t>Mobile</t>
  </si>
  <si>
    <t>MONTHLY ACCOUNTS FEE NOTE SLABS - MONTHLY RATE FOR YEAR 2023</t>
  </si>
  <si>
    <t>QUARTERLY ACCOUNTS FEE NOTE SLABS - QUARTERLY RATE FOR YEAR 2023</t>
  </si>
  <si>
    <t>ANNUAL ACCOUNTS FEE NOTE SLABS - ANNUAL RATE FOR YEAR 2023</t>
  </si>
  <si>
    <t>PER MONTH</t>
  </si>
  <si>
    <t>PER QUARTER</t>
  </si>
  <si>
    <t>PER ANNUM</t>
  </si>
  <si>
    <t>Corp
Tax Rebate For Client
P/M</t>
  </si>
  <si>
    <t>VAT
Tax Rebate For Client
P/M</t>
  </si>
  <si>
    <t>FEE
NOTE
SLAB
10-100</t>
  </si>
  <si>
    <t>FEE
NOTE
SLAB
15-100</t>
  </si>
  <si>
    <t>FEE
NOTE
SLAB
20-100</t>
  </si>
  <si>
    <t>Net
Fee Note
Before
30% Corp Tax</t>
  </si>
  <si>
    <t>MONTH</t>
  </si>
  <si>
    <t>30% Corp
Tax On Net Fee Note</t>
  </si>
  <si>
    <t>Gross
Fee Note
After
30% Corp Tax
Exc VAT</t>
  </si>
  <si>
    <t>VAT
16%</t>
  </si>
  <si>
    <t>Gross
Fee Note
Inc VAT</t>
  </si>
  <si>
    <t>W/H Tax 5%
On Professional
NET Fee Note Above
Ksh.24,000</t>
  </si>
  <si>
    <t>Total Chq
Payable to
BCL
After W/H Tax</t>
  </si>
  <si>
    <t>A</t>
  </si>
  <si>
    <t>B</t>
  </si>
  <si>
    <t>PER
MONTH</t>
  </si>
  <si>
    <t>NO OF
MONTHS</t>
  </si>
  <si>
    <t>PER
QUARTER</t>
  </si>
  <si>
    <t>PER
ANNUM</t>
  </si>
  <si>
    <t>N/B :</t>
  </si>
  <si>
    <t>Fee Note Revision :</t>
  </si>
  <si>
    <t xml:space="preserve">Our Fee notes are revisable between 15th to 30th Seprember every year for the next year depending on Company's Turnover, </t>
  </si>
  <si>
    <t>number of Branches, number of Bank accounts ( bank statement Pages) and Other Factors</t>
  </si>
  <si>
    <t>a</t>
  </si>
  <si>
    <t>Any Monthly Net Before Taxes Fee Note ABOVE 50,000/- is subject to 10% Incriment every Year w.e.f 1st January</t>
  </si>
  <si>
    <t>b</t>
  </si>
  <si>
    <t>Any Monthly Net Before Taxes Fee Note BETWEEN 35,001 TO 50,000 is subject to 15% Incriment every Year W.E.F 1st January</t>
  </si>
  <si>
    <t>c</t>
  </si>
  <si>
    <t>Any Monthly Net Before Taxes Fee Note BETWEEN 20,000 TO 35,000 is subject to 20% Incriment every Year W.E.F 1st January</t>
  </si>
  <si>
    <t>Payment Terms :</t>
  </si>
  <si>
    <t>Our Fee Notes are payable quarterly in advance, at the start of every quarter between 1st and 5th date of the quarter</t>
  </si>
  <si>
    <r>
      <t xml:space="preserve">We shall write Four quarterly cheques in favour of </t>
    </r>
    <r>
      <rPr>
        <b/>
        <sz val="11"/>
        <color theme="1"/>
        <rFont val="Calibri"/>
        <family val="2"/>
        <scheme val="minor"/>
      </rPr>
      <t>*your respective Bank*</t>
    </r>
    <r>
      <rPr>
        <sz val="11"/>
        <color theme="1"/>
        <rFont val="Calibri"/>
        <family val="2"/>
        <scheme val="minor"/>
      </rPr>
      <t xml:space="preserve"> for the 5% W/H Tax mentioned in Column Refered as </t>
    </r>
    <r>
      <rPr>
        <b/>
        <sz val="11"/>
        <color theme="1"/>
        <rFont val="Calibri"/>
        <family val="2"/>
        <scheme val="minor"/>
      </rPr>
      <t xml:space="preserve">*A* </t>
    </r>
    <r>
      <rPr>
        <sz val="11"/>
        <color theme="1"/>
        <rFont val="Calibri"/>
        <family val="2"/>
        <scheme val="minor"/>
      </rPr>
      <t xml:space="preserve">for </t>
    </r>
  </si>
  <si>
    <t>the quarter, dated 01/01/2023 - 01/04/2023 - 01/07/2023 - 01/10/2023 and hand over to Booksmart</t>
  </si>
  <si>
    <r>
      <t>We shall write Four quarterly cheques in favour of</t>
    </r>
    <r>
      <rPr>
        <sz val="11"/>
        <color rgb="FF0070C0"/>
        <rFont val="Calibri"/>
        <family val="2"/>
        <scheme val="minor"/>
      </rPr>
      <t xml:space="preserve"> </t>
    </r>
    <r>
      <rPr>
        <b/>
        <sz val="11"/>
        <color rgb="FF0070C0"/>
        <rFont val="Calibri"/>
        <family val="2"/>
        <scheme val="minor"/>
      </rPr>
      <t>*Booksmart Consultancy Limited*</t>
    </r>
    <r>
      <rPr>
        <sz val="11"/>
        <color theme="1"/>
        <rFont val="Calibri"/>
        <family val="2"/>
        <scheme val="minor"/>
      </rPr>
      <t xml:space="preserve"> for the Accounts Fee mentioned in Column Refered as </t>
    </r>
    <r>
      <rPr>
        <b/>
        <sz val="11"/>
        <color theme="1"/>
        <rFont val="Calibri"/>
        <family val="2"/>
        <scheme val="minor"/>
      </rPr>
      <t xml:space="preserve">*B* </t>
    </r>
    <r>
      <rPr>
        <sz val="11"/>
        <color theme="1"/>
        <rFont val="Calibri"/>
        <family val="2"/>
        <scheme val="minor"/>
      </rPr>
      <t xml:space="preserve">for </t>
    </r>
  </si>
  <si>
    <t>Taxation on Fee Notes Explained :</t>
  </si>
  <si>
    <t>Our Net Fee Notes are subject to 30% Corp tax and 16% VAT</t>
  </si>
  <si>
    <t>The 16% VAT and the 30% Corporation Tax is payable by Booksmart and Claimable by the Clients.</t>
  </si>
  <si>
    <t>It’s a Tax Rebate for the Clients end of Month and Year.</t>
  </si>
  <si>
    <t>Accounting File Hand-Over</t>
  </si>
  <si>
    <t>Accounting Clients are responsible for handing over files between 1st and 5th of the following month without fail</t>
  </si>
  <si>
    <t>Our Monthly accounting Documents checklist has to be thoroughly checked, ticked by the admin department at your firm</t>
  </si>
  <si>
    <t>before handing over the files to Booksmart. This is to enable us to execute tax returns fillling in time without much disruptions.</t>
  </si>
  <si>
    <t>Inclusions: Our Fee Notes Include :</t>
  </si>
  <si>
    <t>Monthly Accounting Charges</t>
  </si>
  <si>
    <t xml:space="preserve">Payroll Processing Charges </t>
  </si>
  <si>
    <t>Tax Consultancy Charges</t>
  </si>
  <si>
    <t>d</t>
  </si>
  <si>
    <t>KRA Compliance Audit</t>
  </si>
  <si>
    <t>e</t>
  </si>
  <si>
    <t>VAT Inconsistency Replies</t>
  </si>
  <si>
    <t>Exclusions: Our Fee Notes Exclude :</t>
  </si>
  <si>
    <t>Annual Audit Fee Note - Charges will depend on Company's turnover / Paperwork - We shall Quote for the same every year</t>
  </si>
  <si>
    <t>Annual Audit Fee Note - Charges will depend on Company's turnover</t>
  </si>
  <si>
    <t>Any Interim audit OR Management (Unaudited) Accounts - For Bank Loan puposes / Mergers / Seperation puroses - We shall prepare this at a Nominal Fee</t>
  </si>
  <si>
    <t>Annual Company Secretarial Fee Note (CPS) - Ksh.12,000 PA (Retainer Fee)</t>
  </si>
  <si>
    <t>KRA in-depth Audit matters / KRA Bank Agency Notice uplifting / PIN blockage activation - We shall charge a Nominal amount for such handling.</t>
  </si>
  <si>
    <t>Exit clause/ Termination Notice :</t>
  </si>
  <si>
    <t>Both parties are bound to give Three Months Calender Notice (On or Before 1st Date of Any Month) Before termination of the accounting Contract</t>
  </si>
  <si>
    <t>Both parties are bound to give Three Months Notice before termination of the accounting Contract</t>
  </si>
  <si>
    <t>Accounting Contract :</t>
  </si>
  <si>
    <t xml:space="preserve"> </t>
  </si>
  <si>
    <t>We shall incorporate the above summaried terms &amp; conditions in form of our standard accounting contract and forward to you for your detailed</t>
  </si>
  <si>
    <t>We shall incorporate the above summaried information in form of our standard accounting contract and forward to you for your detailed</t>
  </si>
  <si>
    <t>understanding and consent.</t>
  </si>
  <si>
    <t>CLIENT NAME</t>
  </si>
  <si>
    <t>ABC SAMPLE LIMITED</t>
  </si>
  <si>
    <t>YEAR</t>
  </si>
  <si>
    <t>NET (B.TAX) YEARLY CHARGE P.M</t>
  </si>
  <si>
    <t>PM</t>
  </si>
  <si>
    <t>BANK NAME</t>
  </si>
  <si>
    <t>WRITE CHEQUE IN FAVOUR OF YOUR BANK</t>
  </si>
  <si>
    <t>MONTHLY ACCOUNTS FEE NOTE TABLE - FOR YEAR 2023</t>
  </si>
  <si>
    <t>CHEQUE SUMMARIES - FOR THE YEAR 2023</t>
  </si>
  <si>
    <t>Supposed
To Be
Cheque
Dated</t>
  </si>
  <si>
    <t>Cheque Date
Due to 
Past Date</t>
  </si>
  <si>
    <t>ACTUAL
Banking
 Date</t>
  </si>
  <si>
    <t>Cheque
Number</t>
  </si>
  <si>
    <t>Payee Name</t>
  </si>
  <si>
    <t>BCL
KSH</t>
  </si>
  <si>
    <t>W/H
KSH</t>
  </si>
  <si>
    <t>For
Quarter</t>
  </si>
  <si>
    <t>Tick for
Cheque
Write-up</t>
  </si>
  <si>
    <t>INVOICE
DATE</t>
  </si>
  <si>
    <t>INVOICE
NUMBER</t>
  </si>
  <si>
    <t>FORMULAE</t>
  </si>
  <si>
    <t>VALUE</t>
  </si>
  <si>
    <t>BOOKSMART CONSULTANCY LIMITED</t>
  </si>
  <si>
    <t>GROSS ACCOUNTING FEE</t>
  </si>
  <si>
    <t>JAN TO MAR 2023</t>
  </si>
  <si>
    <t>5% W/H TAX BEFORE PAYING BOOKSMART</t>
  </si>
  <si>
    <t>APR TO JUN 2023</t>
  </si>
  <si>
    <t>Q 1.Total</t>
  </si>
  <si>
    <t>JUL TO SEP 2023</t>
  </si>
  <si>
    <t>OCT TO DEC 2023</t>
  </si>
  <si>
    <t>Q 2.Total</t>
  </si>
  <si>
    <t>Q 3.Total</t>
  </si>
  <si>
    <t>Q 4.Total</t>
  </si>
  <si>
    <t>Yearly
TOTAL</t>
  </si>
  <si>
    <t>MONTHLY ACCOUNTS FEE NOTE TABLE - FOR YEAR 2022</t>
  </si>
  <si>
    <t>CHEQUE SUMMARIES - FOR THE YEAR 2022</t>
  </si>
  <si>
    <t>JAN TO MAR 2022</t>
  </si>
  <si>
    <t>APR TO JUN 2022</t>
  </si>
  <si>
    <t>JUL TO SEP 2022</t>
  </si>
  <si>
    <t>OCT TO DEC 2022</t>
  </si>
  <si>
    <t>MONTHLY ACCOUNTS FEE NOTE TABLE - FOR YEAR 2021</t>
  </si>
  <si>
    <t>CHEQUE SUMMARIES - FOR THE YEAR 2021</t>
  </si>
  <si>
    <t>JAN TO MAR 2021</t>
  </si>
  <si>
    <t>APR TO JUN 2021</t>
  </si>
  <si>
    <t>JUL TO SEP 2021</t>
  </si>
  <si>
    <t>OCT TO DEC 2021</t>
  </si>
  <si>
    <t>MONTHLY ACCOUNTS FEE NOTE TABLE - FOR YEAR 2020</t>
  </si>
  <si>
    <t>JAN TO MAR 2020</t>
  </si>
  <si>
    <t>APR TO JUN 2020</t>
  </si>
  <si>
    <t>JUL TO SEP 2020</t>
  </si>
  <si>
    <t>OCT TO DEC 2020</t>
  </si>
  <si>
    <t>MONTHLY ACCOUNTS FEE NOTE TABLE - FOR YEAR 2019</t>
  </si>
  <si>
    <t>CHEQUE SUMMARIES - FOR THE YEAR 2019</t>
  </si>
  <si>
    <t>JAN TO MAR 2019</t>
  </si>
  <si>
    <t>APR TO JUN 2019</t>
  </si>
  <si>
    <t>JUL TO SEP 2019</t>
  </si>
  <si>
    <t>OCT TO DEC 2019</t>
  </si>
  <si>
    <t>Day - Thursday</t>
  </si>
  <si>
    <t>Venue -</t>
  </si>
  <si>
    <t>Meeting</t>
  </si>
  <si>
    <t>Agenda</t>
  </si>
  <si>
    <t>Mr. James - Auditor</t>
  </si>
  <si>
    <t>Lunch</t>
  </si>
  <si>
    <t>Period To</t>
  </si>
  <si>
    <t>Period From</t>
  </si>
  <si>
    <t>Sales - Soft Copies</t>
  </si>
  <si>
    <t>Banking Slips - I &amp; M Bank - Hard copies</t>
  </si>
  <si>
    <t>Bank Statement - I &amp; M Bank - Soft Copies</t>
  </si>
  <si>
    <t>Supplier Statements - Hard copies</t>
  </si>
  <si>
    <t>Purchases &amp; Expenses - Hard copies</t>
  </si>
  <si>
    <t>Details</t>
  </si>
  <si>
    <t>Box File No.1 - Year May 2019 To Dec 2020</t>
  </si>
  <si>
    <t>Box File No.2 - Year - Jan 2021 To  Apr 2023</t>
  </si>
  <si>
    <t>Hand-Over Date</t>
  </si>
  <si>
    <t>Sandip Patel</t>
  </si>
  <si>
    <t>Hand-Over Signature</t>
  </si>
  <si>
    <t>Five Star Files - Hand over List</t>
  </si>
  <si>
    <t>Comment</t>
  </si>
  <si>
    <t>Email from</t>
  </si>
  <si>
    <t>info@booksmartconsult.com</t>
  </si>
  <si>
    <t>Email To - fivestarbatubatu@gmail.com</t>
  </si>
  <si>
    <t>Dilip Shah - dilipbalco@gmail.com</t>
  </si>
  <si>
    <t>Sandip Patel - sandip@booksmartconsult.com</t>
  </si>
  <si>
    <t>Narendra - narendravs@hotmail.com</t>
  </si>
  <si>
    <t>Series From</t>
  </si>
  <si>
    <t>Series To</t>
  </si>
  <si>
    <t>Email for Soft copies Dated - 19/09/2023</t>
  </si>
  <si>
    <t xml:space="preserve">Email CC to: </t>
  </si>
  <si>
    <t>000001</t>
  </si>
  <si>
    <t>000100</t>
  </si>
  <si>
    <t>000101</t>
  </si>
  <si>
    <t>000200</t>
  </si>
  <si>
    <t>000201</t>
  </si>
  <si>
    <t>000300</t>
  </si>
  <si>
    <t>All cheques Used</t>
  </si>
  <si>
    <t xml:space="preserve">Used Cheque Counterfoil series - </t>
  </si>
  <si>
    <t>000202</t>
  </si>
  <si>
    <t>One Cheque Used - '000201</t>
  </si>
  <si>
    <t>Un-Used Cheque Series as at
18/09/2023 - Upon Hand-Over</t>
  </si>
  <si>
    <t>I &amp; M Bank - Cheque Books/Counterfoils 
Acc No. 01001913631250</t>
  </si>
  <si>
    <t xml:space="preserve">Un-Used Cheque Book - Series - </t>
  </si>
  <si>
    <t>Dilip Shah</t>
  </si>
  <si>
    <t>Narendra</t>
  </si>
  <si>
    <t>Received Signature</t>
  </si>
  <si>
    <t>Received Date</t>
  </si>
  <si>
    <t>Received By - Name</t>
  </si>
  <si>
    <t>Hand-Over By Name</t>
  </si>
  <si>
    <t xml:space="preserve"> Soft Copies</t>
  </si>
  <si>
    <t>Hard copies</t>
  </si>
  <si>
    <t>IT Dept - James</t>
  </si>
  <si>
    <t>PDF</t>
  </si>
  <si>
    <t>REGISTRATION - KRA PIN APPLICATION - AUTOMATION</t>
  </si>
  <si>
    <t>TEMPLATE FILLER</t>
  </si>
  <si>
    <t>Website</t>
  </si>
  <si>
    <t>EXCEL</t>
  </si>
  <si>
    <t>PIN &amp; PASSWORD CHECKEER - AUTO  LOG IN ON KRA WEB</t>
  </si>
  <si>
    <t>AUTO  LOG IN ON KRA WEB - PING</t>
  </si>
  <si>
    <t xml:space="preserve">LIST ERRORS IN EXCEL - PASSWORD WORKING &amp; PASSWORD NOT WORKING </t>
  </si>
  <si>
    <t>WORD</t>
  </si>
  <si>
    <t>Source
File</t>
  </si>
  <si>
    <t>By
Product</t>
  </si>
  <si>
    <t>PIN  - PDF</t>
  </si>
  <si>
    <t>INDIVIDUAL - KENYAN</t>
  </si>
  <si>
    <t>INDIVIDUAL - NON-RESIDENT (FOREIGNER)</t>
  </si>
  <si>
    <t>INDIVIDUAL - RESIDENT (ALIEN)</t>
  </si>
  <si>
    <t>VISA EXTENTION - APPROVAL</t>
  </si>
  <si>
    <t>IMM DEPT</t>
  </si>
  <si>
    <t>certificate of incorporation</t>
  </si>
  <si>
    <t>cr12</t>
  </si>
  <si>
    <t>Pin certificate</t>
  </si>
  <si>
    <t>Pin certificate - Resident</t>
  </si>
  <si>
    <t>Pin certificate - Non-Resident</t>
  </si>
  <si>
    <t>Pin certificate - Company</t>
  </si>
  <si>
    <t>OCR-PDF TO EXCEL - INFO EXTRACTION</t>
  </si>
  <si>
    <t>Profile
for</t>
  </si>
  <si>
    <t>Individual Profile</t>
  </si>
  <si>
    <t>Company Profile</t>
  </si>
  <si>
    <t>ACC DEPT</t>
  </si>
  <si>
    <t>Software
User</t>
  </si>
  <si>
    <t>DOWNLOADER / SORTER</t>
  </si>
  <si>
    <t>DOWNLOAD FROM WEBSITE</t>
  </si>
  <si>
    <t>RENAME THE PDF FILE</t>
  </si>
  <si>
    <t>MOVE THE FILE TO RESPECTIVE FOLDERS</t>
  </si>
  <si>
    <t>TUTORIALS - FOR TRAINING PURPOSES - QB</t>
  </si>
  <si>
    <t>AUTO-LOG IN &amp; APPLICATION</t>
  </si>
  <si>
    <t>AUTO-LOG IN &amp; DOWNLOAD</t>
  </si>
  <si>
    <t>EFNS - IMM</t>
  </si>
  <si>
    <t>WEBSITES TO WORK WITH</t>
  </si>
  <si>
    <t>WEBSITE &amp; PRIFILES - FOR BOOKSMART - BOOKKEEPING &amp; AUDIT FIRM</t>
  </si>
  <si>
    <t>MOBILE APP</t>
  </si>
  <si>
    <t>PASSPORT APPOINTMENTS</t>
  </si>
  <si>
    <t>IHC APPOINTMET</t>
  </si>
  <si>
    <t xml:space="preserve">AUTO-REMINDERS + SNOOZE - </t>
  </si>
  <si>
    <t>FRI</t>
  </si>
  <si>
    <t>SAT</t>
  </si>
  <si>
    <t>SUN</t>
  </si>
  <si>
    <t>MON</t>
  </si>
  <si>
    <t>TUE</t>
  </si>
  <si>
    <t>WED</t>
  </si>
  <si>
    <t>THU</t>
  </si>
  <si>
    <t>COMPLETED</t>
  </si>
  <si>
    <t>PENDING</t>
  </si>
  <si>
    <t>DAILY TASKS</t>
  </si>
  <si>
    <t>EMPLOYEES</t>
  </si>
  <si>
    <t>AVE. EMPL</t>
  </si>
  <si>
    <t>COMPANIES</t>
  </si>
  <si>
    <t>DRIVING LICENCE</t>
  </si>
  <si>
    <t>N/A</t>
  </si>
  <si>
    <t>CERT OF INCOPR</t>
  </si>
  <si>
    <t>SINGLE BUSINE</t>
  </si>
  <si>
    <t>WH-VAT - CUSTOMER - BY CLIENTS</t>
  </si>
  <si>
    <t>W/H TAX - FOR SUPPLIERS</t>
  </si>
  <si>
    <t>W/H TAX - BY CLIENTS</t>
  </si>
  <si>
    <t>HOUSING LEVY</t>
  </si>
  <si>
    <t>KBS LEVY OR STADARD LEVY</t>
  </si>
  <si>
    <t>TRA</t>
  </si>
  <si>
    <t>TOURISM LEVY ( CATERING LEVY )</t>
  </si>
  <si>
    <t>TRA LICENCE APPLICATION</t>
  </si>
  <si>
    <t>PAID BY</t>
  </si>
  <si>
    <t>PAID FOR</t>
  </si>
  <si>
    <t>KEYUR KSP</t>
  </si>
  <si>
    <t>OFFICIAL</t>
  </si>
  <si>
    <t>UPAR</t>
  </si>
  <si>
    <t>JIGAR</t>
  </si>
  <si>
    <t>JIGU</t>
  </si>
  <si>
    <t>FULL</t>
  </si>
  <si>
    <t>FULL / PART</t>
  </si>
  <si>
    <t>UGANDA PP</t>
  </si>
  <si>
    <t>PERMIT</t>
  </si>
  <si>
    <t>KALPESH</t>
  </si>
  <si>
    <t>TRA LICENCE - DHAVAL TRAVELS</t>
  </si>
  <si>
    <t>TRA OFFICER</t>
  </si>
  <si>
    <t>DR</t>
  </si>
  <si>
    <t>CR</t>
  </si>
  <si>
    <t>BAL</t>
  </si>
  <si>
    <t>GUNJAN - TZ TRIP</t>
  </si>
  <si>
    <t>BALANCE CASH</t>
  </si>
  <si>
    <t>TOTAL</t>
  </si>
  <si>
    <t>RAJ</t>
  </si>
  <si>
    <t>COMPANY</t>
  </si>
  <si>
    <t>KENDU</t>
  </si>
  <si>
    <t>MUMMY MAGIC</t>
  </si>
  <si>
    <t>NIMIESH - 2ND KSP - UPAR</t>
  </si>
  <si>
    <t>SANKET - 2ND KSP - UPAR</t>
  </si>
  <si>
    <t>MAYUR SHAH</t>
  </si>
  <si>
    <t>VRAJESH SHAH</t>
  </si>
  <si>
    <t>VIRAL DODHIA</t>
  </si>
  <si>
    <t>VIRAL DODHIA - KEP - UPAR</t>
  </si>
  <si>
    <t>IN CUSTODY</t>
  </si>
  <si>
    <r>
      <t>Kenyan Citizenship Certificate (If Kenyan Citizenship Holder) -</t>
    </r>
    <r>
      <rPr>
        <b/>
        <sz val="14"/>
        <color theme="1"/>
        <rFont val="Calibri"/>
        <family val="2"/>
        <scheme val="minor"/>
      </rPr>
      <t xml:space="preserve"> </t>
    </r>
    <r>
      <rPr>
        <b/>
        <sz val="14"/>
        <color rgb="FF0070C0"/>
        <rFont val="Calibri"/>
        <family val="2"/>
        <scheme val="minor"/>
      </rPr>
      <t>Copy</t>
    </r>
  </si>
  <si>
    <r>
      <t xml:space="preserve">Current </t>
    </r>
    <r>
      <rPr>
        <b/>
        <sz val="14"/>
        <color rgb="FFFF0000"/>
        <rFont val="Calibri"/>
        <family val="2"/>
        <scheme val="minor"/>
      </rPr>
      <t>Kenyan</t>
    </r>
    <r>
      <rPr>
        <sz val="14"/>
        <color theme="1"/>
        <rFont val="Calibri"/>
        <family val="2"/>
        <scheme val="minor"/>
      </rPr>
      <t xml:space="preserve"> Passport - </t>
    </r>
    <r>
      <rPr>
        <b/>
        <sz val="14"/>
        <color rgb="FFFF0000"/>
        <rFont val="Calibri"/>
        <family val="2"/>
        <scheme val="minor"/>
      </rPr>
      <t>ALL</t>
    </r>
    <r>
      <rPr>
        <sz val="14"/>
        <color theme="1"/>
        <rFont val="Calibri"/>
        <family val="2"/>
        <scheme val="minor"/>
      </rPr>
      <t xml:space="preserve"> </t>
    </r>
    <r>
      <rPr>
        <b/>
        <sz val="14"/>
        <color theme="1"/>
        <rFont val="Calibri"/>
        <family val="2"/>
        <scheme val="minor"/>
      </rPr>
      <t>Stamped &amp; Blank</t>
    </r>
    <r>
      <rPr>
        <sz val="14"/>
        <color theme="1"/>
        <rFont val="Calibri"/>
        <family val="2"/>
        <scheme val="minor"/>
      </rPr>
      <t xml:space="preserve"> Pages + </t>
    </r>
    <r>
      <rPr>
        <b/>
        <sz val="14"/>
        <color theme="1"/>
        <rFont val="Calibri"/>
        <family val="2"/>
        <scheme val="minor"/>
      </rPr>
      <t>Biodata</t>
    </r>
    <r>
      <rPr>
        <sz val="14"/>
        <color theme="1"/>
        <rFont val="Calibri"/>
        <family val="2"/>
        <scheme val="minor"/>
      </rPr>
      <t xml:space="preserve"> Page (DO NOT Ignore Blank Pages Also)
(For Kenyan Passport Renewal Purposes) - All Copies</t>
    </r>
  </si>
  <si>
    <r>
      <t xml:space="preserve">Current/Previous Kenya Immigration Status </t>
    </r>
    <r>
      <rPr>
        <b/>
        <sz val="14"/>
        <color theme="1"/>
        <rFont val="Calibri"/>
        <family val="2"/>
        <scheme val="minor"/>
      </rPr>
      <t>Endorsement/Stamped</t>
    </r>
    <r>
      <rPr>
        <sz val="14"/>
        <color theme="1"/>
        <rFont val="Calibri"/>
        <family val="2"/>
        <scheme val="minor"/>
      </rPr>
      <t xml:space="preserve"> Page
(For Visa/Special Pass/Dependent pass/ Pupil Pass / Permit/PR Status)</t>
    </r>
    <r>
      <rPr>
        <b/>
        <sz val="14"/>
        <color theme="1"/>
        <rFont val="Calibri"/>
        <family val="2"/>
        <scheme val="minor"/>
      </rPr>
      <t xml:space="preserve"> </t>
    </r>
    <r>
      <rPr>
        <sz val="14"/>
        <color theme="1"/>
        <rFont val="Calibri"/>
        <family val="2"/>
        <scheme val="minor"/>
      </rPr>
      <t>- Check your Current Passport - Copy</t>
    </r>
  </si>
  <si>
    <t>Compnay Name</t>
  </si>
  <si>
    <t>Compnay PIN</t>
  </si>
  <si>
    <t>Compnay itax password</t>
  </si>
  <si>
    <t>CR 12</t>
  </si>
  <si>
    <t>KYC - Documents</t>
  </si>
  <si>
    <t>C</t>
  </si>
  <si>
    <t>Meeting
Venue</t>
  </si>
  <si>
    <t>Attendee</t>
  </si>
  <si>
    <t>Client
Company</t>
  </si>
  <si>
    <t>Start
Time</t>
  </si>
  <si>
    <t>End
Time</t>
  </si>
  <si>
    <t>Get Acc File</t>
  </si>
  <si>
    <t>Reception</t>
  </si>
  <si>
    <t>Clients</t>
  </si>
  <si>
    <t>Client Acc Dept</t>
  </si>
  <si>
    <t>Reminder
1</t>
  </si>
  <si>
    <t>Reminder
2</t>
  </si>
  <si>
    <t>Overdue
Deadline</t>
  </si>
  <si>
    <t>Co Director + BCL Director</t>
  </si>
  <si>
    <t>File Payrol Returns</t>
  </si>
  <si>
    <t>PAYE+NHIF+NSSF</t>
  </si>
  <si>
    <t>Filling Payslips</t>
  </si>
  <si>
    <t>Dispatching Payslips - Via Emails / Whats app</t>
  </si>
  <si>
    <t>BCL Director</t>
  </si>
  <si>
    <t>BCL Acc Dept</t>
  </si>
  <si>
    <t>BCL
Deadline</t>
  </si>
  <si>
    <t>Govt
Deadline</t>
  </si>
  <si>
    <t>VAT - Filling</t>
  </si>
  <si>
    <t>VAT - Payment</t>
  </si>
  <si>
    <t>Irene</t>
  </si>
  <si>
    <t>Follow with</t>
  </si>
  <si>
    <t>Bank</t>
  </si>
  <si>
    <t>I &amp; M</t>
  </si>
  <si>
    <t>Lead</t>
  </si>
  <si>
    <t>Fariya</t>
  </si>
  <si>
    <t>Task</t>
  </si>
  <si>
    <t>Account opening</t>
  </si>
  <si>
    <t>Digital Regenysis</t>
  </si>
  <si>
    <t>Client
Request</t>
  </si>
  <si>
    <t>Execution
Date</t>
  </si>
  <si>
    <t>Dennis</t>
  </si>
  <si>
    <t>Tushar</t>
  </si>
  <si>
    <t>PIN Application - Director- Mr. Vikas</t>
  </si>
  <si>
    <t>5 Days</t>
  </si>
  <si>
    <t>15 Minutes</t>
  </si>
  <si>
    <t xml:space="preserve">10am </t>
  </si>
  <si>
    <t xml:space="preserve">11am </t>
  </si>
  <si>
    <t>James</t>
  </si>
  <si>
    <t>BCL
Client Name</t>
  </si>
  <si>
    <t>Asl Limited</t>
  </si>
  <si>
    <t>NHIF - Reg for a Company</t>
  </si>
  <si>
    <t>Leopard Trading</t>
  </si>
  <si>
    <t>Maureen</t>
  </si>
  <si>
    <t>ETR</t>
  </si>
  <si>
    <t>Supplier
Co</t>
  </si>
  <si>
    <t>Computech</t>
  </si>
  <si>
    <t>Edwin</t>
  </si>
  <si>
    <t>ETR Machine Souring - Type A - Leopard Trading</t>
  </si>
  <si>
    <t>Sylvia</t>
  </si>
  <si>
    <t>Insurance</t>
  </si>
  <si>
    <t>AAR</t>
  </si>
  <si>
    <t>Medical Cover - Employee Priya</t>
  </si>
  <si>
    <t>Medical Cover - Employee Gitau</t>
  </si>
  <si>
    <t>Kalpesh</t>
  </si>
  <si>
    <t>3 Days</t>
  </si>
  <si>
    <t>Action
Date</t>
  </si>
  <si>
    <t>Required Docs
Completion Date</t>
  </si>
  <si>
    <t>BCL Managers</t>
  </si>
  <si>
    <t>Service Renders</t>
  </si>
  <si>
    <t>BCL
Client
Contact Person</t>
  </si>
  <si>
    <t>Bhupesh</t>
  </si>
  <si>
    <t>Sample
To
Attach by BCL</t>
  </si>
  <si>
    <t>Draft
To
Attach by BCL</t>
  </si>
  <si>
    <t>Over All
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</si>
</sst>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0.00_);_(* \(#,##0.00\);_(* &quot;-&quot;??_);_(@_)"/>
    <numFmt numFmtId="165" formatCode="_(* #,##0_);_(* \(#,##0\);_(* &quot;-&quot;??_);_(@_)"/>
    <numFmt numFmtId="166" formatCode="_-* #,##0_-;\-* #,##0_-;_-* &quot;-&quot;??_-;_-@_-"/>
    <numFmt numFmtId="167" formatCode="#,##0_ ;[Red]\-#,##0\ "/>
    <numFmt numFmtId="168" formatCode="_-* #,##0.0_-;\-* #,##0.0_-;_-* &quot;-&quot;?_-;_-@_-"/>
  </numFmts>
  <fonts count="49" x14ac:knownFonts="1">
    <font>
      <sz val="11"/>
      <color theme="1"/>
      <name val="Calibri"/>
      <family val="2"/>
      <scheme val="minor"/>
    </font>
    <font>
      <b/>
      <sz val="11"/>
      <color theme="1"/>
      <name val="Calibri"/>
      <family val="2"/>
      <scheme val="minor"/>
    </font>
    <font>
      <sz val="14"/>
      <color theme="1"/>
      <name val="Calibri"/>
      <family val="2"/>
      <scheme val="minor"/>
    </font>
    <font>
      <b/>
      <sz val="11"/>
      <color rgb="FFFF0000"/>
      <name val="Calibri"/>
      <family val="2"/>
      <scheme val="minor"/>
    </font>
    <font>
      <b/>
      <u/>
      <sz val="12"/>
      <color rgb="FFFF0000"/>
      <name val="Calibri"/>
      <family val="2"/>
      <scheme val="minor"/>
    </font>
    <font>
      <b/>
      <sz val="14"/>
      <color rgb="FFFF0000"/>
      <name val="Calibri"/>
      <family val="2"/>
      <scheme val="minor"/>
    </font>
    <font>
      <b/>
      <sz val="14"/>
      <color theme="1"/>
      <name val="Calibri"/>
      <family val="2"/>
      <scheme val="minor"/>
    </font>
    <font>
      <sz val="12"/>
      <color theme="1"/>
      <name val="Calibri"/>
      <family val="2"/>
      <scheme val="minor"/>
    </font>
    <font>
      <sz val="14"/>
      <color rgb="FFFF0000"/>
      <name val="Calibri"/>
      <family val="2"/>
      <scheme val="minor"/>
    </font>
    <font>
      <sz val="12"/>
      <color rgb="FFFF0000"/>
      <name val="Calibri"/>
      <family val="2"/>
      <scheme val="minor"/>
    </font>
    <font>
      <b/>
      <sz val="14"/>
      <color rgb="FF0070C0"/>
      <name val="Calibri"/>
      <family val="2"/>
      <scheme val="minor"/>
    </font>
    <font>
      <sz val="14"/>
      <color rgb="FF0070C0"/>
      <name val="Calibri"/>
      <family val="2"/>
      <scheme val="minor"/>
    </font>
    <font>
      <b/>
      <u/>
      <sz val="14"/>
      <color rgb="FF0070C0"/>
      <name val="Calibri"/>
      <family val="2"/>
      <scheme val="minor"/>
    </font>
    <font>
      <sz val="12"/>
      <color rgb="FF7030A0"/>
      <name val="Calibri"/>
      <family val="2"/>
      <scheme val="minor"/>
    </font>
    <font>
      <b/>
      <u/>
      <sz val="14"/>
      <color rgb="FFFF0000"/>
      <name val="Calibri"/>
      <family val="2"/>
      <scheme val="minor"/>
    </font>
    <font>
      <sz val="11"/>
      <name val="Calibri"/>
      <family val="2"/>
      <scheme val="minor"/>
    </font>
    <font>
      <b/>
      <u/>
      <sz val="14"/>
      <name val="Calibri"/>
      <family val="2"/>
      <scheme val="minor"/>
    </font>
    <font>
      <b/>
      <sz val="14"/>
      <name val="Calibri"/>
      <family val="2"/>
      <scheme val="minor"/>
    </font>
    <font>
      <b/>
      <u/>
      <sz val="12"/>
      <name val="Calibri"/>
      <family val="2"/>
      <scheme val="minor"/>
    </font>
    <font>
      <sz val="14"/>
      <color rgb="FF00B0F0"/>
      <name val="Calibri"/>
      <family val="2"/>
      <scheme val="minor"/>
    </font>
    <font>
      <sz val="14"/>
      <color rgb="FF7030A0"/>
      <name val="Calibri"/>
      <family val="2"/>
      <scheme val="minor"/>
    </font>
    <font>
      <u/>
      <sz val="14"/>
      <color rgb="FF7030A0"/>
      <name val="Calibri"/>
      <family val="2"/>
      <scheme val="minor"/>
    </font>
    <font>
      <b/>
      <sz val="14"/>
      <color rgb="FF00B050"/>
      <name val="Calibri"/>
      <family val="2"/>
      <scheme val="minor"/>
    </font>
    <font>
      <b/>
      <u/>
      <sz val="14"/>
      <color rgb="FF7030A0"/>
      <name val="Calibri"/>
      <family val="2"/>
      <scheme val="minor"/>
    </font>
    <font>
      <b/>
      <sz val="12"/>
      <color theme="1"/>
      <name val="Calibri"/>
      <family val="2"/>
      <scheme val="minor"/>
    </font>
    <font>
      <b/>
      <sz val="12"/>
      <color rgb="FFFF0000"/>
      <name val="Calibri"/>
      <family val="2"/>
      <scheme val="minor"/>
    </font>
    <font>
      <b/>
      <u/>
      <sz val="12"/>
      <color theme="1"/>
      <name val="Calibri"/>
      <family val="2"/>
      <scheme val="minor"/>
    </font>
    <font>
      <b/>
      <u/>
      <sz val="12"/>
      <color rgb="FF0070C0"/>
      <name val="Calibri"/>
      <family val="2"/>
      <scheme val="minor"/>
    </font>
    <font>
      <b/>
      <sz val="12"/>
      <color rgb="FF0070C0"/>
      <name val="Calibri"/>
      <family val="2"/>
      <scheme val="minor"/>
    </font>
    <font>
      <sz val="14"/>
      <name val="Calibri"/>
      <family val="2"/>
      <scheme val="minor"/>
    </font>
    <font>
      <sz val="11"/>
      <color theme="1"/>
      <name val="Calibri"/>
      <family val="2"/>
      <scheme val="minor"/>
    </font>
    <font>
      <b/>
      <sz val="11"/>
      <color theme="1"/>
      <name val="Calibri"/>
      <family val="2"/>
    </font>
    <font>
      <b/>
      <sz val="9"/>
      <color theme="1"/>
      <name val="Century"/>
      <family val="1"/>
    </font>
    <font>
      <sz val="10"/>
      <color theme="1"/>
      <name val="Century"/>
      <family val="1"/>
    </font>
    <font>
      <sz val="11"/>
      <color theme="1"/>
      <name val="Century"/>
      <family val="1"/>
    </font>
    <font>
      <b/>
      <sz val="10"/>
      <color rgb="FF0070C0"/>
      <name val="Century"/>
      <family val="1"/>
    </font>
    <font>
      <sz val="10"/>
      <name val="Century"/>
      <family val="1"/>
    </font>
    <font>
      <b/>
      <sz val="10"/>
      <color theme="1"/>
      <name val="Century"/>
      <family val="1"/>
    </font>
    <font>
      <u/>
      <sz val="11"/>
      <color theme="10"/>
      <name val="Calibri"/>
      <family val="2"/>
      <scheme val="minor"/>
    </font>
    <font>
      <sz val="11"/>
      <color theme="10"/>
      <name val="Calibri"/>
      <family val="2"/>
      <scheme val="minor"/>
    </font>
    <font>
      <b/>
      <sz val="11"/>
      <color rgb="FF7030A0"/>
      <name val="Calibri"/>
      <family val="2"/>
      <scheme val="minor"/>
    </font>
    <font>
      <b/>
      <u/>
      <sz val="11"/>
      <color rgb="FFFF0000"/>
      <name val="Calibri"/>
      <family val="2"/>
      <scheme val="minor"/>
    </font>
    <font>
      <sz val="11"/>
      <color rgb="FF00B050"/>
      <name val="Calibri"/>
      <family val="2"/>
      <scheme val="minor"/>
    </font>
    <font>
      <b/>
      <sz val="11"/>
      <color theme="4" tint="-0.249977111117893"/>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scheme val="minor"/>
    </font>
    <font>
      <sz val="8"/>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43" fontId="30" fillId="0" borderId="0" applyFont="0" applyFill="0" applyBorder="0" applyAlignment="0" applyProtection="0"/>
    <xf numFmtId="9" fontId="30" fillId="0" borderId="0" applyFont="0" applyFill="0" applyBorder="0" applyAlignment="0" applyProtection="0"/>
    <xf numFmtId="164" fontId="30" fillId="0" borderId="0" applyFont="0" applyFill="0" applyBorder="0" applyAlignment="0" applyProtection="0"/>
    <xf numFmtId="0" fontId="38" fillId="0" borderId="0" applyNumberFormat="0" applyFill="0" applyBorder="0" applyAlignment="0" applyProtection="0"/>
  </cellStyleXfs>
  <cellXfs count="372">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xf>
    <xf numFmtId="0" fontId="0" fillId="4" borderId="1" xfId="0" applyFill="1" applyBorder="1"/>
    <xf numFmtId="0" fontId="0" fillId="2" borderId="1" xfId="0" applyFill="1" applyBorder="1" applyAlignment="1">
      <alignment horizontal="center"/>
    </xf>
    <xf numFmtId="0" fontId="0" fillId="0" borderId="1" xfId="0" applyBorder="1" applyAlignment="1">
      <alignment horizontal="center"/>
    </xf>
    <xf numFmtId="0" fontId="0" fillId="0" borderId="1" xfId="0" applyBorder="1"/>
    <xf numFmtId="0" fontId="0" fillId="2" borderId="1" xfId="0" applyFill="1" applyBorder="1"/>
    <xf numFmtId="0" fontId="1" fillId="4" borderId="1" xfId="0" applyFont="1" applyFill="1" applyBorder="1" applyAlignment="1">
      <alignment horizontal="center"/>
    </xf>
    <xf numFmtId="0" fontId="0" fillId="5" borderId="1" xfId="0" applyFill="1" applyBorder="1" applyAlignment="1">
      <alignment horizontal="center"/>
    </xf>
    <xf numFmtId="0" fontId="0" fillId="2" borderId="0" xfId="0" applyFill="1" applyAlignment="1">
      <alignment horizontal="center"/>
    </xf>
    <xf numFmtId="0" fontId="2" fillId="0" borderId="0" xfId="0" applyFont="1" applyAlignment="1">
      <alignment vertical="center"/>
    </xf>
    <xf numFmtId="0" fontId="0" fillId="6" borderId="1" xfId="0" applyFill="1" applyBorder="1" applyAlignment="1">
      <alignment horizontal="center" vertical="center"/>
    </xf>
    <xf numFmtId="0" fontId="2" fillId="0" borderId="1" xfId="0" applyFont="1" applyBorder="1" applyAlignment="1">
      <alignment horizontal="center" vertical="center"/>
    </xf>
    <xf numFmtId="0" fontId="4" fillId="2" borderId="1" xfId="0" applyFont="1" applyFill="1" applyBorder="1" applyAlignment="1">
      <alignment horizontal="center"/>
    </xf>
    <xf numFmtId="0" fontId="0" fillId="6" borderId="1" xfId="0" applyFill="1" applyBorder="1"/>
    <xf numFmtId="0" fontId="0" fillId="4" borderId="1" xfId="0" applyFill="1" applyBorder="1" applyAlignment="1">
      <alignment horizontal="center" vertical="center"/>
    </xf>
    <xf numFmtId="0" fontId="6" fillId="4" borderId="1" xfId="0" applyFont="1" applyFill="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7" fillId="4" borderId="1" xfId="0" applyFont="1" applyFill="1" applyBorder="1" applyAlignment="1">
      <alignment horizontal="center"/>
    </xf>
    <xf numFmtId="0" fontId="7" fillId="4" borderId="1" xfId="0" applyFont="1" applyFill="1" applyBorder="1" applyAlignment="1">
      <alignment horizontal="center" vertical="center"/>
    </xf>
    <xf numFmtId="0" fontId="7" fillId="4" borderId="1" xfId="0" applyFont="1" applyFill="1" applyBorder="1"/>
    <xf numFmtId="0" fontId="2" fillId="0" borderId="1" xfId="0" applyFont="1" applyBorder="1" applyAlignment="1">
      <alignment vertical="center"/>
    </xf>
    <xf numFmtId="0" fontId="7" fillId="0" borderId="1" xfId="0" applyFont="1" applyBorder="1" applyAlignment="1">
      <alignment horizontal="center"/>
    </xf>
    <xf numFmtId="0" fontId="7" fillId="0" borderId="1" xfId="0" applyFont="1" applyBorder="1" applyAlignment="1">
      <alignment horizontal="center" vertical="center"/>
    </xf>
    <xf numFmtId="0" fontId="0" fillId="2" borderId="1" xfId="0" applyFill="1" applyBorder="1" applyAlignment="1">
      <alignment horizontal="center" vertical="center"/>
    </xf>
    <xf numFmtId="0" fontId="0" fillId="2" borderId="0" xfId="0" applyFill="1"/>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5" fillId="4" borderId="1" xfId="0" applyFont="1" applyFill="1" applyBorder="1" applyAlignment="1">
      <alignment vertical="center"/>
    </xf>
    <xf numFmtId="0" fontId="0" fillId="7" borderId="1" xfId="0" applyFill="1" applyBorder="1" applyAlignment="1">
      <alignment horizontal="center" vertical="center"/>
    </xf>
    <xf numFmtId="0" fontId="2" fillId="7" borderId="1" xfId="0" applyFont="1" applyFill="1" applyBorder="1" applyAlignment="1">
      <alignment vertical="center"/>
    </xf>
    <xf numFmtId="0" fontId="7" fillId="7" borderId="1" xfId="0" applyFont="1" applyFill="1" applyBorder="1" applyAlignment="1">
      <alignment horizontal="center"/>
    </xf>
    <xf numFmtId="0" fontId="7" fillId="7" borderId="1" xfId="0" applyFont="1" applyFill="1" applyBorder="1" applyAlignment="1">
      <alignment horizontal="center" vertical="center"/>
    </xf>
    <xf numFmtId="0" fontId="0" fillId="7" borderId="1" xfId="0" applyFill="1" applyBorder="1"/>
    <xf numFmtId="0" fontId="2" fillId="0" borderId="1" xfId="0" applyFont="1" applyBorder="1" applyAlignment="1">
      <alignment vertical="center" wrapText="1"/>
    </xf>
    <xf numFmtId="0" fontId="8" fillId="4" borderId="1" xfId="0" quotePrefix="1" applyFont="1" applyFill="1" applyBorder="1" applyAlignment="1">
      <alignment vertical="center"/>
    </xf>
    <xf numFmtId="0" fontId="9" fillId="4" borderId="1" xfId="0" quotePrefix="1" applyFont="1" applyFill="1" applyBorder="1" applyAlignment="1">
      <alignment horizontal="center"/>
    </xf>
    <xf numFmtId="0" fontId="9" fillId="4" borderId="1" xfId="0" quotePrefix="1" applyFont="1" applyFill="1" applyBorder="1" applyAlignment="1">
      <alignment horizontal="center" vertical="center"/>
    </xf>
    <xf numFmtId="0" fontId="9" fillId="4" borderId="1" xfId="0" quotePrefix="1" applyFont="1" applyFill="1" applyBorder="1"/>
    <xf numFmtId="0" fontId="2" fillId="2" borderId="1" xfId="0" applyFont="1" applyFill="1" applyBorder="1" applyAlignment="1">
      <alignment vertical="center"/>
    </xf>
    <xf numFmtId="0" fontId="11" fillId="0" borderId="1" xfId="0" applyFont="1" applyBorder="1" applyAlignment="1">
      <alignment vertical="center" wrapText="1"/>
    </xf>
    <xf numFmtId="0" fontId="13" fillId="0" borderId="1" xfId="0" applyFont="1" applyBorder="1" applyAlignment="1">
      <alignment horizontal="center"/>
    </xf>
    <xf numFmtId="0" fontId="13" fillId="0" borderId="1" xfId="0" applyFont="1" applyBorder="1" applyAlignment="1">
      <alignment horizontal="center" vertical="center"/>
    </xf>
    <xf numFmtId="0" fontId="8" fillId="0" borderId="1" xfId="0" quotePrefix="1" applyFont="1" applyBorder="1" applyAlignment="1">
      <alignment horizontal="left" vertical="center" wrapText="1"/>
    </xf>
    <xf numFmtId="0" fontId="0" fillId="8" borderId="1" xfId="0" applyFill="1" applyBorder="1" applyAlignment="1">
      <alignment horizontal="center" vertical="center"/>
    </xf>
    <xf numFmtId="0" fontId="14" fillId="8" borderId="1" xfId="0" applyFont="1" applyFill="1" applyBorder="1" applyAlignment="1">
      <alignment vertical="center"/>
    </xf>
    <xf numFmtId="0" fontId="4" fillId="8" borderId="1" xfId="0" applyFont="1" applyFill="1" applyBorder="1" applyAlignment="1">
      <alignment horizontal="center"/>
    </xf>
    <xf numFmtId="0" fontId="4" fillId="8" borderId="1" xfId="0" applyFont="1" applyFill="1" applyBorder="1" applyAlignment="1">
      <alignment horizontal="center" vertical="center"/>
    </xf>
    <xf numFmtId="0" fontId="4" fillId="8" borderId="1" xfId="0" applyFont="1" applyFill="1" applyBorder="1"/>
    <xf numFmtId="0" fontId="2" fillId="0" borderId="1" xfId="0" applyFont="1" applyBorder="1" applyAlignment="1">
      <alignment horizontal="left" vertical="center" wrapText="1"/>
    </xf>
    <xf numFmtId="0" fontId="7" fillId="0" borderId="1" xfId="0" applyFont="1" applyBorder="1" applyAlignment="1">
      <alignment horizontal="center" vertical="top"/>
    </xf>
    <xf numFmtId="0" fontId="2" fillId="7" borderId="1" xfId="0" applyFont="1" applyFill="1" applyBorder="1" applyAlignment="1">
      <alignment horizontal="left" vertical="center"/>
    </xf>
    <xf numFmtId="0" fontId="7" fillId="7" borderId="1" xfId="0" applyFont="1" applyFill="1" applyBorder="1" applyAlignment="1">
      <alignment horizontal="center" vertical="top"/>
    </xf>
    <xf numFmtId="0" fontId="2" fillId="0" borderId="1" xfId="0" applyFont="1" applyBorder="1" applyAlignment="1">
      <alignment horizontal="left" vertical="center"/>
    </xf>
    <xf numFmtId="0" fontId="15" fillId="7" borderId="1" xfId="0" applyFont="1" applyFill="1" applyBorder="1" applyAlignment="1">
      <alignment horizontal="center" vertical="center"/>
    </xf>
    <xf numFmtId="0" fontId="16" fillId="7" borderId="1" xfId="0" applyFont="1" applyFill="1" applyBorder="1" applyAlignment="1">
      <alignment vertical="center"/>
    </xf>
    <xf numFmtId="0" fontId="18" fillId="7" borderId="1" xfId="0" applyFont="1" applyFill="1" applyBorder="1" applyAlignment="1">
      <alignment horizontal="center"/>
    </xf>
    <xf numFmtId="0" fontId="18" fillId="7" borderId="1" xfId="0" applyFont="1" applyFill="1" applyBorder="1" applyAlignment="1">
      <alignment horizontal="center" vertical="center"/>
    </xf>
    <xf numFmtId="0" fontId="18" fillId="7" borderId="1" xfId="0" applyFont="1" applyFill="1" applyBorder="1"/>
    <xf numFmtId="0" fontId="14" fillId="2" borderId="1" xfId="0" applyFont="1" applyFill="1" applyBorder="1" applyAlignment="1">
      <alignment vertical="center"/>
    </xf>
    <xf numFmtId="0" fontId="7" fillId="2" borderId="1" xfId="0" applyFont="1" applyFill="1" applyBorder="1" applyAlignment="1">
      <alignment horizontal="center" vertical="top"/>
    </xf>
    <xf numFmtId="0" fontId="2" fillId="4" borderId="1" xfId="0" applyFont="1" applyFill="1" applyBorder="1" applyAlignment="1">
      <alignment vertical="center" wrapText="1"/>
    </xf>
    <xf numFmtId="0" fontId="5" fillId="4" borderId="1" xfId="0" applyFont="1" applyFill="1" applyBorder="1" applyAlignment="1">
      <alignment vertical="center" wrapText="1"/>
    </xf>
    <xf numFmtId="0" fontId="20" fillId="0" borderId="1" xfId="0" applyFont="1" applyBorder="1" applyAlignment="1">
      <alignment vertical="center" wrapText="1"/>
    </xf>
    <xf numFmtId="0" fontId="14"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7" fillId="0" borderId="1" xfId="0" applyFont="1" applyBorder="1" applyAlignment="1">
      <alignment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14" fillId="9" borderId="1" xfId="0" applyFont="1" applyFill="1" applyBorder="1" applyAlignment="1">
      <alignment vertical="center" wrapText="1"/>
    </xf>
    <xf numFmtId="0" fontId="0" fillId="9" borderId="1" xfId="0" applyFill="1" applyBorder="1" applyAlignment="1">
      <alignment horizontal="center"/>
    </xf>
    <xf numFmtId="0" fontId="0" fillId="9" borderId="1" xfId="0" applyFill="1" applyBorder="1"/>
    <xf numFmtId="0" fontId="2" fillId="6" borderId="1" xfId="0" applyFont="1" applyFill="1" applyBorder="1" applyAlignment="1">
      <alignment vertical="center" wrapText="1"/>
    </xf>
    <xf numFmtId="0" fontId="0" fillId="6" borderId="1" xfId="0" applyFill="1" applyBorder="1" applyAlignment="1">
      <alignment horizontal="center"/>
    </xf>
    <xf numFmtId="0" fontId="0" fillId="0" borderId="2" xfId="0" applyBorder="1" applyAlignment="1">
      <alignment horizontal="center" vertical="center"/>
    </xf>
    <xf numFmtId="0" fontId="2" fillId="0" borderId="2" xfId="0" applyFont="1" applyBorder="1" applyAlignment="1">
      <alignment vertical="center" wrapText="1"/>
    </xf>
    <xf numFmtId="0" fontId="7" fillId="0" borderId="2" xfId="0" applyFont="1" applyBorder="1" applyAlignment="1">
      <alignment horizontal="center" vertical="top"/>
    </xf>
    <xf numFmtId="0" fontId="7" fillId="0" borderId="2" xfId="0" applyFont="1" applyBorder="1" applyAlignment="1">
      <alignment horizontal="center" vertical="center"/>
    </xf>
    <xf numFmtId="0" fontId="0" fillId="0" borderId="2" xfId="0" applyBorder="1"/>
    <xf numFmtId="0" fontId="7" fillId="9" borderId="1" xfId="0" applyFont="1" applyFill="1" applyBorder="1" applyAlignment="1">
      <alignment horizontal="center" vertical="top"/>
    </xf>
    <xf numFmtId="0" fontId="7" fillId="9" borderId="1" xfId="0" applyFont="1" applyFill="1" applyBorder="1" applyAlignment="1">
      <alignment horizontal="center" vertical="center"/>
    </xf>
    <xf numFmtId="0" fontId="29" fillId="0" borderId="1" xfId="0" applyFont="1" applyBorder="1" applyAlignment="1">
      <alignment vertical="center" wrapText="1"/>
    </xf>
    <xf numFmtId="0" fontId="29" fillId="0" borderId="1" xfId="0" applyFont="1" applyBorder="1" applyAlignment="1">
      <alignment vertical="center"/>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29" fillId="10" borderId="1" xfId="0" applyFont="1" applyFill="1" applyBorder="1" applyAlignment="1">
      <alignment vertical="center"/>
    </xf>
    <xf numFmtId="0" fontId="7" fillId="10" borderId="1" xfId="0" applyFont="1" applyFill="1" applyBorder="1" applyAlignment="1">
      <alignment horizontal="center" vertical="top"/>
    </xf>
    <xf numFmtId="0" fontId="0" fillId="10" borderId="1" xfId="0" applyFill="1" applyBorder="1"/>
    <xf numFmtId="0" fontId="7" fillId="10" borderId="1" xfId="0" applyFont="1" applyFill="1" applyBorder="1" applyAlignment="1">
      <alignment horizontal="center" vertical="center"/>
    </xf>
    <xf numFmtId="0" fontId="25" fillId="2" borderId="1" xfId="0" applyFont="1" applyFill="1" applyBorder="1" applyAlignment="1">
      <alignment vertical="center" wrapText="1"/>
    </xf>
    <xf numFmtId="0" fontId="7" fillId="0" borderId="1" xfId="0" applyFont="1" applyBorder="1" applyAlignment="1">
      <alignment vertical="center" wrapText="1"/>
    </xf>
    <xf numFmtId="0" fontId="0" fillId="0" borderId="1" xfId="0" applyBorder="1" applyAlignment="1">
      <alignment vertical="center"/>
    </xf>
    <xf numFmtId="0" fontId="1" fillId="0" borderId="0" xfId="0" applyFont="1" applyAlignment="1">
      <alignment horizont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xf>
    <xf numFmtId="0" fontId="1" fillId="5" borderId="1" xfId="0" applyFont="1" applyFill="1" applyBorder="1" applyAlignment="1">
      <alignment horizontal="center"/>
    </xf>
    <xf numFmtId="0" fontId="3" fillId="0" borderId="1" xfId="0" applyFont="1" applyBorder="1" applyAlignment="1">
      <alignment horizontal="center"/>
    </xf>
    <xf numFmtId="0" fontId="0" fillId="0" borderId="1" xfId="0" applyBorder="1" applyAlignment="1">
      <alignment horizontal="left"/>
    </xf>
    <xf numFmtId="0" fontId="1" fillId="0" borderId="0" xfId="0" applyFont="1" applyAlignment="1">
      <alignment horizontal="left"/>
    </xf>
    <xf numFmtId="165" fontId="0" fillId="0" borderId="0" xfId="3" applyNumberFormat="1" applyFont="1"/>
    <xf numFmtId="165" fontId="0" fillId="0" borderId="0" xfId="3" applyNumberFormat="1" applyFont="1" applyAlignment="1">
      <alignment vertical="center"/>
    </xf>
    <xf numFmtId="165" fontId="32" fillId="8" borderId="1" xfId="3" applyNumberFormat="1" applyFont="1" applyFill="1" applyBorder="1" applyAlignment="1">
      <alignment horizontal="center" vertical="center"/>
    </xf>
    <xf numFmtId="165" fontId="33" fillId="0" borderId="3" xfId="3" applyNumberFormat="1" applyFont="1" applyBorder="1"/>
    <xf numFmtId="165" fontId="33" fillId="0" borderId="3" xfId="3" applyNumberFormat="1" applyFont="1" applyBorder="1" applyAlignment="1">
      <alignment vertical="center"/>
    </xf>
    <xf numFmtId="165" fontId="34" fillId="0" borderId="1" xfId="3" applyNumberFormat="1" applyFont="1" applyBorder="1"/>
    <xf numFmtId="165" fontId="33" fillId="0" borderId="1" xfId="3" applyNumberFormat="1" applyFont="1" applyBorder="1"/>
    <xf numFmtId="0" fontId="33" fillId="0" borderId="1" xfId="0" applyFont="1" applyBorder="1" applyAlignment="1">
      <alignment horizontal="center"/>
    </xf>
    <xf numFmtId="0" fontId="35" fillId="0" borderId="1" xfId="0" applyFont="1" applyBorder="1" applyAlignment="1">
      <alignment horizontal="center"/>
    </xf>
    <xf numFmtId="0" fontId="33" fillId="0" borderId="1" xfId="0" applyFont="1" applyBorder="1"/>
    <xf numFmtId="0" fontId="33" fillId="0" borderId="4" xfId="0" applyFont="1" applyBorder="1" applyAlignment="1">
      <alignment horizontal="center"/>
    </xf>
    <xf numFmtId="165" fontId="32" fillId="11" borderId="1" xfId="3" applyNumberFormat="1" applyFont="1" applyFill="1" applyBorder="1" applyAlignment="1">
      <alignment horizontal="center" vertical="center"/>
    </xf>
    <xf numFmtId="165" fontId="32" fillId="11" borderId="1" xfId="3" applyNumberFormat="1" applyFont="1" applyFill="1" applyBorder="1" applyAlignment="1">
      <alignment vertical="center"/>
    </xf>
    <xf numFmtId="165" fontId="32" fillId="11" borderId="1" xfId="3" applyNumberFormat="1" applyFont="1" applyFill="1" applyBorder="1" applyAlignment="1">
      <alignment horizontal="center" vertical="center" wrapText="1"/>
    </xf>
    <xf numFmtId="0" fontId="33" fillId="11" borderId="1" xfId="0" applyFont="1" applyFill="1" applyBorder="1"/>
    <xf numFmtId="0" fontId="33" fillId="11" borderId="1" xfId="0" applyFont="1" applyFill="1" applyBorder="1" applyAlignment="1">
      <alignment horizontal="left"/>
    </xf>
    <xf numFmtId="0" fontId="33" fillId="11" borderId="4" xfId="0" applyFont="1" applyFill="1" applyBorder="1" applyAlignment="1">
      <alignment horizontal="center"/>
    </xf>
    <xf numFmtId="165" fontId="32" fillId="12" borderId="1" xfId="3" applyNumberFormat="1" applyFont="1" applyFill="1" applyBorder="1" applyAlignment="1">
      <alignment horizontal="center" vertical="center" wrapText="1"/>
    </xf>
    <xf numFmtId="165" fontId="32" fillId="12" borderId="3" xfId="3" applyNumberFormat="1" applyFont="1" applyFill="1" applyBorder="1" applyAlignment="1">
      <alignment vertical="center" wrapText="1"/>
    </xf>
    <xf numFmtId="165" fontId="32" fillId="12" borderId="1" xfId="3" applyNumberFormat="1" applyFont="1" applyFill="1" applyBorder="1" applyAlignment="1">
      <alignment horizontal="center" vertical="center"/>
    </xf>
    <xf numFmtId="0" fontId="33" fillId="0" borderId="1" xfId="0" applyFont="1" applyBorder="1" applyAlignment="1">
      <alignment horizontal="left"/>
    </xf>
    <xf numFmtId="49" fontId="36" fillId="0" borderId="1" xfId="0" applyNumberFormat="1" applyFont="1" applyBorder="1"/>
    <xf numFmtId="0" fontId="33" fillId="9" borderId="1" xfId="0" applyFont="1" applyFill="1" applyBorder="1"/>
    <xf numFmtId="0" fontId="33" fillId="9" borderId="1" xfId="0" applyFont="1" applyFill="1" applyBorder="1" applyAlignment="1">
      <alignment horizontal="left"/>
    </xf>
    <xf numFmtId="165" fontId="32" fillId="8" borderId="1" xfId="3" applyNumberFormat="1" applyFont="1" applyFill="1" applyBorder="1" applyAlignment="1">
      <alignment horizontal="center" vertical="center" wrapText="1"/>
    </xf>
    <xf numFmtId="165" fontId="32" fillId="8" borderId="3" xfId="3" applyNumberFormat="1" applyFont="1" applyFill="1" applyBorder="1" applyAlignment="1">
      <alignment vertical="center" wrapText="1"/>
    </xf>
    <xf numFmtId="0" fontId="33" fillId="8" borderId="1" xfId="0" applyFont="1" applyFill="1" applyBorder="1" applyAlignment="1">
      <alignment horizontal="center" wrapText="1"/>
    </xf>
    <xf numFmtId="0" fontId="37" fillId="8" borderId="1" xfId="0" applyFont="1" applyFill="1" applyBorder="1"/>
    <xf numFmtId="0" fontId="37" fillId="8" borderId="1" xfId="0" applyFont="1" applyFill="1" applyBorder="1" applyAlignment="1">
      <alignment horizontal="center"/>
    </xf>
    <xf numFmtId="0" fontId="33" fillId="8" borderId="4" xfId="0" applyFont="1" applyFill="1" applyBorder="1" applyAlignment="1">
      <alignment horizontal="center"/>
    </xf>
    <xf numFmtId="166" fontId="0" fillId="0" borderId="0" xfId="1" applyNumberFormat="1" applyFont="1"/>
    <xf numFmtId="14" fontId="1" fillId="0" borderId="0" xfId="0" applyNumberFormat="1" applyFont="1"/>
    <xf numFmtId="14" fontId="0" fillId="0" borderId="0" xfId="0" applyNumberFormat="1"/>
    <xf numFmtId="18" fontId="0" fillId="0" borderId="0" xfId="0" applyNumberFormat="1"/>
    <xf numFmtId="0" fontId="3" fillId="0" borderId="0" xfId="0" applyFont="1"/>
    <xf numFmtId="166" fontId="0" fillId="2" borderId="0" xfId="1" applyNumberFormat="1" applyFont="1" applyFill="1"/>
    <xf numFmtId="166" fontId="0" fillId="0" borderId="0" xfId="1" applyNumberFormat="1" applyFont="1" applyAlignment="1">
      <alignment horizontal="center"/>
    </xf>
    <xf numFmtId="14" fontId="0" fillId="0" borderId="0" xfId="1" applyNumberFormat="1" applyFont="1"/>
    <xf numFmtId="166" fontId="0" fillId="0" borderId="0" xfId="1" applyNumberFormat="1" applyFont="1" applyAlignment="1">
      <alignment horizontal="center" vertical="center"/>
    </xf>
    <xf numFmtId="14" fontId="0" fillId="0" borderId="0" xfId="1" applyNumberFormat="1" applyFont="1" applyAlignment="1">
      <alignment horizontal="center" vertical="center"/>
    </xf>
    <xf numFmtId="18" fontId="0" fillId="0" borderId="0" xfId="0" applyNumberFormat="1" applyAlignment="1">
      <alignment horizontal="center"/>
    </xf>
    <xf numFmtId="0" fontId="0" fillId="8" borderId="1" xfId="0" applyFill="1" applyBorder="1" applyAlignment="1">
      <alignment horizontal="center"/>
    </xf>
    <xf numFmtId="18" fontId="0" fillId="8" borderId="1" xfId="0" applyNumberFormat="1" applyFill="1" applyBorder="1" applyAlignment="1">
      <alignment horizontal="center"/>
    </xf>
    <xf numFmtId="0" fontId="0" fillId="8" borderId="1" xfId="0" applyFill="1" applyBorder="1"/>
    <xf numFmtId="18" fontId="0" fillId="0" borderId="1" xfId="0" applyNumberFormat="1" applyBorder="1" applyAlignment="1">
      <alignment horizontal="center"/>
    </xf>
    <xf numFmtId="14" fontId="0" fillId="0" borderId="1" xfId="0" applyNumberFormat="1" applyBorder="1" applyAlignment="1">
      <alignment horizontal="center"/>
    </xf>
    <xf numFmtId="0" fontId="1" fillId="2" borderId="1" xfId="0" applyFont="1" applyFill="1" applyBorder="1"/>
    <xf numFmtId="0" fontId="0" fillId="0" borderId="5" xfId="0" applyBorder="1"/>
    <xf numFmtId="0" fontId="0" fillId="0" borderId="6" xfId="0" applyBorder="1"/>
    <xf numFmtId="0" fontId="0" fillId="0" borderId="7" xfId="0" applyBorder="1"/>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xf numFmtId="0" fontId="0" fillId="0" borderId="11" xfId="0" applyBorder="1"/>
    <xf numFmtId="0" fontId="0" fillId="0" borderId="10"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39" fillId="0" borderId="11" xfId="4" applyFont="1" applyBorder="1"/>
    <xf numFmtId="0" fontId="0" fillId="0" borderId="12" xfId="0" applyBorder="1"/>
    <xf numFmtId="0" fontId="0" fillId="0" borderId="13" xfId="0" applyBorder="1"/>
    <xf numFmtId="0" fontId="39" fillId="0" borderId="14" xfId="4" applyFont="1" applyBorder="1"/>
    <xf numFmtId="0" fontId="0" fillId="0" borderId="12"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40" fillId="0" borderId="0" xfId="0" applyFont="1" applyAlignment="1">
      <alignment horizontal="center"/>
    </xf>
    <xf numFmtId="0" fontId="40" fillId="0" borderId="5" xfId="0" applyFont="1" applyBorder="1" applyAlignment="1">
      <alignment horizontal="center"/>
    </xf>
    <xf numFmtId="0" fontId="40" fillId="0" borderId="6"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0" fontId="40" fillId="0" borderId="9" xfId="0" applyFont="1" applyBorder="1" applyAlignment="1">
      <alignment horizontal="center"/>
    </xf>
    <xf numFmtId="0" fontId="0" fillId="0" borderId="14" xfId="0" applyBorder="1"/>
    <xf numFmtId="0" fontId="41" fillId="0" borderId="0" xfId="0" applyFont="1" applyAlignment="1">
      <alignment horizontal="left"/>
    </xf>
    <xf numFmtId="166" fontId="0" fillId="0" borderId="0" xfId="1" applyNumberFormat="1" applyFont="1" applyAlignment="1">
      <alignment horizontal="right"/>
    </xf>
    <xf numFmtId="166" fontId="42" fillId="0" borderId="0" xfId="1" applyNumberFormat="1" applyFont="1" applyAlignment="1">
      <alignment horizontal="right"/>
    </xf>
    <xf numFmtId="166" fontId="43" fillId="0" borderId="0" xfId="1" applyNumberFormat="1" applyFont="1" applyAlignment="1">
      <alignment horizontal="right"/>
    </xf>
    <xf numFmtId="0" fontId="3" fillId="13" borderId="20" xfId="0" applyFont="1" applyFill="1" applyBorder="1"/>
    <xf numFmtId="0" fontId="3" fillId="8" borderId="24" xfId="0" applyFont="1" applyFill="1" applyBorder="1"/>
    <xf numFmtId="166" fontId="3" fillId="0" borderId="25" xfId="1" applyNumberFormat="1" applyFont="1" applyBorder="1" applyAlignment="1">
      <alignment horizontal="right"/>
    </xf>
    <xf numFmtId="166" fontId="3" fillId="0" borderId="25" xfId="1" applyNumberFormat="1" applyFont="1" applyBorder="1" applyAlignment="1">
      <alignment horizontal="center" wrapText="1"/>
    </xf>
    <xf numFmtId="166" fontId="3" fillId="0" borderId="25" xfId="1" applyNumberFormat="1" applyFont="1" applyBorder="1" applyAlignment="1">
      <alignment horizontal="center"/>
    </xf>
    <xf numFmtId="166" fontId="43" fillId="0" borderId="25" xfId="1" applyNumberFormat="1" applyFont="1" applyBorder="1" applyAlignment="1">
      <alignment horizontal="right"/>
    </xf>
    <xf numFmtId="9" fontId="43" fillId="0" borderId="25" xfId="2" applyFont="1" applyBorder="1" applyAlignment="1">
      <alignment horizontal="center" vertical="center"/>
    </xf>
    <xf numFmtId="0" fontId="3" fillId="8" borderId="26" xfId="0" applyFont="1" applyFill="1" applyBorder="1"/>
    <xf numFmtId="0" fontId="0" fillId="7" borderId="1" xfId="0" applyFill="1" applyBorder="1" applyAlignment="1">
      <alignment horizontal="center" vertical="center" wrapText="1"/>
    </xf>
    <xf numFmtId="166" fontId="0" fillId="8" borderId="24" xfId="1" applyNumberFormat="1" applyFont="1" applyFill="1" applyBorder="1" applyAlignment="1">
      <alignment horizontal="center" vertical="center" wrapText="1"/>
    </xf>
    <xf numFmtId="166" fontId="0" fillId="0" borderId="1" xfId="1" applyNumberFormat="1" applyFont="1" applyBorder="1" applyAlignment="1">
      <alignment horizontal="center" vertical="center" wrapText="1"/>
    </xf>
    <xf numFmtId="166" fontId="44" fillId="0" borderId="1" xfId="1" applyNumberFormat="1" applyFont="1" applyBorder="1" applyAlignment="1">
      <alignment horizontal="center" vertical="center" wrapText="1"/>
    </xf>
    <xf numFmtId="166" fontId="43" fillId="0" borderId="1" xfId="1" applyNumberFormat="1" applyFont="1" applyBorder="1" applyAlignment="1">
      <alignment horizontal="center" vertical="center" wrapText="1"/>
    </xf>
    <xf numFmtId="166" fontId="43" fillId="0" borderId="1" xfId="1" applyNumberFormat="1" applyFont="1" applyBorder="1" applyAlignment="1">
      <alignment horizontal="center" wrapText="1"/>
    </xf>
    <xf numFmtId="166" fontId="0" fillId="8" borderId="26" xfId="1" applyNumberFormat="1" applyFont="1" applyFill="1" applyBorder="1" applyAlignment="1">
      <alignment horizontal="center" vertical="center" wrapText="1"/>
    </xf>
    <xf numFmtId="166" fontId="0" fillId="9" borderId="1" xfId="1" applyNumberFormat="1" applyFont="1" applyFill="1" applyBorder="1" applyAlignment="1">
      <alignment horizontal="center" vertical="center" wrapText="1"/>
    </xf>
    <xf numFmtId="166" fontId="44" fillId="9" borderId="1" xfId="1" applyNumberFormat="1" applyFont="1" applyFill="1" applyBorder="1" applyAlignment="1">
      <alignment horizontal="center" vertical="center" wrapText="1"/>
    </xf>
    <xf numFmtId="166" fontId="43" fillId="9" borderId="1" xfId="1" applyNumberFormat="1" applyFont="1" applyFill="1" applyBorder="1" applyAlignment="1">
      <alignment horizontal="center" vertical="center" wrapText="1"/>
    </xf>
    <xf numFmtId="166" fontId="43" fillId="9" borderId="1" xfId="1" applyNumberFormat="1" applyFont="1" applyFill="1" applyBorder="1" applyAlignment="1">
      <alignment horizontal="center" wrapText="1"/>
    </xf>
    <xf numFmtId="167" fontId="0" fillId="0" borderId="1" xfId="1" applyNumberFormat="1" applyFont="1" applyBorder="1" applyAlignment="1">
      <alignment horizontal="center" vertical="center" wrapText="1"/>
    </xf>
    <xf numFmtId="166" fontId="0" fillId="0" borderId="1" xfId="1" applyNumberFormat="1" applyFont="1" applyBorder="1" applyAlignment="1">
      <alignment horizontal="right"/>
    </xf>
    <xf numFmtId="166" fontId="44" fillId="0" borderId="1" xfId="1" applyNumberFormat="1" applyFont="1" applyBorder="1" applyAlignment="1">
      <alignment horizontal="right"/>
    </xf>
    <xf numFmtId="166" fontId="43" fillId="0" borderId="1" xfId="1" applyNumberFormat="1" applyFont="1" applyBorder="1" applyAlignment="1">
      <alignment horizontal="right"/>
    </xf>
    <xf numFmtId="167" fontId="43" fillId="0" borderId="1" xfId="1" applyNumberFormat="1" applyFont="1" applyBorder="1" applyAlignment="1">
      <alignment horizontal="right"/>
    </xf>
    <xf numFmtId="166" fontId="0" fillId="0" borderId="1" xfId="1" applyNumberFormat="1" applyFont="1" applyBorder="1" applyAlignment="1">
      <alignment horizontal="center"/>
    </xf>
    <xf numFmtId="0" fontId="0" fillId="8" borderId="24" xfId="0" applyFill="1" applyBorder="1"/>
    <xf numFmtId="0" fontId="0" fillId="8" borderId="26" xfId="0" applyFill="1" applyBorder="1"/>
    <xf numFmtId="168" fontId="0" fillId="8" borderId="24" xfId="0" applyNumberFormat="1" applyFill="1" applyBorder="1"/>
    <xf numFmtId="168" fontId="0" fillId="8" borderId="26" xfId="0" applyNumberFormat="1" applyFill="1" applyBorder="1"/>
    <xf numFmtId="0" fontId="0" fillId="8" borderId="27" xfId="0" applyFill="1" applyBorder="1"/>
    <xf numFmtId="166" fontId="42" fillId="0" borderId="1" xfId="1" applyNumberFormat="1" applyFont="1" applyBorder="1" applyAlignment="1">
      <alignment horizontal="right"/>
    </xf>
    <xf numFmtId="0" fontId="0" fillId="8" borderId="28" xfId="0" applyFill="1" applyBorder="1"/>
    <xf numFmtId="166" fontId="0" fillId="2" borderId="1" xfId="1" applyNumberFormat="1" applyFont="1" applyFill="1" applyBorder="1" applyAlignment="1">
      <alignment horizontal="right"/>
    </xf>
    <xf numFmtId="166" fontId="3" fillId="2" borderId="1" xfId="1" applyNumberFormat="1" applyFont="1" applyFill="1" applyBorder="1" applyAlignment="1">
      <alignment horizontal="left"/>
    </xf>
    <xf numFmtId="166" fontId="42" fillId="2" borderId="1" xfId="1" applyNumberFormat="1" applyFont="1" applyFill="1" applyBorder="1" applyAlignment="1">
      <alignment horizontal="right"/>
    </xf>
    <xf numFmtId="166" fontId="43" fillId="2" borderId="1" xfId="1" applyNumberFormat="1" applyFont="1" applyFill="1" applyBorder="1" applyAlignment="1">
      <alignment horizontal="right"/>
    </xf>
    <xf numFmtId="168" fontId="0" fillId="8" borderId="1" xfId="0" applyNumberFormat="1" applyFill="1" applyBorder="1"/>
    <xf numFmtId="166" fontId="45" fillId="0" borderId="1" xfId="1" applyNumberFormat="1" applyFont="1" applyBorder="1" applyAlignment="1">
      <alignment horizontal="left"/>
    </xf>
    <xf numFmtId="166" fontId="15" fillId="0" borderId="1" xfId="1" applyNumberFormat="1" applyFont="1" applyBorder="1" applyAlignment="1">
      <alignment horizontal="left"/>
    </xf>
    <xf numFmtId="166" fontId="46" fillId="0" borderId="1" xfId="1" applyNumberFormat="1" applyFont="1" applyBorder="1" applyAlignment="1">
      <alignment horizontal="center"/>
    </xf>
    <xf numFmtId="166" fontId="0" fillId="0" borderId="25" xfId="1" applyNumberFormat="1" applyFont="1" applyBorder="1" applyAlignment="1">
      <alignment horizontal="right"/>
    </xf>
    <xf numFmtId="166" fontId="42" fillId="0" borderId="25" xfId="1" applyNumberFormat="1" applyFont="1" applyBorder="1" applyAlignment="1">
      <alignment horizontal="right"/>
    </xf>
    <xf numFmtId="166" fontId="0" fillId="0" borderId="25" xfId="1" applyNumberFormat="1" applyFont="1" applyBorder="1" applyAlignment="1">
      <alignment horizontal="left"/>
    </xf>
    <xf numFmtId="0" fontId="0" fillId="0" borderId="0" xfId="0" applyAlignment="1">
      <alignment horizontal="left"/>
    </xf>
    <xf numFmtId="166" fontId="0" fillId="0" borderId="1" xfId="1" applyNumberFormat="1" applyFont="1" applyBorder="1" applyAlignment="1">
      <alignment horizontal="left"/>
    </xf>
    <xf numFmtId="166" fontId="0" fillId="0" borderId="1" xfId="1" applyNumberFormat="1" applyFont="1" applyBorder="1" applyAlignment="1">
      <alignment horizontal="left" vertical="center"/>
    </xf>
    <xf numFmtId="0" fontId="45" fillId="0" borderId="1" xfId="0" applyFont="1" applyBorder="1" applyAlignment="1">
      <alignment horizontal="left"/>
    </xf>
    <xf numFmtId="0" fontId="0" fillId="0" borderId="29" xfId="0" applyBorder="1"/>
    <xf numFmtId="0" fontId="0" fillId="0" borderId="30" xfId="0" applyBorder="1"/>
    <xf numFmtId="0" fontId="0" fillId="2" borderId="3" xfId="0" applyFill="1" applyBorder="1" applyAlignment="1">
      <alignment horizontal="left"/>
    </xf>
    <xf numFmtId="0" fontId="0" fillId="0" borderId="31" xfId="0" applyBorder="1" applyAlignment="1">
      <alignment horizontal="left"/>
    </xf>
    <xf numFmtId="0" fontId="0" fillId="0" borderId="11" xfId="0" applyBorder="1" applyAlignment="1">
      <alignment horizontal="left"/>
    </xf>
    <xf numFmtId="0" fontId="0" fillId="0" borderId="3" xfId="0" applyBorder="1"/>
    <xf numFmtId="0" fontId="0" fillId="4" borderId="3" xfId="0" applyFill="1" applyBorder="1" applyAlignment="1">
      <alignment horizontal="left"/>
    </xf>
    <xf numFmtId="166" fontId="0" fillId="2" borderId="3" xfId="1" applyNumberFormat="1" applyFont="1" applyFill="1" applyBorder="1" applyAlignment="1">
      <alignment horizontal="center"/>
    </xf>
    <xf numFmtId="0" fontId="0" fillId="0" borderId="31" xfId="0" applyBorder="1"/>
    <xf numFmtId="0" fontId="0" fillId="2" borderId="32" xfId="0" applyFill="1" applyBorder="1" applyAlignment="1">
      <alignment horizontal="center"/>
    </xf>
    <xf numFmtId="0" fontId="0" fillId="0" borderId="36" xfId="0" applyBorder="1" applyAlignment="1">
      <alignment horizontal="center"/>
    </xf>
    <xf numFmtId="166" fontId="3" fillId="0" borderId="37" xfId="1" applyNumberFormat="1" applyFont="1" applyBorder="1" applyAlignment="1">
      <alignment horizontal="right"/>
    </xf>
    <xf numFmtId="166" fontId="3" fillId="0" borderId="37" xfId="1" applyNumberFormat="1" applyFont="1" applyBorder="1" applyAlignment="1">
      <alignment horizontal="center"/>
    </xf>
    <xf numFmtId="166" fontId="3" fillId="0" borderId="37" xfId="1" applyNumberFormat="1" applyFont="1" applyBorder="1" applyAlignment="1">
      <alignment horizontal="center" wrapText="1"/>
    </xf>
    <xf numFmtId="166" fontId="43" fillId="0" borderId="37" xfId="1" applyNumberFormat="1" applyFont="1" applyBorder="1" applyAlignment="1">
      <alignment horizontal="right"/>
    </xf>
    <xf numFmtId="9" fontId="43" fillId="0" borderId="37" xfId="2" applyFont="1" applyBorder="1" applyAlignment="1">
      <alignment horizontal="center" vertical="center"/>
    </xf>
    <xf numFmtId="166" fontId="43" fillId="0" borderId="38" xfId="1" applyNumberFormat="1" applyFont="1" applyBorder="1" applyAlignment="1">
      <alignment horizontal="right"/>
    </xf>
    <xf numFmtId="0" fontId="45" fillId="0" borderId="1" xfId="0" applyFont="1" applyBorder="1" applyAlignment="1">
      <alignment horizontal="left" vertical="center"/>
    </xf>
    <xf numFmtId="0" fontId="0" fillId="0" borderId="15" xfId="0" applyBorder="1" applyAlignment="1">
      <alignment horizontal="center" vertical="center"/>
    </xf>
    <xf numFmtId="166" fontId="0" fillId="0" borderId="13" xfId="1" applyNumberFormat="1" applyFont="1" applyBorder="1" applyAlignment="1">
      <alignment horizontal="center" vertical="center" wrapText="1"/>
    </xf>
    <xf numFmtId="166" fontId="44" fillId="0" borderId="13" xfId="1" applyNumberFormat="1" applyFont="1" applyBorder="1" applyAlignment="1">
      <alignment horizontal="center" vertical="center" wrapText="1"/>
    </xf>
    <xf numFmtId="166" fontId="43" fillId="0" borderId="13" xfId="1" applyNumberFormat="1" applyFont="1" applyBorder="1" applyAlignment="1">
      <alignment horizontal="center" vertical="center" wrapText="1"/>
    </xf>
    <xf numFmtId="166" fontId="43" fillId="0" borderId="12" xfId="1"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left" vertical="center"/>
    </xf>
    <xf numFmtId="0" fontId="1" fillId="0" borderId="3" xfId="0" applyFont="1" applyBorder="1" applyAlignment="1">
      <alignment horizontal="left" vertical="center" wrapText="1"/>
    </xf>
    <xf numFmtId="166" fontId="0" fillId="0" borderId="6" xfId="1" applyNumberFormat="1" applyFont="1" applyBorder="1" applyAlignment="1">
      <alignment horizontal="center" vertical="center" wrapText="1"/>
    </xf>
    <xf numFmtId="166" fontId="0" fillId="0" borderId="5" xfId="1" applyNumberFormat="1" applyFont="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wrapText="1"/>
    </xf>
    <xf numFmtId="0" fontId="1" fillId="11" borderId="3" xfId="0" applyFont="1" applyFill="1" applyBorder="1" applyAlignment="1">
      <alignment horizontal="center"/>
    </xf>
    <xf numFmtId="0" fontId="1" fillId="11" borderId="3" xfId="0" applyFont="1" applyFill="1" applyBorder="1" applyAlignment="1">
      <alignment horizontal="left"/>
    </xf>
    <xf numFmtId="0" fontId="0" fillId="11" borderId="1" xfId="0" applyFill="1" applyBorder="1" applyAlignment="1">
      <alignment horizontal="center" wrapText="1"/>
    </xf>
    <xf numFmtId="0" fontId="0" fillId="11" borderId="1" xfId="0" applyFill="1" applyBorder="1" applyAlignment="1">
      <alignment horizontal="center" vertical="center" wrapText="1"/>
    </xf>
    <xf numFmtId="14" fontId="0" fillId="0" borderId="25" xfId="0" applyNumberFormat="1" applyBorder="1" applyAlignment="1">
      <alignment horizontal="center"/>
    </xf>
    <xf numFmtId="166" fontId="0" fillId="0" borderId="25" xfId="1" applyNumberFormat="1" applyFont="1" applyBorder="1" applyAlignment="1">
      <alignment horizontal="center"/>
    </xf>
    <xf numFmtId="166" fontId="44" fillId="0" borderId="25" xfId="1" applyNumberFormat="1" applyFont="1" applyBorder="1" applyAlignment="1">
      <alignment horizontal="right"/>
    </xf>
    <xf numFmtId="167" fontId="43" fillId="0" borderId="25" xfId="1" applyNumberFormat="1" applyFont="1" applyBorder="1" applyAlignment="1">
      <alignment horizontal="right"/>
    </xf>
    <xf numFmtId="14" fontId="0" fillId="0" borderId="1" xfId="0" quotePrefix="1" applyNumberFormat="1" applyBorder="1" applyAlignment="1">
      <alignment horizontal="center"/>
    </xf>
    <xf numFmtId="0" fontId="40" fillId="0" borderId="1" xfId="0" applyFont="1" applyBorder="1" applyAlignment="1">
      <alignment horizontal="left"/>
    </xf>
    <xf numFmtId="166" fontId="0" fillId="0" borderId="1" xfId="0" applyNumberFormat="1" applyBorder="1"/>
    <xf numFmtId="166" fontId="0" fillId="0" borderId="3" xfId="0" applyNumberFormat="1" applyBorder="1"/>
    <xf numFmtId="0" fontId="0" fillId="0" borderId="3" xfId="0" applyBorder="1" applyAlignment="1">
      <alignment horizontal="left"/>
    </xf>
    <xf numFmtId="14" fontId="0" fillId="9" borderId="1" xfId="0" applyNumberFormat="1" applyFill="1" applyBorder="1" applyAlignment="1">
      <alignment horizontal="center"/>
    </xf>
    <xf numFmtId="166" fontId="0" fillId="9" borderId="1" xfId="1" applyNumberFormat="1" applyFont="1" applyFill="1" applyBorder="1" applyAlignment="1">
      <alignment horizontal="right"/>
    </xf>
    <xf numFmtId="166" fontId="0" fillId="9" borderId="1" xfId="1" applyNumberFormat="1" applyFont="1" applyFill="1" applyBorder="1" applyAlignment="1">
      <alignment horizontal="center"/>
    </xf>
    <xf numFmtId="166" fontId="0" fillId="8" borderId="1" xfId="0" applyNumberFormat="1" applyFill="1" applyBorder="1"/>
    <xf numFmtId="0" fontId="1" fillId="7" borderId="1" xfId="0" applyFont="1" applyFill="1" applyBorder="1" applyAlignment="1">
      <alignment horizontal="center" vertical="center" wrapText="1"/>
    </xf>
    <xf numFmtId="166" fontId="1" fillId="7" borderId="1" xfId="0" applyNumberFormat="1" applyFont="1" applyFill="1" applyBorder="1" applyAlignment="1">
      <alignment horizontal="center" vertical="center"/>
    </xf>
    <xf numFmtId="0" fontId="0" fillId="2" borderId="3" xfId="0" applyFill="1" applyBorder="1" applyAlignment="1">
      <alignment horizontal="center"/>
    </xf>
    <xf numFmtId="166" fontId="0" fillId="0" borderId="3" xfId="1" applyNumberFormat="1" applyFont="1" applyBorder="1" applyAlignment="1">
      <alignment horizontal="center"/>
    </xf>
    <xf numFmtId="0" fontId="0" fillId="2" borderId="0" xfId="0" applyFill="1" applyAlignment="1">
      <alignment horizontal="left"/>
    </xf>
    <xf numFmtId="14" fontId="0" fillId="0" borderId="0" xfId="0" applyNumberFormat="1" applyAlignment="1">
      <alignment horizontal="left"/>
    </xf>
    <xf numFmtId="18" fontId="0" fillId="0" borderId="0" xfId="0" applyNumberFormat="1" applyAlignment="1">
      <alignment horizontal="left"/>
    </xf>
    <xf numFmtId="0" fontId="45" fillId="0" borderId="1" xfId="0" applyFont="1" applyBorder="1" applyAlignment="1">
      <alignment horizontal="center" vertical="center"/>
    </xf>
    <xf numFmtId="0" fontId="45" fillId="0" borderId="1" xfId="0" applyFont="1" applyBorder="1" applyAlignment="1">
      <alignment horizontal="center" vertical="center" wrapText="1"/>
    </xf>
    <xf numFmtId="0" fontId="45" fillId="0" borderId="0" xfId="0" applyFont="1" applyAlignment="1">
      <alignment horizontal="center" vertical="center"/>
    </xf>
    <xf numFmtId="0" fontId="45" fillId="2" borderId="1" xfId="0" applyFont="1" applyFill="1" applyBorder="1" applyAlignment="1">
      <alignment horizontal="center" vertical="center"/>
    </xf>
    <xf numFmtId="0" fontId="45" fillId="2" borderId="1" xfId="0" applyFont="1" applyFill="1" applyBorder="1" applyAlignment="1">
      <alignment horizontal="center" vertical="center" wrapText="1"/>
    </xf>
    <xf numFmtId="0" fontId="1" fillId="0" borderId="0" xfId="0" applyFont="1"/>
    <xf numFmtId="0" fontId="0" fillId="0" borderId="11" xfId="0" applyBorder="1" applyAlignment="1">
      <alignment horizontal="center"/>
    </xf>
    <xf numFmtId="0" fontId="0" fillId="0" borderId="2" xfId="0" applyBorder="1" applyAlignment="1">
      <alignment horizontal="center"/>
    </xf>
    <xf numFmtId="0" fontId="0" fillId="0" borderId="20" xfId="0" applyBorder="1" applyAlignment="1">
      <alignment horizontal="center"/>
    </xf>
    <xf numFmtId="0" fontId="0" fillId="8" borderId="25" xfId="0" applyFill="1" applyBorder="1" applyAlignment="1">
      <alignment horizontal="center"/>
    </xf>
    <xf numFmtId="0" fontId="1" fillId="0" borderId="1" xfId="0" applyFont="1" applyBorder="1"/>
    <xf numFmtId="0" fontId="0" fillId="0" borderId="1" xfId="0" quotePrefix="1" applyBorder="1" applyAlignment="1">
      <alignment horizontal="center"/>
    </xf>
    <xf numFmtId="0" fontId="1" fillId="0" borderId="1" xfId="0" applyFont="1" applyBorder="1" applyAlignment="1">
      <alignment wrapText="1"/>
    </xf>
    <xf numFmtId="0" fontId="3" fillId="0" borderId="1" xfId="0" quotePrefix="1" applyFont="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3" xfId="0" applyBorder="1" applyAlignment="1">
      <alignment horizontal="left" vertical="center"/>
    </xf>
    <xf numFmtId="0" fontId="0" fillId="0" borderId="3" xfId="0" applyBorder="1" applyAlignment="1">
      <alignment vertical="center"/>
    </xf>
    <xf numFmtId="14" fontId="3" fillId="0" borderId="0" xfId="0" applyNumberFormat="1" applyFont="1" applyAlignment="1">
      <alignment horizontal="center"/>
    </xf>
    <xf numFmtId="0" fontId="3" fillId="0" borderId="0" xfId="0" applyFont="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7" fillId="0" borderId="1" xfId="0" applyFont="1" applyBorder="1" applyAlignment="1">
      <alignment horizontal="center"/>
    </xf>
    <xf numFmtId="0" fontId="47" fillId="0" borderId="1" xfId="0" applyFont="1" applyBorder="1" applyAlignment="1">
      <alignment horizontal="center" wrapText="1"/>
    </xf>
    <xf numFmtId="14" fontId="0" fillId="0" borderId="0" xfId="0" applyNumberFormat="1" applyAlignment="1">
      <alignment horizontal="center"/>
    </xf>
    <xf numFmtId="166" fontId="0" fillId="0" borderId="1" xfId="1" applyNumberFormat="1" applyFont="1" applyBorder="1"/>
    <xf numFmtId="14" fontId="0" fillId="0" borderId="1" xfId="0" applyNumberFormat="1" applyBorder="1"/>
    <xf numFmtId="166" fontId="1" fillId="2" borderId="1" xfId="1" applyNumberFormat="1" applyFont="1" applyFill="1" applyBorder="1"/>
    <xf numFmtId="166" fontId="1" fillId="0" borderId="1" xfId="1" applyNumberFormat="1" applyFont="1" applyBorder="1" applyAlignment="1">
      <alignment horizontal="center"/>
    </xf>
    <xf numFmtId="166" fontId="3" fillId="0" borderId="1" xfId="1" applyNumberFormat="1" applyFont="1" applyBorder="1" applyAlignment="1">
      <alignment horizontal="center"/>
    </xf>
    <xf numFmtId="0" fontId="3" fillId="0" borderId="0" xfId="0" applyFont="1" applyAlignment="1">
      <alignment horizontal="center"/>
    </xf>
    <xf numFmtId="0" fontId="8" fillId="0" borderId="1" xfId="0" quotePrefix="1"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xf>
    <xf numFmtId="0" fontId="6" fillId="4" borderId="1" xfId="0" applyFont="1" applyFill="1" applyBorder="1" applyAlignment="1">
      <alignment horizontal="left" vertical="center"/>
    </xf>
    <xf numFmtId="0" fontId="5" fillId="4" borderId="1" xfId="0" applyFont="1" applyFill="1" applyBorder="1" applyAlignment="1">
      <alignment horizontal="left" vertical="center"/>
    </xf>
    <xf numFmtId="0" fontId="8" fillId="4" borderId="1" xfId="0" quotePrefix="1" applyFont="1" applyFill="1" applyBorder="1" applyAlignment="1">
      <alignment horizontal="left" vertical="center"/>
    </xf>
    <xf numFmtId="0" fontId="2" fillId="2" borderId="1" xfId="0" applyFont="1" applyFill="1" applyBorder="1" applyAlignment="1">
      <alignment horizontal="left" vertical="center"/>
    </xf>
    <xf numFmtId="0" fontId="11" fillId="0" borderId="1" xfId="0" applyFont="1" applyBorder="1" applyAlignment="1">
      <alignment horizontal="left" vertical="center"/>
    </xf>
    <xf numFmtId="0" fontId="14" fillId="8" borderId="1" xfId="0" applyFont="1" applyFill="1" applyBorder="1" applyAlignment="1">
      <alignment horizontal="left" vertical="center"/>
    </xf>
    <xf numFmtId="0" fontId="16" fillId="7" borderId="1" xfId="0" applyFont="1" applyFill="1" applyBorder="1" applyAlignment="1">
      <alignment horizontal="left" vertical="center"/>
    </xf>
    <xf numFmtId="0" fontId="14" fillId="2" borderId="1" xfId="0" applyFont="1" applyFill="1" applyBorder="1" applyAlignment="1">
      <alignment horizontal="left" vertical="center"/>
    </xf>
    <xf numFmtId="0" fontId="2" fillId="4" borderId="1" xfId="0" applyFont="1" applyFill="1" applyBorder="1" applyAlignment="1">
      <alignment horizontal="left" vertical="center"/>
    </xf>
    <xf numFmtId="0" fontId="20" fillId="0" borderId="1" xfId="0" applyFont="1" applyBorder="1" applyAlignment="1">
      <alignment horizontal="left" vertical="center"/>
    </xf>
    <xf numFmtId="0" fontId="7" fillId="0" borderId="1" xfId="0" applyFont="1" applyBorder="1" applyAlignment="1">
      <alignment horizontal="left"/>
    </xf>
    <xf numFmtId="0" fontId="14" fillId="9" borderId="1" xfId="0" applyFont="1" applyFill="1" applyBorder="1" applyAlignment="1">
      <alignment horizontal="left" vertical="center"/>
    </xf>
    <xf numFmtId="0" fontId="2" fillId="6" borderId="1" xfId="0" applyFont="1" applyFill="1" applyBorder="1" applyAlignment="1">
      <alignment horizontal="left" vertical="center"/>
    </xf>
    <xf numFmtId="0" fontId="2" fillId="0" borderId="2" xfId="0" applyFont="1" applyBorder="1" applyAlignment="1">
      <alignment horizontal="left" vertical="center"/>
    </xf>
    <xf numFmtId="0" fontId="29" fillId="0" borderId="1" xfId="0" applyFont="1" applyBorder="1" applyAlignment="1">
      <alignment horizontal="left" vertical="center"/>
    </xf>
    <xf numFmtId="0" fontId="29" fillId="10" borderId="1" xfId="0" applyFont="1" applyFill="1" applyBorder="1" applyAlignment="1">
      <alignment horizontal="left" vertical="center"/>
    </xf>
    <xf numFmtId="0" fontId="25" fillId="2" borderId="1" xfId="0" applyFont="1" applyFill="1" applyBorder="1" applyAlignment="1">
      <alignment horizontal="left" vertical="center"/>
    </xf>
    <xf numFmtId="0" fontId="7" fillId="0" borderId="1" xfId="0" applyFont="1" applyBorder="1" applyAlignment="1">
      <alignment horizontal="left" vertical="center"/>
    </xf>
    <xf numFmtId="0" fontId="2" fillId="0" borderId="0" xfId="0" applyFont="1" applyAlignment="1">
      <alignment horizontal="left" vertical="center"/>
    </xf>
    <xf numFmtId="0" fontId="6" fillId="0" borderId="1" xfId="0" applyFont="1" applyBorder="1" applyAlignment="1">
      <alignment horizontal="left" vertical="center"/>
    </xf>
    <xf numFmtId="0" fontId="1" fillId="4" borderId="1" xfId="0" applyFont="1" applyFill="1" applyBorder="1" applyAlignment="1">
      <alignment horizontal="left"/>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18" fontId="1" fillId="2" borderId="1"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3" fillId="0" borderId="19" xfId="0" applyFont="1" applyBorder="1" applyAlignment="1">
      <alignment horizontal="center"/>
    </xf>
    <xf numFmtId="0" fontId="3" fillId="0" borderId="18" xfId="0" applyFont="1" applyBorder="1" applyAlignment="1">
      <alignment horizontal="center"/>
    </xf>
    <xf numFmtId="0" fontId="3" fillId="0" borderId="17" xfId="0" applyFont="1" applyBorder="1" applyAlignment="1">
      <alignment horizontal="center"/>
    </xf>
    <xf numFmtId="166" fontId="3" fillId="2" borderId="21" xfId="1" applyNumberFormat="1" applyFont="1" applyFill="1" applyBorder="1" applyAlignment="1">
      <alignment horizontal="center"/>
    </xf>
    <xf numFmtId="166" fontId="3" fillId="2" borderId="22" xfId="1" applyNumberFormat="1" applyFont="1" applyFill="1" applyBorder="1" applyAlignment="1">
      <alignment horizontal="center"/>
    </xf>
    <xf numFmtId="0" fontId="0" fillId="2" borderId="22" xfId="0" applyFill="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166" fontId="3" fillId="2" borderId="33" xfId="1" applyNumberFormat="1" applyFont="1" applyFill="1" applyBorder="1" applyAlignment="1">
      <alignment horizontal="center"/>
    </xf>
    <xf numFmtId="166" fontId="3" fillId="2" borderId="34" xfId="1" applyNumberFormat="1" applyFont="1" applyFill="1" applyBorder="1" applyAlignment="1">
      <alignment horizontal="center"/>
    </xf>
    <xf numFmtId="0" fontId="0" fillId="2" borderId="34" xfId="0" applyFill="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11" fillId="0" borderId="1" xfId="0" applyFont="1" applyBorder="1" applyAlignment="1">
      <alignment vertical="center"/>
    </xf>
  </cellXfs>
  <cellStyles count="5">
    <cellStyle name="Comma" xfId="1" builtinId="3"/>
    <cellStyle name="Comma 2" xfId="3"/>
    <cellStyle name="Hyperlink" xfId="4" builtinId="8"/>
    <cellStyle name="Normal" xfId="0" builtinId="0"/>
    <cellStyle name="Percent" xfId="2" builtinId="5"/>
  </cellStyles>
  <dxfs count="0"/>
  <tableStyles count="0" defaultTableStyle="TableStyleMedium2" defaultPivotStyle="PivotStyleLight16"/>
  <colors>
    <mruColors>
      <color rgb="FFCC99FF"/>
      <color rgb="FFCC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mailto:Anthony.Githaga@imbank.co.ke" TargetMode="External"/><Relationship Id="rId7" Type="http://schemas.openxmlformats.org/officeDocument/2006/relationships/printerSettings" Target="../printerSettings/printerSettings5.bin"/><Relationship Id="rId2" Type="http://schemas.openxmlformats.org/officeDocument/2006/relationships/hyperlink" Target="mailto:ReemaS@imbank.co.ke" TargetMode="External"/><Relationship Id="rId1" Type="http://schemas.openxmlformats.org/officeDocument/2006/relationships/hyperlink" Target="mailto:DOmbonya@imbank.co.ke" TargetMode="External"/><Relationship Id="rId6" Type="http://schemas.openxmlformats.org/officeDocument/2006/relationships/hyperlink" Target="mailto:Romano.Ochako@imbank.co.ke" TargetMode="External"/><Relationship Id="rId5" Type="http://schemas.openxmlformats.org/officeDocument/2006/relationships/hyperlink" Target="mailto:Jackson.Kalinda@imbank.co.ke" TargetMode="External"/><Relationship Id="rId4" Type="http://schemas.openxmlformats.org/officeDocument/2006/relationships/hyperlink" Target="mailto:RWakaba@imbank.co.k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F13"/>
  <sheetViews>
    <sheetView workbookViewId="0">
      <selection activeCell="F20" sqref="F20"/>
    </sheetView>
  </sheetViews>
  <sheetFormatPr defaultRowHeight="15" x14ac:dyDescent="0.25"/>
  <cols>
    <col min="3" max="3" width="21.5703125" bestFit="1" customWidth="1"/>
    <col min="4" max="4" width="16.42578125" style="232" bestFit="1" customWidth="1"/>
  </cols>
  <sheetData>
    <row r="2" spans="2:6" x14ac:dyDescent="0.25">
      <c r="B2" s="33"/>
      <c r="C2" s="33"/>
      <c r="D2" s="288"/>
      <c r="E2" s="33"/>
      <c r="F2" s="33"/>
    </row>
    <row r="3" spans="2:6" x14ac:dyDescent="0.25">
      <c r="C3" t="s">
        <v>782</v>
      </c>
      <c r="D3" s="232" t="s">
        <v>588</v>
      </c>
    </row>
    <row r="4" spans="2:6" x14ac:dyDescent="0.25">
      <c r="C4" t="s">
        <v>651</v>
      </c>
      <c r="D4" s="232" t="s">
        <v>784</v>
      </c>
    </row>
    <row r="5" spans="2:6" x14ac:dyDescent="0.25">
      <c r="C5" t="s">
        <v>783</v>
      </c>
      <c r="D5" s="232" t="s">
        <v>785</v>
      </c>
    </row>
    <row r="7" spans="2:6" x14ac:dyDescent="0.25">
      <c r="C7" t="s">
        <v>602</v>
      </c>
      <c r="D7" s="289">
        <v>45185</v>
      </c>
    </row>
    <row r="8" spans="2:6" x14ac:dyDescent="0.25">
      <c r="C8" t="s">
        <v>780</v>
      </c>
      <c r="D8" s="232" t="str">
        <f>TEXT(D7, "dddd")</f>
        <v>Saturday</v>
      </c>
    </row>
    <row r="9" spans="2:6" x14ac:dyDescent="0.25">
      <c r="C9" t="s">
        <v>598</v>
      </c>
      <c r="D9" s="290">
        <v>0.54166666666666663</v>
      </c>
    </row>
    <row r="11" spans="2:6" x14ac:dyDescent="0.25">
      <c r="C11" t="s">
        <v>781</v>
      </c>
      <c r="D11" s="232" t="s">
        <v>594</v>
      </c>
    </row>
    <row r="13" spans="2:6" x14ac:dyDescent="0.25">
      <c r="B13" s="33"/>
      <c r="C13" s="33"/>
      <c r="D13" s="288"/>
      <c r="E13" s="33"/>
      <c r="F13" s="3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1"/>
  <sheetViews>
    <sheetView workbookViewId="0">
      <selection activeCell="G34" sqref="G34"/>
    </sheetView>
  </sheetViews>
  <sheetFormatPr defaultRowHeight="15" x14ac:dyDescent="0.25"/>
  <cols>
    <col min="1" max="1" width="4.7109375" customWidth="1"/>
    <col min="2" max="2" width="3.5703125" style="1" customWidth="1"/>
    <col min="3" max="3" width="37.85546875" customWidth="1"/>
    <col min="4" max="4" width="33.85546875" style="1" customWidth="1"/>
    <col min="5" max="7" width="13.85546875" style="1" customWidth="1"/>
    <col min="8" max="8" width="30.28515625" bestFit="1" customWidth="1"/>
    <col min="9" max="9" width="36.85546875" bestFit="1" customWidth="1"/>
    <col min="10" max="10" width="45.28515625" bestFit="1" customWidth="1"/>
    <col min="11" max="11" width="3.140625" customWidth="1"/>
  </cols>
  <sheetData>
    <row r="2" spans="2:10" ht="15.75" thickBot="1" x14ac:dyDescent="0.3"/>
    <row r="3" spans="2:10" x14ac:dyDescent="0.25">
      <c r="B3" s="176"/>
      <c r="C3" s="172"/>
      <c r="D3" s="177"/>
      <c r="E3" s="358" t="s">
        <v>652</v>
      </c>
      <c r="F3" s="359"/>
      <c r="G3" s="360"/>
      <c r="H3" s="184"/>
      <c r="I3" s="172"/>
      <c r="J3" s="171"/>
    </row>
    <row r="4" spans="2:10" s="178" customFormat="1" ht="15.75" thickBot="1" x14ac:dyDescent="0.3">
      <c r="B4" s="182"/>
      <c r="C4" s="180" t="s">
        <v>651</v>
      </c>
      <c r="D4" s="183" t="s">
        <v>599</v>
      </c>
      <c r="E4" s="182" t="s">
        <v>650</v>
      </c>
      <c r="F4" s="180" t="s">
        <v>649</v>
      </c>
      <c r="G4" s="179" t="s">
        <v>648</v>
      </c>
      <c r="H4" s="181" t="s">
        <v>647</v>
      </c>
      <c r="I4" s="180" t="s">
        <v>599</v>
      </c>
      <c r="J4" s="179" t="s">
        <v>646</v>
      </c>
    </row>
    <row r="5" spans="2:10" x14ac:dyDescent="0.25">
      <c r="B5" s="176">
        <v>1</v>
      </c>
      <c r="C5" s="172" t="s">
        <v>645</v>
      </c>
      <c r="D5" s="177" t="s">
        <v>623</v>
      </c>
      <c r="E5" s="176" t="s">
        <v>644</v>
      </c>
      <c r="F5" s="175" t="s">
        <v>0</v>
      </c>
      <c r="G5" s="174" t="s">
        <v>0</v>
      </c>
      <c r="H5" s="173" t="s">
        <v>643</v>
      </c>
      <c r="I5" s="172" t="s">
        <v>642</v>
      </c>
      <c r="J5" s="171" t="s">
        <v>641</v>
      </c>
    </row>
    <row r="6" spans="2:10" x14ac:dyDescent="0.25">
      <c r="B6" s="168">
        <v>2</v>
      </c>
      <c r="C6" s="12" t="s">
        <v>640</v>
      </c>
      <c r="D6" s="169" t="s">
        <v>623</v>
      </c>
      <c r="E6" s="168" t="s">
        <v>639</v>
      </c>
      <c r="F6" s="11" t="s">
        <v>638</v>
      </c>
      <c r="G6" s="167" t="s">
        <v>0</v>
      </c>
      <c r="H6" s="170" t="s">
        <v>637</v>
      </c>
      <c r="I6" s="12" t="s">
        <v>636</v>
      </c>
      <c r="J6" s="165" t="s">
        <v>635</v>
      </c>
    </row>
    <row r="7" spans="2:10" x14ac:dyDescent="0.25">
      <c r="B7" s="168">
        <v>3</v>
      </c>
      <c r="C7" s="12" t="s">
        <v>634</v>
      </c>
      <c r="D7" s="169" t="s">
        <v>623</v>
      </c>
      <c r="E7" s="168" t="s">
        <v>633</v>
      </c>
      <c r="F7" s="11" t="s">
        <v>0</v>
      </c>
      <c r="G7" s="167" t="s">
        <v>632</v>
      </c>
      <c r="H7" s="170" t="s">
        <v>631</v>
      </c>
      <c r="I7" s="12" t="s">
        <v>630</v>
      </c>
      <c r="J7" s="165"/>
    </row>
    <row r="8" spans="2:10" x14ac:dyDescent="0.25">
      <c r="B8" s="168">
        <v>4</v>
      </c>
      <c r="C8" s="12" t="s">
        <v>629</v>
      </c>
      <c r="D8" s="169" t="s">
        <v>623</v>
      </c>
      <c r="E8" s="168"/>
      <c r="F8" s="11"/>
      <c r="G8" s="167"/>
      <c r="H8" s="170" t="s">
        <v>628</v>
      </c>
      <c r="I8" s="12" t="s">
        <v>627</v>
      </c>
      <c r="J8" s="165"/>
    </row>
    <row r="9" spans="2:10" x14ac:dyDescent="0.25">
      <c r="B9" s="168">
        <v>5</v>
      </c>
      <c r="C9" s="12" t="s">
        <v>626</v>
      </c>
      <c r="D9" s="169" t="s">
        <v>623</v>
      </c>
      <c r="E9" s="168"/>
      <c r="F9" s="11"/>
      <c r="G9" s="167"/>
      <c r="H9" s="170" t="s">
        <v>625</v>
      </c>
      <c r="I9" s="12" t="s">
        <v>180</v>
      </c>
      <c r="J9" s="165"/>
    </row>
    <row r="10" spans="2:10" x14ac:dyDescent="0.25">
      <c r="B10" s="168">
        <v>6</v>
      </c>
      <c r="C10" s="12" t="s">
        <v>624</v>
      </c>
      <c r="D10" s="169" t="s">
        <v>623</v>
      </c>
      <c r="E10" s="168" t="s">
        <v>622</v>
      </c>
      <c r="F10" s="11" t="s">
        <v>621</v>
      </c>
      <c r="G10" s="167" t="s">
        <v>0</v>
      </c>
      <c r="H10" s="170" t="s">
        <v>620</v>
      </c>
      <c r="I10" s="12" t="s">
        <v>619</v>
      </c>
      <c r="J10" s="165"/>
    </row>
    <row r="11" spans="2:10" x14ac:dyDescent="0.25">
      <c r="B11" s="168">
        <v>7</v>
      </c>
      <c r="C11" s="12"/>
      <c r="D11" s="169"/>
      <c r="E11" s="168"/>
      <c r="F11" s="11"/>
      <c r="G11" s="167"/>
      <c r="H11" s="166"/>
      <c r="I11" s="12"/>
      <c r="J11" s="165"/>
    </row>
    <row r="12" spans="2:10" x14ac:dyDescent="0.25">
      <c r="B12" s="168">
        <v>8</v>
      </c>
      <c r="C12" s="12"/>
      <c r="D12" s="169"/>
      <c r="E12" s="168"/>
      <c r="F12" s="11"/>
      <c r="G12" s="167"/>
      <c r="H12" s="166"/>
      <c r="I12" s="12"/>
      <c r="J12" s="165"/>
    </row>
    <row r="13" spans="2:10" x14ac:dyDescent="0.25">
      <c r="B13" s="168">
        <v>9</v>
      </c>
      <c r="C13" s="12"/>
      <c r="D13" s="169"/>
      <c r="E13" s="168"/>
      <c r="F13" s="11"/>
      <c r="G13" s="167"/>
      <c r="H13" s="166"/>
      <c r="I13" s="12"/>
      <c r="J13" s="165"/>
    </row>
    <row r="14" spans="2:10" x14ac:dyDescent="0.25">
      <c r="B14" s="168">
        <v>10</v>
      </c>
      <c r="C14" s="12"/>
      <c r="D14" s="169"/>
      <c r="E14" s="168"/>
      <c r="F14" s="11"/>
      <c r="G14" s="167"/>
      <c r="H14" s="166"/>
      <c r="I14" s="12"/>
      <c r="J14" s="165"/>
    </row>
    <row r="15" spans="2:10" x14ac:dyDescent="0.25">
      <c r="B15" s="168">
        <v>11</v>
      </c>
      <c r="C15" s="12"/>
      <c r="D15" s="169"/>
      <c r="E15" s="168"/>
      <c r="F15" s="11"/>
      <c r="G15" s="167"/>
      <c r="H15" s="166"/>
      <c r="I15" s="12"/>
      <c r="J15" s="165"/>
    </row>
    <row r="16" spans="2:10" x14ac:dyDescent="0.25">
      <c r="B16" s="168">
        <v>12</v>
      </c>
      <c r="C16" s="12"/>
      <c r="D16" s="169"/>
      <c r="E16" s="168"/>
      <c r="F16" s="11"/>
      <c r="G16" s="167"/>
      <c r="H16" s="166"/>
      <c r="I16" s="12"/>
      <c r="J16" s="165"/>
    </row>
    <row r="17" spans="2:10" x14ac:dyDescent="0.25">
      <c r="B17" s="168">
        <v>13</v>
      </c>
      <c r="C17" s="12"/>
      <c r="D17" s="169"/>
      <c r="E17" s="168"/>
      <c r="F17" s="11"/>
      <c r="G17" s="167"/>
      <c r="H17" s="166"/>
      <c r="I17" s="12"/>
      <c r="J17" s="165"/>
    </row>
    <row r="18" spans="2:10" x14ac:dyDescent="0.25">
      <c r="B18" s="168"/>
      <c r="C18" s="12"/>
      <c r="D18" s="169"/>
      <c r="E18" s="168"/>
      <c r="F18" s="11"/>
      <c r="G18" s="167"/>
      <c r="H18" s="166"/>
      <c r="I18" s="12"/>
      <c r="J18" s="165"/>
    </row>
    <row r="19" spans="2:10" x14ac:dyDescent="0.25">
      <c r="B19" s="168"/>
      <c r="C19" s="12"/>
      <c r="D19" s="169"/>
      <c r="E19" s="168"/>
      <c r="F19" s="11"/>
      <c r="G19" s="167"/>
      <c r="H19" s="166"/>
      <c r="I19" s="12"/>
      <c r="J19" s="165"/>
    </row>
    <row r="20" spans="2:10" x14ac:dyDescent="0.25">
      <c r="B20" s="168"/>
      <c r="C20" s="12"/>
      <c r="D20" s="169"/>
      <c r="E20" s="168"/>
      <c r="F20" s="11"/>
      <c r="G20" s="167"/>
      <c r="H20" s="166"/>
      <c r="I20" s="12"/>
      <c r="J20" s="165"/>
    </row>
    <row r="21" spans="2:10" ht="15.75" thickBot="1" x14ac:dyDescent="0.3">
      <c r="B21" s="163"/>
      <c r="C21" s="159"/>
      <c r="D21" s="164"/>
      <c r="E21" s="163"/>
      <c r="F21" s="162"/>
      <c r="G21" s="161"/>
      <c r="H21" s="160"/>
      <c r="I21" s="159"/>
      <c r="J21" s="158"/>
    </row>
    <row r="25" spans="2:10" x14ac:dyDescent="0.25">
      <c r="B25" s="11"/>
      <c r="C25" s="12"/>
    </row>
    <row r="26" spans="2:10" x14ac:dyDescent="0.25">
      <c r="B26" s="11"/>
      <c r="C26" s="157" t="s">
        <v>618</v>
      </c>
    </row>
    <row r="27" spans="2:10" x14ac:dyDescent="0.25">
      <c r="B27" s="11"/>
      <c r="C27" s="12" t="s">
        <v>617</v>
      </c>
    </row>
    <row r="28" spans="2:10" x14ac:dyDescent="0.25">
      <c r="B28" s="11"/>
      <c r="C28" s="12" t="s">
        <v>616</v>
      </c>
    </row>
    <row r="29" spans="2:10" x14ac:dyDescent="0.25">
      <c r="B29" s="11"/>
      <c r="C29" s="12" t="s">
        <v>615</v>
      </c>
    </row>
    <row r="30" spans="2:10" x14ac:dyDescent="0.25">
      <c r="B30" s="11"/>
      <c r="C30" s="12" t="s">
        <v>614</v>
      </c>
    </row>
    <row r="31" spans="2:10" x14ac:dyDescent="0.25">
      <c r="B31" s="11"/>
      <c r="C31" s="12" t="s">
        <v>613</v>
      </c>
    </row>
    <row r="32" spans="2:10" x14ac:dyDescent="0.25">
      <c r="B32" s="11"/>
      <c r="C32" s="12" t="s">
        <v>612</v>
      </c>
    </row>
    <row r="33" spans="2:3" x14ac:dyDescent="0.25">
      <c r="B33" s="11"/>
      <c r="C33" s="12" t="s">
        <v>611</v>
      </c>
    </row>
    <row r="34" spans="2:3" x14ac:dyDescent="0.25">
      <c r="B34" s="11"/>
      <c r="C34" s="12" t="s">
        <v>610</v>
      </c>
    </row>
    <row r="35" spans="2:3" x14ac:dyDescent="0.25">
      <c r="B35" s="11"/>
      <c r="C35" s="12" t="s">
        <v>609</v>
      </c>
    </row>
    <row r="36" spans="2:3" x14ac:dyDescent="0.25">
      <c r="B36" s="11"/>
      <c r="C36" s="12"/>
    </row>
    <row r="37" spans="2:3" x14ac:dyDescent="0.25">
      <c r="B37" s="11"/>
      <c r="C37" s="157" t="s">
        <v>608</v>
      </c>
    </row>
    <row r="38" spans="2:3" x14ac:dyDescent="0.25">
      <c r="B38" s="11"/>
      <c r="C38" s="12" t="s">
        <v>607</v>
      </c>
    </row>
    <row r="39" spans="2:3" x14ac:dyDescent="0.25">
      <c r="B39" s="11"/>
      <c r="C39" s="12" t="s">
        <v>606</v>
      </c>
    </row>
    <row r="40" spans="2:3" x14ac:dyDescent="0.25">
      <c r="B40" s="11"/>
      <c r="C40" s="12" t="s">
        <v>605</v>
      </c>
    </row>
    <row r="41" spans="2:3" x14ac:dyDescent="0.25">
      <c r="B41" s="11"/>
      <c r="C41" s="12"/>
    </row>
  </sheetData>
  <mergeCells count="1">
    <mergeCell ref="E3:G3"/>
  </mergeCells>
  <hyperlinks>
    <hyperlink ref="H5" r:id="rId1"/>
    <hyperlink ref="H6" r:id="rId2"/>
    <hyperlink ref="H7" r:id="rId3"/>
    <hyperlink ref="H8" r:id="rId4"/>
    <hyperlink ref="H9" r:id="rId5"/>
    <hyperlink ref="H10" r:id="rId6"/>
  </hyperlinks>
  <pageMargins left="0.7" right="0.7" top="0.75" bottom="0.75" header="0.3" footer="0.3"/>
  <pageSetup paperSize="9" orientation="portrait" horizontalDpi="0" verticalDpi="0"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2:AT68"/>
  <sheetViews>
    <sheetView zoomScale="85" zoomScaleNormal="85" zoomScaleSheetLayoutView="115" workbookViewId="0">
      <selection activeCell="O29" sqref="O29"/>
    </sheetView>
  </sheetViews>
  <sheetFormatPr defaultRowHeight="15" x14ac:dyDescent="0.25"/>
  <cols>
    <col min="1" max="1" width="3.42578125" customWidth="1"/>
    <col min="2" max="2" width="3.7109375" customWidth="1"/>
    <col min="3" max="4" width="7" style="1" hidden="1" customWidth="1"/>
    <col min="5" max="5" width="6.85546875" style="1" bestFit="1" customWidth="1"/>
    <col min="6" max="6" width="4" style="1" customWidth="1"/>
    <col min="7" max="7" width="16.28515625" style="186" customWidth="1"/>
    <col min="8" max="8" width="8.5703125" style="186" customWidth="1"/>
    <col min="9" max="9" width="16.28515625" style="186" customWidth="1"/>
    <col min="10" max="10" width="16.28515625" style="187" customWidth="1"/>
    <col min="11" max="11" width="16.28515625" style="186" customWidth="1"/>
    <col min="12" max="12" width="16.28515625" style="187" customWidth="1"/>
    <col min="13" max="14" width="16.28515625" style="188" customWidth="1"/>
    <col min="15" max="15" width="20.85546875" style="188" customWidth="1"/>
    <col min="16" max="16" width="3" customWidth="1"/>
    <col min="17" max="17" width="3.5703125" customWidth="1"/>
    <col min="18" max="19" width="7" hidden="1" customWidth="1"/>
    <col min="20" max="20" width="7" customWidth="1"/>
    <col min="21" max="21" width="3.140625" customWidth="1"/>
    <col min="22" max="22" width="16.140625" customWidth="1"/>
    <col min="23" max="23" width="8.85546875" bestFit="1" customWidth="1"/>
    <col min="24" max="30" width="16.140625" customWidth="1"/>
    <col min="31" max="31" width="2" customWidth="1"/>
    <col min="32" max="32" width="3.140625" customWidth="1"/>
    <col min="33" max="34" width="5.7109375" hidden="1" customWidth="1"/>
    <col min="35" max="35" width="5.7109375" customWidth="1"/>
    <col min="36" max="36" width="2.28515625" customWidth="1"/>
    <col min="37" max="37" width="12.5703125" bestFit="1" customWidth="1"/>
    <col min="38" max="38" width="8.85546875" style="1" bestFit="1" customWidth="1"/>
    <col min="39" max="43" width="13.42578125" customWidth="1"/>
    <col min="44" max="44" width="18.5703125" bestFit="1" customWidth="1"/>
    <col min="45" max="45" width="13.7109375" bestFit="1" customWidth="1"/>
    <col min="46" max="46" width="2.28515625" customWidth="1"/>
    <col min="47" max="47" width="3.28515625" customWidth="1"/>
  </cols>
  <sheetData>
    <row r="2" spans="3:46" x14ac:dyDescent="0.25">
      <c r="C2" s="110"/>
      <c r="D2" s="110"/>
      <c r="E2" s="110"/>
      <c r="F2" s="110"/>
      <c r="G2" s="185" t="s">
        <v>653</v>
      </c>
      <c r="V2" s="185" t="s">
        <v>654</v>
      </c>
      <c r="AK2" s="185" t="s">
        <v>655</v>
      </c>
    </row>
    <row r="3" spans="3:46" ht="15.75" thickBot="1" x14ac:dyDescent="0.3">
      <c r="C3" s="110"/>
      <c r="D3" s="110"/>
      <c r="E3" s="110"/>
      <c r="F3" s="110"/>
    </row>
    <row r="4" spans="3:46" s="145" customFormat="1" ht="15.75" thickBot="1" x14ac:dyDescent="0.3">
      <c r="C4" s="108"/>
      <c r="D4" s="108"/>
      <c r="E4" s="108"/>
      <c r="F4" s="189"/>
      <c r="G4" s="361" t="s">
        <v>656</v>
      </c>
      <c r="H4" s="362"/>
      <c r="I4" s="362"/>
      <c r="J4" s="363"/>
      <c r="K4" s="363"/>
      <c r="L4" s="363"/>
      <c r="M4" s="363"/>
      <c r="N4" s="364"/>
      <c r="O4" s="365"/>
      <c r="P4" s="189"/>
      <c r="R4" s="108"/>
      <c r="S4" s="108"/>
      <c r="T4" s="108"/>
      <c r="U4" s="189"/>
      <c r="V4" s="361" t="s">
        <v>657</v>
      </c>
      <c r="W4" s="362"/>
      <c r="X4" s="362"/>
      <c r="Y4" s="363"/>
      <c r="Z4" s="363"/>
      <c r="AA4" s="363"/>
      <c r="AB4" s="363"/>
      <c r="AC4" s="364"/>
      <c r="AD4" s="365"/>
      <c r="AE4" s="189"/>
      <c r="AG4" s="108"/>
      <c r="AH4" s="108"/>
      <c r="AI4" s="108"/>
      <c r="AJ4" s="189"/>
      <c r="AK4" s="361" t="s">
        <v>658</v>
      </c>
      <c r="AL4" s="362"/>
      <c r="AM4" s="362"/>
      <c r="AN4" s="363"/>
      <c r="AO4" s="363"/>
      <c r="AP4" s="363"/>
      <c r="AQ4" s="363"/>
      <c r="AR4" s="364"/>
      <c r="AS4" s="365"/>
      <c r="AT4" s="189"/>
    </row>
    <row r="5" spans="3:46" s="145" customFormat="1" ht="60" x14ac:dyDescent="0.25">
      <c r="C5" s="108"/>
      <c r="D5" s="108"/>
      <c r="E5" s="108"/>
      <c r="F5" s="190"/>
      <c r="G5" s="191"/>
      <c r="H5" s="191"/>
      <c r="I5" s="191"/>
      <c r="J5" s="192" t="s">
        <v>659</v>
      </c>
      <c r="K5" s="193"/>
      <c r="L5" s="192" t="s">
        <v>660</v>
      </c>
      <c r="M5" s="194"/>
      <c r="N5" s="195">
        <v>0.05</v>
      </c>
      <c r="O5" s="194"/>
      <c r="P5" s="196"/>
      <c r="R5" s="108"/>
      <c r="S5" s="108"/>
      <c r="T5" s="108"/>
      <c r="U5" s="190"/>
      <c r="V5" s="191"/>
      <c r="W5" s="191"/>
      <c r="X5" s="191"/>
      <c r="Y5" s="192" t="s">
        <v>659</v>
      </c>
      <c r="Z5" s="193"/>
      <c r="AA5" s="192" t="s">
        <v>660</v>
      </c>
      <c r="AB5" s="194"/>
      <c r="AC5" s="195">
        <v>0.05</v>
      </c>
      <c r="AD5" s="194"/>
      <c r="AE5" s="196"/>
      <c r="AG5" s="108"/>
      <c r="AH5" s="108"/>
      <c r="AI5" s="108"/>
      <c r="AJ5" s="190"/>
      <c r="AK5" s="191"/>
      <c r="AL5" s="193"/>
      <c r="AM5" s="191"/>
      <c r="AN5" s="192" t="s">
        <v>659</v>
      </c>
      <c r="AO5" s="193"/>
      <c r="AP5" s="192" t="s">
        <v>660</v>
      </c>
      <c r="AQ5" s="194"/>
      <c r="AR5" s="195">
        <v>0.05</v>
      </c>
      <c r="AS5" s="194"/>
      <c r="AT5" s="196"/>
    </row>
    <row r="6" spans="3:46" s="5" customFormat="1" ht="74.25" customHeight="1" x14ac:dyDescent="0.25">
      <c r="C6" s="78" t="s">
        <v>661</v>
      </c>
      <c r="D6" s="197" t="s">
        <v>662</v>
      </c>
      <c r="E6" s="94" t="s">
        <v>663</v>
      </c>
      <c r="F6" s="198"/>
      <c r="G6" s="199" t="s">
        <v>664</v>
      </c>
      <c r="H6" s="199" t="s">
        <v>665</v>
      </c>
      <c r="I6" s="199" t="s">
        <v>664</v>
      </c>
      <c r="J6" s="200" t="s">
        <v>666</v>
      </c>
      <c r="K6" s="199" t="s">
        <v>667</v>
      </c>
      <c r="L6" s="200" t="s">
        <v>668</v>
      </c>
      <c r="M6" s="201" t="s">
        <v>669</v>
      </c>
      <c r="N6" s="202" t="s">
        <v>670</v>
      </c>
      <c r="O6" s="201" t="s">
        <v>671</v>
      </c>
      <c r="P6" s="203"/>
      <c r="R6" s="78" t="s">
        <v>661</v>
      </c>
      <c r="S6" s="197" t="s">
        <v>662</v>
      </c>
      <c r="T6" s="94" t="s">
        <v>663</v>
      </c>
      <c r="U6" s="198"/>
      <c r="V6" s="199" t="s">
        <v>664</v>
      </c>
      <c r="W6" s="199" t="s">
        <v>665</v>
      </c>
      <c r="X6" s="199" t="s">
        <v>664</v>
      </c>
      <c r="Y6" s="200" t="s">
        <v>666</v>
      </c>
      <c r="Z6" s="199" t="s">
        <v>667</v>
      </c>
      <c r="AA6" s="200" t="s">
        <v>668</v>
      </c>
      <c r="AB6" s="201" t="s">
        <v>669</v>
      </c>
      <c r="AC6" s="202" t="s">
        <v>670</v>
      </c>
      <c r="AD6" s="201" t="s">
        <v>671</v>
      </c>
      <c r="AE6" s="203"/>
      <c r="AG6" s="78" t="s">
        <v>661</v>
      </c>
      <c r="AH6" s="197" t="s">
        <v>662</v>
      </c>
      <c r="AI6" s="94" t="s">
        <v>663</v>
      </c>
      <c r="AJ6" s="198"/>
      <c r="AK6" s="199" t="s">
        <v>664</v>
      </c>
      <c r="AL6" s="199" t="s">
        <v>665</v>
      </c>
      <c r="AM6" s="199" t="s">
        <v>664</v>
      </c>
      <c r="AN6" s="200" t="s">
        <v>666</v>
      </c>
      <c r="AO6" s="199" t="s">
        <v>667</v>
      </c>
      <c r="AP6" s="200" t="s">
        <v>668</v>
      </c>
      <c r="AQ6" s="201" t="s">
        <v>669</v>
      </c>
      <c r="AR6" s="202" t="s">
        <v>670</v>
      </c>
      <c r="AS6" s="201" t="s">
        <v>671</v>
      </c>
      <c r="AT6" s="203"/>
    </row>
    <row r="7" spans="3:46" s="5" customFormat="1" ht="18" customHeight="1" x14ac:dyDescent="0.25">
      <c r="C7" s="78"/>
      <c r="D7" s="197"/>
      <c r="E7" s="78"/>
      <c r="F7" s="198"/>
      <c r="G7" s="204"/>
      <c r="H7" s="204"/>
      <c r="I7" s="204"/>
      <c r="J7" s="205"/>
      <c r="K7" s="204"/>
      <c r="L7" s="205"/>
      <c r="M7" s="206"/>
      <c r="N7" s="207" t="s">
        <v>672</v>
      </c>
      <c r="O7" s="206" t="s">
        <v>673</v>
      </c>
      <c r="P7" s="203"/>
      <c r="R7" s="78"/>
      <c r="S7" s="197"/>
      <c r="T7" s="94"/>
      <c r="U7" s="198"/>
      <c r="V7" s="199"/>
      <c r="W7" s="199"/>
      <c r="X7" s="199"/>
      <c r="Y7" s="200"/>
      <c r="Z7" s="199"/>
      <c r="AA7" s="200"/>
      <c r="AB7" s="201"/>
      <c r="AC7" s="202"/>
      <c r="AD7" s="201"/>
      <c r="AE7" s="203"/>
      <c r="AG7" s="78"/>
      <c r="AH7" s="197"/>
      <c r="AI7" s="94"/>
      <c r="AJ7" s="198"/>
      <c r="AK7" s="199"/>
      <c r="AL7" s="199"/>
      <c r="AM7" s="199"/>
      <c r="AN7" s="200"/>
      <c r="AO7" s="199"/>
      <c r="AP7" s="200"/>
      <c r="AQ7" s="201"/>
      <c r="AR7" s="202"/>
      <c r="AS7" s="201"/>
      <c r="AT7" s="203"/>
    </row>
    <row r="8" spans="3:46" s="5" customFormat="1" ht="45" x14ac:dyDescent="0.25">
      <c r="C8" s="3"/>
      <c r="D8" s="3"/>
      <c r="E8" s="3"/>
      <c r="F8" s="198"/>
      <c r="G8" s="199" t="s">
        <v>674</v>
      </c>
      <c r="H8" s="199" t="s">
        <v>675</v>
      </c>
      <c r="I8" s="199" t="s">
        <v>674</v>
      </c>
      <c r="J8" s="199" t="s">
        <v>674</v>
      </c>
      <c r="K8" s="199" t="s">
        <v>674</v>
      </c>
      <c r="L8" s="199" t="s">
        <v>674</v>
      </c>
      <c r="M8" s="199" t="s">
        <v>674</v>
      </c>
      <c r="N8" s="199" t="s">
        <v>674</v>
      </c>
      <c r="O8" s="199" t="s">
        <v>674</v>
      </c>
      <c r="P8" s="203"/>
      <c r="R8" s="3"/>
      <c r="S8" s="3"/>
      <c r="T8" s="3"/>
      <c r="U8" s="198"/>
      <c r="V8" s="199" t="s">
        <v>674</v>
      </c>
      <c r="W8" s="199" t="s">
        <v>675</v>
      </c>
      <c r="X8" s="199" t="s">
        <v>676</v>
      </c>
      <c r="Y8" s="199" t="s">
        <v>676</v>
      </c>
      <c r="Z8" s="199" t="s">
        <v>676</v>
      </c>
      <c r="AA8" s="199" t="s">
        <v>676</v>
      </c>
      <c r="AB8" s="199" t="s">
        <v>676</v>
      </c>
      <c r="AC8" s="199" t="s">
        <v>676</v>
      </c>
      <c r="AD8" s="199" t="s">
        <v>676</v>
      </c>
      <c r="AE8" s="203"/>
      <c r="AG8" s="3"/>
      <c r="AH8" s="3"/>
      <c r="AI8" s="3"/>
      <c r="AJ8" s="198"/>
      <c r="AK8" s="199" t="s">
        <v>674</v>
      </c>
      <c r="AL8" s="199" t="s">
        <v>675</v>
      </c>
      <c r="AM8" s="199" t="s">
        <v>677</v>
      </c>
      <c r="AN8" s="199" t="s">
        <v>677</v>
      </c>
      <c r="AO8" s="199" t="s">
        <v>677</v>
      </c>
      <c r="AP8" s="199" t="s">
        <v>677</v>
      </c>
      <c r="AQ8" s="199" t="s">
        <v>677</v>
      </c>
      <c r="AR8" s="208" t="s">
        <v>677</v>
      </c>
      <c r="AS8" s="199" t="s">
        <v>677</v>
      </c>
      <c r="AT8" s="203"/>
    </row>
    <row r="9" spans="3:46" s="5" customFormat="1" x14ac:dyDescent="0.25">
      <c r="C9" s="2">
        <v>1</v>
      </c>
      <c r="D9" s="55"/>
      <c r="E9" s="55"/>
      <c r="F9" s="198"/>
      <c r="G9" s="209">
        <v>10000</v>
      </c>
      <c r="H9" s="209">
        <v>1</v>
      </c>
      <c r="I9" s="209">
        <f>G9*H9</f>
        <v>10000</v>
      </c>
      <c r="J9" s="210">
        <f t="shared" ref="J9:J27" si="0">I9*30%</f>
        <v>3000</v>
      </c>
      <c r="K9" s="209">
        <f t="shared" ref="K9:K27" si="1">I9+J9</f>
        <v>13000</v>
      </c>
      <c r="L9" s="210">
        <f>K9*16%</f>
        <v>2080</v>
      </c>
      <c r="M9" s="211">
        <f>K9+L9</f>
        <v>15080</v>
      </c>
      <c r="N9" s="212">
        <f>-IF(K9&gt;24000,(K9*$N$5),0)</f>
        <v>0</v>
      </c>
      <c r="O9" s="211">
        <f>M9+N9</f>
        <v>15080</v>
      </c>
      <c r="P9" s="203"/>
      <c r="R9" s="2">
        <v>1</v>
      </c>
      <c r="S9" s="55"/>
      <c r="T9" s="55"/>
      <c r="U9" s="198"/>
      <c r="V9" s="209">
        <v>10000</v>
      </c>
      <c r="W9" s="209">
        <v>3</v>
      </c>
      <c r="X9" s="209">
        <f>V9*W9</f>
        <v>30000</v>
      </c>
      <c r="Y9" s="210">
        <f t="shared" ref="Y9:Y27" si="2">X9*30%</f>
        <v>9000</v>
      </c>
      <c r="Z9" s="209">
        <f t="shared" ref="Z9:Z27" si="3">X9+Y9</f>
        <v>39000</v>
      </c>
      <c r="AA9" s="210">
        <f>Z9*16%</f>
        <v>6240</v>
      </c>
      <c r="AB9" s="211">
        <f>Z9+AA9</f>
        <v>45240</v>
      </c>
      <c r="AC9" s="212">
        <f>-IF(Z9&gt;24000,(Z9*$AC$5),0)</f>
        <v>-1950</v>
      </c>
      <c r="AD9" s="211">
        <f>AB9+AC9</f>
        <v>43290</v>
      </c>
      <c r="AE9" s="203"/>
      <c r="AG9" s="2">
        <v>1</v>
      </c>
      <c r="AH9" s="55"/>
      <c r="AI9" s="55"/>
      <c r="AJ9" s="198"/>
      <c r="AK9" s="209">
        <v>10000</v>
      </c>
      <c r="AL9" s="213">
        <v>12</v>
      </c>
      <c r="AM9" s="209">
        <f>AK9*AL9</f>
        <v>120000</v>
      </c>
      <c r="AN9" s="210">
        <f t="shared" ref="AN9:AN27" si="4">AM9*30%</f>
        <v>36000</v>
      </c>
      <c r="AO9" s="209">
        <f t="shared" ref="AO9:AO27" si="5">AM9+AN9</f>
        <v>156000</v>
      </c>
      <c r="AP9" s="210">
        <f>AO9*16%</f>
        <v>24960</v>
      </c>
      <c r="AQ9" s="211">
        <f>AO9+AP9</f>
        <v>180960</v>
      </c>
      <c r="AR9" s="212">
        <f>-IF(AO9&gt;24000,(AO9*$AR$5),0)</f>
        <v>-7800</v>
      </c>
      <c r="AS9" s="211">
        <f>AQ9+AR9</f>
        <v>173160</v>
      </c>
      <c r="AT9" s="203"/>
    </row>
    <row r="10" spans="3:46" s="5" customFormat="1" x14ac:dyDescent="0.25">
      <c r="C10" s="2">
        <v>2</v>
      </c>
      <c r="D10" s="2">
        <v>1</v>
      </c>
      <c r="E10" s="55"/>
      <c r="F10" s="198"/>
      <c r="G10" s="209">
        <v>15000</v>
      </c>
      <c r="H10" s="209">
        <v>1</v>
      </c>
      <c r="I10" s="209">
        <f>G10*H10</f>
        <v>15000</v>
      </c>
      <c r="J10" s="210">
        <f t="shared" si="0"/>
        <v>4500</v>
      </c>
      <c r="K10" s="209">
        <f t="shared" si="1"/>
        <v>19500</v>
      </c>
      <c r="L10" s="210">
        <f>K10*16%</f>
        <v>3120</v>
      </c>
      <c r="M10" s="211">
        <f>K10+L10</f>
        <v>22620</v>
      </c>
      <c r="N10" s="212">
        <f>-IF(K10&gt;24000,(K10*$N$5),0)</f>
        <v>0</v>
      </c>
      <c r="O10" s="211">
        <f>M10+N10</f>
        <v>22620</v>
      </c>
      <c r="P10" s="203"/>
      <c r="R10" s="2">
        <v>2</v>
      </c>
      <c r="S10" s="2">
        <v>1</v>
      </c>
      <c r="T10" s="55"/>
      <c r="U10" s="198"/>
      <c r="V10" s="209">
        <v>15000</v>
      </c>
      <c r="W10" s="209">
        <v>3</v>
      </c>
      <c r="X10" s="209">
        <f>V10*W10</f>
        <v>45000</v>
      </c>
      <c r="Y10" s="210">
        <f t="shared" si="2"/>
        <v>13500</v>
      </c>
      <c r="Z10" s="209">
        <f t="shared" si="3"/>
        <v>58500</v>
      </c>
      <c r="AA10" s="210">
        <f>Z10*16%</f>
        <v>9360</v>
      </c>
      <c r="AB10" s="211">
        <f>Z10+AA10</f>
        <v>67860</v>
      </c>
      <c r="AC10" s="212">
        <f t="shared" ref="AC10:AC27" si="6">-IF(Z10&gt;24000,(Z10*$AC$5),0)</f>
        <v>-2925</v>
      </c>
      <c r="AD10" s="211">
        <f>AB10+AC10</f>
        <v>64935</v>
      </c>
      <c r="AE10" s="203"/>
      <c r="AG10" s="2">
        <v>2</v>
      </c>
      <c r="AH10" s="2">
        <v>1</v>
      </c>
      <c r="AI10" s="55"/>
      <c r="AJ10" s="198"/>
      <c r="AK10" s="209">
        <v>15000</v>
      </c>
      <c r="AL10" s="213">
        <v>12</v>
      </c>
      <c r="AM10" s="209">
        <f>AK10*AL10</f>
        <v>180000</v>
      </c>
      <c r="AN10" s="210">
        <f t="shared" si="4"/>
        <v>54000</v>
      </c>
      <c r="AO10" s="209">
        <f t="shared" si="5"/>
        <v>234000</v>
      </c>
      <c r="AP10" s="210">
        <f>AO10*16%</f>
        <v>37440</v>
      </c>
      <c r="AQ10" s="211">
        <f>AO10+AP10</f>
        <v>271440</v>
      </c>
      <c r="AR10" s="212">
        <f>-IF(AO10&gt;24000,(AO10*$AR$5),0)</f>
        <v>-11700</v>
      </c>
      <c r="AS10" s="211">
        <f>AQ10+AR10</f>
        <v>259740</v>
      </c>
      <c r="AT10" s="203"/>
    </row>
    <row r="11" spans="3:46" x14ac:dyDescent="0.25">
      <c r="C11" s="2">
        <v>3</v>
      </c>
      <c r="D11" s="11">
        <v>2</v>
      </c>
      <c r="E11" s="11">
        <v>1</v>
      </c>
      <c r="F11" s="214"/>
      <c r="G11" s="209">
        <v>20000</v>
      </c>
      <c r="H11" s="209">
        <v>1</v>
      </c>
      <c r="I11" s="209">
        <f t="shared" ref="I11:I27" si="7">G11*H11</f>
        <v>20000</v>
      </c>
      <c r="J11" s="210">
        <f t="shared" si="0"/>
        <v>6000</v>
      </c>
      <c r="K11" s="209">
        <f t="shared" si="1"/>
        <v>26000</v>
      </c>
      <c r="L11" s="210">
        <f>K11*16%</f>
        <v>4160</v>
      </c>
      <c r="M11" s="211">
        <f>K11+L11</f>
        <v>30160</v>
      </c>
      <c r="N11" s="212">
        <f>-IF(K11&gt;24000,(K11*$N$5),0)</f>
        <v>-1300</v>
      </c>
      <c r="O11" s="211">
        <f t="shared" ref="O11:O27" si="8">M11+N11</f>
        <v>28860</v>
      </c>
      <c r="P11" s="215"/>
      <c r="R11" s="2">
        <v>3</v>
      </c>
      <c r="S11" s="11">
        <v>2</v>
      </c>
      <c r="T11" s="11">
        <v>1</v>
      </c>
      <c r="U11" s="214"/>
      <c r="V11" s="209">
        <v>20000</v>
      </c>
      <c r="W11" s="209">
        <v>3</v>
      </c>
      <c r="X11" s="209">
        <f t="shared" ref="X11:X27" si="9">V11*W11</f>
        <v>60000</v>
      </c>
      <c r="Y11" s="210">
        <f t="shared" si="2"/>
        <v>18000</v>
      </c>
      <c r="Z11" s="209">
        <f t="shared" si="3"/>
        <v>78000</v>
      </c>
      <c r="AA11" s="210">
        <f>Z11*16%</f>
        <v>12480</v>
      </c>
      <c r="AB11" s="211">
        <f>Z11+AA11</f>
        <v>90480</v>
      </c>
      <c r="AC11" s="212">
        <f t="shared" si="6"/>
        <v>-3900</v>
      </c>
      <c r="AD11" s="211">
        <f t="shared" ref="AD11:AD27" si="10">AB11+AC11</f>
        <v>86580</v>
      </c>
      <c r="AE11" s="215"/>
      <c r="AG11" s="2">
        <v>3</v>
      </c>
      <c r="AH11" s="11">
        <v>2</v>
      </c>
      <c r="AI11" s="11">
        <v>1</v>
      </c>
      <c r="AJ11" s="214"/>
      <c r="AK11" s="209">
        <v>20000</v>
      </c>
      <c r="AL11" s="213">
        <v>12</v>
      </c>
      <c r="AM11" s="209">
        <f t="shared" ref="AM11:AM27" si="11">AK11*AL11</f>
        <v>240000</v>
      </c>
      <c r="AN11" s="210">
        <f t="shared" si="4"/>
        <v>72000</v>
      </c>
      <c r="AO11" s="209">
        <f t="shared" si="5"/>
        <v>312000</v>
      </c>
      <c r="AP11" s="210">
        <f>AO11*16%</f>
        <v>49920</v>
      </c>
      <c r="AQ11" s="211">
        <f>AO11+AP11</f>
        <v>361920</v>
      </c>
      <c r="AR11" s="212">
        <f t="shared" ref="AR11:AR27" si="12">-IF(AO11&gt;24000,(AO11*$AR$5),0)</f>
        <v>-15600</v>
      </c>
      <c r="AS11" s="211">
        <f t="shared" ref="AS11:AS27" si="13">AQ11+AR11</f>
        <v>346320</v>
      </c>
      <c r="AT11" s="215"/>
    </row>
    <row r="12" spans="3:46" x14ac:dyDescent="0.25">
      <c r="C12" s="2">
        <v>4</v>
      </c>
      <c r="D12" s="2">
        <v>3</v>
      </c>
      <c r="E12" s="2">
        <v>2</v>
      </c>
      <c r="F12" s="214"/>
      <c r="G12" s="209">
        <v>25000</v>
      </c>
      <c r="H12" s="209">
        <v>1</v>
      </c>
      <c r="I12" s="209">
        <f t="shared" si="7"/>
        <v>25000</v>
      </c>
      <c r="J12" s="210">
        <f t="shared" si="0"/>
        <v>7500</v>
      </c>
      <c r="K12" s="209">
        <f t="shared" si="1"/>
        <v>32500</v>
      </c>
      <c r="L12" s="210">
        <f t="shared" ref="L12:L27" si="14">K12*16%</f>
        <v>5200</v>
      </c>
      <c r="M12" s="211">
        <f t="shared" ref="M12:M27" si="15">K12+L12</f>
        <v>37700</v>
      </c>
      <c r="N12" s="212">
        <f>-IF(K12&gt;24000,(K12*$N$5),0)</f>
        <v>-1625</v>
      </c>
      <c r="O12" s="211">
        <f t="shared" si="8"/>
        <v>36075</v>
      </c>
      <c r="P12" s="215"/>
      <c r="R12" s="2">
        <v>4</v>
      </c>
      <c r="S12" s="2">
        <v>3</v>
      </c>
      <c r="T12" s="2">
        <v>2</v>
      </c>
      <c r="U12" s="214"/>
      <c r="V12" s="209">
        <v>25000</v>
      </c>
      <c r="W12" s="209">
        <v>3</v>
      </c>
      <c r="X12" s="209">
        <f t="shared" si="9"/>
        <v>75000</v>
      </c>
      <c r="Y12" s="210">
        <f t="shared" si="2"/>
        <v>22500</v>
      </c>
      <c r="Z12" s="209">
        <f t="shared" si="3"/>
        <v>97500</v>
      </c>
      <c r="AA12" s="210">
        <f t="shared" ref="AA12:AA27" si="16">Z12*16%</f>
        <v>15600</v>
      </c>
      <c r="AB12" s="211">
        <f t="shared" ref="AB12:AB27" si="17">Z12+AA12</f>
        <v>113100</v>
      </c>
      <c r="AC12" s="212">
        <f t="shared" si="6"/>
        <v>-4875</v>
      </c>
      <c r="AD12" s="211">
        <f t="shared" si="10"/>
        <v>108225</v>
      </c>
      <c r="AE12" s="215"/>
      <c r="AG12" s="2">
        <v>4</v>
      </c>
      <c r="AH12" s="2">
        <v>3</v>
      </c>
      <c r="AI12" s="2">
        <v>2</v>
      </c>
      <c r="AJ12" s="214"/>
      <c r="AK12" s="209">
        <v>25000</v>
      </c>
      <c r="AL12" s="213">
        <v>12</v>
      </c>
      <c r="AM12" s="209">
        <f t="shared" si="11"/>
        <v>300000</v>
      </c>
      <c r="AN12" s="210">
        <f t="shared" si="4"/>
        <v>90000</v>
      </c>
      <c r="AO12" s="209">
        <f t="shared" si="5"/>
        <v>390000</v>
      </c>
      <c r="AP12" s="210">
        <f t="shared" ref="AP12:AP27" si="18">AO12*16%</f>
        <v>62400</v>
      </c>
      <c r="AQ12" s="211">
        <f t="shared" ref="AQ12:AQ27" si="19">AO12+AP12</f>
        <v>452400</v>
      </c>
      <c r="AR12" s="212">
        <f t="shared" si="12"/>
        <v>-19500</v>
      </c>
      <c r="AS12" s="211">
        <f t="shared" si="13"/>
        <v>432900</v>
      </c>
      <c r="AT12" s="215"/>
    </row>
    <row r="13" spans="3:46" x14ac:dyDescent="0.25">
      <c r="C13" s="2">
        <v>5</v>
      </c>
      <c r="D13" s="11">
        <v>4</v>
      </c>
      <c r="E13" s="11">
        <v>3</v>
      </c>
      <c r="F13" s="216"/>
      <c r="G13" s="209">
        <v>30000</v>
      </c>
      <c r="H13" s="209">
        <v>1</v>
      </c>
      <c r="I13" s="209">
        <f t="shared" si="7"/>
        <v>30000</v>
      </c>
      <c r="J13" s="210">
        <f t="shared" si="0"/>
        <v>9000</v>
      </c>
      <c r="K13" s="209">
        <f t="shared" si="1"/>
        <v>39000</v>
      </c>
      <c r="L13" s="210">
        <f t="shared" si="14"/>
        <v>6240</v>
      </c>
      <c r="M13" s="211">
        <f t="shared" si="15"/>
        <v>45240</v>
      </c>
      <c r="N13" s="212">
        <f>-IF(K13&gt;24000,(K13*$N$5),0)</f>
        <v>-1950</v>
      </c>
      <c r="O13" s="211">
        <f t="shared" si="8"/>
        <v>43290</v>
      </c>
      <c r="P13" s="217"/>
      <c r="R13" s="2">
        <v>5</v>
      </c>
      <c r="S13" s="11">
        <v>4</v>
      </c>
      <c r="T13" s="11">
        <v>3</v>
      </c>
      <c r="U13" s="216"/>
      <c r="V13" s="209">
        <v>30000</v>
      </c>
      <c r="W13" s="209">
        <v>3</v>
      </c>
      <c r="X13" s="209">
        <f t="shared" si="9"/>
        <v>90000</v>
      </c>
      <c r="Y13" s="210">
        <f t="shared" si="2"/>
        <v>27000</v>
      </c>
      <c r="Z13" s="209">
        <f t="shared" si="3"/>
        <v>117000</v>
      </c>
      <c r="AA13" s="210">
        <f t="shared" si="16"/>
        <v>18720</v>
      </c>
      <c r="AB13" s="211">
        <f t="shared" si="17"/>
        <v>135720</v>
      </c>
      <c r="AC13" s="212">
        <f t="shared" si="6"/>
        <v>-5850</v>
      </c>
      <c r="AD13" s="211">
        <f t="shared" si="10"/>
        <v>129870</v>
      </c>
      <c r="AE13" s="217"/>
      <c r="AG13" s="2">
        <v>5</v>
      </c>
      <c r="AH13" s="11">
        <v>4</v>
      </c>
      <c r="AI13" s="11">
        <v>3</v>
      </c>
      <c r="AJ13" s="216"/>
      <c r="AK13" s="209">
        <v>30000</v>
      </c>
      <c r="AL13" s="213">
        <v>12</v>
      </c>
      <c r="AM13" s="209">
        <f t="shared" si="11"/>
        <v>360000</v>
      </c>
      <c r="AN13" s="210">
        <f t="shared" si="4"/>
        <v>108000</v>
      </c>
      <c r="AO13" s="209">
        <f t="shared" si="5"/>
        <v>468000</v>
      </c>
      <c r="AP13" s="210">
        <f t="shared" si="18"/>
        <v>74880</v>
      </c>
      <c r="AQ13" s="211">
        <f t="shared" si="19"/>
        <v>542880</v>
      </c>
      <c r="AR13" s="212">
        <f t="shared" si="12"/>
        <v>-23400</v>
      </c>
      <c r="AS13" s="211">
        <f t="shared" si="13"/>
        <v>519480</v>
      </c>
      <c r="AT13" s="217"/>
    </row>
    <row r="14" spans="3:46" x14ac:dyDescent="0.25">
      <c r="C14" s="2">
        <v>6</v>
      </c>
      <c r="D14" s="2">
        <v>5</v>
      </c>
      <c r="E14" s="2">
        <v>4</v>
      </c>
      <c r="F14" s="214"/>
      <c r="G14" s="209">
        <v>35000</v>
      </c>
      <c r="H14" s="209">
        <v>1</v>
      </c>
      <c r="I14" s="209">
        <f t="shared" si="7"/>
        <v>35000</v>
      </c>
      <c r="J14" s="210">
        <f t="shared" si="0"/>
        <v>10500</v>
      </c>
      <c r="K14" s="209">
        <f t="shared" si="1"/>
        <v>45500</v>
      </c>
      <c r="L14" s="210">
        <f t="shared" si="14"/>
        <v>7280</v>
      </c>
      <c r="M14" s="211">
        <f t="shared" si="15"/>
        <v>52780</v>
      </c>
      <c r="N14" s="212">
        <f t="shared" ref="N14:N27" si="20">-IF(K14&gt;24000,(K14*$N$5),0)</f>
        <v>-2275</v>
      </c>
      <c r="O14" s="211">
        <f t="shared" si="8"/>
        <v>50505</v>
      </c>
      <c r="P14" s="215"/>
      <c r="R14" s="2">
        <v>6</v>
      </c>
      <c r="S14" s="2">
        <v>5</v>
      </c>
      <c r="T14" s="2">
        <v>4</v>
      </c>
      <c r="U14" s="214"/>
      <c r="V14" s="209">
        <v>35000</v>
      </c>
      <c r="W14" s="209">
        <v>3</v>
      </c>
      <c r="X14" s="209">
        <f t="shared" si="9"/>
        <v>105000</v>
      </c>
      <c r="Y14" s="210">
        <f t="shared" si="2"/>
        <v>31500</v>
      </c>
      <c r="Z14" s="209">
        <f t="shared" si="3"/>
        <v>136500</v>
      </c>
      <c r="AA14" s="210">
        <f t="shared" si="16"/>
        <v>21840</v>
      </c>
      <c r="AB14" s="211">
        <f t="shared" si="17"/>
        <v>158340</v>
      </c>
      <c r="AC14" s="212">
        <f t="shared" si="6"/>
        <v>-6825</v>
      </c>
      <c r="AD14" s="211">
        <f t="shared" si="10"/>
        <v>151515</v>
      </c>
      <c r="AE14" s="215"/>
      <c r="AG14" s="2">
        <v>6</v>
      </c>
      <c r="AH14" s="2">
        <v>5</v>
      </c>
      <c r="AI14" s="2">
        <v>4</v>
      </c>
      <c r="AJ14" s="214"/>
      <c r="AK14" s="209">
        <v>35000</v>
      </c>
      <c r="AL14" s="213">
        <v>12</v>
      </c>
      <c r="AM14" s="209">
        <f t="shared" si="11"/>
        <v>420000</v>
      </c>
      <c r="AN14" s="210">
        <f t="shared" si="4"/>
        <v>126000</v>
      </c>
      <c r="AO14" s="209">
        <f t="shared" si="5"/>
        <v>546000</v>
      </c>
      <c r="AP14" s="210">
        <f t="shared" si="18"/>
        <v>87360</v>
      </c>
      <c r="AQ14" s="211">
        <f t="shared" si="19"/>
        <v>633360</v>
      </c>
      <c r="AR14" s="212">
        <f t="shared" si="12"/>
        <v>-27300</v>
      </c>
      <c r="AS14" s="211">
        <f t="shared" si="13"/>
        <v>606060</v>
      </c>
      <c r="AT14" s="215"/>
    </row>
    <row r="15" spans="3:46" x14ac:dyDescent="0.25">
      <c r="C15" s="2">
        <v>7</v>
      </c>
      <c r="D15" s="11">
        <v>6</v>
      </c>
      <c r="E15" s="11">
        <v>5</v>
      </c>
      <c r="F15" s="214"/>
      <c r="G15" s="209">
        <v>40000</v>
      </c>
      <c r="H15" s="209">
        <v>1</v>
      </c>
      <c r="I15" s="209">
        <f t="shared" si="7"/>
        <v>40000</v>
      </c>
      <c r="J15" s="210">
        <f t="shared" si="0"/>
        <v>12000</v>
      </c>
      <c r="K15" s="209">
        <f t="shared" si="1"/>
        <v>52000</v>
      </c>
      <c r="L15" s="210">
        <f t="shared" si="14"/>
        <v>8320</v>
      </c>
      <c r="M15" s="211">
        <f t="shared" si="15"/>
        <v>60320</v>
      </c>
      <c r="N15" s="212">
        <f t="shared" si="20"/>
        <v>-2600</v>
      </c>
      <c r="O15" s="211">
        <f t="shared" si="8"/>
        <v>57720</v>
      </c>
      <c r="P15" s="215"/>
      <c r="R15" s="2">
        <v>7</v>
      </c>
      <c r="S15" s="11">
        <v>6</v>
      </c>
      <c r="T15" s="11">
        <v>5</v>
      </c>
      <c r="U15" s="214"/>
      <c r="V15" s="209">
        <v>40000</v>
      </c>
      <c r="W15" s="209">
        <v>3</v>
      </c>
      <c r="X15" s="209">
        <f t="shared" si="9"/>
        <v>120000</v>
      </c>
      <c r="Y15" s="210">
        <f t="shared" si="2"/>
        <v>36000</v>
      </c>
      <c r="Z15" s="209">
        <f t="shared" si="3"/>
        <v>156000</v>
      </c>
      <c r="AA15" s="210">
        <f t="shared" si="16"/>
        <v>24960</v>
      </c>
      <c r="AB15" s="211">
        <f t="shared" si="17"/>
        <v>180960</v>
      </c>
      <c r="AC15" s="212">
        <f t="shared" si="6"/>
        <v>-7800</v>
      </c>
      <c r="AD15" s="211">
        <f t="shared" si="10"/>
        <v>173160</v>
      </c>
      <c r="AE15" s="215"/>
      <c r="AG15" s="2">
        <v>7</v>
      </c>
      <c r="AH15" s="11">
        <v>6</v>
      </c>
      <c r="AI15" s="11">
        <v>5</v>
      </c>
      <c r="AJ15" s="214"/>
      <c r="AK15" s="209">
        <v>40000</v>
      </c>
      <c r="AL15" s="213">
        <v>12</v>
      </c>
      <c r="AM15" s="209">
        <f t="shared" si="11"/>
        <v>480000</v>
      </c>
      <c r="AN15" s="210">
        <f t="shared" si="4"/>
        <v>144000</v>
      </c>
      <c r="AO15" s="209">
        <f t="shared" si="5"/>
        <v>624000</v>
      </c>
      <c r="AP15" s="210">
        <f t="shared" si="18"/>
        <v>99840</v>
      </c>
      <c r="AQ15" s="211">
        <f t="shared" si="19"/>
        <v>723840</v>
      </c>
      <c r="AR15" s="212">
        <f t="shared" si="12"/>
        <v>-31200</v>
      </c>
      <c r="AS15" s="211">
        <f t="shared" si="13"/>
        <v>692640</v>
      </c>
      <c r="AT15" s="215"/>
    </row>
    <row r="16" spans="3:46" x14ac:dyDescent="0.25">
      <c r="C16" s="2">
        <v>8</v>
      </c>
      <c r="D16" s="2">
        <v>7</v>
      </c>
      <c r="E16" s="2">
        <v>6</v>
      </c>
      <c r="F16" s="214"/>
      <c r="G16" s="209">
        <v>45000</v>
      </c>
      <c r="H16" s="209">
        <v>1</v>
      </c>
      <c r="I16" s="209">
        <f t="shared" si="7"/>
        <v>45000</v>
      </c>
      <c r="J16" s="210">
        <f t="shared" si="0"/>
        <v>13500</v>
      </c>
      <c r="K16" s="209">
        <f t="shared" si="1"/>
        <v>58500</v>
      </c>
      <c r="L16" s="210">
        <f t="shared" si="14"/>
        <v>9360</v>
      </c>
      <c r="M16" s="211">
        <f t="shared" si="15"/>
        <v>67860</v>
      </c>
      <c r="N16" s="212">
        <f t="shared" si="20"/>
        <v>-2925</v>
      </c>
      <c r="O16" s="211">
        <f t="shared" si="8"/>
        <v>64935</v>
      </c>
      <c r="P16" s="215"/>
      <c r="R16" s="2">
        <v>8</v>
      </c>
      <c r="S16" s="2">
        <v>7</v>
      </c>
      <c r="T16" s="2">
        <v>6</v>
      </c>
      <c r="U16" s="214"/>
      <c r="V16" s="209">
        <v>45000</v>
      </c>
      <c r="W16" s="209">
        <v>3</v>
      </c>
      <c r="X16" s="209">
        <f t="shared" si="9"/>
        <v>135000</v>
      </c>
      <c r="Y16" s="210">
        <f t="shared" si="2"/>
        <v>40500</v>
      </c>
      <c r="Z16" s="209">
        <f t="shared" si="3"/>
        <v>175500</v>
      </c>
      <c r="AA16" s="210">
        <f t="shared" si="16"/>
        <v>28080</v>
      </c>
      <c r="AB16" s="211">
        <f t="shared" si="17"/>
        <v>203580</v>
      </c>
      <c r="AC16" s="212">
        <f t="shared" si="6"/>
        <v>-8775</v>
      </c>
      <c r="AD16" s="211">
        <f t="shared" si="10"/>
        <v>194805</v>
      </c>
      <c r="AE16" s="215"/>
      <c r="AG16" s="2">
        <v>8</v>
      </c>
      <c r="AH16" s="2">
        <v>7</v>
      </c>
      <c r="AI16" s="2">
        <v>6</v>
      </c>
      <c r="AJ16" s="214"/>
      <c r="AK16" s="209">
        <v>45000</v>
      </c>
      <c r="AL16" s="213">
        <v>12</v>
      </c>
      <c r="AM16" s="209">
        <f t="shared" si="11"/>
        <v>540000</v>
      </c>
      <c r="AN16" s="210">
        <f t="shared" si="4"/>
        <v>162000</v>
      </c>
      <c r="AO16" s="209">
        <f t="shared" si="5"/>
        <v>702000</v>
      </c>
      <c r="AP16" s="210">
        <f t="shared" si="18"/>
        <v>112320</v>
      </c>
      <c r="AQ16" s="211">
        <f t="shared" si="19"/>
        <v>814320</v>
      </c>
      <c r="AR16" s="212">
        <f t="shared" si="12"/>
        <v>-35100</v>
      </c>
      <c r="AS16" s="211">
        <f t="shared" si="13"/>
        <v>779220</v>
      </c>
      <c r="AT16" s="215"/>
    </row>
    <row r="17" spans="3:46" x14ac:dyDescent="0.25">
      <c r="C17" s="2">
        <v>9</v>
      </c>
      <c r="D17" s="11">
        <v>8</v>
      </c>
      <c r="E17" s="11">
        <v>7</v>
      </c>
      <c r="F17" s="214"/>
      <c r="G17" s="209">
        <v>50000</v>
      </c>
      <c r="H17" s="209">
        <v>1</v>
      </c>
      <c r="I17" s="209">
        <f t="shared" si="7"/>
        <v>50000</v>
      </c>
      <c r="J17" s="210">
        <f t="shared" si="0"/>
        <v>15000</v>
      </c>
      <c r="K17" s="209">
        <f t="shared" si="1"/>
        <v>65000</v>
      </c>
      <c r="L17" s="210">
        <f t="shared" si="14"/>
        <v>10400</v>
      </c>
      <c r="M17" s="211">
        <f t="shared" si="15"/>
        <v>75400</v>
      </c>
      <c r="N17" s="212">
        <f t="shared" si="20"/>
        <v>-3250</v>
      </c>
      <c r="O17" s="211">
        <f t="shared" si="8"/>
        <v>72150</v>
      </c>
      <c r="P17" s="215"/>
      <c r="R17" s="2">
        <v>9</v>
      </c>
      <c r="S17" s="11">
        <v>8</v>
      </c>
      <c r="T17" s="11">
        <v>7</v>
      </c>
      <c r="U17" s="214"/>
      <c r="V17" s="209">
        <v>50000</v>
      </c>
      <c r="W17" s="209">
        <v>3</v>
      </c>
      <c r="X17" s="209">
        <f t="shared" si="9"/>
        <v>150000</v>
      </c>
      <c r="Y17" s="210">
        <f t="shared" si="2"/>
        <v>45000</v>
      </c>
      <c r="Z17" s="209">
        <f t="shared" si="3"/>
        <v>195000</v>
      </c>
      <c r="AA17" s="210">
        <f t="shared" si="16"/>
        <v>31200</v>
      </c>
      <c r="AB17" s="211">
        <f t="shared" si="17"/>
        <v>226200</v>
      </c>
      <c r="AC17" s="212">
        <f t="shared" si="6"/>
        <v>-9750</v>
      </c>
      <c r="AD17" s="211">
        <f t="shared" si="10"/>
        <v>216450</v>
      </c>
      <c r="AE17" s="215"/>
      <c r="AG17" s="2">
        <v>9</v>
      </c>
      <c r="AH17" s="11">
        <v>8</v>
      </c>
      <c r="AI17" s="11">
        <v>7</v>
      </c>
      <c r="AJ17" s="214"/>
      <c r="AK17" s="209">
        <v>50000</v>
      </c>
      <c r="AL17" s="213">
        <v>12</v>
      </c>
      <c r="AM17" s="209">
        <f t="shared" si="11"/>
        <v>600000</v>
      </c>
      <c r="AN17" s="210">
        <f t="shared" si="4"/>
        <v>180000</v>
      </c>
      <c r="AO17" s="209">
        <f t="shared" si="5"/>
        <v>780000</v>
      </c>
      <c r="AP17" s="210">
        <f t="shared" si="18"/>
        <v>124800</v>
      </c>
      <c r="AQ17" s="211">
        <f t="shared" si="19"/>
        <v>904800</v>
      </c>
      <c r="AR17" s="212">
        <f t="shared" si="12"/>
        <v>-39000</v>
      </c>
      <c r="AS17" s="211">
        <f t="shared" si="13"/>
        <v>865800</v>
      </c>
      <c r="AT17" s="215"/>
    </row>
    <row r="18" spans="3:46" x14ac:dyDescent="0.25">
      <c r="C18" s="2">
        <v>10</v>
      </c>
      <c r="D18" s="2">
        <v>9</v>
      </c>
      <c r="E18" s="2">
        <v>8</v>
      </c>
      <c r="F18" s="214"/>
      <c r="G18" s="209">
        <v>55000</v>
      </c>
      <c r="H18" s="209">
        <v>1</v>
      </c>
      <c r="I18" s="209">
        <f t="shared" si="7"/>
        <v>55000</v>
      </c>
      <c r="J18" s="210">
        <f t="shared" si="0"/>
        <v>16500</v>
      </c>
      <c r="K18" s="209">
        <f t="shared" si="1"/>
        <v>71500</v>
      </c>
      <c r="L18" s="210">
        <f t="shared" si="14"/>
        <v>11440</v>
      </c>
      <c r="M18" s="211">
        <f t="shared" si="15"/>
        <v>82940</v>
      </c>
      <c r="N18" s="212">
        <f t="shared" si="20"/>
        <v>-3575</v>
      </c>
      <c r="O18" s="211">
        <f t="shared" si="8"/>
        <v>79365</v>
      </c>
      <c r="P18" s="215"/>
      <c r="R18" s="2">
        <v>10</v>
      </c>
      <c r="S18" s="2">
        <v>9</v>
      </c>
      <c r="T18" s="2">
        <v>8</v>
      </c>
      <c r="U18" s="214"/>
      <c r="V18" s="209">
        <v>55000</v>
      </c>
      <c r="W18" s="209">
        <v>3</v>
      </c>
      <c r="X18" s="209">
        <f t="shared" si="9"/>
        <v>165000</v>
      </c>
      <c r="Y18" s="210">
        <f t="shared" si="2"/>
        <v>49500</v>
      </c>
      <c r="Z18" s="209">
        <f t="shared" si="3"/>
        <v>214500</v>
      </c>
      <c r="AA18" s="210">
        <f t="shared" si="16"/>
        <v>34320</v>
      </c>
      <c r="AB18" s="211">
        <f t="shared" si="17"/>
        <v>248820</v>
      </c>
      <c r="AC18" s="212">
        <f t="shared" si="6"/>
        <v>-10725</v>
      </c>
      <c r="AD18" s="211">
        <f t="shared" si="10"/>
        <v>238095</v>
      </c>
      <c r="AE18" s="215"/>
      <c r="AG18" s="2">
        <v>10</v>
      </c>
      <c r="AH18" s="2">
        <v>9</v>
      </c>
      <c r="AI18" s="2">
        <v>8</v>
      </c>
      <c r="AJ18" s="214"/>
      <c r="AK18" s="209">
        <v>55000</v>
      </c>
      <c r="AL18" s="213">
        <v>12</v>
      </c>
      <c r="AM18" s="209">
        <f t="shared" si="11"/>
        <v>660000</v>
      </c>
      <c r="AN18" s="210">
        <f t="shared" si="4"/>
        <v>198000</v>
      </c>
      <c r="AO18" s="209">
        <f t="shared" si="5"/>
        <v>858000</v>
      </c>
      <c r="AP18" s="210">
        <f t="shared" si="18"/>
        <v>137280</v>
      </c>
      <c r="AQ18" s="211">
        <f t="shared" si="19"/>
        <v>995280</v>
      </c>
      <c r="AR18" s="212">
        <f t="shared" si="12"/>
        <v>-42900</v>
      </c>
      <c r="AS18" s="211">
        <f t="shared" si="13"/>
        <v>952380</v>
      </c>
      <c r="AT18" s="215"/>
    </row>
    <row r="19" spans="3:46" x14ac:dyDescent="0.25">
      <c r="C19" s="2">
        <v>11</v>
      </c>
      <c r="D19" s="11">
        <v>10</v>
      </c>
      <c r="E19" s="11">
        <v>9</v>
      </c>
      <c r="F19" s="214"/>
      <c r="G19" s="209">
        <v>60000</v>
      </c>
      <c r="H19" s="209">
        <v>1</v>
      </c>
      <c r="I19" s="209">
        <f t="shared" si="7"/>
        <v>60000</v>
      </c>
      <c r="J19" s="210">
        <f t="shared" si="0"/>
        <v>18000</v>
      </c>
      <c r="K19" s="209">
        <f t="shared" si="1"/>
        <v>78000</v>
      </c>
      <c r="L19" s="210">
        <f t="shared" si="14"/>
        <v>12480</v>
      </c>
      <c r="M19" s="211">
        <f t="shared" si="15"/>
        <v>90480</v>
      </c>
      <c r="N19" s="212">
        <f t="shared" si="20"/>
        <v>-3900</v>
      </c>
      <c r="O19" s="211">
        <f t="shared" si="8"/>
        <v>86580</v>
      </c>
      <c r="P19" s="215"/>
      <c r="R19" s="2">
        <v>11</v>
      </c>
      <c r="S19" s="11">
        <v>10</v>
      </c>
      <c r="T19" s="11">
        <v>9</v>
      </c>
      <c r="U19" s="214"/>
      <c r="V19" s="209">
        <v>60000</v>
      </c>
      <c r="W19" s="209">
        <v>3</v>
      </c>
      <c r="X19" s="209">
        <f t="shared" si="9"/>
        <v>180000</v>
      </c>
      <c r="Y19" s="210">
        <f t="shared" si="2"/>
        <v>54000</v>
      </c>
      <c r="Z19" s="209">
        <f t="shared" si="3"/>
        <v>234000</v>
      </c>
      <c r="AA19" s="210">
        <f t="shared" si="16"/>
        <v>37440</v>
      </c>
      <c r="AB19" s="211">
        <f t="shared" si="17"/>
        <v>271440</v>
      </c>
      <c r="AC19" s="212">
        <f t="shared" si="6"/>
        <v>-11700</v>
      </c>
      <c r="AD19" s="211">
        <f t="shared" si="10"/>
        <v>259740</v>
      </c>
      <c r="AE19" s="215"/>
      <c r="AG19" s="2">
        <v>11</v>
      </c>
      <c r="AH19" s="11">
        <v>10</v>
      </c>
      <c r="AI19" s="11">
        <v>9</v>
      </c>
      <c r="AJ19" s="214"/>
      <c r="AK19" s="209">
        <v>60000</v>
      </c>
      <c r="AL19" s="213">
        <v>12</v>
      </c>
      <c r="AM19" s="209">
        <f t="shared" si="11"/>
        <v>720000</v>
      </c>
      <c r="AN19" s="210">
        <f t="shared" si="4"/>
        <v>216000</v>
      </c>
      <c r="AO19" s="209">
        <f t="shared" si="5"/>
        <v>936000</v>
      </c>
      <c r="AP19" s="210">
        <f t="shared" si="18"/>
        <v>149760</v>
      </c>
      <c r="AQ19" s="211">
        <f t="shared" si="19"/>
        <v>1085760</v>
      </c>
      <c r="AR19" s="212">
        <f t="shared" si="12"/>
        <v>-46800</v>
      </c>
      <c r="AS19" s="211">
        <f t="shared" si="13"/>
        <v>1038960</v>
      </c>
      <c r="AT19" s="215"/>
    </row>
    <row r="20" spans="3:46" x14ac:dyDescent="0.25">
      <c r="C20" s="2">
        <v>12</v>
      </c>
      <c r="D20" s="2">
        <v>11</v>
      </c>
      <c r="E20" s="2">
        <v>10</v>
      </c>
      <c r="F20" s="214"/>
      <c r="G20" s="209">
        <v>65000</v>
      </c>
      <c r="H20" s="209">
        <v>1</v>
      </c>
      <c r="I20" s="209">
        <f t="shared" si="7"/>
        <v>65000</v>
      </c>
      <c r="J20" s="210">
        <f t="shared" si="0"/>
        <v>19500</v>
      </c>
      <c r="K20" s="209">
        <f t="shared" si="1"/>
        <v>84500</v>
      </c>
      <c r="L20" s="210">
        <f t="shared" si="14"/>
        <v>13520</v>
      </c>
      <c r="M20" s="211">
        <f t="shared" si="15"/>
        <v>98020</v>
      </c>
      <c r="N20" s="212">
        <f t="shared" si="20"/>
        <v>-4225</v>
      </c>
      <c r="O20" s="211">
        <f t="shared" si="8"/>
        <v>93795</v>
      </c>
      <c r="P20" s="215"/>
      <c r="R20" s="2">
        <v>12</v>
      </c>
      <c r="S20" s="2">
        <v>11</v>
      </c>
      <c r="T20" s="2">
        <v>10</v>
      </c>
      <c r="U20" s="214"/>
      <c r="V20" s="209">
        <v>65000</v>
      </c>
      <c r="W20" s="209">
        <v>3</v>
      </c>
      <c r="X20" s="209">
        <f t="shared" si="9"/>
        <v>195000</v>
      </c>
      <c r="Y20" s="210">
        <f t="shared" si="2"/>
        <v>58500</v>
      </c>
      <c r="Z20" s="209">
        <f t="shared" si="3"/>
        <v>253500</v>
      </c>
      <c r="AA20" s="210">
        <f t="shared" si="16"/>
        <v>40560</v>
      </c>
      <c r="AB20" s="211">
        <f t="shared" si="17"/>
        <v>294060</v>
      </c>
      <c r="AC20" s="212">
        <f t="shared" si="6"/>
        <v>-12675</v>
      </c>
      <c r="AD20" s="211">
        <f t="shared" si="10"/>
        <v>281385</v>
      </c>
      <c r="AE20" s="215"/>
      <c r="AG20" s="2">
        <v>12</v>
      </c>
      <c r="AH20" s="2">
        <v>11</v>
      </c>
      <c r="AI20" s="2">
        <v>10</v>
      </c>
      <c r="AJ20" s="214"/>
      <c r="AK20" s="209">
        <v>65000</v>
      </c>
      <c r="AL20" s="213">
        <v>12</v>
      </c>
      <c r="AM20" s="209">
        <f t="shared" si="11"/>
        <v>780000</v>
      </c>
      <c r="AN20" s="210">
        <f t="shared" si="4"/>
        <v>234000</v>
      </c>
      <c r="AO20" s="209">
        <f t="shared" si="5"/>
        <v>1014000</v>
      </c>
      <c r="AP20" s="210">
        <f t="shared" si="18"/>
        <v>162240</v>
      </c>
      <c r="AQ20" s="211">
        <f t="shared" si="19"/>
        <v>1176240</v>
      </c>
      <c r="AR20" s="212">
        <f t="shared" si="12"/>
        <v>-50700</v>
      </c>
      <c r="AS20" s="211">
        <f t="shared" si="13"/>
        <v>1125540</v>
      </c>
      <c r="AT20" s="215"/>
    </row>
    <row r="21" spans="3:46" x14ac:dyDescent="0.25">
      <c r="C21" s="2">
        <v>13</v>
      </c>
      <c r="D21" s="11">
        <v>12</v>
      </c>
      <c r="E21" s="11">
        <v>11</v>
      </c>
      <c r="F21" s="214"/>
      <c r="G21" s="209">
        <v>70000</v>
      </c>
      <c r="H21" s="209">
        <v>1</v>
      </c>
      <c r="I21" s="209">
        <f t="shared" si="7"/>
        <v>70000</v>
      </c>
      <c r="J21" s="210">
        <f t="shared" si="0"/>
        <v>21000</v>
      </c>
      <c r="K21" s="209">
        <f t="shared" si="1"/>
        <v>91000</v>
      </c>
      <c r="L21" s="210">
        <f t="shared" si="14"/>
        <v>14560</v>
      </c>
      <c r="M21" s="211">
        <f t="shared" si="15"/>
        <v>105560</v>
      </c>
      <c r="N21" s="212">
        <f t="shared" si="20"/>
        <v>-4550</v>
      </c>
      <c r="O21" s="211">
        <f t="shared" si="8"/>
        <v>101010</v>
      </c>
      <c r="P21" s="215"/>
      <c r="R21" s="2">
        <v>13</v>
      </c>
      <c r="S21" s="11">
        <v>12</v>
      </c>
      <c r="T21" s="11">
        <v>11</v>
      </c>
      <c r="U21" s="214"/>
      <c r="V21" s="209">
        <v>70000</v>
      </c>
      <c r="W21" s="209">
        <v>3</v>
      </c>
      <c r="X21" s="209">
        <f t="shared" si="9"/>
        <v>210000</v>
      </c>
      <c r="Y21" s="210">
        <f t="shared" si="2"/>
        <v>63000</v>
      </c>
      <c r="Z21" s="209">
        <f t="shared" si="3"/>
        <v>273000</v>
      </c>
      <c r="AA21" s="210">
        <f t="shared" si="16"/>
        <v>43680</v>
      </c>
      <c r="AB21" s="211">
        <f t="shared" si="17"/>
        <v>316680</v>
      </c>
      <c r="AC21" s="212">
        <f t="shared" si="6"/>
        <v>-13650</v>
      </c>
      <c r="AD21" s="211">
        <f t="shared" si="10"/>
        <v>303030</v>
      </c>
      <c r="AE21" s="215"/>
      <c r="AG21" s="2">
        <v>13</v>
      </c>
      <c r="AH21" s="11">
        <v>12</v>
      </c>
      <c r="AI21" s="11">
        <v>11</v>
      </c>
      <c r="AJ21" s="214"/>
      <c r="AK21" s="209">
        <v>70000</v>
      </c>
      <c r="AL21" s="213">
        <v>12</v>
      </c>
      <c r="AM21" s="209">
        <f t="shared" si="11"/>
        <v>840000</v>
      </c>
      <c r="AN21" s="210">
        <f t="shared" si="4"/>
        <v>252000</v>
      </c>
      <c r="AO21" s="209">
        <f t="shared" si="5"/>
        <v>1092000</v>
      </c>
      <c r="AP21" s="210">
        <f t="shared" si="18"/>
        <v>174720</v>
      </c>
      <c r="AQ21" s="211">
        <f t="shared" si="19"/>
        <v>1266720</v>
      </c>
      <c r="AR21" s="212">
        <f t="shared" si="12"/>
        <v>-54600</v>
      </c>
      <c r="AS21" s="211">
        <f t="shared" si="13"/>
        <v>1212120</v>
      </c>
      <c r="AT21" s="215"/>
    </row>
    <row r="22" spans="3:46" x14ac:dyDescent="0.25">
      <c r="C22" s="2">
        <v>14</v>
      </c>
      <c r="D22" s="2">
        <v>13</v>
      </c>
      <c r="E22" s="2">
        <v>12</v>
      </c>
      <c r="F22" s="214"/>
      <c r="G22" s="209">
        <v>75000</v>
      </c>
      <c r="H22" s="209">
        <v>1</v>
      </c>
      <c r="I22" s="209">
        <f t="shared" si="7"/>
        <v>75000</v>
      </c>
      <c r="J22" s="210">
        <f t="shared" si="0"/>
        <v>22500</v>
      </c>
      <c r="K22" s="209">
        <f t="shared" si="1"/>
        <v>97500</v>
      </c>
      <c r="L22" s="210">
        <f t="shared" si="14"/>
        <v>15600</v>
      </c>
      <c r="M22" s="211">
        <f t="shared" si="15"/>
        <v>113100</v>
      </c>
      <c r="N22" s="212">
        <f t="shared" si="20"/>
        <v>-4875</v>
      </c>
      <c r="O22" s="211">
        <f t="shared" si="8"/>
        <v>108225</v>
      </c>
      <c r="P22" s="215"/>
      <c r="R22" s="2">
        <v>14</v>
      </c>
      <c r="S22" s="2">
        <v>13</v>
      </c>
      <c r="T22" s="2">
        <v>12</v>
      </c>
      <c r="U22" s="214"/>
      <c r="V22" s="209">
        <v>75000</v>
      </c>
      <c r="W22" s="209">
        <v>3</v>
      </c>
      <c r="X22" s="209">
        <f t="shared" si="9"/>
        <v>225000</v>
      </c>
      <c r="Y22" s="210">
        <f t="shared" si="2"/>
        <v>67500</v>
      </c>
      <c r="Z22" s="209">
        <f t="shared" si="3"/>
        <v>292500</v>
      </c>
      <c r="AA22" s="210">
        <f t="shared" si="16"/>
        <v>46800</v>
      </c>
      <c r="AB22" s="211">
        <f t="shared" si="17"/>
        <v>339300</v>
      </c>
      <c r="AC22" s="212">
        <f t="shared" si="6"/>
        <v>-14625</v>
      </c>
      <c r="AD22" s="211">
        <f t="shared" si="10"/>
        <v>324675</v>
      </c>
      <c r="AE22" s="215"/>
      <c r="AG22" s="2">
        <v>14</v>
      </c>
      <c r="AH22" s="2">
        <v>13</v>
      </c>
      <c r="AI22" s="2">
        <v>12</v>
      </c>
      <c r="AJ22" s="214"/>
      <c r="AK22" s="209">
        <v>75000</v>
      </c>
      <c r="AL22" s="213">
        <v>12</v>
      </c>
      <c r="AM22" s="209">
        <f t="shared" si="11"/>
        <v>900000</v>
      </c>
      <c r="AN22" s="210">
        <f t="shared" si="4"/>
        <v>270000</v>
      </c>
      <c r="AO22" s="209">
        <f t="shared" si="5"/>
        <v>1170000</v>
      </c>
      <c r="AP22" s="210">
        <f t="shared" si="18"/>
        <v>187200</v>
      </c>
      <c r="AQ22" s="211">
        <f t="shared" si="19"/>
        <v>1357200</v>
      </c>
      <c r="AR22" s="212">
        <f t="shared" si="12"/>
        <v>-58500</v>
      </c>
      <c r="AS22" s="211">
        <f t="shared" si="13"/>
        <v>1298700</v>
      </c>
      <c r="AT22" s="215"/>
    </row>
    <row r="23" spans="3:46" x14ac:dyDescent="0.25">
      <c r="C23" s="2">
        <v>15</v>
      </c>
      <c r="D23" s="11">
        <v>14</v>
      </c>
      <c r="E23" s="11">
        <v>13</v>
      </c>
      <c r="F23" s="214"/>
      <c r="G23" s="209">
        <v>80000</v>
      </c>
      <c r="H23" s="209">
        <v>1</v>
      </c>
      <c r="I23" s="209">
        <f t="shared" si="7"/>
        <v>80000</v>
      </c>
      <c r="J23" s="210">
        <f t="shared" si="0"/>
        <v>24000</v>
      </c>
      <c r="K23" s="209">
        <f t="shared" si="1"/>
        <v>104000</v>
      </c>
      <c r="L23" s="210">
        <f t="shared" si="14"/>
        <v>16640</v>
      </c>
      <c r="M23" s="211">
        <f t="shared" si="15"/>
        <v>120640</v>
      </c>
      <c r="N23" s="212">
        <f t="shared" si="20"/>
        <v>-5200</v>
      </c>
      <c r="O23" s="211">
        <f t="shared" si="8"/>
        <v>115440</v>
      </c>
      <c r="P23" s="215"/>
      <c r="R23" s="2">
        <v>15</v>
      </c>
      <c r="S23" s="11">
        <v>14</v>
      </c>
      <c r="T23" s="11">
        <v>13</v>
      </c>
      <c r="U23" s="214"/>
      <c r="V23" s="209">
        <v>80000</v>
      </c>
      <c r="W23" s="209">
        <v>3</v>
      </c>
      <c r="X23" s="209">
        <f t="shared" si="9"/>
        <v>240000</v>
      </c>
      <c r="Y23" s="210">
        <f t="shared" si="2"/>
        <v>72000</v>
      </c>
      <c r="Z23" s="209">
        <f t="shared" si="3"/>
        <v>312000</v>
      </c>
      <c r="AA23" s="210">
        <f t="shared" si="16"/>
        <v>49920</v>
      </c>
      <c r="AB23" s="211">
        <f t="shared" si="17"/>
        <v>361920</v>
      </c>
      <c r="AC23" s="212">
        <f t="shared" si="6"/>
        <v>-15600</v>
      </c>
      <c r="AD23" s="211">
        <f t="shared" si="10"/>
        <v>346320</v>
      </c>
      <c r="AE23" s="215"/>
      <c r="AG23" s="2">
        <v>15</v>
      </c>
      <c r="AH23" s="11">
        <v>14</v>
      </c>
      <c r="AI23" s="11">
        <v>13</v>
      </c>
      <c r="AJ23" s="214"/>
      <c r="AK23" s="209">
        <v>80000</v>
      </c>
      <c r="AL23" s="213">
        <v>12</v>
      </c>
      <c r="AM23" s="209">
        <f t="shared" si="11"/>
        <v>960000</v>
      </c>
      <c r="AN23" s="210">
        <f t="shared" si="4"/>
        <v>288000</v>
      </c>
      <c r="AO23" s="209">
        <f t="shared" si="5"/>
        <v>1248000</v>
      </c>
      <c r="AP23" s="210">
        <f t="shared" si="18"/>
        <v>199680</v>
      </c>
      <c r="AQ23" s="211">
        <f t="shared" si="19"/>
        <v>1447680</v>
      </c>
      <c r="AR23" s="212">
        <f t="shared" si="12"/>
        <v>-62400</v>
      </c>
      <c r="AS23" s="211">
        <f t="shared" si="13"/>
        <v>1385280</v>
      </c>
      <c r="AT23" s="215"/>
    </row>
    <row r="24" spans="3:46" x14ac:dyDescent="0.25">
      <c r="C24" s="2">
        <v>16</v>
      </c>
      <c r="D24" s="2">
        <v>15</v>
      </c>
      <c r="E24" s="2">
        <v>14</v>
      </c>
      <c r="F24" s="214"/>
      <c r="G24" s="209">
        <v>85000</v>
      </c>
      <c r="H24" s="209">
        <v>1</v>
      </c>
      <c r="I24" s="209">
        <f t="shared" si="7"/>
        <v>85000</v>
      </c>
      <c r="J24" s="210">
        <f t="shared" si="0"/>
        <v>25500</v>
      </c>
      <c r="K24" s="209">
        <f t="shared" si="1"/>
        <v>110500</v>
      </c>
      <c r="L24" s="210">
        <f t="shared" si="14"/>
        <v>17680</v>
      </c>
      <c r="M24" s="211">
        <f t="shared" si="15"/>
        <v>128180</v>
      </c>
      <c r="N24" s="212">
        <f t="shared" si="20"/>
        <v>-5525</v>
      </c>
      <c r="O24" s="211">
        <f t="shared" si="8"/>
        <v>122655</v>
      </c>
      <c r="P24" s="215"/>
      <c r="R24" s="2">
        <v>16</v>
      </c>
      <c r="S24" s="2">
        <v>15</v>
      </c>
      <c r="T24" s="2">
        <v>14</v>
      </c>
      <c r="U24" s="214"/>
      <c r="V24" s="209">
        <v>85000</v>
      </c>
      <c r="W24" s="209">
        <v>3</v>
      </c>
      <c r="X24" s="209">
        <f t="shared" si="9"/>
        <v>255000</v>
      </c>
      <c r="Y24" s="210">
        <f t="shared" si="2"/>
        <v>76500</v>
      </c>
      <c r="Z24" s="209">
        <f t="shared" si="3"/>
        <v>331500</v>
      </c>
      <c r="AA24" s="210">
        <f t="shared" si="16"/>
        <v>53040</v>
      </c>
      <c r="AB24" s="211">
        <f t="shared" si="17"/>
        <v>384540</v>
      </c>
      <c r="AC24" s="212">
        <f t="shared" si="6"/>
        <v>-16575</v>
      </c>
      <c r="AD24" s="211">
        <f t="shared" si="10"/>
        <v>367965</v>
      </c>
      <c r="AE24" s="215"/>
      <c r="AG24" s="2">
        <v>16</v>
      </c>
      <c r="AH24" s="2">
        <v>15</v>
      </c>
      <c r="AI24" s="2">
        <v>14</v>
      </c>
      <c r="AJ24" s="214"/>
      <c r="AK24" s="209">
        <v>85000</v>
      </c>
      <c r="AL24" s="213">
        <v>12</v>
      </c>
      <c r="AM24" s="209">
        <f t="shared" si="11"/>
        <v>1020000</v>
      </c>
      <c r="AN24" s="210">
        <f t="shared" si="4"/>
        <v>306000</v>
      </c>
      <c r="AO24" s="209">
        <f t="shared" si="5"/>
        <v>1326000</v>
      </c>
      <c r="AP24" s="210">
        <f t="shared" si="18"/>
        <v>212160</v>
      </c>
      <c r="AQ24" s="211">
        <f t="shared" si="19"/>
        <v>1538160</v>
      </c>
      <c r="AR24" s="212">
        <f t="shared" si="12"/>
        <v>-66300</v>
      </c>
      <c r="AS24" s="211">
        <f t="shared" si="13"/>
        <v>1471860</v>
      </c>
      <c r="AT24" s="215"/>
    </row>
    <row r="25" spans="3:46" x14ac:dyDescent="0.25">
      <c r="C25" s="2">
        <v>17</v>
      </c>
      <c r="D25" s="11">
        <v>16</v>
      </c>
      <c r="E25" s="11">
        <v>15</v>
      </c>
      <c r="F25" s="214"/>
      <c r="G25" s="209">
        <v>90000</v>
      </c>
      <c r="H25" s="209">
        <v>1</v>
      </c>
      <c r="I25" s="209">
        <f t="shared" si="7"/>
        <v>90000</v>
      </c>
      <c r="J25" s="210">
        <f t="shared" si="0"/>
        <v>27000</v>
      </c>
      <c r="K25" s="209">
        <f t="shared" si="1"/>
        <v>117000</v>
      </c>
      <c r="L25" s="210">
        <f t="shared" si="14"/>
        <v>18720</v>
      </c>
      <c r="M25" s="211">
        <f t="shared" si="15"/>
        <v>135720</v>
      </c>
      <c r="N25" s="212">
        <f t="shared" si="20"/>
        <v>-5850</v>
      </c>
      <c r="O25" s="211">
        <f t="shared" si="8"/>
        <v>129870</v>
      </c>
      <c r="P25" s="215"/>
      <c r="R25" s="2">
        <v>17</v>
      </c>
      <c r="S25" s="11">
        <v>16</v>
      </c>
      <c r="T25" s="11">
        <v>15</v>
      </c>
      <c r="U25" s="214"/>
      <c r="V25" s="209">
        <v>90000</v>
      </c>
      <c r="W25" s="209">
        <v>3</v>
      </c>
      <c r="X25" s="209">
        <f t="shared" si="9"/>
        <v>270000</v>
      </c>
      <c r="Y25" s="210">
        <f t="shared" si="2"/>
        <v>81000</v>
      </c>
      <c r="Z25" s="209">
        <f t="shared" si="3"/>
        <v>351000</v>
      </c>
      <c r="AA25" s="210">
        <f t="shared" si="16"/>
        <v>56160</v>
      </c>
      <c r="AB25" s="211">
        <f t="shared" si="17"/>
        <v>407160</v>
      </c>
      <c r="AC25" s="212">
        <f t="shared" si="6"/>
        <v>-17550</v>
      </c>
      <c r="AD25" s="211">
        <f t="shared" si="10"/>
        <v>389610</v>
      </c>
      <c r="AE25" s="215"/>
      <c r="AG25" s="2">
        <v>17</v>
      </c>
      <c r="AH25" s="11">
        <v>16</v>
      </c>
      <c r="AI25" s="11">
        <v>15</v>
      </c>
      <c r="AJ25" s="214"/>
      <c r="AK25" s="209">
        <v>90000</v>
      </c>
      <c r="AL25" s="213">
        <v>12</v>
      </c>
      <c r="AM25" s="209">
        <f t="shared" si="11"/>
        <v>1080000</v>
      </c>
      <c r="AN25" s="210">
        <f t="shared" si="4"/>
        <v>324000</v>
      </c>
      <c r="AO25" s="209">
        <f t="shared" si="5"/>
        <v>1404000</v>
      </c>
      <c r="AP25" s="210">
        <f t="shared" si="18"/>
        <v>224640</v>
      </c>
      <c r="AQ25" s="211">
        <f t="shared" si="19"/>
        <v>1628640</v>
      </c>
      <c r="AR25" s="212">
        <f t="shared" si="12"/>
        <v>-70200</v>
      </c>
      <c r="AS25" s="211">
        <f t="shared" si="13"/>
        <v>1558440</v>
      </c>
      <c r="AT25" s="215"/>
    </row>
    <row r="26" spans="3:46" x14ac:dyDescent="0.25">
      <c r="C26" s="2">
        <v>18</v>
      </c>
      <c r="D26" s="2">
        <v>17</v>
      </c>
      <c r="E26" s="2">
        <v>16</v>
      </c>
      <c r="F26" s="214"/>
      <c r="G26" s="209">
        <v>95000</v>
      </c>
      <c r="H26" s="209">
        <v>1</v>
      </c>
      <c r="I26" s="209">
        <f t="shared" si="7"/>
        <v>95000</v>
      </c>
      <c r="J26" s="210">
        <f t="shared" si="0"/>
        <v>28500</v>
      </c>
      <c r="K26" s="209">
        <f t="shared" si="1"/>
        <v>123500</v>
      </c>
      <c r="L26" s="210">
        <f t="shared" si="14"/>
        <v>19760</v>
      </c>
      <c r="M26" s="211">
        <f t="shared" si="15"/>
        <v>143260</v>
      </c>
      <c r="N26" s="212">
        <f t="shared" si="20"/>
        <v>-6175</v>
      </c>
      <c r="O26" s="211">
        <f t="shared" si="8"/>
        <v>137085</v>
      </c>
      <c r="P26" s="215"/>
      <c r="R26" s="2">
        <v>18</v>
      </c>
      <c r="S26" s="2">
        <v>17</v>
      </c>
      <c r="T26" s="2">
        <v>16</v>
      </c>
      <c r="U26" s="214"/>
      <c r="V26" s="209">
        <v>95000</v>
      </c>
      <c r="W26" s="209">
        <v>3</v>
      </c>
      <c r="X26" s="209">
        <f t="shared" si="9"/>
        <v>285000</v>
      </c>
      <c r="Y26" s="210">
        <f t="shared" si="2"/>
        <v>85500</v>
      </c>
      <c r="Z26" s="209">
        <f t="shared" si="3"/>
        <v>370500</v>
      </c>
      <c r="AA26" s="210">
        <f t="shared" si="16"/>
        <v>59280</v>
      </c>
      <c r="AB26" s="211">
        <f t="shared" si="17"/>
        <v>429780</v>
      </c>
      <c r="AC26" s="212">
        <f t="shared" si="6"/>
        <v>-18525</v>
      </c>
      <c r="AD26" s="211">
        <f t="shared" si="10"/>
        <v>411255</v>
      </c>
      <c r="AE26" s="215"/>
      <c r="AG26" s="2">
        <v>18</v>
      </c>
      <c r="AH26" s="2">
        <v>17</v>
      </c>
      <c r="AI26" s="2">
        <v>16</v>
      </c>
      <c r="AJ26" s="214"/>
      <c r="AK26" s="209">
        <v>95000</v>
      </c>
      <c r="AL26" s="213">
        <v>12</v>
      </c>
      <c r="AM26" s="209">
        <f t="shared" si="11"/>
        <v>1140000</v>
      </c>
      <c r="AN26" s="210">
        <f t="shared" si="4"/>
        <v>342000</v>
      </c>
      <c r="AO26" s="209">
        <f t="shared" si="5"/>
        <v>1482000</v>
      </c>
      <c r="AP26" s="210">
        <f t="shared" si="18"/>
        <v>237120</v>
      </c>
      <c r="AQ26" s="211">
        <f t="shared" si="19"/>
        <v>1719120</v>
      </c>
      <c r="AR26" s="212">
        <f t="shared" si="12"/>
        <v>-74100</v>
      </c>
      <c r="AS26" s="211">
        <f t="shared" si="13"/>
        <v>1645020</v>
      </c>
      <c r="AT26" s="215"/>
    </row>
    <row r="27" spans="3:46" x14ac:dyDescent="0.25">
      <c r="C27" s="2">
        <v>19</v>
      </c>
      <c r="D27" s="11">
        <v>18</v>
      </c>
      <c r="E27" s="11">
        <v>17</v>
      </c>
      <c r="F27" s="214"/>
      <c r="G27" s="209">
        <v>100000</v>
      </c>
      <c r="H27" s="209">
        <v>1</v>
      </c>
      <c r="I27" s="209">
        <f t="shared" si="7"/>
        <v>100000</v>
      </c>
      <c r="J27" s="210">
        <f t="shared" si="0"/>
        <v>30000</v>
      </c>
      <c r="K27" s="209">
        <f t="shared" si="1"/>
        <v>130000</v>
      </c>
      <c r="L27" s="210">
        <f t="shared" si="14"/>
        <v>20800</v>
      </c>
      <c r="M27" s="211">
        <f t="shared" si="15"/>
        <v>150800</v>
      </c>
      <c r="N27" s="212">
        <f t="shared" si="20"/>
        <v>-6500</v>
      </c>
      <c r="O27" s="211">
        <f t="shared" si="8"/>
        <v>144300</v>
      </c>
      <c r="P27" s="215"/>
      <c r="R27" s="2">
        <v>19</v>
      </c>
      <c r="S27" s="11">
        <v>18</v>
      </c>
      <c r="T27" s="11">
        <v>17</v>
      </c>
      <c r="U27" s="214"/>
      <c r="V27" s="209">
        <v>100000</v>
      </c>
      <c r="W27" s="209">
        <v>3</v>
      </c>
      <c r="X27" s="209">
        <f t="shared" si="9"/>
        <v>300000</v>
      </c>
      <c r="Y27" s="210">
        <f t="shared" si="2"/>
        <v>90000</v>
      </c>
      <c r="Z27" s="209">
        <f t="shared" si="3"/>
        <v>390000</v>
      </c>
      <c r="AA27" s="210">
        <f t="shared" si="16"/>
        <v>62400</v>
      </c>
      <c r="AB27" s="211">
        <f t="shared" si="17"/>
        <v>452400</v>
      </c>
      <c r="AC27" s="212">
        <f t="shared" si="6"/>
        <v>-19500</v>
      </c>
      <c r="AD27" s="211">
        <f t="shared" si="10"/>
        <v>432900</v>
      </c>
      <c r="AE27" s="215"/>
      <c r="AG27" s="2">
        <v>19</v>
      </c>
      <c r="AH27" s="11">
        <v>18</v>
      </c>
      <c r="AI27" s="11">
        <v>17</v>
      </c>
      <c r="AJ27" s="214"/>
      <c r="AK27" s="209">
        <v>100000</v>
      </c>
      <c r="AL27" s="213">
        <v>12</v>
      </c>
      <c r="AM27" s="209">
        <f t="shared" si="11"/>
        <v>1200000</v>
      </c>
      <c r="AN27" s="210">
        <f t="shared" si="4"/>
        <v>360000</v>
      </c>
      <c r="AO27" s="209">
        <f t="shared" si="5"/>
        <v>1560000</v>
      </c>
      <c r="AP27" s="210">
        <f t="shared" si="18"/>
        <v>249600</v>
      </c>
      <c r="AQ27" s="211">
        <f t="shared" si="19"/>
        <v>1809600</v>
      </c>
      <c r="AR27" s="212">
        <f t="shared" si="12"/>
        <v>-78000</v>
      </c>
      <c r="AS27" s="211">
        <f t="shared" si="13"/>
        <v>1731600</v>
      </c>
      <c r="AT27" s="215"/>
    </row>
    <row r="28" spans="3:46" ht="15.75" thickBot="1" x14ac:dyDescent="0.3">
      <c r="C28" s="11"/>
      <c r="D28" s="11"/>
      <c r="E28" s="11"/>
      <c r="F28" s="218"/>
      <c r="G28" s="209"/>
      <c r="H28" s="209"/>
      <c r="I28" s="209"/>
      <c r="J28" s="210"/>
      <c r="K28" s="209"/>
      <c r="L28" s="219"/>
      <c r="M28" s="211"/>
      <c r="N28" s="212"/>
      <c r="O28" s="211"/>
      <c r="P28" s="220"/>
      <c r="R28" s="11"/>
      <c r="S28" s="11"/>
      <c r="T28" s="11"/>
      <c r="U28" s="218"/>
      <c r="V28" s="209"/>
      <c r="W28" s="209"/>
      <c r="X28" s="209"/>
      <c r="Y28" s="210"/>
      <c r="Z28" s="209"/>
      <c r="AA28" s="219"/>
      <c r="AB28" s="211"/>
      <c r="AC28" s="212"/>
      <c r="AD28" s="211"/>
      <c r="AE28" s="220"/>
      <c r="AG28" s="11"/>
      <c r="AH28" s="11"/>
      <c r="AI28" s="11"/>
      <c r="AJ28" s="218"/>
      <c r="AK28" s="209"/>
      <c r="AL28" s="213"/>
      <c r="AM28" s="209"/>
      <c r="AN28" s="210"/>
      <c r="AO28" s="209"/>
      <c r="AP28" s="219"/>
      <c r="AQ28" s="211"/>
      <c r="AR28" s="212"/>
      <c r="AS28" s="211"/>
      <c r="AT28" s="220"/>
    </row>
    <row r="30" spans="3:46" x14ac:dyDescent="0.25">
      <c r="E30" s="221" t="s">
        <v>0</v>
      </c>
      <c r="F30" s="222" t="s">
        <v>678</v>
      </c>
      <c r="G30" s="221"/>
      <c r="H30" s="221"/>
      <c r="I30" s="221"/>
      <c r="J30" s="223"/>
      <c r="K30" s="221"/>
      <c r="L30" s="223"/>
      <c r="M30" s="224"/>
      <c r="N30" s="224"/>
      <c r="O30" s="224"/>
      <c r="P30" s="225" t="s">
        <v>0</v>
      </c>
      <c r="T30" s="221" t="s">
        <v>0</v>
      </c>
      <c r="U30" s="222" t="s">
        <v>678</v>
      </c>
      <c r="V30" s="221"/>
      <c r="W30" s="221"/>
      <c r="X30" s="221"/>
      <c r="Y30" s="223"/>
      <c r="Z30" s="221"/>
      <c r="AA30" s="223"/>
      <c r="AB30" s="224"/>
      <c r="AC30" s="224"/>
      <c r="AD30" s="224"/>
      <c r="AE30" s="225" t="s">
        <v>0</v>
      </c>
      <c r="AI30" s="221" t="s">
        <v>0</v>
      </c>
      <c r="AJ30" s="222" t="s">
        <v>678</v>
      </c>
      <c r="AK30" s="221"/>
      <c r="AL30" s="221"/>
      <c r="AM30" s="221"/>
      <c r="AN30" s="223"/>
      <c r="AO30" s="221"/>
      <c r="AP30" s="223"/>
      <c r="AQ30" s="224"/>
      <c r="AR30" s="224"/>
      <c r="AS30" s="224"/>
      <c r="AT30" s="225" t="s">
        <v>0</v>
      </c>
    </row>
    <row r="31" spans="3:46" x14ac:dyDescent="0.25">
      <c r="E31" s="81">
        <v>1</v>
      </c>
      <c r="F31" s="226" t="s">
        <v>679</v>
      </c>
      <c r="G31" s="209"/>
      <c r="H31" s="209"/>
      <c r="I31" s="209"/>
      <c r="J31" s="219"/>
      <c r="K31" s="209"/>
      <c r="L31" s="219"/>
      <c r="M31" s="211"/>
      <c r="N31" s="211"/>
      <c r="O31" s="211"/>
      <c r="P31" s="225"/>
      <c r="T31" s="81">
        <v>1</v>
      </c>
      <c r="U31" s="226" t="s">
        <v>679</v>
      </c>
      <c r="V31" s="209"/>
      <c r="W31" s="209"/>
      <c r="X31" s="209"/>
      <c r="Y31" s="219"/>
      <c r="Z31" s="209"/>
      <c r="AA31" s="219"/>
      <c r="AB31" s="211"/>
      <c r="AC31" s="211"/>
      <c r="AD31" s="211"/>
      <c r="AE31" s="225"/>
      <c r="AI31" s="81">
        <v>1</v>
      </c>
      <c r="AJ31" s="226" t="s">
        <v>679</v>
      </c>
      <c r="AK31" s="209"/>
      <c r="AL31" s="209"/>
      <c r="AM31" s="209"/>
      <c r="AN31" s="219"/>
      <c r="AO31" s="209"/>
      <c r="AP31" s="219"/>
      <c r="AQ31" s="211"/>
      <c r="AR31" s="211"/>
      <c r="AS31" s="211"/>
      <c r="AT31" s="225"/>
    </row>
    <row r="32" spans="3:46" x14ac:dyDescent="0.25">
      <c r="E32" s="81"/>
      <c r="F32" s="227" t="s">
        <v>680</v>
      </c>
      <c r="G32" s="209"/>
      <c r="H32" s="209"/>
      <c r="I32" s="209"/>
      <c r="J32" s="219"/>
      <c r="K32" s="209"/>
      <c r="L32" s="219"/>
      <c r="M32" s="211"/>
      <c r="N32" s="211"/>
      <c r="O32" s="211"/>
      <c r="P32" s="225"/>
      <c r="T32" s="81"/>
      <c r="U32" s="227" t="s">
        <v>680</v>
      </c>
      <c r="V32" s="209"/>
      <c r="W32" s="209"/>
      <c r="X32" s="209"/>
      <c r="Y32" s="219"/>
      <c r="Z32" s="209"/>
      <c r="AA32" s="219"/>
      <c r="AB32" s="211"/>
      <c r="AC32" s="211"/>
      <c r="AD32" s="211"/>
      <c r="AE32" s="225"/>
      <c r="AI32" s="81"/>
      <c r="AJ32" s="227" t="s">
        <v>680</v>
      </c>
      <c r="AK32" s="209"/>
      <c r="AL32" s="209"/>
      <c r="AM32" s="209"/>
      <c r="AN32" s="219"/>
      <c r="AO32" s="209"/>
      <c r="AP32" s="219"/>
      <c r="AQ32" s="211"/>
      <c r="AR32" s="211"/>
      <c r="AS32" s="211"/>
      <c r="AT32" s="225"/>
    </row>
    <row r="33" spans="3:46" x14ac:dyDescent="0.25">
      <c r="E33" s="81"/>
      <c r="F33" s="227" t="s">
        <v>681</v>
      </c>
      <c r="G33" s="209"/>
      <c r="H33" s="209"/>
      <c r="I33" s="209"/>
      <c r="J33" s="219"/>
      <c r="K33" s="209"/>
      <c r="L33" s="219"/>
      <c r="M33" s="211"/>
      <c r="N33" s="211"/>
      <c r="O33" s="211"/>
      <c r="P33" s="225"/>
      <c r="T33" s="81"/>
      <c r="U33" s="227" t="s">
        <v>681</v>
      </c>
      <c r="V33" s="209"/>
      <c r="W33" s="209"/>
      <c r="X33" s="209"/>
      <c r="Y33" s="219"/>
      <c r="Z33" s="209"/>
      <c r="AA33" s="219"/>
      <c r="AB33" s="211"/>
      <c r="AC33" s="211"/>
      <c r="AD33" s="211"/>
      <c r="AE33" s="225"/>
      <c r="AI33" s="81"/>
      <c r="AJ33" s="227" t="s">
        <v>681</v>
      </c>
      <c r="AK33" s="209"/>
      <c r="AL33" s="209"/>
      <c r="AM33" s="209"/>
      <c r="AN33" s="219"/>
      <c r="AO33" s="209"/>
      <c r="AP33" s="219"/>
      <c r="AQ33" s="211"/>
      <c r="AR33" s="211"/>
      <c r="AS33" s="211"/>
      <c r="AT33" s="225"/>
    </row>
    <row r="34" spans="3:46" x14ac:dyDescent="0.25">
      <c r="E34" s="81"/>
      <c r="F34" s="228" t="s">
        <v>682</v>
      </c>
      <c r="G34" s="109" t="s">
        <v>683</v>
      </c>
      <c r="H34" s="209"/>
      <c r="I34" s="209"/>
      <c r="J34" s="219"/>
      <c r="K34" s="209"/>
      <c r="L34" s="219"/>
      <c r="M34" s="211"/>
      <c r="N34" s="211"/>
      <c r="O34" s="211"/>
      <c r="P34" s="225"/>
      <c r="T34" s="81"/>
      <c r="U34" s="228" t="s">
        <v>682</v>
      </c>
      <c r="V34" s="109" t="s">
        <v>683</v>
      </c>
      <c r="W34" s="209"/>
      <c r="X34" s="209"/>
      <c r="Y34" s="219"/>
      <c r="Z34" s="209"/>
      <c r="AA34" s="219"/>
      <c r="AB34" s="211"/>
      <c r="AC34" s="211"/>
      <c r="AD34" s="211"/>
      <c r="AE34" s="225"/>
      <c r="AI34" s="81"/>
      <c r="AJ34" s="228" t="s">
        <v>682</v>
      </c>
      <c r="AK34" s="109" t="s">
        <v>683</v>
      </c>
      <c r="AL34" s="209"/>
      <c r="AM34" s="209"/>
      <c r="AN34" s="219"/>
      <c r="AO34" s="209"/>
      <c r="AP34" s="219"/>
      <c r="AQ34" s="211"/>
      <c r="AR34" s="211"/>
      <c r="AS34" s="211"/>
      <c r="AT34" s="225"/>
    </row>
    <row r="35" spans="3:46" x14ac:dyDescent="0.25">
      <c r="E35" s="81"/>
      <c r="F35" s="228" t="s">
        <v>684</v>
      </c>
      <c r="G35" s="109" t="s">
        <v>685</v>
      </c>
      <c r="H35" s="209"/>
      <c r="I35" s="209"/>
      <c r="J35" s="219"/>
      <c r="K35" s="209"/>
      <c r="L35" s="219"/>
      <c r="M35" s="211"/>
      <c r="N35" s="211"/>
      <c r="O35" s="211"/>
      <c r="P35" s="225"/>
      <c r="T35" s="81"/>
      <c r="U35" s="228" t="s">
        <v>684</v>
      </c>
      <c r="V35" s="109" t="s">
        <v>685</v>
      </c>
      <c r="W35" s="209"/>
      <c r="X35" s="209"/>
      <c r="Y35" s="219"/>
      <c r="Z35" s="209"/>
      <c r="AA35" s="219"/>
      <c r="AB35" s="211"/>
      <c r="AC35" s="211"/>
      <c r="AD35" s="211"/>
      <c r="AE35" s="225"/>
      <c r="AI35" s="81"/>
      <c r="AJ35" s="228" t="s">
        <v>684</v>
      </c>
      <c r="AK35" s="109" t="s">
        <v>685</v>
      </c>
      <c r="AL35" s="209"/>
      <c r="AM35" s="209"/>
      <c r="AN35" s="219"/>
      <c r="AO35" s="209"/>
      <c r="AP35" s="219"/>
      <c r="AQ35" s="211"/>
      <c r="AR35" s="211"/>
      <c r="AS35" s="211"/>
      <c r="AT35" s="225"/>
    </row>
    <row r="36" spans="3:46" x14ac:dyDescent="0.25">
      <c r="E36" s="81"/>
      <c r="F36" s="228" t="s">
        <v>686</v>
      </c>
      <c r="G36" s="109" t="s">
        <v>687</v>
      </c>
      <c r="H36" s="209"/>
      <c r="I36" s="209"/>
      <c r="J36" s="219"/>
      <c r="K36" s="209"/>
      <c r="L36" s="219"/>
      <c r="M36" s="211"/>
      <c r="N36" s="211"/>
      <c r="O36" s="211"/>
      <c r="P36" s="225"/>
      <c r="T36" s="81"/>
      <c r="U36" s="228" t="s">
        <v>686</v>
      </c>
      <c r="V36" s="109" t="s">
        <v>687</v>
      </c>
      <c r="W36" s="209"/>
      <c r="X36" s="209"/>
      <c r="Y36" s="219"/>
      <c r="Z36" s="209"/>
      <c r="AA36" s="219"/>
      <c r="AB36" s="211"/>
      <c r="AC36" s="211"/>
      <c r="AD36" s="211"/>
      <c r="AE36" s="225"/>
      <c r="AI36" s="81"/>
      <c r="AJ36" s="228" t="s">
        <v>686</v>
      </c>
      <c r="AK36" s="109" t="s">
        <v>687</v>
      </c>
      <c r="AL36" s="209"/>
      <c r="AM36" s="209"/>
      <c r="AN36" s="219"/>
      <c r="AO36" s="209"/>
      <c r="AP36" s="219"/>
      <c r="AQ36" s="211"/>
      <c r="AR36" s="211"/>
      <c r="AS36" s="211"/>
      <c r="AT36" s="225"/>
    </row>
    <row r="37" spans="3:46" x14ac:dyDescent="0.25">
      <c r="E37" s="81">
        <v>2</v>
      </c>
      <c r="F37" s="226" t="s">
        <v>688</v>
      </c>
      <c r="G37" s="229"/>
      <c r="H37" s="229"/>
      <c r="I37" s="229"/>
      <c r="J37" s="230"/>
      <c r="K37" s="229"/>
      <c r="L37" s="230"/>
      <c r="M37" s="194"/>
      <c r="N37" s="194"/>
      <c r="O37" s="194"/>
      <c r="P37" s="225"/>
      <c r="T37" s="81">
        <v>2</v>
      </c>
      <c r="U37" s="226" t="s">
        <v>688</v>
      </c>
      <c r="V37" s="229"/>
      <c r="W37" s="229"/>
      <c r="X37" s="229"/>
      <c r="Y37" s="230"/>
      <c r="Z37" s="229"/>
      <c r="AA37" s="230"/>
      <c r="AB37" s="194"/>
      <c r="AC37" s="194"/>
      <c r="AD37" s="194"/>
      <c r="AE37" s="225"/>
      <c r="AI37" s="81">
        <v>2</v>
      </c>
      <c r="AJ37" s="226" t="s">
        <v>688</v>
      </c>
      <c r="AK37" s="229"/>
      <c r="AL37" s="229"/>
      <c r="AM37" s="229"/>
      <c r="AN37" s="230"/>
      <c r="AO37" s="229"/>
      <c r="AP37" s="230"/>
      <c r="AQ37" s="194"/>
      <c r="AR37" s="194"/>
      <c r="AS37" s="194"/>
      <c r="AT37" s="225"/>
    </row>
    <row r="38" spans="3:46" x14ac:dyDescent="0.25">
      <c r="E38" s="81"/>
      <c r="F38" s="228" t="s">
        <v>682</v>
      </c>
      <c r="G38" s="231" t="s">
        <v>689</v>
      </c>
      <c r="H38" s="229"/>
      <c r="I38" s="229"/>
      <c r="J38" s="230"/>
      <c r="K38" s="229"/>
      <c r="L38" s="230"/>
      <c r="M38" s="194"/>
      <c r="N38" s="194"/>
      <c r="O38" s="194"/>
      <c r="P38" s="225"/>
      <c r="T38" s="81"/>
      <c r="U38" s="228" t="s">
        <v>682</v>
      </c>
      <c r="V38" s="231" t="s">
        <v>689</v>
      </c>
      <c r="W38" s="229"/>
      <c r="X38" s="229"/>
      <c r="Y38" s="230"/>
      <c r="Z38" s="229"/>
      <c r="AA38" s="230"/>
      <c r="AB38" s="194"/>
      <c r="AC38" s="194"/>
      <c r="AD38" s="194"/>
      <c r="AE38" s="225"/>
      <c r="AI38" s="81"/>
      <c r="AJ38" s="228" t="s">
        <v>682</v>
      </c>
      <c r="AK38" s="231" t="s">
        <v>689</v>
      </c>
      <c r="AL38" s="229"/>
      <c r="AM38" s="229"/>
      <c r="AN38" s="230"/>
      <c r="AO38" s="229"/>
      <c r="AP38" s="230"/>
      <c r="AQ38" s="194"/>
      <c r="AR38" s="194"/>
      <c r="AS38" s="194"/>
      <c r="AT38" s="225"/>
    </row>
    <row r="39" spans="3:46" x14ac:dyDescent="0.25">
      <c r="E39" s="81"/>
      <c r="F39" s="228" t="s">
        <v>684</v>
      </c>
      <c r="G39" s="231" t="s">
        <v>690</v>
      </c>
      <c r="H39" s="229"/>
      <c r="I39" s="229"/>
      <c r="J39" s="230"/>
      <c r="K39" s="229"/>
      <c r="L39" s="230"/>
      <c r="M39" s="194"/>
      <c r="N39" s="194"/>
      <c r="O39" s="194"/>
      <c r="P39" s="225"/>
      <c r="T39" s="81"/>
      <c r="U39" s="228" t="s">
        <v>684</v>
      </c>
      <c r="V39" s="231" t="s">
        <v>690</v>
      </c>
      <c r="W39" s="229"/>
      <c r="X39" s="229"/>
      <c r="Y39" s="230"/>
      <c r="Z39" s="229"/>
      <c r="AA39" s="230"/>
      <c r="AB39" s="194"/>
      <c r="AC39" s="194"/>
      <c r="AD39" s="194"/>
      <c r="AE39" s="225"/>
      <c r="AI39" s="81"/>
      <c r="AJ39" s="228" t="s">
        <v>684</v>
      </c>
      <c r="AK39" s="231" t="s">
        <v>690</v>
      </c>
      <c r="AL39" s="229"/>
      <c r="AM39" s="229"/>
      <c r="AN39" s="230"/>
      <c r="AO39" s="229"/>
      <c r="AP39" s="230"/>
      <c r="AQ39" s="194"/>
      <c r="AR39" s="194"/>
      <c r="AS39" s="194"/>
      <c r="AT39" s="225"/>
    </row>
    <row r="40" spans="3:46" x14ac:dyDescent="0.25">
      <c r="E40" s="81"/>
      <c r="F40" s="228"/>
      <c r="G40" s="231" t="s">
        <v>691</v>
      </c>
      <c r="H40" s="229"/>
      <c r="I40" s="229"/>
      <c r="J40" s="230"/>
      <c r="K40" s="229"/>
      <c r="L40" s="230"/>
      <c r="M40" s="194"/>
      <c r="N40" s="194"/>
      <c r="O40" s="194"/>
      <c r="P40" s="225"/>
      <c r="T40" s="81"/>
      <c r="U40" s="228"/>
      <c r="V40" s="231" t="s">
        <v>691</v>
      </c>
      <c r="W40" s="229"/>
      <c r="X40" s="229"/>
      <c r="Y40" s="230"/>
      <c r="Z40" s="229"/>
      <c r="AA40" s="230"/>
      <c r="AB40" s="194"/>
      <c r="AC40" s="194"/>
      <c r="AD40" s="194"/>
      <c r="AE40" s="225"/>
      <c r="AI40" s="81"/>
      <c r="AJ40" s="228"/>
      <c r="AK40" s="231" t="s">
        <v>691</v>
      </c>
      <c r="AL40" s="229"/>
      <c r="AM40" s="229"/>
      <c r="AN40" s="230"/>
      <c r="AO40" s="229"/>
      <c r="AP40" s="230"/>
      <c r="AQ40" s="194"/>
      <c r="AR40" s="194"/>
      <c r="AS40" s="194"/>
      <c r="AT40" s="225"/>
    </row>
    <row r="41" spans="3:46" x14ac:dyDescent="0.25">
      <c r="E41" s="81"/>
      <c r="F41" s="228" t="s">
        <v>686</v>
      </c>
      <c r="G41" s="231" t="s">
        <v>692</v>
      </c>
      <c r="H41" s="229"/>
      <c r="I41" s="229"/>
      <c r="J41" s="230"/>
      <c r="K41" s="229"/>
      <c r="L41" s="230"/>
      <c r="M41" s="194"/>
      <c r="N41" s="194"/>
      <c r="O41" s="194"/>
      <c r="P41" s="225"/>
      <c r="T41" s="81"/>
      <c r="U41" s="228" t="s">
        <v>686</v>
      </c>
      <c r="V41" s="231" t="s">
        <v>692</v>
      </c>
      <c r="W41" s="229"/>
      <c r="X41" s="229"/>
      <c r="Y41" s="230"/>
      <c r="Z41" s="229"/>
      <c r="AA41" s="230"/>
      <c r="AB41" s="194"/>
      <c r="AC41" s="194"/>
      <c r="AD41" s="194"/>
      <c r="AE41" s="225"/>
      <c r="AI41" s="81"/>
      <c r="AJ41" s="228" t="s">
        <v>686</v>
      </c>
      <c r="AK41" s="231" t="s">
        <v>692</v>
      </c>
      <c r="AL41" s="229"/>
      <c r="AM41" s="229"/>
      <c r="AN41" s="230"/>
      <c r="AO41" s="229"/>
      <c r="AP41" s="230"/>
      <c r="AQ41" s="194"/>
      <c r="AR41" s="194"/>
      <c r="AS41" s="194"/>
      <c r="AT41" s="225"/>
    </row>
    <row r="42" spans="3:46" x14ac:dyDescent="0.25">
      <c r="E42" s="81"/>
      <c r="F42" s="228"/>
      <c r="G42" s="231" t="s">
        <v>691</v>
      </c>
      <c r="H42" s="229"/>
      <c r="I42" s="229"/>
      <c r="J42" s="230"/>
      <c r="K42" s="229"/>
      <c r="L42" s="230"/>
      <c r="M42" s="194"/>
      <c r="N42" s="194"/>
      <c r="O42" s="194"/>
      <c r="P42" s="225"/>
      <c r="T42" s="81"/>
      <c r="U42" s="228"/>
      <c r="V42" s="231" t="s">
        <v>691</v>
      </c>
      <c r="W42" s="229"/>
      <c r="X42" s="229"/>
      <c r="Y42" s="230"/>
      <c r="Z42" s="229"/>
      <c r="AA42" s="230"/>
      <c r="AB42" s="194"/>
      <c r="AC42" s="194"/>
      <c r="AD42" s="194"/>
      <c r="AE42" s="225"/>
      <c r="AI42" s="81"/>
      <c r="AJ42" s="228"/>
      <c r="AK42" s="231" t="s">
        <v>691</v>
      </c>
      <c r="AL42" s="229"/>
      <c r="AM42" s="229"/>
      <c r="AN42" s="230"/>
      <c r="AO42" s="229"/>
      <c r="AP42" s="230"/>
      <c r="AQ42" s="194"/>
      <c r="AR42" s="194"/>
      <c r="AS42" s="194"/>
      <c r="AT42" s="225"/>
    </row>
    <row r="43" spans="3:46" x14ac:dyDescent="0.25">
      <c r="E43" s="81">
        <v>3</v>
      </c>
      <c r="F43" s="226" t="s">
        <v>693</v>
      </c>
      <c r="G43" s="232"/>
      <c r="H43" s="229"/>
      <c r="I43" s="229"/>
      <c r="J43" s="230"/>
      <c r="K43" s="229"/>
      <c r="L43" s="230"/>
      <c r="M43" s="194"/>
      <c r="N43" s="194"/>
      <c r="O43" s="194"/>
      <c r="P43" s="225"/>
      <c r="T43" s="81">
        <v>3</v>
      </c>
      <c r="U43" s="226" t="s">
        <v>693</v>
      </c>
      <c r="V43" s="232"/>
      <c r="W43" s="229"/>
      <c r="X43" s="229"/>
      <c r="Y43" s="230"/>
      <c r="Z43" s="229"/>
      <c r="AA43" s="230"/>
      <c r="AB43" s="194"/>
      <c r="AC43" s="194"/>
      <c r="AD43" s="194"/>
      <c r="AE43" s="225"/>
      <c r="AI43" s="81">
        <v>3</v>
      </c>
      <c r="AJ43" s="226" t="s">
        <v>693</v>
      </c>
      <c r="AK43" s="232"/>
      <c r="AL43" s="229"/>
      <c r="AM43" s="229"/>
      <c r="AN43" s="230"/>
      <c r="AO43" s="229"/>
      <c r="AP43" s="230"/>
      <c r="AQ43" s="194"/>
      <c r="AR43" s="194"/>
      <c r="AS43" s="194"/>
      <c r="AT43" s="225"/>
    </row>
    <row r="44" spans="3:46" x14ac:dyDescent="0.25">
      <c r="C44" s="11">
        <v>1</v>
      </c>
      <c r="D44" s="169">
        <v>1</v>
      </c>
      <c r="E44" s="81"/>
      <c r="F44" s="233" t="s">
        <v>694</v>
      </c>
      <c r="G44" s="209"/>
      <c r="H44" s="209"/>
      <c r="I44" s="209"/>
      <c r="J44" s="219"/>
      <c r="K44" s="209"/>
      <c r="L44" s="219"/>
      <c r="M44" s="211"/>
      <c r="N44" s="211"/>
      <c r="O44" s="211"/>
      <c r="P44" s="225"/>
      <c r="R44" s="11">
        <v>1</v>
      </c>
      <c r="S44" s="169">
        <v>1</v>
      </c>
      <c r="T44" s="81"/>
      <c r="U44" s="233" t="s">
        <v>694</v>
      </c>
      <c r="V44" s="209"/>
      <c r="W44" s="209"/>
      <c r="X44" s="209"/>
      <c r="Y44" s="219"/>
      <c r="Z44" s="209"/>
      <c r="AA44" s="219"/>
      <c r="AB44" s="211"/>
      <c r="AC44" s="211"/>
      <c r="AD44" s="211"/>
      <c r="AE44" s="225"/>
      <c r="AG44" s="11">
        <v>1</v>
      </c>
      <c r="AH44" s="169">
        <v>1</v>
      </c>
      <c r="AI44" s="81"/>
      <c r="AJ44" s="233" t="s">
        <v>694</v>
      </c>
      <c r="AK44" s="209"/>
      <c r="AL44" s="209"/>
      <c r="AM44" s="209"/>
      <c r="AN44" s="219"/>
      <c r="AO44" s="209"/>
      <c r="AP44" s="219"/>
      <c r="AQ44" s="211"/>
      <c r="AR44" s="211"/>
      <c r="AS44" s="211"/>
      <c r="AT44" s="225"/>
    </row>
    <row r="45" spans="3:46" x14ac:dyDescent="0.25">
      <c r="C45" s="11">
        <v>2</v>
      </c>
      <c r="D45" s="169">
        <v>2</v>
      </c>
      <c r="E45" s="81"/>
      <c r="F45" s="106" t="s">
        <v>682</v>
      </c>
      <c r="G45" s="234" t="s">
        <v>695</v>
      </c>
      <c r="H45" s="209"/>
      <c r="I45" s="209"/>
      <c r="J45" s="219"/>
      <c r="K45" s="209"/>
      <c r="L45" s="219"/>
      <c r="M45" s="211"/>
      <c r="N45" s="211"/>
      <c r="O45" s="211"/>
      <c r="P45" s="225"/>
      <c r="R45" s="11">
        <v>2</v>
      </c>
      <c r="S45" s="169">
        <v>2</v>
      </c>
      <c r="T45" s="81"/>
      <c r="U45" s="106" t="s">
        <v>682</v>
      </c>
      <c r="V45" s="234" t="s">
        <v>695</v>
      </c>
      <c r="W45" s="209"/>
      <c r="X45" s="209"/>
      <c r="Y45" s="219"/>
      <c r="Z45" s="209"/>
      <c r="AA45" s="219"/>
      <c r="AB45" s="211"/>
      <c r="AC45" s="211"/>
      <c r="AD45" s="211"/>
      <c r="AE45" s="225"/>
      <c r="AG45" s="11">
        <v>2</v>
      </c>
      <c r="AH45" s="169">
        <v>2</v>
      </c>
      <c r="AI45" s="81"/>
      <c r="AJ45" s="106" t="s">
        <v>682</v>
      </c>
      <c r="AK45" s="234" t="s">
        <v>695</v>
      </c>
      <c r="AL45" s="209"/>
      <c r="AM45" s="209"/>
      <c r="AN45" s="219"/>
      <c r="AO45" s="209"/>
      <c r="AP45" s="219"/>
      <c r="AQ45" s="211"/>
      <c r="AR45" s="211"/>
      <c r="AS45" s="211"/>
      <c r="AT45" s="225"/>
    </row>
    <row r="46" spans="3:46" x14ac:dyDescent="0.25">
      <c r="C46" s="11"/>
      <c r="D46" s="169"/>
      <c r="E46" s="81"/>
      <c r="F46" s="11"/>
      <c r="G46" s="234" t="s">
        <v>696</v>
      </c>
      <c r="H46" s="209"/>
      <c r="I46" s="209"/>
      <c r="J46" s="219"/>
      <c r="K46" s="209"/>
      <c r="L46" s="219"/>
      <c r="M46" s="211"/>
      <c r="N46" s="211"/>
      <c r="O46" s="211"/>
      <c r="P46" s="225"/>
      <c r="R46" s="11"/>
      <c r="S46" s="169"/>
      <c r="T46" s="81"/>
      <c r="U46" s="11"/>
      <c r="V46" s="234" t="s">
        <v>696</v>
      </c>
      <c r="W46" s="209"/>
      <c r="X46" s="209"/>
      <c r="Y46" s="219"/>
      <c r="Z46" s="209"/>
      <c r="AA46" s="219"/>
      <c r="AB46" s="211"/>
      <c r="AC46" s="211"/>
      <c r="AD46" s="211"/>
      <c r="AE46" s="225"/>
      <c r="AG46" s="11"/>
      <c r="AH46" s="169"/>
      <c r="AI46" s="81"/>
      <c r="AJ46" s="11"/>
      <c r="AK46" s="234" t="s">
        <v>696</v>
      </c>
      <c r="AL46" s="209"/>
      <c r="AM46" s="209"/>
      <c r="AN46" s="219"/>
      <c r="AO46" s="209"/>
      <c r="AP46" s="219"/>
      <c r="AQ46" s="211"/>
      <c r="AR46" s="211"/>
      <c r="AS46" s="211"/>
      <c r="AT46" s="225"/>
    </row>
    <row r="47" spans="3:46" x14ac:dyDescent="0.25">
      <c r="C47" s="11"/>
      <c r="D47" s="169"/>
      <c r="E47" s="81">
        <v>4</v>
      </c>
      <c r="F47" s="235" t="s">
        <v>697</v>
      </c>
      <c r="G47" s="234"/>
      <c r="H47" s="209"/>
      <c r="I47" s="209"/>
      <c r="J47" s="219"/>
      <c r="K47" s="209"/>
      <c r="L47" s="219"/>
      <c r="M47" s="211"/>
      <c r="N47" s="211"/>
      <c r="O47" s="211"/>
      <c r="P47" s="225"/>
      <c r="R47" s="11"/>
      <c r="S47" s="169"/>
      <c r="T47" s="81">
        <v>4</v>
      </c>
      <c r="U47" s="235" t="s">
        <v>697</v>
      </c>
      <c r="V47" s="234"/>
      <c r="W47" s="209"/>
      <c r="X47" s="209"/>
      <c r="Y47" s="219"/>
      <c r="Z47" s="209"/>
      <c r="AA47" s="219"/>
      <c r="AB47" s="211"/>
      <c r="AC47" s="211"/>
      <c r="AD47" s="211"/>
      <c r="AE47" s="225"/>
      <c r="AG47" s="11"/>
      <c r="AH47" s="169"/>
      <c r="AI47" s="81">
        <v>4</v>
      </c>
      <c r="AJ47" s="235" t="s">
        <v>697</v>
      </c>
      <c r="AK47" s="234"/>
      <c r="AL47" s="209"/>
      <c r="AM47" s="209"/>
      <c r="AN47" s="219"/>
      <c r="AO47" s="209"/>
      <c r="AP47" s="219"/>
      <c r="AQ47" s="211"/>
      <c r="AR47" s="211"/>
      <c r="AS47" s="211"/>
      <c r="AT47" s="225"/>
    </row>
    <row r="48" spans="3:46" x14ac:dyDescent="0.25">
      <c r="C48" s="11"/>
      <c r="D48" s="169"/>
      <c r="E48" s="81"/>
      <c r="F48" s="11" t="s">
        <v>682</v>
      </c>
      <c r="G48" s="234" t="s">
        <v>698</v>
      </c>
      <c r="H48" s="209"/>
      <c r="I48" s="209"/>
      <c r="J48" s="219"/>
      <c r="K48" s="209"/>
      <c r="L48" s="219"/>
      <c r="M48" s="211"/>
      <c r="N48" s="211"/>
      <c r="O48" s="211"/>
      <c r="P48" s="225"/>
      <c r="R48" s="11"/>
      <c r="S48" s="169"/>
      <c r="T48" s="81"/>
      <c r="U48" s="11" t="s">
        <v>682</v>
      </c>
      <c r="V48" s="234" t="s">
        <v>698</v>
      </c>
      <c r="W48" s="209"/>
      <c r="X48" s="209"/>
      <c r="Y48" s="219"/>
      <c r="Z48" s="209"/>
      <c r="AA48" s="219"/>
      <c r="AB48" s="211"/>
      <c r="AC48" s="211"/>
      <c r="AD48" s="211"/>
      <c r="AE48" s="225"/>
      <c r="AG48" s="11"/>
      <c r="AH48" s="169"/>
      <c r="AI48" s="81"/>
      <c r="AJ48" s="11" t="s">
        <v>682</v>
      </c>
      <c r="AK48" s="234" t="s">
        <v>698</v>
      </c>
      <c r="AL48" s="209"/>
      <c r="AM48" s="209"/>
      <c r="AN48" s="219"/>
      <c r="AO48" s="209"/>
      <c r="AP48" s="219"/>
      <c r="AQ48" s="211"/>
      <c r="AR48" s="211"/>
      <c r="AS48" s="211"/>
      <c r="AT48" s="225"/>
    </row>
    <row r="49" spans="3:46" x14ac:dyDescent="0.25">
      <c r="C49" s="11"/>
      <c r="D49" s="169"/>
      <c r="E49" s="81"/>
      <c r="F49" s="11" t="s">
        <v>684</v>
      </c>
      <c r="G49" s="234" t="s">
        <v>699</v>
      </c>
      <c r="H49" s="209"/>
      <c r="I49" s="209"/>
      <c r="J49" s="219"/>
      <c r="K49" s="209"/>
      <c r="L49" s="219"/>
      <c r="M49" s="211"/>
      <c r="N49" s="211"/>
      <c r="O49" s="211"/>
      <c r="P49" s="225"/>
      <c r="R49" s="11"/>
      <c r="S49" s="169"/>
      <c r="T49" s="81"/>
      <c r="U49" s="11" t="s">
        <v>684</v>
      </c>
      <c r="V49" s="234" t="s">
        <v>699</v>
      </c>
      <c r="W49" s="209"/>
      <c r="X49" s="209"/>
      <c r="Y49" s="219"/>
      <c r="Z49" s="209"/>
      <c r="AA49" s="219"/>
      <c r="AB49" s="211"/>
      <c r="AC49" s="211"/>
      <c r="AD49" s="211"/>
      <c r="AE49" s="225"/>
      <c r="AG49" s="11"/>
      <c r="AH49" s="169"/>
      <c r="AI49" s="81"/>
      <c r="AJ49" s="11" t="s">
        <v>684</v>
      </c>
      <c r="AK49" s="234" t="s">
        <v>699</v>
      </c>
      <c r="AL49" s="209"/>
      <c r="AM49" s="209"/>
      <c r="AN49" s="219"/>
      <c r="AO49" s="209"/>
      <c r="AP49" s="219"/>
      <c r="AQ49" s="211"/>
      <c r="AR49" s="211"/>
      <c r="AS49" s="211"/>
      <c r="AT49" s="225"/>
    </row>
    <row r="50" spans="3:46" x14ac:dyDescent="0.25">
      <c r="C50" s="11"/>
      <c r="D50" s="169"/>
      <c r="E50" s="81"/>
      <c r="F50" s="11"/>
      <c r="G50" s="234" t="s">
        <v>700</v>
      </c>
      <c r="H50" s="209"/>
      <c r="I50" s="209"/>
      <c r="J50" s="219"/>
      <c r="K50" s="209"/>
      <c r="L50" s="219"/>
      <c r="M50" s="211"/>
      <c r="N50" s="211"/>
      <c r="O50" s="211"/>
      <c r="P50" s="225"/>
      <c r="R50" s="11"/>
      <c r="S50" s="169"/>
      <c r="T50" s="81"/>
      <c r="U50" s="11"/>
      <c r="V50" s="234" t="s">
        <v>700</v>
      </c>
      <c r="W50" s="209"/>
      <c r="X50" s="209"/>
      <c r="Y50" s="219"/>
      <c r="Z50" s="209"/>
      <c r="AA50" s="219"/>
      <c r="AB50" s="211"/>
      <c r="AC50" s="211"/>
      <c r="AD50" s="211"/>
      <c r="AE50" s="225"/>
      <c r="AG50" s="11"/>
      <c r="AH50" s="169"/>
      <c r="AI50" s="81"/>
      <c r="AJ50" s="11"/>
      <c r="AK50" s="234" t="s">
        <v>700</v>
      </c>
      <c r="AL50" s="209"/>
      <c r="AM50" s="209"/>
      <c r="AN50" s="219"/>
      <c r="AO50" s="209"/>
      <c r="AP50" s="219"/>
      <c r="AQ50" s="211"/>
      <c r="AR50" s="211"/>
      <c r="AS50" s="211"/>
      <c r="AT50" s="225"/>
    </row>
    <row r="51" spans="3:46" x14ac:dyDescent="0.25">
      <c r="C51" s="11">
        <v>3</v>
      </c>
      <c r="D51" s="169">
        <v>3</v>
      </c>
      <c r="E51" s="81">
        <v>4</v>
      </c>
      <c r="F51" s="226" t="s">
        <v>701</v>
      </c>
      <c r="G51" s="209"/>
      <c r="H51" s="209"/>
      <c r="I51" s="209"/>
      <c r="J51" s="219"/>
      <c r="K51" s="209"/>
      <c r="L51" s="219"/>
      <c r="M51" s="211"/>
      <c r="N51" s="211"/>
      <c r="O51" s="211"/>
      <c r="P51" s="225"/>
      <c r="R51" s="11">
        <v>3</v>
      </c>
      <c r="S51" s="169">
        <v>3</v>
      </c>
      <c r="T51" s="81">
        <v>4</v>
      </c>
      <c r="U51" s="226" t="s">
        <v>701</v>
      </c>
      <c r="V51" s="209"/>
      <c r="W51" s="209"/>
      <c r="X51" s="209"/>
      <c r="Y51" s="219"/>
      <c r="Z51" s="209"/>
      <c r="AA51" s="219"/>
      <c r="AB51" s="211"/>
      <c r="AC51" s="211"/>
      <c r="AD51" s="211"/>
      <c r="AE51" s="225"/>
      <c r="AG51" s="11">
        <v>3</v>
      </c>
      <c r="AH51" s="169">
        <v>3</v>
      </c>
      <c r="AI51" s="81">
        <v>4</v>
      </c>
      <c r="AJ51" s="226" t="s">
        <v>701</v>
      </c>
      <c r="AK51" s="209"/>
      <c r="AL51" s="209"/>
      <c r="AM51" s="209"/>
      <c r="AN51" s="219"/>
      <c r="AO51" s="209"/>
      <c r="AP51" s="219"/>
      <c r="AQ51" s="211"/>
      <c r="AR51" s="211"/>
      <c r="AS51" s="211"/>
      <c r="AT51" s="225"/>
    </row>
    <row r="52" spans="3:46" x14ac:dyDescent="0.25">
      <c r="C52" s="11"/>
      <c r="D52" s="169"/>
      <c r="E52" s="81"/>
      <c r="F52" s="106" t="s">
        <v>682</v>
      </c>
      <c r="G52" s="233" t="s">
        <v>702</v>
      </c>
      <c r="H52" s="233"/>
      <c r="I52" s="233"/>
      <c r="J52" s="219"/>
      <c r="K52" s="209"/>
      <c r="L52" s="219"/>
      <c r="M52" s="211"/>
      <c r="N52" s="211"/>
      <c r="O52" s="211"/>
      <c r="P52" s="225"/>
      <c r="R52" s="11"/>
      <c r="S52" s="169"/>
      <c r="T52" s="81"/>
      <c r="U52" s="106" t="s">
        <v>682</v>
      </c>
      <c r="V52" s="233" t="s">
        <v>702</v>
      </c>
      <c r="W52" s="233"/>
      <c r="X52" s="233"/>
      <c r="Y52" s="219"/>
      <c r="Z52" s="209"/>
      <c r="AA52" s="219"/>
      <c r="AB52" s="211"/>
      <c r="AC52" s="211"/>
      <c r="AD52" s="211"/>
      <c r="AE52" s="225"/>
      <c r="AG52" s="11"/>
      <c r="AH52" s="169"/>
      <c r="AI52" s="81"/>
      <c r="AJ52" s="106" t="s">
        <v>682</v>
      </c>
      <c r="AK52" s="233" t="s">
        <v>702</v>
      </c>
      <c r="AL52" s="233"/>
      <c r="AM52" s="233"/>
      <c r="AN52" s="219"/>
      <c r="AO52" s="209"/>
      <c r="AP52" s="219"/>
      <c r="AQ52" s="211"/>
      <c r="AR52" s="211"/>
      <c r="AS52" s="211"/>
      <c r="AT52" s="225"/>
    </row>
    <row r="53" spans="3:46" x14ac:dyDescent="0.25">
      <c r="C53" s="11"/>
      <c r="D53" s="169"/>
      <c r="E53" s="81"/>
      <c r="F53" s="106" t="s">
        <v>684</v>
      </c>
      <c r="G53" s="233" t="s">
        <v>703</v>
      </c>
      <c r="H53" s="233"/>
      <c r="I53" s="233"/>
      <c r="J53" s="219"/>
      <c r="K53" s="209"/>
      <c r="L53" s="219"/>
      <c r="M53" s="211"/>
      <c r="N53" s="211"/>
      <c r="O53" s="211"/>
      <c r="P53" s="225"/>
      <c r="R53" s="11"/>
      <c r="S53" s="169"/>
      <c r="T53" s="81"/>
      <c r="U53" s="106" t="s">
        <v>684</v>
      </c>
      <c r="V53" s="233" t="s">
        <v>703</v>
      </c>
      <c r="W53" s="233"/>
      <c r="X53" s="233"/>
      <c r="Y53" s="219"/>
      <c r="Z53" s="209"/>
      <c r="AA53" s="219"/>
      <c r="AB53" s="211"/>
      <c r="AC53" s="211"/>
      <c r="AD53" s="211"/>
      <c r="AE53" s="225"/>
      <c r="AG53" s="11"/>
      <c r="AH53" s="169"/>
      <c r="AI53" s="81"/>
      <c r="AJ53" s="106" t="s">
        <v>684</v>
      </c>
      <c r="AK53" s="233" t="s">
        <v>703</v>
      </c>
      <c r="AL53" s="233"/>
      <c r="AM53" s="233"/>
      <c r="AN53" s="219"/>
      <c r="AO53" s="209"/>
      <c r="AP53" s="219"/>
      <c r="AQ53" s="211"/>
      <c r="AR53" s="211"/>
      <c r="AS53" s="211"/>
      <c r="AT53" s="225"/>
    </row>
    <row r="54" spans="3:46" x14ac:dyDescent="0.25">
      <c r="C54" s="11"/>
      <c r="D54" s="169"/>
      <c r="E54" s="81"/>
      <c r="F54" s="106" t="s">
        <v>686</v>
      </c>
      <c r="G54" s="233" t="s">
        <v>704</v>
      </c>
      <c r="H54" s="233"/>
      <c r="I54" s="233"/>
      <c r="J54" s="219"/>
      <c r="K54" s="209"/>
      <c r="L54" s="219"/>
      <c r="M54" s="211"/>
      <c r="N54" s="211"/>
      <c r="O54" s="211"/>
      <c r="P54" s="225"/>
      <c r="R54" s="11"/>
      <c r="S54" s="169"/>
      <c r="T54" s="81"/>
      <c r="U54" s="106" t="s">
        <v>686</v>
      </c>
      <c r="V54" s="233" t="s">
        <v>704</v>
      </c>
      <c r="W54" s="233"/>
      <c r="X54" s="233"/>
      <c r="Y54" s="219"/>
      <c r="Z54" s="209"/>
      <c r="AA54" s="219"/>
      <c r="AB54" s="211"/>
      <c r="AC54" s="211"/>
      <c r="AD54" s="211"/>
      <c r="AE54" s="225"/>
      <c r="AG54" s="11"/>
      <c r="AH54" s="169"/>
      <c r="AI54" s="81"/>
      <c r="AJ54" s="106" t="s">
        <v>686</v>
      </c>
      <c r="AK54" s="233" t="s">
        <v>704</v>
      </c>
      <c r="AL54" s="233"/>
      <c r="AM54" s="233"/>
      <c r="AN54" s="219"/>
      <c r="AO54" s="209"/>
      <c r="AP54" s="219"/>
      <c r="AQ54" s="211"/>
      <c r="AR54" s="211"/>
      <c r="AS54" s="211"/>
      <c r="AT54" s="225"/>
    </row>
    <row r="55" spans="3:46" x14ac:dyDescent="0.25">
      <c r="C55" s="11"/>
      <c r="D55" s="169"/>
      <c r="E55" s="81"/>
      <c r="F55" s="106" t="s">
        <v>705</v>
      </c>
      <c r="G55" s="233" t="s">
        <v>706</v>
      </c>
      <c r="H55" s="233"/>
      <c r="I55" s="233"/>
      <c r="J55" s="219"/>
      <c r="K55" s="209"/>
      <c r="L55" s="219"/>
      <c r="M55" s="211"/>
      <c r="N55" s="211"/>
      <c r="O55" s="211"/>
      <c r="P55" s="225"/>
      <c r="R55" s="11"/>
      <c r="S55" s="169"/>
      <c r="T55" s="81"/>
      <c r="U55" s="106" t="s">
        <v>705</v>
      </c>
      <c r="V55" s="233" t="s">
        <v>706</v>
      </c>
      <c r="W55" s="233"/>
      <c r="X55" s="233"/>
      <c r="Y55" s="219"/>
      <c r="Z55" s="209"/>
      <c r="AA55" s="219"/>
      <c r="AB55" s="211"/>
      <c r="AC55" s="211"/>
      <c r="AD55" s="211"/>
      <c r="AE55" s="225"/>
      <c r="AG55" s="11"/>
      <c r="AH55" s="169"/>
      <c r="AI55" s="81"/>
      <c r="AJ55" s="106" t="s">
        <v>705</v>
      </c>
      <c r="AK55" s="233" t="s">
        <v>706</v>
      </c>
      <c r="AL55" s="233"/>
      <c r="AM55" s="233"/>
      <c r="AN55" s="219"/>
      <c r="AO55" s="209"/>
      <c r="AP55" s="219"/>
      <c r="AQ55" s="211"/>
      <c r="AR55" s="211"/>
      <c r="AS55" s="211"/>
      <c r="AT55" s="225"/>
    </row>
    <row r="56" spans="3:46" x14ac:dyDescent="0.25">
      <c r="C56" s="11"/>
      <c r="D56" s="169"/>
      <c r="E56" s="81"/>
      <c r="F56" s="106" t="s">
        <v>707</v>
      </c>
      <c r="G56" s="233" t="s">
        <v>708</v>
      </c>
      <c r="H56" s="233"/>
      <c r="I56" s="233"/>
      <c r="J56" s="219"/>
      <c r="K56" s="209"/>
      <c r="L56" s="219"/>
      <c r="M56" s="211"/>
      <c r="N56" s="211"/>
      <c r="O56" s="211"/>
      <c r="P56" s="225"/>
      <c r="R56" s="11"/>
      <c r="S56" s="169"/>
      <c r="T56" s="81"/>
      <c r="U56" s="106" t="s">
        <v>707</v>
      </c>
      <c r="V56" s="233" t="s">
        <v>708</v>
      </c>
      <c r="W56" s="233"/>
      <c r="X56" s="233"/>
      <c r="Y56" s="219"/>
      <c r="Z56" s="209"/>
      <c r="AA56" s="219"/>
      <c r="AB56" s="211"/>
      <c r="AC56" s="211"/>
      <c r="AD56" s="211"/>
      <c r="AE56" s="225"/>
      <c r="AG56" s="11"/>
      <c r="AH56" s="169"/>
      <c r="AI56" s="81"/>
      <c r="AJ56" s="106" t="s">
        <v>707</v>
      </c>
      <c r="AK56" s="233" t="s">
        <v>708</v>
      </c>
      <c r="AL56" s="233"/>
      <c r="AM56" s="233"/>
      <c r="AN56" s="219"/>
      <c r="AO56" s="209"/>
      <c r="AP56" s="219"/>
      <c r="AQ56" s="211"/>
      <c r="AR56" s="211"/>
      <c r="AS56" s="211"/>
      <c r="AT56" s="225"/>
    </row>
    <row r="57" spans="3:46" x14ac:dyDescent="0.25">
      <c r="C57" s="11">
        <v>4</v>
      </c>
      <c r="D57" s="169">
        <v>4</v>
      </c>
      <c r="E57" s="81">
        <v>5</v>
      </c>
      <c r="F57" s="235" t="s">
        <v>709</v>
      </c>
      <c r="G57" s="233"/>
      <c r="H57" s="233"/>
      <c r="I57" s="233"/>
      <c r="J57" s="219"/>
      <c r="K57" s="209"/>
      <c r="L57" s="219"/>
      <c r="M57" s="211"/>
      <c r="N57" s="211"/>
      <c r="O57" s="211"/>
      <c r="P57" s="225"/>
      <c r="R57" s="11">
        <v>4</v>
      </c>
      <c r="S57" s="169">
        <v>4</v>
      </c>
      <c r="T57" s="81">
        <v>5</v>
      </c>
      <c r="U57" s="235" t="s">
        <v>709</v>
      </c>
      <c r="V57" s="233"/>
      <c r="W57" s="233"/>
      <c r="X57" s="233"/>
      <c r="Y57" s="219"/>
      <c r="Z57" s="209"/>
      <c r="AA57" s="219"/>
      <c r="AB57" s="211"/>
      <c r="AC57" s="211"/>
      <c r="AD57" s="211"/>
      <c r="AE57" s="225"/>
      <c r="AG57" s="11">
        <v>4</v>
      </c>
      <c r="AH57" s="169">
        <v>4</v>
      </c>
      <c r="AI57" s="81">
        <v>5</v>
      </c>
      <c r="AJ57" s="235" t="s">
        <v>709</v>
      </c>
      <c r="AK57" s="233"/>
      <c r="AL57" s="233"/>
      <c r="AM57" s="233"/>
      <c r="AN57" s="219"/>
      <c r="AO57" s="209"/>
      <c r="AP57" s="219"/>
      <c r="AQ57" s="211"/>
      <c r="AR57" s="211"/>
      <c r="AS57" s="211"/>
      <c r="AT57" s="225"/>
    </row>
    <row r="58" spans="3:46" x14ac:dyDescent="0.25">
      <c r="C58" s="11"/>
      <c r="D58" s="169"/>
      <c r="E58" s="81"/>
      <c r="F58" s="106" t="s">
        <v>682</v>
      </c>
      <c r="G58" s="233" t="s">
        <v>710</v>
      </c>
      <c r="H58" s="233"/>
      <c r="I58" s="233"/>
      <c r="J58" s="219"/>
      <c r="K58" s="209"/>
      <c r="L58" s="219"/>
      <c r="M58" s="211"/>
      <c r="N58" s="211"/>
      <c r="O58" s="211"/>
      <c r="P58" s="225"/>
      <c r="R58" s="11"/>
      <c r="S58" s="169"/>
      <c r="T58" s="81"/>
      <c r="U58" s="106" t="s">
        <v>682</v>
      </c>
      <c r="V58" s="233" t="s">
        <v>711</v>
      </c>
      <c r="W58" s="233"/>
      <c r="X58" s="233"/>
      <c r="Y58" s="219"/>
      <c r="Z58" s="209"/>
      <c r="AA58" s="219"/>
      <c r="AB58" s="211"/>
      <c r="AC58" s="211"/>
      <c r="AD58" s="211"/>
      <c r="AE58" s="225"/>
      <c r="AG58" s="11"/>
      <c r="AH58" s="169"/>
      <c r="AI58" s="81"/>
      <c r="AJ58" s="106" t="s">
        <v>682</v>
      </c>
      <c r="AK58" s="233" t="s">
        <v>711</v>
      </c>
      <c r="AL58" s="233"/>
      <c r="AM58" s="233"/>
      <c r="AN58" s="219"/>
      <c r="AO58" s="209"/>
      <c r="AP58" s="219"/>
      <c r="AQ58" s="211"/>
      <c r="AR58" s="211"/>
      <c r="AS58" s="211"/>
      <c r="AT58" s="225"/>
    </row>
    <row r="59" spans="3:46" x14ac:dyDescent="0.25">
      <c r="C59" s="11"/>
      <c r="D59" s="169"/>
      <c r="E59" s="81"/>
      <c r="F59" s="106" t="s">
        <v>684</v>
      </c>
      <c r="G59" s="233" t="s">
        <v>712</v>
      </c>
      <c r="H59" s="233"/>
      <c r="I59" s="233"/>
      <c r="J59" s="219"/>
      <c r="K59" s="209"/>
      <c r="L59" s="219"/>
      <c r="M59" s="211"/>
      <c r="N59" s="211"/>
      <c r="O59" s="211"/>
      <c r="P59" s="225"/>
      <c r="R59" s="11"/>
      <c r="S59" s="169"/>
      <c r="T59" s="81"/>
      <c r="U59" s="106"/>
      <c r="V59" s="233"/>
      <c r="W59" s="233"/>
      <c r="X59" s="233"/>
      <c r="Y59" s="219"/>
      <c r="Z59" s="209"/>
      <c r="AA59" s="219"/>
      <c r="AB59" s="211"/>
      <c r="AC59" s="211"/>
      <c r="AD59" s="211"/>
      <c r="AE59" s="225"/>
      <c r="AG59" s="11"/>
      <c r="AH59" s="169"/>
      <c r="AI59" s="81"/>
      <c r="AJ59" s="106"/>
      <c r="AK59" s="233"/>
      <c r="AL59" s="233"/>
      <c r="AM59" s="233"/>
      <c r="AN59" s="219"/>
      <c r="AO59" s="209"/>
      <c r="AP59" s="219"/>
      <c r="AQ59" s="211"/>
      <c r="AR59" s="211"/>
      <c r="AS59" s="211"/>
      <c r="AT59" s="225"/>
    </row>
    <row r="60" spans="3:46" x14ac:dyDescent="0.25">
      <c r="C60" s="11"/>
      <c r="D60" s="169"/>
      <c r="E60" s="81"/>
      <c r="F60" s="106" t="s">
        <v>684</v>
      </c>
      <c r="G60" s="233" t="s">
        <v>713</v>
      </c>
      <c r="H60" s="233"/>
      <c r="I60" s="233"/>
      <c r="J60" s="219"/>
      <c r="K60" s="209"/>
      <c r="L60" s="219"/>
      <c r="M60" s="211"/>
      <c r="N60" s="211"/>
      <c r="O60" s="211"/>
      <c r="P60" s="225"/>
      <c r="R60" s="11"/>
      <c r="S60" s="169"/>
      <c r="T60" s="81"/>
      <c r="U60" s="106" t="s">
        <v>684</v>
      </c>
      <c r="V60" s="233" t="s">
        <v>713</v>
      </c>
      <c r="W60" s="233"/>
      <c r="X60" s="233"/>
      <c r="Y60" s="219"/>
      <c r="Z60" s="209"/>
      <c r="AA60" s="219"/>
      <c r="AB60" s="211"/>
      <c r="AC60" s="211"/>
      <c r="AD60" s="211"/>
      <c r="AE60" s="225"/>
      <c r="AG60" s="11"/>
      <c r="AH60" s="169"/>
      <c r="AI60" s="81"/>
      <c r="AJ60" s="106" t="s">
        <v>684</v>
      </c>
      <c r="AK60" s="233" t="s">
        <v>713</v>
      </c>
      <c r="AL60" s="233"/>
      <c r="AM60" s="233"/>
      <c r="AN60" s="219"/>
      <c r="AO60" s="209"/>
      <c r="AP60" s="219"/>
      <c r="AQ60" s="211"/>
      <c r="AR60" s="211"/>
      <c r="AS60" s="211"/>
      <c r="AT60" s="225"/>
    </row>
    <row r="61" spans="3:46" x14ac:dyDescent="0.25">
      <c r="C61" s="11"/>
      <c r="D61" s="169"/>
      <c r="E61" s="81"/>
      <c r="F61" s="106" t="s">
        <v>686</v>
      </c>
      <c r="G61" s="233" t="s">
        <v>714</v>
      </c>
      <c r="H61" s="233"/>
      <c r="I61" s="233"/>
      <c r="J61" s="219"/>
      <c r="K61" s="209"/>
      <c r="L61" s="219"/>
      <c r="M61" s="211"/>
      <c r="N61" s="211"/>
      <c r="O61" s="211"/>
      <c r="P61" s="225"/>
      <c r="R61" s="11"/>
      <c r="S61" s="169"/>
      <c r="T61" s="81"/>
      <c r="U61" s="106" t="s">
        <v>686</v>
      </c>
      <c r="V61" s="233" t="s">
        <v>714</v>
      </c>
      <c r="W61" s="233"/>
      <c r="X61" s="233"/>
      <c r="Y61" s="219"/>
      <c r="Z61" s="209"/>
      <c r="AA61" s="219"/>
      <c r="AB61" s="211"/>
      <c r="AC61" s="211"/>
      <c r="AD61" s="211"/>
      <c r="AE61" s="225"/>
      <c r="AG61" s="11"/>
      <c r="AH61" s="169"/>
      <c r="AI61" s="81"/>
      <c r="AJ61" s="106" t="s">
        <v>686</v>
      </c>
      <c r="AK61" s="233" t="s">
        <v>714</v>
      </c>
      <c r="AL61" s="233"/>
      <c r="AM61" s="233"/>
      <c r="AN61" s="219"/>
      <c r="AO61" s="209"/>
      <c r="AP61" s="219"/>
      <c r="AQ61" s="211"/>
      <c r="AR61" s="211"/>
      <c r="AS61" s="211"/>
      <c r="AT61" s="225"/>
    </row>
    <row r="62" spans="3:46" x14ac:dyDescent="0.25">
      <c r="C62" s="11"/>
      <c r="D62" s="169"/>
      <c r="E62" s="81">
        <v>6</v>
      </c>
      <c r="F62" s="235" t="s">
        <v>715</v>
      </c>
      <c r="G62" s="233"/>
      <c r="H62" s="233"/>
      <c r="I62" s="233"/>
      <c r="J62" s="219"/>
      <c r="K62" s="209"/>
      <c r="L62" s="219"/>
      <c r="M62" s="211"/>
      <c r="N62" s="211"/>
      <c r="O62" s="211"/>
      <c r="P62" s="225"/>
      <c r="R62" s="11"/>
      <c r="S62" s="169"/>
      <c r="T62" s="81">
        <v>6</v>
      </c>
      <c r="U62" s="235" t="s">
        <v>715</v>
      </c>
      <c r="V62" s="233"/>
      <c r="W62" s="233"/>
      <c r="X62" s="233"/>
      <c r="Y62" s="219"/>
      <c r="Z62" s="209"/>
      <c r="AA62" s="219"/>
      <c r="AB62" s="211"/>
      <c r="AC62" s="211"/>
      <c r="AD62" s="211"/>
      <c r="AE62" s="225"/>
      <c r="AG62" s="11"/>
      <c r="AH62" s="169"/>
      <c r="AI62" s="81">
        <v>6</v>
      </c>
      <c r="AJ62" s="235" t="s">
        <v>715</v>
      </c>
      <c r="AK62" s="233"/>
      <c r="AL62" s="233"/>
      <c r="AM62" s="233"/>
      <c r="AN62" s="219"/>
      <c r="AO62" s="209"/>
      <c r="AP62" s="219"/>
      <c r="AQ62" s="211"/>
      <c r="AR62" s="211"/>
      <c r="AS62" s="211"/>
      <c r="AT62" s="225"/>
    </row>
    <row r="63" spans="3:46" x14ac:dyDescent="0.25">
      <c r="C63" s="11"/>
      <c r="D63" s="169"/>
      <c r="E63" s="81"/>
      <c r="F63" s="103" t="s">
        <v>682</v>
      </c>
      <c r="G63" s="227" t="s">
        <v>716</v>
      </c>
      <c r="H63" s="233"/>
      <c r="I63" s="233"/>
      <c r="J63" s="219"/>
      <c r="K63" s="209"/>
      <c r="L63" s="219"/>
      <c r="M63" s="211"/>
      <c r="N63" s="211"/>
      <c r="O63" s="211"/>
      <c r="P63" s="225"/>
      <c r="R63" s="11"/>
      <c r="S63" s="169"/>
      <c r="T63" s="81"/>
      <c r="U63" s="103" t="s">
        <v>682</v>
      </c>
      <c r="V63" s="227" t="s">
        <v>717</v>
      </c>
      <c r="W63" s="233"/>
      <c r="X63" s="233"/>
      <c r="Y63" s="219"/>
      <c r="Z63" s="209"/>
      <c r="AA63" s="219"/>
      <c r="AB63" s="211"/>
      <c r="AC63" s="211"/>
      <c r="AD63" s="211"/>
      <c r="AE63" s="225"/>
      <c r="AG63" s="11"/>
      <c r="AH63" s="169"/>
      <c r="AI63" s="81"/>
      <c r="AJ63" s="103" t="s">
        <v>682</v>
      </c>
      <c r="AK63" s="227" t="s">
        <v>717</v>
      </c>
      <c r="AL63" s="233"/>
      <c r="AM63" s="233"/>
      <c r="AN63" s="219"/>
      <c r="AO63" s="209"/>
      <c r="AP63" s="219"/>
      <c r="AQ63" s="211"/>
      <c r="AR63" s="211"/>
      <c r="AS63" s="211"/>
      <c r="AT63" s="225"/>
    </row>
    <row r="64" spans="3:46" x14ac:dyDescent="0.25">
      <c r="C64" s="11"/>
      <c r="D64" s="169"/>
      <c r="E64" s="81">
        <v>7</v>
      </c>
      <c r="F64" s="235" t="s">
        <v>718</v>
      </c>
      <c r="G64" s="233"/>
      <c r="H64" s="233"/>
      <c r="I64" s="233"/>
      <c r="J64" s="219"/>
      <c r="K64" s="209"/>
      <c r="L64" s="219"/>
      <c r="M64" s="211"/>
      <c r="N64" s="211"/>
      <c r="O64" s="211"/>
      <c r="P64" s="225"/>
      <c r="R64" s="11"/>
      <c r="S64" s="169"/>
      <c r="T64" s="81">
        <v>7</v>
      </c>
      <c r="U64" s="235" t="s">
        <v>718</v>
      </c>
      <c r="V64" s="233"/>
      <c r="W64" s="233"/>
      <c r="X64" s="233"/>
      <c r="Y64" s="219"/>
      <c r="Z64" s="209"/>
      <c r="AA64" s="219"/>
      <c r="AB64" s="211"/>
      <c r="AC64" s="211"/>
      <c r="AD64" s="211"/>
      <c r="AE64" s="225"/>
      <c r="AG64" s="11"/>
      <c r="AH64" s="169"/>
      <c r="AI64" s="81">
        <v>7</v>
      </c>
      <c r="AJ64" s="235" t="s">
        <v>718</v>
      </c>
      <c r="AK64" s="233"/>
      <c r="AL64" s="233"/>
      <c r="AM64" s="233"/>
      <c r="AN64" s="219"/>
      <c r="AO64" s="209"/>
      <c r="AP64" s="219"/>
      <c r="AQ64" s="211"/>
      <c r="AR64" s="211"/>
      <c r="AS64" s="211"/>
      <c r="AT64" s="225"/>
    </row>
    <row r="65" spans="3:46" x14ac:dyDescent="0.25">
      <c r="C65" s="11"/>
      <c r="D65" s="169"/>
      <c r="E65" s="81" t="s">
        <v>719</v>
      </c>
      <c r="F65" s="109"/>
      <c r="G65" s="109" t="s">
        <v>720</v>
      </c>
      <c r="H65" s="233"/>
      <c r="I65" s="233"/>
      <c r="J65" s="219"/>
      <c r="K65" s="209"/>
      <c r="L65" s="219"/>
      <c r="M65" s="211"/>
      <c r="N65" s="211"/>
      <c r="O65" s="211"/>
      <c r="P65" s="225"/>
      <c r="R65" s="11"/>
      <c r="S65" s="169"/>
      <c r="T65" s="81" t="s">
        <v>719</v>
      </c>
      <c r="U65" s="109"/>
      <c r="V65" s="109" t="s">
        <v>721</v>
      </c>
      <c r="W65" s="233"/>
      <c r="X65" s="233"/>
      <c r="Y65" s="219"/>
      <c r="Z65" s="209"/>
      <c r="AA65" s="219"/>
      <c r="AB65" s="211"/>
      <c r="AC65" s="211"/>
      <c r="AD65" s="211"/>
      <c r="AE65" s="225"/>
      <c r="AG65" s="11"/>
      <c r="AH65" s="169"/>
      <c r="AI65" s="81" t="s">
        <v>719</v>
      </c>
      <c r="AJ65" s="109"/>
      <c r="AK65" s="109" t="s">
        <v>721</v>
      </c>
      <c r="AL65" s="233"/>
      <c r="AM65" s="233"/>
      <c r="AN65" s="219"/>
      <c r="AO65" s="209"/>
      <c r="AP65" s="219"/>
      <c r="AQ65" s="211"/>
      <c r="AR65" s="211"/>
      <c r="AS65" s="211"/>
      <c r="AT65" s="225"/>
    </row>
    <row r="66" spans="3:46" x14ac:dyDescent="0.25">
      <c r="E66" s="81"/>
      <c r="F66" s="11"/>
      <c r="G66" s="233" t="s">
        <v>722</v>
      </c>
      <c r="H66" s="209"/>
      <c r="I66" s="209"/>
      <c r="J66" s="219"/>
      <c r="K66" s="209"/>
      <c r="L66" s="219"/>
      <c r="M66" s="211"/>
      <c r="N66" s="211"/>
      <c r="O66" s="211"/>
      <c r="P66" s="225"/>
      <c r="T66" s="81"/>
      <c r="U66" s="11"/>
      <c r="V66" s="233" t="s">
        <v>722</v>
      </c>
      <c r="W66" s="209"/>
      <c r="X66" s="209"/>
      <c r="Y66" s="219"/>
      <c r="Z66" s="209"/>
      <c r="AA66" s="219"/>
      <c r="AB66" s="211"/>
      <c r="AC66" s="211"/>
      <c r="AD66" s="211"/>
      <c r="AE66" s="225"/>
      <c r="AI66" s="81"/>
      <c r="AJ66" s="11"/>
      <c r="AK66" s="233" t="s">
        <v>722</v>
      </c>
      <c r="AL66" s="209"/>
      <c r="AM66" s="209"/>
      <c r="AN66" s="219"/>
      <c r="AO66" s="209"/>
      <c r="AP66" s="219"/>
      <c r="AQ66" s="211"/>
      <c r="AR66" s="211"/>
      <c r="AS66" s="211"/>
      <c r="AT66" s="225"/>
    </row>
    <row r="67" spans="3:46" x14ac:dyDescent="0.25">
      <c r="E67" s="81"/>
      <c r="F67" s="11"/>
      <c r="G67" s="209"/>
      <c r="H67" s="209"/>
      <c r="I67" s="209"/>
      <c r="J67" s="219"/>
      <c r="K67" s="209"/>
      <c r="L67" s="219"/>
      <c r="M67" s="211"/>
      <c r="N67" s="211"/>
      <c r="O67" s="211"/>
      <c r="P67" s="225"/>
      <c r="T67" s="81"/>
      <c r="U67" s="11"/>
      <c r="V67" s="209"/>
      <c r="W67" s="209"/>
      <c r="X67" s="209"/>
      <c r="Y67" s="219"/>
      <c r="Z67" s="209"/>
      <c r="AA67" s="219"/>
      <c r="AB67" s="211"/>
      <c r="AC67" s="211"/>
      <c r="AD67" s="211"/>
      <c r="AE67" s="225"/>
      <c r="AI67" s="81"/>
      <c r="AJ67" s="11"/>
      <c r="AK67" s="209"/>
      <c r="AL67" s="209"/>
      <c r="AM67" s="209"/>
      <c r="AN67" s="219"/>
      <c r="AO67" s="209"/>
      <c r="AP67" s="219"/>
      <c r="AQ67" s="211"/>
      <c r="AR67" s="211"/>
      <c r="AS67" s="211"/>
      <c r="AT67" s="225"/>
    </row>
    <row r="68" spans="3:46" x14ac:dyDescent="0.25">
      <c r="E68" s="81" t="s">
        <v>0</v>
      </c>
      <c r="F68" s="221"/>
      <c r="G68" s="221"/>
      <c r="H68" s="221"/>
      <c r="I68" s="221"/>
      <c r="J68" s="221"/>
      <c r="K68" s="221"/>
      <c r="L68" s="221"/>
      <c r="M68" s="221"/>
      <c r="N68" s="221"/>
      <c r="O68" s="221"/>
      <c r="P68" s="225" t="s">
        <v>0</v>
      </c>
      <c r="T68" s="81" t="s">
        <v>0</v>
      </c>
      <c r="AE68" s="225" t="s">
        <v>0</v>
      </c>
      <c r="AI68" s="81" t="s">
        <v>0</v>
      </c>
      <c r="AT68" s="225" t="s">
        <v>0</v>
      </c>
    </row>
  </sheetData>
  <mergeCells count="3">
    <mergeCell ref="G4:O4"/>
    <mergeCell ref="V4:AD4"/>
    <mergeCell ref="AK4:AS4"/>
  </mergeCells>
  <pageMargins left="0.19685039370078741" right="0.19685039370078741" top="0.19685039370078741" bottom="0.19685039370078741" header="0.31496062992125984" footer="0.31496062992125984"/>
  <pageSetup scale="8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B162"/>
  <sheetViews>
    <sheetView view="pageBreakPreview" topLeftCell="A87" zoomScale="85" zoomScaleNormal="100" zoomScaleSheetLayoutView="85" workbookViewId="0">
      <selection activeCell="L32" sqref="L32"/>
    </sheetView>
  </sheetViews>
  <sheetFormatPr defaultRowHeight="15" x14ac:dyDescent="0.25"/>
  <cols>
    <col min="1" max="1" width="5.140625" customWidth="1"/>
    <col min="2" max="2" width="13.42578125" customWidth="1"/>
    <col min="3" max="3" width="16.140625" customWidth="1"/>
    <col min="4" max="4" width="16.140625" style="1" customWidth="1"/>
    <col min="5" max="11" width="16.140625" customWidth="1"/>
    <col min="12" max="12" width="4.42578125" customWidth="1"/>
    <col min="14" max="14" width="2" bestFit="1" customWidth="1"/>
    <col min="15" max="15" width="16" customWidth="1"/>
    <col min="16" max="16" width="12.42578125" bestFit="1" customWidth="1"/>
    <col min="17" max="17" width="12.5703125" customWidth="1"/>
    <col min="18" max="18" width="8.28515625" bestFit="1" customWidth="1"/>
    <col min="19" max="19" width="39.7109375" bestFit="1" customWidth="1"/>
    <col min="20" max="20" width="11" bestFit="1" customWidth="1"/>
    <col min="21" max="21" width="11" customWidth="1"/>
    <col min="23" max="23" width="41.140625" customWidth="1"/>
    <col min="24" max="24" width="16.42578125" bestFit="1" customWidth="1"/>
    <col min="25" max="25" width="9" bestFit="1" customWidth="1"/>
    <col min="26" max="26" width="8.42578125" bestFit="1" customWidth="1"/>
    <col min="27" max="27" width="8.7109375" bestFit="1" customWidth="1"/>
    <col min="28" max="28" width="2.5703125" customWidth="1"/>
    <col min="29" max="29" width="2.42578125" customWidth="1"/>
  </cols>
  <sheetData>
    <row r="2" spans="2:28" x14ac:dyDescent="0.25">
      <c r="B2" s="236" t="s">
        <v>723</v>
      </c>
      <c r="C2" s="237"/>
      <c r="D2" s="238" t="s">
        <v>724</v>
      </c>
      <c r="E2" s="239"/>
      <c r="F2" s="240"/>
    </row>
    <row r="3" spans="2:28" x14ac:dyDescent="0.25">
      <c r="B3" s="241" t="s">
        <v>725</v>
      </c>
      <c r="C3" s="166"/>
      <c r="D3" s="242">
        <v>2023</v>
      </c>
      <c r="E3" s="239"/>
      <c r="F3" s="240"/>
    </row>
    <row r="4" spans="2:28" x14ac:dyDescent="0.25">
      <c r="B4" s="241" t="s">
        <v>726</v>
      </c>
      <c r="C4" s="166"/>
      <c r="D4" s="243">
        <v>15000</v>
      </c>
      <c r="E4" s="239" t="s">
        <v>727</v>
      </c>
      <c r="F4" s="240"/>
      <c r="G4" t="s">
        <v>728</v>
      </c>
      <c r="H4" s="109" t="s">
        <v>729</v>
      </c>
      <c r="I4" s="244"/>
      <c r="J4" s="166"/>
    </row>
    <row r="5" spans="2:28" ht="15.75" thickBot="1" x14ac:dyDescent="0.3"/>
    <row r="6" spans="2:28" ht="15.75" thickBot="1" x14ac:dyDescent="0.3">
      <c r="B6" s="245"/>
      <c r="C6" s="366" t="s">
        <v>730</v>
      </c>
      <c r="D6" s="367"/>
      <c r="E6" s="367"/>
      <c r="F6" s="368"/>
      <c r="G6" s="368"/>
      <c r="H6" s="368"/>
      <c r="I6" s="368"/>
      <c r="J6" s="369"/>
      <c r="K6" s="370"/>
    </row>
    <row r="7" spans="2:28" ht="59.25" customHeight="1" thickBot="1" x14ac:dyDescent="0.3">
      <c r="B7" s="246"/>
      <c r="C7" s="247"/>
      <c r="D7" s="248"/>
      <c r="E7" s="247"/>
      <c r="F7" s="249" t="s">
        <v>659</v>
      </c>
      <c r="G7" s="248"/>
      <c r="H7" s="249" t="s">
        <v>660</v>
      </c>
      <c r="I7" s="250"/>
      <c r="J7" s="251">
        <v>0.05</v>
      </c>
      <c r="K7" s="252"/>
      <c r="N7" s="12"/>
      <c r="O7" s="253" t="s">
        <v>731</v>
      </c>
      <c r="P7" s="253"/>
      <c r="Q7" s="253"/>
      <c r="R7" s="253"/>
      <c r="S7" s="12"/>
      <c r="T7" s="12"/>
      <c r="U7" s="241"/>
      <c r="V7" s="241"/>
      <c r="W7" s="241"/>
      <c r="X7" s="241"/>
      <c r="Y7" s="12"/>
      <c r="Z7" s="12"/>
      <c r="AA7" s="12"/>
      <c r="AB7" s="154"/>
    </row>
    <row r="8" spans="2:28" ht="75" x14ac:dyDescent="0.25">
      <c r="B8" s="254"/>
      <c r="C8" s="255" t="s">
        <v>664</v>
      </c>
      <c r="D8" s="255" t="s">
        <v>665</v>
      </c>
      <c r="E8" s="255" t="s">
        <v>664</v>
      </c>
      <c r="F8" s="256" t="s">
        <v>666</v>
      </c>
      <c r="G8" s="255" t="s">
        <v>667</v>
      </c>
      <c r="H8" s="256" t="s">
        <v>668</v>
      </c>
      <c r="I8" s="257" t="s">
        <v>669</v>
      </c>
      <c r="J8" s="257" t="s">
        <v>670</v>
      </c>
      <c r="K8" s="258" t="s">
        <v>671</v>
      </c>
      <c r="N8" s="106"/>
      <c r="O8" s="259" t="s">
        <v>732</v>
      </c>
      <c r="P8" s="259" t="s">
        <v>733</v>
      </c>
      <c r="Q8" s="259" t="s">
        <v>734</v>
      </c>
      <c r="R8" s="259" t="s">
        <v>735</v>
      </c>
      <c r="S8" s="104" t="s">
        <v>736</v>
      </c>
      <c r="T8" s="259" t="s">
        <v>737</v>
      </c>
      <c r="U8" s="259" t="s">
        <v>738</v>
      </c>
      <c r="V8" s="260"/>
      <c r="W8" s="261" t="s">
        <v>534</v>
      </c>
      <c r="X8" s="262" t="s">
        <v>739</v>
      </c>
      <c r="Y8" s="3" t="s">
        <v>740</v>
      </c>
      <c r="Z8" s="3" t="s">
        <v>741</v>
      </c>
      <c r="AA8" s="3" t="s">
        <v>742</v>
      </c>
      <c r="AB8" s="154"/>
    </row>
    <row r="9" spans="2:28" ht="30.75" thickBot="1" x14ac:dyDescent="0.3">
      <c r="B9" s="163"/>
      <c r="C9" s="263" t="s">
        <v>674</v>
      </c>
      <c r="D9" s="263" t="s">
        <v>675</v>
      </c>
      <c r="E9" s="263" t="s">
        <v>674</v>
      </c>
      <c r="F9" s="263" t="s">
        <v>674</v>
      </c>
      <c r="G9" s="263" t="s">
        <v>674</v>
      </c>
      <c r="H9" s="263" t="s">
        <v>674</v>
      </c>
      <c r="I9" s="263" t="s">
        <v>674</v>
      </c>
      <c r="J9" s="263" t="s">
        <v>674</v>
      </c>
      <c r="K9" s="264" t="s">
        <v>674</v>
      </c>
      <c r="N9" s="265"/>
      <c r="O9" s="266"/>
      <c r="P9" s="266"/>
      <c r="Q9" s="266"/>
      <c r="R9" s="266"/>
      <c r="S9" s="265"/>
      <c r="T9" s="265" t="s">
        <v>743</v>
      </c>
      <c r="U9" s="265" t="s">
        <v>743</v>
      </c>
      <c r="V9" s="267" t="s">
        <v>744</v>
      </c>
      <c r="W9" s="268"/>
      <c r="X9" s="268"/>
      <c r="Y9" s="269"/>
      <c r="Z9" s="270"/>
      <c r="AA9" s="270"/>
      <c r="AB9" s="154"/>
    </row>
    <row r="10" spans="2:28" x14ac:dyDescent="0.25">
      <c r="B10" s="271">
        <v>44927</v>
      </c>
      <c r="C10" s="229">
        <f>$D$4</f>
        <v>15000</v>
      </c>
      <c r="D10" s="272">
        <v>1</v>
      </c>
      <c r="E10" s="229">
        <f t="shared" ref="E10:E24" si="0">C10*D10</f>
        <v>15000</v>
      </c>
      <c r="F10" s="273">
        <f t="shared" ref="F10:F24" si="1">E10*30%</f>
        <v>4500</v>
      </c>
      <c r="G10" s="229">
        <f t="shared" ref="G10:G24" si="2">E10+F10</f>
        <v>19500</v>
      </c>
      <c r="H10" s="273">
        <f t="shared" ref="H10:H24" si="3">G10*16%</f>
        <v>3120</v>
      </c>
      <c r="I10" s="194">
        <f t="shared" ref="I10:I24" si="4">G10+H10</f>
        <v>22620</v>
      </c>
      <c r="J10" s="274">
        <f>-IF(G10&gt;24000,(G10*$J$7),0)</f>
        <v>0</v>
      </c>
      <c r="K10" s="194">
        <f t="shared" ref="K10:K24" si="5">I10+J10</f>
        <v>22620</v>
      </c>
      <c r="N10" s="11">
        <v>1</v>
      </c>
      <c r="O10" s="156">
        <v>44927</v>
      </c>
      <c r="P10" s="156" t="s">
        <v>0</v>
      </c>
      <c r="Q10" s="156"/>
      <c r="R10" s="275"/>
      <c r="S10" s="276" t="s">
        <v>745</v>
      </c>
      <c r="T10" s="277">
        <f>$K$13</f>
        <v>67860</v>
      </c>
      <c r="U10" s="278"/>
      <c r="V10" s="278"/>
      <c r="W10" s="279" t="s">
        <v>746</v>
      </c>
      <c r="X10" s="279" t="s">
        <v>747</v>
      </c>
      <c r="Y10" s="12"/>
      <c r="Z10" s="12"/>
      <c r="AA10" s="12"/>
      <c r="AB10" s="154"/>
    </row>
    <row r="11" spans="2:28" x14ac:dyDescent="0.25">
      <c r="B11" s="156">
        <v>44958</v>
      </c>
      <c r="C11" s="229">
        <f t="shared" ref="C11:C12" si="6">$D$4</f>
        <v>15000</v>
      </c>
      <c r="D11" s="213">
        <v>1</v>
      </c>
      <c r="E11" s="209">
        <f t="shared" si="0"/>
        <v>15000</v>
      </c>
      <c r="F11" s="210">
        <f t="shared" si="1"/>
        <v>4500</v>
      </c>
      <c r="G11" s="209">
        <f t="shared" si="2"/>
        <v>19500</v>
      </c>
      <c r="H11" s="210">
        <f t="shared" si="3"/>
        <v>3120</v>
      </c>
      <c r="I11" s="211">
        <f t="shared" si="4"/>
        <v>22620</v>
      </c>
      <c r="J11" s="212">
        <f t="shared" ref="J11:J24" si="7">-IF(G11&gt;24000,(G11*$J$7),0)</f>
        <v>0</v>
      </c>
      <c r="K11" s="211">
        <f t="shared" si="5"/>
        <v>22620</v>
      </c>
      <c r="N11" s="11">
        <v>2</v>
      </c>
      <c r="O11" s="156">
        <v>44927</v>
      </c>
      <c r="P11" s="156" t="s">
        <v>0</v>
      </c>
      <c r="Q11" s="156"/>
      <c r="R11" s="275"/>
      <c r="S11" s="235" t="str">
        <f>$H$4</f>
        <v>WRITE CHEQUE IN FAVOUR OF YOUR BANK</v>
      </c>
      <c r="T11" s="277"/>
      <c r="U11" s="278">
        <f>$J$13</f>
        <v>0</v>
      </c>
      <c r="V11" s="278"/>
      <c r="W11" s="279" t="s">
        <v>748</v>
      </c>
      <c r="X11" s="279" t="s">
        <v>747</v>
      </c>
      <c r="Y11" s="12"/>
      <c r="Z11" s="12"/>
      <c r="AA11" s="12"/>
      <c r="AB11" s="154"/>
    </row>
    <row r="12" spans="2:28" x14ac:dyDescent="0.25">
      <c r="B12" s="156">
        <v>44986</v>
      </c>
      <c r="C12" s="229">
        <f t="shared" si="6"/>
        <v>15000</v>
      </c>
      <c r="D12" s="213">
        <v>1</v>
      </c>
      <c r="E12" s="209">
        <f t="shared" si="0"/>
        <v>15000</v>
      </c>
      <c r="F12" s="210">
        <f t="shared" si="1"/>
        <v>4500</v>
      </c>
      <c r="G12" s="209">
        <f t="shared" si="2"/>
        <v>19500</v>
      </c>
      <c r="H12" s="210">
        <f t="shared" si="3"/>
        <v>3120</v>
      </c>
      <c r="I12" s="211">
        <f t="shared" si="4"/>
        <v>22620</v>
      </c>
      <c r="J12" s="212">
        <f t="shared" si="7"/>
        <v>0</v>
      </c>
      <c r="K12" s="211">
        <f t="shared" si="5"/>
        <v>22620</v>
      </c>
      <c r="N12" s="11">
        <v>3</v>
      </c>
      <c r="O12" s="156">
        <v>45017</v>
      </c>
      <c r="P12" s="156" t="s">
        <v>0</v>
      </c>
      <c r="Q12" s="156"/>
      <c r="R12" s="275"/>
      <c r="S12" s="276" t="s">
        <v>745</v>
      </c>
      <c r="T12" s="277">
        <f>$K$17</f>
        <v>67860</v>
      </c>
      <c r="U12" s="278"/>
      <c r="V12" s="278"/>
      <c r="W12" s="279" t="s">
        <v>746</v>
      </c>
      <c r="X12" s="279" t="s">
        <v>749</v>
      </c>
      <c r="Y12" s="12"/>
      <c r="Z12" s="12"/>
      <c r="AA12" s="12"/>
      <c r="AB12" s="154"/>
    </row>
    <row r="13" spans="2:28" x14ac:dyDescent="0.25">
      <c r="B13" s="280" t="s">
        <v>750</v>
      </c>
      <c r="C13" s="281">
        <f>SUM(C10:C12)</f>
        <v>45000</v>
      </c>
      <c r="D13" s="282">
        <f t="shared" ref="D13:K13" si="8">SUM(D10:D12)</f>
        <v>3</v>
      </c>
      <c r="E13" s="281">
        <f t="shared" si="8"/>
        <v>45000</v>
      </c>
      <c r="F13" s="281">
        <f t="shared" si="8"/>
        <v>13500</v>
      </c>
      <c r="G13" s="281">
        <f t="shared" si="8"/>
        <v>58500</v>
      </c>
      <c r="H13" s="281">
        <f t="shared" si="8"/>
        <v>9360</v>
      </c>
      <c r="I13" s="281">
        <f t="shared" si="8"/>
        <v>67860</v>
      </c>
      <c r="J13" s="281">
        <f t="shared" si="8"/>
        <v>0</v>
      </c>
      <c r="K13" s="281">
        <f t="shared" si="8"/>
        <v>67860</v>
      </c>
      <c r="N13" s="11">
        <v>4</v>
      </c>
      <c r="O13" s="156">
        <v>45017</v>
      </c>
      <c r="P13" s="156" t="s">
        <v>0</v>
      </c>
      <c r="Q13" s="156"/>
      <c r="R13" s="275"/>
      <c r="S13" s="235" t="str">
        <f>$H$4</f>
        <v>WRITE CHEQUE IN FAVOUR OF YOUR BANK</v>
      </c>
      <c r="T13" s="277"/>
      <c r="U13" s="278">
        <f>$J$17</f>
        <v>0</v>
      </c>
      <c r="V13" s="278"/>
      <c r="W13" s="279" t="s">
        <v>748</v>
      </c>
      <c r="X13" s="279" t="s">
        <v>749</v>
      </c>
      <c r="Y13" s="12"/>
      <c r="Z13" s="12"/>
      <c r="AA13" s="12"/>
      <c r="AB13" s="154"/>
    </row>
    <row r="14" spans="2:28" x14ac:dyDescent="0.25">
      <c r="B14" s="156">
        <v>45017</v>
      </c>
      <c r="C14" s="229">
        <f t="shared" ref="C14:C16" si="9">$D$4</f>
        <v>15000</v>
      </c>
      <c r="D14" s="213">
        <v>1</v>
      </c>
      <c r="E14" s="209">
        <f t="shared" si="0"/>
        <v>15000</v>
      </c>
      <c r="F14" s="210">
        <f t="shared" si="1"/>
        <v>4500</v>
      </c>
      <c r="G14" s="209">
        <f t="shared" si="2"/>
        <v>19500</v>
      </c>
      <c r="H14" s="210">
        <f t="shared" si="3"/>
        <v>3120</v>
      </c>
      <c r="I14" s="211">
        <f t="shared" si="4"/>
        <v>22620</v>
      </c>
      <c r="J14" s="212">
        <f t="shared" si="7"/>
        <v>0</v>
      </c>
      <c r="K14" s="211">
        <f t="shared" si="5"/>
        <v>22620</v>
      </c>
      <c r="N14" s="11">
        <v>5</v>
      </c>
      <c r="O14" s="156">
        <v>45108</v>
      </c>
      <c r="P14" s="156" t="s">
        <v>0</v>
      </c>
      <c r="Q14" s="156"/>
      <c r="R14" s="275"/>
      <c r="S14" s="276" t="s">
        <v>745</v>
      </c>
      <c r="T14" s="277">
        <f>$K$21</f>
        <v>67860</v>
      </c>
      <c r="U14" s="278"/>
      <c r="V14" s="278"/>
      <c r="W14" s="279" t="s">
        <v>746</v>
      </c>
      <c r="X14" s="279" t="s">
        <v>751</v>
      </c>
      <c r="Y14" s="12"/>
      <c r="Z14" s="12"/>
      <c r="AA14" s="12"/>
      <c r="AB14" s="154"/>
    </row>
    <row r="15" spans="2:28" x14ac:dyDescent="0.25">
      <c r="B15" s="156">
        <v>45047</v>
      </c>
      <c r="C15" s="229">
        <f t="shared" si="9"/>
        <v>15000</v>
      </c>
      <c r="D15" s="213">
        <v>1</v>
      </c>
      <c r="E15" s="209">
        <f t="shared" si="0"/>
        <v>15000</v>
      </c>
      <c r="F15" s="210">
        <f t="shared" si="1"/>
        <v>4500</v>
      </c>
      <c r="G15" s="209">
        <f t="shared" si="2"/>
        <v>19500</v>
      </c>
      <c r="H15" s="210">
        <f t="shared" si="3"/>
        <v>3120</v>
      </c>
      <c r="I15" s="211">
        <f t="shared" si="4"/>
        <v>22620</v>
      </c>
      <c r="J15" s="212">
        <f t="shared" si="7"/>
        <v>0</v>
      </c>
      <c r="K15" s="211">
        <f t="shared" si="5"/>
        <v>22620</v>
      </c>
      <c r="N15" s="11">
        <v>6</v>
      </c>
      <c r="O15" s="156">
        <v>45108</v>
      </c>
      <c r="P15" s="156" t="s">
        <v>0</v>
      </c>
      <c r="Q15" s="156"/>
      <c r="R15" s="275"/>
      <c r="S15" s="235" t="str">
        <f>$H$4</f>
        <v>WRITE CHEQUE IN FAVOUR OF YOUR BANK</v>
      </c>
      <c r="T15" s="277"/>
      <c r="U15" s="278">
        <f>$J$21</f>
        <v>0</v>
      </c>
      <c r="V15" s="278"/>
      <c r="W15" s="279" t="s">
        <v>748</v>
      </c>
      <c r="X15" s="279" t="s">
        <v>751</v>
      </c>
      <c r="Y15" s="12"/>
      <c r="Z15" s="12"/>
      <c r="AA15" s="12"/>
      <c r="AB15" s="154"/>
    </row>
    <row r="16" spans="2:28" x14ac:dyDescent="0.25">
      <c r="B16" s="156">
        <v>45078</v>
      </c>
      <c r="C16" s="229">
        <f t="shared" si="9"/>
        <v>15000</v>
      </c>
      <c r="D16" s="213">
        <v>1</v>
      </c>
      <c r="E16" s="209">
        <f t="shared" si="0"/>
        <v>15000</v>
      </c>
      <c r="F16" s="210">
        <f t="shared" si="1"/>
        <v>4500</v>
      </c>
      <c r="G16" s="209">
        <f t="shared" si="2"/>
        <v>19500</v>
      </c>
      <c r="H16" s="210">
        <f t="shared" si="3"/>
        <v>3120</v>
      </c>
      <c r="I16" s="211">
        <f t="shared" si="4"/>
        <v>22620</v>
      </c>
      <c r="J16" s="212">
        <f t="shared" si="7"/>
        <v>0</v>
      </c>
      <c r="K16" s="211">
        <f t="shared" si="5"/>
        <v>22620</v>
      </c>
      <c r="N16" s="11">
        <v>7</v>
      </c>
      <c r="O16" s="156">
        <v>45200</v>
      </c>
      <c r="P16" s="156" t="s">
        <v>0</v>
      </c>
      <c r="Q16" s="156"/>
      <c r="R16" s="275"/>
      <c r="S16" s="276" t="s">
        <v>745</v>
      </c>
      <c r="T16" s="277">
        <f>$K$25</f>
        <v>67860</v>
      </c>
      <c r="U16" s="278"/>
      <c r="V16" s="278"/>
      <c r="W16" s="279" t="s">
        <v>746</v>
      </c>
      <c r="X16" s="279" t="s">
        <v>752</v>
      </c>
      <c r="Y16" s="12"/>
      <c r="Z16" s="12"/>
      <c r="AA16" s="12"/>
      <c r="AB16" s="154"/>
    </row>
    <row r="17" spans="2:28" x14ac:dyDescent="0.25">
      <c r="B17" s="280" t="s">
        <v>753</v>
      </c>
      <c r="C17" s="281">
        <f>SUM(C14:C16)</f>
        <v>45000</v>
      </c>
      <c r="D17" s="282">
        <f t="shared" ref="D17:K17" si="10">SUM(D14:D16)</f>
        <v>3</v>
      </c>
      <c r="E17" s="281">
        <f t="shared" si="10"/>
        <v>45000</v>
      </c>
      <c r="F17" s="281">
        <f t="shared" si="10"/>
        <v>13500</v>
      </c>
      <c r="G17" s="281">
        <f t="shared" si="10"/>
        <v>58500</v>
      </c>
      <c r="H17" s="281">
        <f t="shared" si="10"/>
        <v>9360</v>
      </c>
      <c r="I17" s="281">
        <f t="shared" si="10"/>
        <v>67860</v>
      </c>
      <c r="J17" s="281">
        <f t="shared" si="10"/>
        <v>0</v>
      </c>
      <c r="K17" s="281">
        <f t="shared" si="10"/>
        <v>67860</v>
      </c>
      <c r="N17" s="11">
        <v>8</v>
      </c>
      <c r="O17" s="156">
        <v>45200</v>
      </c>
      <c r="P17" s="156" t="s">
        <v>0</v>
      </c>
      <c r="Q17" s="156"/>
      <c r="R17" s="275"/>
      <c r="S17" s="235" t="str">
        <f>$H$4</f>
        <v>WRITE CHEQUE IN FAVOUR OF YOUR BANK</v>
      </c>
      <c r="T17" s="277"/>
      <c r="U17" s="278">
        <f>$J$25</f>
        <v>0</v>
      </c>
      <c r="V17" s="278"/>
      <c r="W17" s="279" t="s">
        <v>748</v>
      </c>
      <c r="X17" s="279" t="s">
        <v>752</v>
      </c>
      <c r="Y17" s="12"/>
      <c r="Z17" s="12"/>
      <c r="AA17" s="12"/>
      <c r="AB17" s="154"/>
    </row>
    <row r="18" spans="2:28" x14ac:dyDescent="0.25">
      <c r="B18" s="156">
        <v>45108</v>
      </c>
      <c r="C18" s="229">
        <f t="shared" ref="C18:C20" si="11">$D$4</f>
        <v>15000</v>
      </c>
      <c r="D18" s="213">
        <v>1</v>
      </c>
      <c r="E18" s="209">
        <f t="shared" si="0"/>
        <v>15000</v>
      </c>
      <c r="F18" s="210">
        <f t="shared" si="1"/>
        <v>4500</v>
      </c>
      <c r="G18" s="209">
        <f t="shared" si="2"/>
        <v>19500</v>
      </c>
      <c r="H18" s="210">
        <f t="shared" si="3"/>
        <v>3120</v>
      </c>
      <c r="I18" s="211">
        <f t="shared" si="4"/>
        <v>22620</v>
      </c>
      <c r="J18" s="212">
        <f t="shared" si="7"/>
        <v>0</v>
      </c>
      <c r="K18" s="211">
        <f t="shared" si="5"/>
        <v>22620</v>
      </c>
      <c r="N18" s="154"/>
      <c r="O18" s="154"/>
      <c r="P18" s="154"/>
      <c r="Q18" s="154"/>
      <c r="R18" s="154"/>
      <c r="S18" s="154"/>
      <c r="T18" s="283">
        <f>SUM(T10:T17)</f>
        <v>271440</v>
      </c>
      <c r="U18" s="283">
        <f>SUM(U10:U17)</f>
        <v>0</v>
      </c>
      <c r="V18" s="154"/>
      <c r="W18" s="154"/>
      <c r="X18" s="154"/>
      <c r="Y18" s="154"/>
      <c r="Z18" s="154"/>
      <c r="AA18" s="154"/>
      <c r="AB18" s="154"/>
    </row>
    <row r="19" spans="2:28" x14ac:dyDescent="0.25">
      <c r="B19" s="156">
        <v>45139</v>
      </c>
      <c r="C19" s="229">
        <f t="shared" si="11"/>
        <v>15000</v>
      </c>
      <c r="D19" s="213">
        <v>1</v>
      </c>
      <c r="E19" s="209">
        <f t="shared" si="0"/>
        <v>15000</v>
      </c>
      <c r="F19" s="210">
        <f t="shared" si="1"/>
        <v>4500</v>
      </c>
      <c r="G19" s="209">
        <f t="shared" si="2"/>
        <v>19500</v>
      </c>
      <c r="H19" s="210">
        <f t="shared" si="3"/>
        <v>3120</v>
      </c>
      <c r="I19" s="211">
        <f t="shared" si="4"/>
        <v>22620</v>
      </c>
      <c r="J19" s="212">
        <f t="shared" si="7"/>
        <v>0</v>
      </c>
      <c r="K19" s="211">
        <f t="shared" si="5"/>
        <v>22620</v>
      </c>
    </row>
    <row r="20" spans="2:28" x14ac:dyDescent="0.25">
      <c r="B20" s="156">
        <v>45170</v>
      </c>
      <c r="C20" s="229">
        <f t="shared" si="11"/>
        <v>15000</v>
      </c>
      <c r="D20" s="213">
        <v>1</v>
      </c>
      <c r="E20" s="209">
        <f t="shared" si="0"/>
        <v>15000</v>
      </c>
      <c r="F20" s="210">
        <f t="shared" si="1"/>
        <v>4500</v>
      </c>
      <c r="G20" s="209">
        <f t="shared" si="2"/>
        <v>19500</v>
      </c>
      <c r="H20" s="210">
        <f t="shared" si="3"/>
        <v>3120</v>
      </c>
      <c r="I20" s="211">
        <f t="shared" si="4"/>
        <v>22620</v>
      </c>
      <c r="J20" s="212">
        <f t="shared" si="7"/>
        <v>0</v>
      </c>
      <c r="K20" s="211">
        <f t="shared" si="5"/>
        <v>22620</v>
      </c>
    </row>
    <row r="21" spans="2:28" x14ac:dyDescent="0.25">
      <c r="B21" s="280" t="s">
        <v>754</v>
      </c>
      <c r="C21" s="281">
        <f>SUM(C18:C20)</f>
        <v>45000</v>
      </c>
      <c r="D21" s="282">
        <f t="shared" ref="D21:K21" si="12">SUM(D18:D20)</f>
        <v>3</v>
      </c>
      <c r="E21" s="281">
        <f t="shared" si="12"/>
        <v>45000</v>
      </c>
      <c r="F21" s="281">
        <f t="shared" si="12"/>
        <v>13500</v>
      </c>
      <c r="G21" s="281">
        <f t="shared" si="12"/>
        <v>58500</v>
      </c>
      <c r="H21" s="281">
        <f t="shared" si="12"/>
        <v>9360</v>
      </c>
      <c r="I21" s="281">
        <f t="shared" si="12"/>
        <v>67860</v>
      </c>
      <c r="J21" s="281">
        <f t="shared" si="12"/>
        <v>0</v>
      </c>
      <c r="K21" s="281">
        <f t="shared" si="12"/>
        <v>67860</v>
      </c>
    </row>
    <row r="22" spans="2:28" x14ac:dyDescent="0.25">
      <c r="B22" s="156">
        <v>45200</v>
      </c>
      <c r="C22" s="229">
        <f t="shared" ref="C22:C24" si="13">$D$4</f>
        <v>15000</v>
      </c>
      <c r="D22" s="213">
        <v>1</v>
      </c>
      <c r="E22" s="209">
        <f t="shared" si="0"/>
        <v>15000</v>
      </c>
      <c r="F22" s="210">
        <f t="shared" si="1"/>
        <v>4500</v>
      </c>
      <c r="G22" s="209">
        <f t="shared" si="2"/>
        <v>19500</v>
      </c>
      <c r="H22" s="210">
        <f t="shared" si="3"/>
        <v>3120</v>
      </c>
      <c r="I22" s="211">
        <f t="shared" si="4"/>
        <v>22620</v>
      </c>
      <c r="J22" s="212">
        <f t="shared" si="7"/>
        <v>0</v>
      </c>
      <c r="K22" s="211">
        <f t="shared" si="5"/>
        <v>22620</v>
      </c>
    </row>
    <row r="23" spans="2:28" x14ac:dyDescent="0.25">
      <c r="B23" s="156">
        <v>45231</v>
      </c>
      <c r="C23" s="229">
        <f t="shared" si="13"/>
        <v>15000</v>
      </c>
      <c r="D23" s="213">
        <v>1</v>
      </c>
      <c r="E23" s="209">
        <f t="shared" si="0"/>
        <v>15000</v>
      </c>
      <c r="F23" s="210">
        <f t="shared" si="1"/>
        <v>4500</v>
      </c>
      <c r="G23" s="209">
        <f t="shared" si="2"/>
        <v>19500</v>
      </c>
      <c r="H23" s="210">
        <f t="shared" si="3"/>
        <v>3120</v>
      </c>
      <c r="I23" s="211">
        <f t="shared" si="4"/>
        <v>22620</v>
      </c>
      <c r="J23" s="212">
        <f t="shared" si="7"/>
        <v>0</v>
      </c>
      <c r="K23" s="211">
        <f t="shared" si="5"/>
        <v>22620</v>
      </c>
    </row>
    <row r="24" spans="2:28" x14ac:dyDescent="0.25">
      <c r="B24" s="156">
        <v>45261</v>
      </c>
      <c r="C24" s="229">
        <f t="shared" si="13"/>
        <v>15000</v>
      </c>
      <c r="D24" s="213">
        <v>1</v>
      </c>
      <c r="E24" s="209">
        <f t="shared" si="0"/>
        <v>15000</v>
      </c>
      <c r="F24" s="210">
        <f t="shared" si="1"/>
        <v>4500</v>
      </c>
      <c r="G24" s="209">
        <f t="shared" si="2"/>
        <v>19500</v>
      </c>
      <c r="H24" s="210">
        <f t="shared" si="3"/>
        <v>3120</v>
      </c>
      <c r="I24" s="211">
        <f t="shared" si="4"/>
        <v>22620</v>
      </c>
      <c r="J24" s="212">
        <f t="shared" si="7"/>
        <v>0</v>
      </c>
      <c r="K24" s="211">
        <f t="shared" si="5"/>
        <v>22620</v>
      </c>
    </row>
    <row r="25" spans="2:28" x14ac:dyDescent="0.25">
      <c r="B25" s="280" t="s">
        <v>755</v>
      </c>
      <c r="C25" s="281">
        <f>SUM(C22:C24)</f>
        <v>45000</v>
      </c>
      <c r="D25" s="282">
        <f t="shared" ref="D25:K25" si="14">SUM(D22:D24)</f>
        <v>3</v>
      </c>
      <c r="E25" s="281">
        <f t="shared" si="14"/>
        <v>45000</v>
      </c>
      <c r="F25" s="281">
        <f t="shared" si="14"/>
        <v>13500</v>
      </c>
      <c r="G25" s="281">
        <f t="shared" si="14"/>
        <v>58500</v>
      </c>
      <c r="H25" s="281">
        <f t="shared" si="14"/>
        <v>9360</v>
      </c>
      <c r="I25" s="281">
        <f t="shared" si="14"/>
        <v>67860</v>
      </c>
      <c r="J25" s="281">
        <f t="shared" si="14"/>
        <v>0</v>
      </c>
      <c r="K25" s="281">
        <f t="shared" si="14"/>
        <v>67860</v>
      </c>
    </row>
    <row r="26" spans="2:28" ht="30" x14ac:dyDescent="0.25">
      <c r="B26" s="284" t="s">
        <v>756</v>
      </c>
      <c r="C26" s="285">
        <f>C13+C17+C21+C25</f>
        <v>180000</v>
      </c>
      <c r="D26" s="285">
        <f>D13+D17+D21+D25</f>
        <v>12</v>
      </c>
      <c r="E26" s="285">
        <f t="shared" ref="E26:K26" si="15">E13+E17+E21+E25</f>
        <v>180000</v>
      </c>
      <c r="F26" s="285">
        <f t="shared" si="15"/>
        <v>54000</v>
      </c>
      <c r="G26" s="285">
        <f t="shared" si="15"/>
        <v>234000</v>
      </c>
      <c r="H26" s="285">
        <f t="shared" si="15"/>
        <v>37440</v>
      </c>
      <c r="I26" s="285">
        <f t="shared" si="15"/>
        <v>271440</v>
      </c>
      <c r="J26" s="285">
        <f t="shared" si="15"/>
        <v>0</v>
      </c>
      <c r="K26" s="285">
        <f t="shared" si="15"/>
        <v>271440</v>
      </c>
    </row>
    <row r="36" spans="2:28" x14ac:dyDescent="0.25">
      <c r="B36" s="236" t="s">
        <v>723</v>
      </c>
      <c r="C36" s="237"/>
      <c r="D36" s="286" t="str">
        <f>D2</f>
        <v>ABC SAMPLE LIMITED</v>
      </c>
      <c r="E36" s="239"/>
      <c r="F36" s="240"/>
    </row>
    <row r="37" spans="2:28" x14ac:dyDescent="0.25">
      <c r="B37" s="241" t="s">
        <v>725</v>
      </c>
      <c r="C37" s="166"/>
      <c r="D37" s="238">
        <v>2022</v>
      </c>
      <c r="E37" s="239"/>
      <c r="F37" s="240"/>
    </row>
    <row r="38" spans="2:28" x14ac:dyDescent="0.25">
      <c r="B38" s="241" t="s">
        <v>726</v>
      </c>
      <c r="C38" s="166"/>
      <c r="D38" s="287">
        <v>15000</v>
      </c>
      <c r="E38" s="239" t="s">
        <v>727</v>
      </c>
      <c r="F38" s="240"/>
    </row>
    <row r="39" spans="2:28" ht="15.75" thickBot="1" x14ac:dyDescent="0.3"/>
    <row r="40" spans="2:28" ht="15.75" thickBot="1" x14ac:dyDescent="0.3">
      <c r="B40" s="245"/>
      <c r="C40" s="366" t="s">
        <v>757</v>
      </c>
      <c r="D40" s="367"/>
      <c r="E40" s="367"/>
      <c r="F40" s="368"/>
      <c r="G40" s="368"/>
      <c r="H40" s="368"/>
      <c r="I40" s="368"/>
      <c r="J40" s="369"/>
      <c r="K40" s="370"/>
    </row>
    <row r="41" spans="2:28" ht="60.75" thickBot="1" x14ac:dyDescent="0.3">
      <c r="B41" s="246"/>
      <c r="C41" s="247"/>
      <c r="D41" s="248"/>
      <c r="E41" s="247"/>
      <c r="F41" s="249" t="s">
        <v>659</v>
      </c>
      <c r="G41" s="248"/>
      <c r="H41" s="249" t="s">
        <v>660</v>
      </c>
      <c r="I41" s="250"/>
      <c r="J41" s="251">
        <v>0.05</v>
      </c>
      <c r="K41" s="252"/>
      <c r="N41" s="12"/>
      <c r="O41" s="253" t="s">
        <v>758</v>
      </c>
      <c r="P41" s="253"/>
      <c r="Q41" s="253"/>
      <c r="R41" s="253"/>
      <c r="S41" s="12"/>
      <c r="T41" s="12"/>
      <c r="U41" s="241"/>
      <c r="V41" s="241"/>
      <c r="W41" s="241"/>
      <c r="X41" s="241"/>
      <c r="Y41" s="12"/>
      <c r="Z41" s="12"/>
      <c r="AA41" s="12"/>
      <c r="AB41" s="154"/>
    </row>
    <row r="42" spans="2:28" ht="75" x14ac:dyDescent="0.25">
      <c r="B42" s="254"/>
      <c r="C42" s="255" t="s">
        <v>664</v>
      </c>
      <c r="D42" s="255" t="s">
        <v>665</v>
      </c>
      <c r="E42" s="255" t="s">
        <v>664</v>
      </c>
      <c r="F42" s="256" t="s">
        <v>666</v>
      </c>
      <c r="G42" s="255" t="s">
        <v>667</v>
      </c>
      <c r="H42" s="256" t="s">
        <v>668</v>
      </c>
      <c r="I42" s="257" t="s">
        <v>669</v>
      </c>
      <c r="J42" s="257" t="s">
        <v>670</v>
      </c>
      <c r="K42" s="258" t="s">
        <v>671</v>
      </c>
      <c r="N42" s="106"/>
      <c r="O42" s="259" t="s">
        <v>732</v>
      </c>
      <c r="P42" s="259" t="s">
        <v>733</v>
      </c>
      <c r="Q42" s="259" t="s">
        <v>734</v>
      </c>
      <c r="R42" s="259" t="s">
        <v>735</v>
      </c>
      <c r="S42" s="104" t="s">
        <v>736</v>
      </c>
      <c r="T42" s="259" t="s">
        <v>737</v>
      </c>
      <c r="U42" s="259" t="s">
        <v>738</v>
      </c>
      <c r="V42" s="260"/>
      <c r="W42" s="261" t="s">
        <v>534</v>
      </c>
      <c r="X42" s="262" t="s">
        <v>739</v>
      </c>
      <c r="Y42" s="3" t="s">
        <v>740</v>
      </c>
      <c r="Z42" s="3" t="s">
        <v>741</v>
      </c>
      <c r="AA42" s="3" t="s">
        <v>742</v>
      </c>
      <c r="AB42" s="154"/>
    </row>
    <row r="43" spans="2:28" ht="30.75" thickBot="1" x14ac:dyDescent="0.3">
      <c r="B43" s="163"/>
      <c r="C43" s="263" t="s">
        <v>674</v>
      </c>
      <c r="D43" s="263" t="s">
        <v>675</v>
      </c>
      <c r="E43" s="263" t="s">
        <v>674</v>
      </c>
      <c r="F43" s="263" t="s">
        <v>674</v>
      </c>
      <c r="G43" s="263" t="s">
        <v>674</v>
      </c>
      <c r="H43" s="263" t="s">
        <v>674</v>
      </c>
      <c r="I43" s="263" t="s">
        <v>674</v>
      </c>
      <c r="J43" s="263" t="s">
        <v>674</v>
      </c>
      <c r="K43" s="264" t="s">
        <v>674</v>
      </c>
      <c r="N43" s="265"/>
      <c r="O43" s="266"/>
      <c r="P43" s="266"/>
      <c r="Q43" s="266"/>
      <c r="R43" s="266"/>
      <c r="S43" s="265"/>
      <c r="T43" s="265" t="s">
        <v>743</v>
      </c>
      <c r="U43" s="265" t="s">
        <v>743</v>
      </c>
      <c r="V43" s="267" t="s">
        <v>744</v>
      </c>
      <c r="W43" s="268"/>
      <c r="X43" s="268"/>
      <c r="Y43" s="269"/>
      <c r="Z43" s="270"/>
      <c r="AA43" s="270"/>
      <c r="AB43" s="154"/>
    </row>
    <row r="44" spans="2:28" x14ac:dyDescent="0.25">
      <c r="B44" s="271">
        <v>44562</v>
      </c>
      <c r="C44" s="229">
        <f>$D$38</f>
        <v>15000</v>
      </c>
      <c r="D44" s="272">
        <v>1</v>
      </c>
      <c r="E44" s="229">
        <f t="shared" ref="E44:E46" si="16">C44*D44</f>
        <v>15000</v>
      </c>
      <c r="F44" s="273">
        <f t="shared" ref="F44:F46" si="17">E44*30%</f>
        <v>4500</v>
      </c>
      <c r="G44" s="229">
        <f t="shared" ref="G44:G46" si="18">E44+F44</f>
        <v>19500</v>
      </c>
      <c r="H44" s="273">
        <f t="shared" ref="H44:H46" si="19">G44*16%</f>
        <v>3120</v>
      </c>
      <c r="I44" s="194">
        <f t="shared" ref="I44:I46" si="20">G44+H44</f>
        <v>22620</v>
      </c>
      <c r="J44" s="274">
        <f>-IF(G44&gt;24000,(G44*$J$7),0)</f>
        <v>0</v>
      </c>
      <c r="K44" s="194">
        <f t="shared" ref="K44:K46" si="21">I44+J44</f>
        <v>22620</v>
      </c>
      <c r="N44" s="11">
        <v>1</v>
      </c>
      <c r="O44" s="156">
        <v>44562</v>
      </c>
      <c r="P44" s="156" t="s">
        <v>0</v>
      </c>
      <c r="Q44" s="156"/>
      <c r="R44" s="275"/>
      <c r="S44" s="276" t="s">
        <v>745</v>
      </c>
      <c r="T44" s="277">
        <f>$K$47</f>
        <v>67860</v>
      </c>
      <c r="U44" s="278"/>
      <c r="V44" s="278"/>
      <c r="W44" s="279" t="s">
        <v>746</v>
      </c>
      <c r="X44" s="279" t="s">
        <v>759</v>
      </c>
      <c r="Y44" s="12"/>
      <c r="Z44" s="12"/>
      <c r="AA44" s="12"/>
      <c r="AB44" s="154"/>
    </row>
    <row r="45" spans="2:28" x14ac:dyDescent="0.25">
      <c r="B45" s="156">
        <v>44593</v>
      </c>
      <c r="C45" s="229">
        <f>$D$38</f>
        <v>15000</v>
      </c>
      <c r="D45" s="213">
        <v>1</v>
      </c>
      <c r="E45" s="209">
        <f t="shared" si="16"/>
        <v>15000</v>
      </c>
      <c r="F45" s="210">
        <f t="shared" si="17"/>
        <v>4500</v>
      </c>
      <c r="G45" s="209">
        <f t="shared" si="18"/>
        <v>19500</v>
      </c>
      <c r="H45" s="210">
        <f t="shared" si="19"/>
        <v>3120</v>
      </c>
      <c r="I45" s="211">
        <f t="shared" si="20"/>
        <v>22620</v>
      </c>
      <c r="J45" s="212">
        <f t="shared" ref="J45:J46" si="22">-IF(G45&gt;24000,(G45*$J$7),0)</f>
        <v>0</v>
      </c>
      <c r="K45" s="211">
        <f t="shared" si="21"/>
        <v>22620</v>
      </c>
      <c r="N45" s="11">
        <v>2</v>
      </c>
      <c r="O45" s="156">
        <v>44562</v>
      </c>
      <c r="P45" s="156" t="s">
        <v>0</v>
      </c>
      <c r="Q45" s="156"/>
      <c r="R45" s="275"/>
      <c r="S45" s="235" t="str">
        <f>$H$4</f>
        <v>WRITE CHEQUE IN FAVOUR OF YOUR BANK</v>
      </c>
      <c r="T45" s="277"/>
      <c r="U45" s="278">
        <f>$J$47</f>
        <v>0</v>
      </c>
      <c r="V45" s="278"/>
      <c r="W45" s="279" t="s">
        <v>748</v>
      </c>
      <c r="X45" s="279" t="s">
        <v>759</v>
      </c>
      <c r="Y45" s="12"/>
      <c r="Z45" s="12"/>
      <c r="AA45" s="12"/>
      <c r="AB45" s="154"/>
    </row>
    <row r="46" spans="2:28" x14ac:dyDescent="0.25">
      <c r="B46" s="156">
        <v>44621</v>
      </c>
      <c r="C46" s="229">
        <f>$D$38</f>
        <v>15000</v>
      </c>
      <c r="D46" s="213">
        <v>1</v>
      </c>
      <c r="E46" s="209">
        <f t="shared" si="16"/>
        <v>15000</v>
      </c>
      <c r="F46" s="210">
        <f t="shared" si="17"/>
        <v>4500</v>
      </c>
      <c r="G46" s="209">
        <f t="shared" si="18"/>
        <v>19500</v>
      </c>
      <c r="H46" s="210">
        <f t="shared" si="19"/>
        <v>3120</v>
      </c>
      <c r="I46" s="211">
        <f t="shared" si="20"/>
        <v>22620</v>
      </c>
      <c r="J46" s="212">
        <f t="shared" si="22"/>
        <v>0</v>
      </c>
      <c r="K46" s="211">
        <f t="shared" si="21"/>
        <v>22620</v>
      </c>
      <c r="N46" s="11">
        <v>3</v>
      </c>
      <c r="O46" s="156">
        <v>44652</v>
      </c>
      <c r="P46" s="156" t="s">
        <v>0</v>
      </c>
      <c r="Q46" s="156"/>
      <c r="R46" s="275"/>
      <c r="S46" s="276" t="s">
        <v>745</v>
      </c>
      <c r="T46" s="277">
        <f>$K$51</f>
        <v>67860</v>
      </c>
      <c r="U46" s="278"/>
      <c r="V46" s="278"/>
      <c r="W46" s="279" t="s">
        <v>746</v>
      </c>
      <c r="X46" s="279" t="s">
        <v>760</v>
      </c>
      <c r="Y46" s="12"/>
      <c r="Z46" s="12"/>
      <c r="AA46" s="12"/>
      <c r="AB46" s="154"/>
    </row>
    <row r="47" spans="2:28" x14ac:dyDescent="0.25">
      <c r="B47" s="280" t="s">
        <v>750</v>
      </c>
      <c r="C47" s="281">
        <f>SUM(C44:C46)</f>
        <v>45000</v>
      </c>
      <c r="D47" s="282">
        <f t="shared" ref="D47:K47" si="23">SUM(D44:D46)</f>
        <v>3</v>
      </c>
      <c r="E47" s="281">
        <f t="shared" si="23"/>
        <v>45000</v>
      </c>
      <c r="F47" s="281">
        <f t="shared" si="23"/>
        <v>13500</v>
      </c>
      <c r="G47" s="281">
        <f t="shared" si="23"/>
        <v>58500</v>
      </c>
      <c r="H47" s="281">
        <f t="shared" si="23"/>
        <v>9360</v>
      </c>
      <c r="I47" s="281">
        <f t="shared" si="23"/>
        <v>67860</v>
      </c>
      <c r="J47" s="281">
        <f t="shared" si="23"/>
        <v>0</v>
      </c>
      <c r="K47" s="281">
        <f t="shared" si="23"/>
        <v>67860</v>
      </c>
      <c r="N47" s="11">
        <v>4</v>
      </c>
      <c r="O47" s="156">
        <v>44652</v>
      </c>
      <c r="P47" s="156" t="s">
        <v>0</v>
      </c>
      <c r="Q47" s="156"/>
      <c r="R47" s="275"/>
      <c r="S47" s="235" t="str">
        <f>$H$4</f>
        <v>WRITE CHEQUE IN FAVOUR OF YOUR BANK</v>
      </c>
      <c r="T47" s="277"/>
      <c r="U47" s="278">
        <f>$J$51</f>
        <v>0</v>
      </c>
      <c r="V47" s="278"/>
      <c r="W47" s="279" t="s">
        <v>748</v>
      </c>
      <c r="X47" s="279" t="s">
        <v>760</v>
      </c>
      <c r="Y47" s="12"/>
      <c r="Z47" s="12"/>
      <c r="AA47" s="12"/>
      <c r="AB47" s="154"/>
    </row>
    <row r="48" spans="2:28" x14ac:dyDescent="0.25">
      <c r="B48" s="156">
        <v>44652</v>
      </c>
      <c r="C48" s="229">
        <f>$D$38</f>
        <v>15000</v>
      </c>
      <c r="D48" s="213">
        <v>1</v>
      </c>
      <c r="E48" s="209">
        <f t="shared" ref="E48:E50" si="24">C48*D48</f>
        <v>15000</v>
      </c>
      <c r="F48" s="210">
        <f t="shared" ref="F48:F50" si="25">E48*30%</f>
        <v>4500</v>
      </c>
      <c r="G48" s="209">
        <f t="shared" ref="G48:G50" si="26">E48+F48</f>
        <v>19500</v>
      </c>
      <c r="H48" s="210">
        <f t="shared" ref="H48:H50" si="27">G48*16%</f>
        <v>3120</v>
      </c>
      <c r="I48" s="211">
        <f t="shared" ref="I48:I50" si="28">G48+H48</f>
        <v>22620</v>
      </c>
      <c r="J48" s="212">
        <f t="shared" ref="J48:J50" si="29">-IF(G48&gt;24000,(G48*$J$7),0)</f>
        <v>0</v>
      </c>
      <c r="K48" s="211">
        <f t="shared" ref="K48:K50" si="30">I48+J48</f>
        <v>22620</v>
      </c>
      <c r="N48" s="11">
        <v>5</v>
      </c>
      <c r="O48" s="156">
        <v>44743</v>
      </c>
      <c r="P48" s="156" t="s">
        <v>0</v>
      </c>
      <c r="Q48" s="156"/>
      <c r="R48" s="275"/>
      <c r="S48" s="276" t="s">
        <v>745</v>
      </c>
      <c r="T48" s="277">
        <f>$K$55</f>
        <v>67860</v>
      </c>
      <c r="U48" s="278"/>
      <c r="V48" s="278"/>
      <c r="W48" s="279" t="s">
        <v>746</v>
      </c>
      <c r="X48" s="279" t="s">
        <v>761</v>
      </c>
      <c r="Y48" s="12"/>
      <c r="Z48" s="12"/>
      <c r="AA48" s="12"/>
      <c r="AB48" s="154"/>
    </row>
    <row r="49" spans="2:28" x14ac:dyDescent="0.25">
      <c r="B49" s="156">
        <v>44682</v>
      </c>
      <c r="C49" s="229">
        <f>$D$38</f>
        <v>15000</v>
      </c>
      <c r="D49" s="213">
        <v>1</v>
      </c>
      <c r="E49" s="209">
        <f t="shared" si="24"/>
        <v>15000</v>
      </c>
      <c r="F49" s="210">
        <f t="shared" si="25"/>
        <v>4500</v>
      </c>
      <c r="G49" s="209">
        <f t="shared" si="26"/>
        <v>19500</v>
      </c>
      <c r="H49" s="210">
        <f t="shared" si="27"/>
        <v>3120</v>
      </c>
      <c r="I49" s="211">
        <f t="shared" si="28"/>
        <v>22620</v>
      </c>
      <c r="J49" s="212">
        <f t="shared" si="29"/>
        <v>0</v>
      </c>
      <c r="K49" s="211">
        <f t="shared" si="30"/>
        <v>22620</v>
      </c>
      <c r="N49" s="11">
        <v>6</v>
      </c>
      <c r="O49" s="156">
        <v>44743</v>
      </c>
      <c r="P49" s="156" t="s">
        <v>0</v>
      </c>
      <c r="Q49" s="156"/>
      <c r="R49" s="275"/>
      <c r="S49" s="235" t="str">
        <f>$H$4</f>
        <v>WRITE CHEQUE IN FAVOUR OF YOUR BANK</v>
      </c>
      <c r="T49" s="277"/>
      <c r="U49" s="278">
        <f>$J$55</f>
        <v>0</v>
      </c>
      <c r="V49" s="278"/>
      <c r="W49" s="279" t="s">
        <v>748</v>
      </c>
      <c r="X49" s="279" t="s">
        <v>761</v>
      </c>
      <c r="Y49" s="12"/>
      <c r="Z49" s="12"/>
      <c r="AA49" s="12"/>
      <c r="AB49" s="154"/>
    </row>
    <row r="50" spans="2:28" x14ac:dyDescent="0.25">
      <c r="B50" s="156">
        <v>44713</v>
      </c>
      <c r="C50" s="229">
        <f>$D$38</f>
        <v>15000</v>
      </c>
      <c r="D50" s="213">
        <v>1</v>
      </c>
      <c r="E50" s="209">
        <f t="shared" si="24"/>
        <v>15000</v>
      </c>
      <c r="F50" s="210">
        <f t="shared" si="25"/>
        <v>4500</v>
      </c>
      <c r="G50" s="209">
        <f t="shared" si="26"/>
        <v>19500</v>
      </c>
      <c r="H50" s="210">
        <f t="shared" si="27"/>
        <v>3120</v>
      </c>
      <c r="I50" s="211">
        <f t="shared" si="28"/>
        <v>22620</v>
      </c>
      <c r="J50" s="212">
        <f t="shared" si="29"/>
        <v>0</v>
      </c>
      <c r="K50" s="211">
        <f t="shared" si="30"/>
        <v>22620</v>
      </c>
      <c r="N50" s="11">
        <v>7</v>
      </c>
      <c r="O50" s="156">
        <v>44835</v>
      </c>
      <c r="P50" s="156" t="s">
        <v>0</v>
      </c>
      <c r="Q50" s="156"/>
      <c r="R50" s="275"/>
      <c r="S50" s="276" t="s">
        <v>745</v>
      </c>
      <c r="T50" s="277">
        <f>$K$59</f>
        <v>67860</v>
      </c>
      <c r="U50" s="278"/>
      <c r="V50" s="278"/>
      <c r="W50" s="279" t="s">
        <v>746</v>
      </c>
      <c r="X50" s="279" t="s">
        <v>762</v>
      </c>
      <c r="Y50" s="12"/>
      <c r="Z50" s="12"/>
      <c r="AA50" s="12"/>
      <c r="AB50" s="154"/>
    </row>
    <row r="51" spans="2:28" x14ac:dyDescent="0.25">
      <c r="B51" s="280" t="s">
        <v>753</v>
      </c>
      <c r="C51" s="281">
        <f>SUM(C48:C50)</f>
        <v>45000</v>
      </c>
      <c r="D51" s="282">
        <f t="shared" ref="D51:K51" si="31">SUM(D48:D50)</f>
        <v>3</v>
      </c>
      <c r="E51" s="281">
        <f t="shared" si="31"/>
        <v>45000</v>
      </c>
      <c r="F51" s="281">
        <f t="shared" si="31"/>
        <v>13500</v>
      </c>
      <c r="G51" s="281">
        <f t="shared" si="31"/>
        <v>58500</v>
      </c>
      <c r="H51" s="281">
        <f t="shared" si="31"/>
        <v>9360</v>
      </c>
      <c r="I51" s="281">
        <f t="shared" si="31"/>
        <v>67860</v>
      </c>
      <c r="J51" s="281">
        <f t="shared" si="31"/>
        <v>0</v>
      </c>
      <c r="K51" s="281">
        <f t="shared" si="31"/>
        <v>67860</v>
      </c>
      <c r="N51" s="11">
        <v>8</v>
      </c>
      <c r="O51" s="156">
        <v>44835</v>
      </c>
      <c r="P51" s="156" t="s">
        <v>0</v>
      </c>
      <c r="Q51" s="156"/>
      <c r="R51" s="275"/>
      <c r="S51" s="235" t="str">
        <f>$H$4</f>
        <v>WRITE CHEQUE IN FAVOUR OF YOUR BANK</v>
      </c>
      <c r="T51" s="277"/>
      <c r="U51" s="278">
        <f>$J$59</f>
        <v>0</v>
      </c>
      <c r="V51" s="278"/>
      <c r="W51" s="279" t="s">
        <v>748</v>
      </c>
      <c r="X51" s="279" t="s">
        <v>762</v>
      </c>
      <c r="Y51" s="12"/>
      <c r="Z51" s="12"/>
      <c r="AA51" s="12"/>
      <c r="AB51" s="154"/>
    </row>
    <row r="52" spans="2:28" x14ac:dyDescent="0.25">
      <c r="B52" s="156">
        <v>44743</v>
      </c>
      <c r="C52" s="229">
        <f>$D$38</f>
        <v>15000</v>
      </c>
      <c r="D52" s="213">
        <v>1</v>
      </c>
      <c r="E52" s="209">
        <f t="shared" ref="E52:E54" si="32">C52*D52</f>
        <v>15000</v>
      </c>
      <c r="F52" s="210">
        <f t="shared" ref="F52:F54" si="33">E52*30%</f>
        <v>4500</v>
      </c>
      <c r="G52" s="209">
        <f t="shared" ref="G52:G54" si="34">E52+F52</f>
        <v>19500</v>
      </c>
      <c r="H52" s="210">
        <f t="shared" ref="H52:H54" si="35">G52*16%</f>
        <v>3120</v>
      </c>
      <c r="I52" s="211">
        <f t="shared" ref="I52:I54" si="36">G52+H52</f>
        <v>22620</v>
      </c>
      <c r="J52" s="212">
        <f t="shared" ref="J52:J54" si="37">-IF(G52&gt;24000,(G52*$J$7),0)</f>
        <v>0</v>
      </c>
      <c r="K52" s="211">
        <f t="shared" ref="K52:K54" si="38">I52+J52</f>
        <v>22620</v>
      </c>
      <c r="N52" s="154"/>
      <c r="O52" s="154"/>
      <c r="P52" s="154"/>
      <c r="Q52" s="154"/>
      <c r="R52" s="154"/>
      <c r="S52" s="154"/>
      <c r="T52" s="283">
        <f>SUM(T44:T51)</f>
        <v>271440</v>
      </c>
      <c r="U52" s="283">
        <f>SUM(U44:U51)</f>
        <v>0</v>
      </c>
      <c r="V52" s="154"/>
      <c r="W52" s="154"/>
      <c r="X52" s="154"/>
      <c r="Y52" s="154"/>
      <c r="Z52" s="154"/>
      <c r="AA52" s="154"/>
      <c r="AB52" s="154"/>
    </row>
    <row r="53" spans="2:28" x14ac:dyDescent="0.25">
      <c r="B53" s="156">
        <v>44774</v>
      </c>
      <c r="C53" s="229">
        <f>$D$38</f>
        <v>15000</v>
      </c>
      <c r="D53" s="213">
        <v>1</v>
      </c>
      <c r="E53" s="209">
        <f t="shared" si="32"/>
        <v>15000</v>
      </c>
      <c r="F53" s="210">
        <f t="shared" si="33"/>
        <v>4500</v>
      </c>
      <c r="G53" s="209">
        <f t="shared" si="34"/>
        <v>19500</v>
      </c>
      <c r="H53" s="210">
        <f t="shared" si="35"/>
        <v>3120</v>
      </c>
      <c r="I53" s="211">
        <f t="shared" si="36"/>
        <v>22620</v>
      </c>
      <c r="J53" s="212">
        <f t="shared" si="37"/>
        <v>0</v>
      </c>
      <c r="K53" s="211">
        <f t="shared" si="38"/>
        <v>22620</v>
      </c>
    </row>
    <row r="54" spans="2:28" x14ac:dyDescent="0.25">
      <c r="B54" s="156">
        <v>44805</v>
      </c>
      <c r="C54" s="229">
        <f>$D$38</f>
        <v>15000</v>
      </c>
      <c r="D54" s="213">
        <v>1</v>
      </c>
      <c r="E54" s="209">
        <f t="shared" si="32"/>
        <v>15000</v>
      </c>
      <c r="F54" s="210">
        <f t="shared" si="33"/>
        <v>4500</v>
      </c>
      <c r="G54" s="209">
        <f t="shared" si="34"/>
        <v>19500</v>
      </c>
      <c r="H54" s="210">
        <f t="shared" si="35"/>
        <v>3120</v>
      </c>
      <c r="I54" s="211">
        <f t="shared" si="36"/>
        <v>22620</v>
      </c>
      <c r="J54" s="212">
        <f t="shared" si="37"/>
        <v>0</v>
      </c>
      <c r="K54" s="211">
        <f t="shared" si="38"/>
        <v>22620</v>
      </c>
    </row>
    <row r="55" spans="2:28" x14ac:dyDescent="0.25">
      <c r="B55" s="280" t="s">
        <v>754</v>
      </c>
      <c r="C55" s="281">
        <f>SUM(C52:C54)</f>
        <v>45000</v>
      </c>
      <c r="D55" s="282">
        <f t="shared" ref="D55:K55" si="39">SUM(D52:D54)</f>
        <v>3</v>
      </c>
      <c r="E55" s="281">
        <f t="shared" si="39"/>
        <v>45000</v>
      </c>
      <c r="F55" s="281">
        <f t="shared" si="39"/>
        <v>13500</v>
      </c>
      <c r="G55" s="281">
        <f t="shared" si="39"/>
        <v>58500</v>
      </c>
      <c r="H55" s="281">
        <f t="shared" si="39"/>
        <v>9360</v>
      </c>
      <c r="I55" s="281">
        <f t="shared" si="39"/>
        <v>67860</v>
      </c>
      <c r="J55" s="281">
        <f t="shared" si="39"/>
        <v>0</v>
      </c>
      <c r="K55" s="281">
        <f t="shared" si="39"/>
        <v>67860</v>
      </c>
    </row>
    <row r="56" spans="2:28" x14ac:dyDescent="0.25">
      <c r="B56" s="156">
        <v>44835</v>
      </c>
      <c r="C56" s="229">
        <f>$D$38</f>
        <v>15000</v>
      </c>
      <c r="D56" s="213">
        <v>1</v>
      </c>
      <c r="E56" s="209">
        <f t="shared" ref="E56:E58" si="40">C56*D56</f>
        <v>15000</v>
      </c>
      <c r="F56" s="210">
        <f t="shared" ref="F56:F58" si="41">E56*30%</f>
        <v>4500</v>
      </c>
      <c r="G56" s="209">
        <f t="shared" ref="G56:G58" si="42">E56+F56</f>
        <v>19500</v>
      </c>
      <c r="H56" s="210">
        <f t="shared" ref="H56:H58" si="43">G56*16%</f>
        <v>3120</v>
      </c>
      <c r="I56" s="211">
        <f t="shared" ref="I56:I58" si="44">G56+H56</f>
        <v>22620</v>
      </c>
      <c r="J56" s="212">
        <f t="shared" ref="J56:J58" si="45">-IF(G56&gt;24000,(G56*$J$7),0)</f>
        <v>0</v>
      </c>
      <c r="K56" s="211">
        <f t="shared" ref="K56:K58" si="46">I56+J56</f>
        <v>22620</v>
      </c>
    </row>
    <row r="57" spans="2:28" x14ac:dyDescent="0.25">
      <c r="B57" s="156">
        <v>44866</v>
      </c>
      <c r="C57" s="229">
        <f>$D$38</f>
        <v>15000</v>
      </c>
      <c r="D57" s="213">
        <v>1</v>
      </c>
      <c r="E57" s="209">
        <f t="shared" si="40"/>
        <v>15000</v>
      </c>
      <c r="F57" s="210">
        <f t="shared" si="41"/>
        <v>4500</v>
      </c>
      <c r="G57" s="209">
        <f t="shared" si="42"/>
        <v>19500</v>
      </c>
      <c r="H57" s="210">
        <f t="shared" si="43"/>
        <v>3120</v>
      </c>
      <c r="I57" s="211">
        <f t="shared" si="44"/>
        <v>22620</v>
      </c>
      <c r="J57" s="212">
        <f t="shared" si="45"/>
        <v>0</v>
      </c>
      <c r="K57" s="211">
        <f t="shared" si="46"/>
        <v>22620</v>
      </c>
    </row>
    <row r="58" spans="2:28" x14ac:dyDescent="0.25">
      <c r="B58" s="156">
        <v>44896</v>
      </c>
      <c r="C58" s="229">
        <f>$D$38</f>
        <v>15000</v>
      </c>
      <c r="D58" s="213">
        <v>1</v>
      </c>
      <c r="E58" s="209">
        <f t="shared" si="40"/>
        <v>15000</v>
      </c>
      <c r="F58" s="210">
        <f t="shared" si="41"/>
        <v>4500</v>
      </c>
      <c r="G58" s="209">
        <f t="shared" si="42"/>
        <v>19500</v>
      </c>
      <c r="H58" s="210">
        <f t="shared" si="43"/>
        <v>3120</v>
      </c>
      <c r="I58" s="211">
        <f t="shared" si="44"/>
        <v>22620</v>
      </c>
      <c r="J58" s="212">
        <f t="shared" si="45"/>
        <v>0</v>
      </c>
      <c r="K58" s="211">
        <f t="shared" si="46"/>
        <v>22620</v>
      </c>
    </row>
    <row r="59" spans="2:28" x14ac:dyDescent="0.25">
      <c r="B59" s="280" t="s">
        <v>755</v>
      </c>
      <c r="C59" s="281">
        <f>SUM(C56:C58)</f>
        <v>45000</v>
      </c>
      <c r="D59" s="282">
        <f t="shared" ref="D59:K59" si="47">SUM(D56:D58)</f>
        <v>3</v>
      </c>
      <c r="E59" s="281">
        <f t="shared" si="47"/>
        <v>45000</v>
      </c>
      <c r="F59" s="281">
        <f t="shared" si="47"/>
        <v>13500</v>
      </c>
      <c r="G59" s="281">
        <f t="shared" si="47"/>
        <v>58500</v>
      </c>
      <c r="H59" s="281">
        <f t="shared" si="47"/>
        <v>9360</v>
      </c>
      <c r="I59" s="281">
        <f t="shared" si="47"/>
        <v>67860</v>
      </c>
      <c r="J59" s="281">
        <f t="shared" si="47"/>
        <v>0</v>
      </c>
      <c r="K59" s="281">
        <f t="shared" si="47"/>
        <v>67860</v>
      </c>
    </row>
    <row r="60" spans="2:28" ht="30" x14ac:dyDescent="0.25">
      <c r="B60" s="284" t="s">
        <v>756</v>
      </c>
      <c r="C60" s="285">
        <f>C47+C51+C55+C59</f>
        <v>180000</v>
      </c>
      <c r="D60" s="285">
        <f>D47+D51+D55+D59</f>
        <v>12</v>
      </c>
      <c r="E60" s="285">
        <f t="shared" ref="E60:K60" si="48">E47+E51+E55+E59</f>
        <v>180000</v>
      </c>
      <c r="F60" s="285">
        <f t="shared" si="48"/>
        <v>54000</v>
      </c>
      <c r="G60" s="285">
        <f t="shared" si="48"/>
        <v>234000</v>
      </c>
      <c r="H60" s="285">
        <f t="shared" si="48"/>
        <v>37440</v>
      </c>
      <c r="I60" s="285">
        <f t="shared" si="48"/>
        <v>271440</v>
      </c>
      <c r="J60" s="285">
        <f t="shared" si="48"/>
        <v>0</v>
      </c>
      <c r="K60" s="285">
        <f t="shared" si="48"/>
        <v>271440</v>
      </c>
    </row>
    <row r="70" spans="2:28" x14ac:dyDescent="0.25">
      <c r="B70" s="236" t="s">
        <v>723</v>
      </c>
      <c r="C70" s="237"/>
      <c r="D70" s="169" t="str">
        <f>D36</f>
        <v>ABC SAMPLE LIMITED</v>
      </c>
      <c r="E70" s="239"/>
      <c r="F70" s="240"/>
    </row>
    <row r="71" spans="2:28" x14ac:dyDescent="0.25">
      <c r="B71" s="241" t="s">
        <v>725</v>
      </c>
      <c r="C71" s="166"/>
      <c r="D71" s="238">
        <v>2021</v>
      </c>
      <c r="E71" s="239"/>
      <c r="F71" s="240"/>
    </row>
    <row r="72" spans="2:28" x14ac:dyDescent="0.25">
      <c r="B72" s="241" t="s">
        <v>726</v>
      </c>
      <c r="C72" s="166"/>
      <c r="D72" s="287">
        <v>10000</v>
      </c>
      <c r="E72" s="239" t="s">
        <v>727</v>
      </c>
      <c r="F72" s="240"/>
    </row>
    <row r="73" spans="2:28" ht="15.75" thickBot="1" x14ac:dyDescent="0.3"/>
    <row r="74" spans="2:28" ht="15.75" thickBot="1" x14ac:dyDescent="0.3">
      <c r="B74" s="245"/>
      <c r="C74" s="366" t="s">
        <v>763</v>
      </c>
      <c r="D74" s="367"/>
      <c r="E74" s="367"/>
      <c r="F74" s="368"/>
      <c r="G74" s="368"/>
      <c r="H74" s="368"/>
      <c r="I74" s="368"/>
      <c r="J74" s="369"/>
      <c r="K74" s="370"/>
    </row>
    <row r="75" spans="2:28" ht="60.75" thickBot="1" x14ac:dyDescent="0.3">
      <c r="B75" s="246"/>
      <c r="C75" s="247"/>
      <c r="D75" s="248"/>
      <c r="E75" s="247"/>
      <c r="F75" s="249" t="s">
        <v>659</v>
      </c>
      <c r="G75" s="248"/>
      <c r="H75" s="249" t="s">
        <v>660</v>
      </c>
      <c r="I75" s="250"/>
      <c r="J75" s="251">
        <v>0.05</v>
      </c>
      <c r="K75" s="252"/>
      <c r="N75" s="12"/>
      <c r="O75" s="253" t="s">
        <v>764</v>
      </c>
      <c r="P75" s="253"/>
      <c r="Q75" s="253"/>
      <c r="R75" s="253"/>
      <c r="S75" s="12"/>
      <c r="T75" s="12"/>
      <c r="U75" s="241"/>
      <c r="V75" s="241"/>
      <c r="W75" s="241"/>
      <c r="X75" s="241"/>
      <c r="Y75" s="12"/>
      <c r="Z75" s="12"/>
      <c r="AA75" s="12"/>
      <c r="AB75" s="154"/>
    </row>
    <row r="76" spans="2:28" ht="75" x14ac:dyDescent="0.25">
      <c r="B76" s="254"/>
      <c r="C76" s="255" t="s">
        <v>664</v>
      </c>
      <c r="D76" s="255" t="s">
        <v>665</v>
      </c>
      <c r="E76" s="255" t="s">
        <v>664</v>
      </c>
      <c r="F76" s="256" t="s">
        <v>666</v>
      </c>
      <c r="G76" s="255" t="s">
        <v>667</v>
      </c>
      <c r="H76" s="256" t="s">
        <v>668</v>
      </c>
      <c r="I76" s="257" t="s">
        <v>669</v>
      </c>
      <c r="J76" s="257" t="s">
        <v>670</v>
      </c>
      <c r="K76" s="258" t="s">
        <v>671</v>
      </c>
      <c r="N76" s="106"/>
      <c r="O76" s="259" t="s">
        <v>732</v>
      </c>
      <c r="P76" s="259" t="s">
        <v>733</v>
      </c>
      <c r="Q76" s="259" t="s">
        <v>734</v>
      </c>
      <c r="R76" s="259" t="s">
        <v>735</v>
      </c>
      <c r="S76" s="104" t="s">
        <v>736</v>
      </c>
      <c r="T76" s="259" t="s">
        <v>737</v>
      </c>
      <c r="U76" s="259" t="s">
        <v>738</v>
      </c>
      <c r="V76" s="260"/>
      <c r="W76" s="261" t="s">
        <v>534</v>
      </c>
      <c r="X76" s="262" t="s">
        <v>739</v>
      </c>
      <c r="Y76" s="3" t="s">
        <v>740</v>
      </c>
      <c r="Z76" s="3" t="s">
        <v>741</v>
      </c>
      <c r="AA76" s="3" t="s">
        <v>742</v>
      </c>
      <c r="AB76" s="154"/>
    </row>
    <row r="77" spans="2:28" ht="30.75" thickBot="1" x14ac:dyDescent="0.3">
      <c r="B77" s="163"/>
      <c r="C77" s="263" t="s">
        <v>674</v>
      </c>
      <c r="D77" s="263" t="s">
        <v>675</v>
      </c>
      <c r="E77" s="263" t="s">
        <v>674</v>
      </c>
      <c r="F77" s="263" t="s">
        <v>674</v>
      </c>
      <c r="G77" s="263" t="s">
        <v>674</v>
      </c>
      <c r="H77" s="263" t="s">
        <v>674</v>
      </c>
      <c r="I77" s="263" t="s">
        <v>674</v>
      </c>
      <c r="J77" s="263" t="s">
        <v>674</v>
      </c>
      <c r="K77" s="264" t="s">
        <v>674</v>
      </c>
      <c r="N77" s="265"/>
      <c r="O77" s="266"/>
      <c r="P77" s="266"/>
      <c r="Q77" s="266"/>
      <c r="R77" s="266"/>
      <c r="S77" s="265"/>
      <c r="T77" s="265" t="s">
        <v>743</v>
      </c>
      <c r="U77" s="265" t="s">
        <v>743</v>
      </c>
      <c r="V77" s="267" t="s">
        <v>744</v>
      </c>
      <c r="W77" s="268"/>
      <c r="X77" s="268"/>
      <c r="Y77" s="269"/>
      <c r="Z77" s="270"/>
      <c r="AA77" s="270"/>
      <c r="AB77" s="154"/>
    </row>
    <row r="78" spans="2:28" x14ac:dyDescent="0.25">
      <c r="B78" s="271">
        <v>44197</v>
      </c>
      <c r="C78" s="229">
        <f>$D$72</f>
        <v>10000</v>
      </c>
      <c r="D78" s="272">
        <v>1</v>
      </c>
      <c r="E78" s="229">
        <f t="shared" ref="E78:E80" si="49">C78*D78</f>
        <v>10000</v>
      </c>
      <c r="F78" s="273">
        <f t="shared" ref="F78:F80" si="50">E78*30%</f>
        <v>3000</v>
      </c>
      <c r="G78" s="229">
        <f t="shared" ref="G78:G80" si="51">E78+F78</f>
        <v>13000</v>
      </c>
      <c r="H78" s="273">
        <f t="shared" ref="H78:H80" si="52">G78*16%</f>
        <v>2080</v>
      </c>
      <c r="I78" s="194">
        <f t="shared" ref="I78:I80" si="53">G78+H78</f>
        <v>15080</v>
      </c>
      <c r="J78" s="274">
        <f>-IF(G78&gt;24000,(G78*$J$7),0)</f>
        <v>0</v>
      </c>
      <c r="K78" s="194">
        <f t="shared" ref="K78:K80" si="54">I78+J78</f>
        <v>15080</v>
      </c>
      <c r="N78" s="11">
        <v>1</v>
      </c>
      <c r="O78" s="156">
        <v>44197</v>
      </c>
      <c r="P78" s="156" t="s">
        <v>0</v>
      </c>
      <c r="Q78" s="156"/>
      <c r="R78" s="275"/>
      <c r="S78" s="276" t="s">
        <v>745</v>
      </c>
      <c r="T78" s="277">
        <f>$K$81</f>
        <v>45240</v>
      </c>
      <c r="U78" s="278"/>
      <c r="V78" s="278"/>
      <c r="W78" s="279" t="s">
        <v>746</v>
      </c>
      <c r="X78" s="279" t="s">
        <v>765</v>
      </c>
      <c r="Y78" s="12"/>
      <c r="Z78" s="12"/>
      <c r="AA78" s="12"/>
      <c r="AB78" s="154"/>
    </row>
    <row r="79" spans="2:28" x14ac:dyDescent="0.25">
      <c r="B79" s="156">
        <v>44228</v>
      </c>
      <c r="C79" s="229">
        <f>$D$72</f>
        <v>10000</v>
      </c>
      <c r="D79" s="213">
        <v>1</v>
      </c>
      <c r="E79" s="209">
        <f t="shared" si="49"/>
        <v>10000</v>
      </c>
      <c r="F79" s="210">
        <f t="shared" si="50"/>
        <v>3000</v>
      </c>
      <c r="G79" s="209">
        <f t="shared" si="51"/>
        <v>13000</v>
      </c>
      <c r="H79" s="210">
        <f t="shared" si="52"/>
        <v>2080</v>
      </c>
      <c r="I79" s="211">
        <f t="shared" si="53"/>
        <v>15080</v>
      </c>
      <c r="J79" s="212">
        <f t="shared" ref="J79:J80" si="55">-IF(G79&gt;24000,(G79*$J$7),0)</f>
        <v>0</v>
      </c>
      <c r="K79" s="211">
        <f t="shared" si="54"/>
        <v>15080</v>
      </c>
      <c r="N79" s="11">
        <v>2</v>
      </c>
      <c r="O79" s="156">
        <v>44197</v>
      </c>
      <c r="P79" s="156" t="s">
        <v>0</v>
      </c>
      <c r="Q79" s="156"/>
      <c r="R79" s="275"/>
      <c r="S79" s="235" t="str">
        <f>$H$4</f>
        <v>WRITE CHEQUE IN FAVOUR OF YOUR BANK</v>
      </c>
      <c r="T79" s="277"/>
      <c r="U79" s="278">
        <f>$J$81</f>
        <v>0</v>
      </c>
      <c r="V79" s="278"/>
      <c r="W79" s="279" t="s">
        <v>748</v>
      </c>
      <c r="X79" s="279" t="s">
        <v>765</v>
      </c>
      <c r="Y79" s="12"/>
      <c r="Z79" s="12"/>
      <c r="AA79" s="12"/>
      <c r="AB79" s="154"/>
    </row>
    <row r="80" spans="2:28" x14ac:dyDescent="0.25">
      <c r="B80" s="156">
        <v>44256</v>
      </c>
      <c r="C80" s="229">
        <f>$D$72</f>
        <v>10000</v>
      </c>
      <c r="D80" s="213">
        <v>1</v>
      </c>
      <c r="E80" s="209">
        <f t="shared" si="49"/>
        <v>10000</v>
      </c>
      <c r="F80" s="210">
        <f t="shared" si="50"/>
        <v>3000</v>
      </c>
      <c r="G80" s="209">
        <f t="shared" si="51"/>
        <v>13000</v>
      </c>
      <c r="H80" s="210">
        <f t="shared" si="52"/>
        <v>2080</v>
      </c>
      <c r="I80" s="211">
        <f t="shared" si="53"/>
        <v>15080</v>
      </c>
      <c r="J80" s="212">
        <f t="shared" si="55"/>
        <v>0</v>
      </c>
      <c r="K80" s="211">
        <f t="shared" si="54"/>
        <v>15080</v>
      </c>
      <c r="N80" s="11">
        <v>3</v>
      </c>
      <c r="O80" s="156">
        <v>44287</v>
      </c>
      <c r="P80" s="156" t="s">
        <v>0</v>
      </c>
      <c r="Q80" s="156"/>
      <c r="R80" s="275"/>
      <c r="S80" s="276" t="s">
        <v>745</v>
      </c>
      <c r="T80" s="277">
        <f>$K$85</f>
        <v>45240</v>
      </c>
      <c r="U80" s="278"/>
      <c r="V80" s="278"/>
      <c r="W80" s="279" t="s">
        <v>746</v>
      </c>
      <c r="X80" s="279" t="s">
        <v>766</v>
      </c>
      <c r="Y80" s="12"/>
      <c r="Z80" s="12"/>
      <c r="AA80" s="12"/>
      <c r="AB80" s="154"/>
    </row>
    <row r="81" spans="2:28" x14ac:dyDescent="0.25">
      <c r="B81" s="280" t="s">
        <v>750</v>
      </c>
      <c r="C81" s="281">
        <f>SUM(C78:C80)</f>
        <v>30000</v>
      </c>
      <c r="D81" s="282">
        <f t="shared" ref="D81:K81" si="56">SUM(D78:D80)</f>
        <v>3</v>
      </c>
      <c r="E81" s="281">
        <f t="shared" si="56"/>
        <v>30000</v>
      </c>
      <c r="F81" s="281">
        <f t="shared" si="56"/>
        <v>9000</v>
      </c>
      <c r="G81" s="281">
        <f t="shared" si="56"/>
        <v>39000</v>
      </c>
      <c r="H81" s="281">
        <f t="shared" si="56"/>
        <v>6240</v>
      </c>
      <c r="I81" s="281">
        <f t="shared" si="56"/>
        <v>45240</v>
      </c>
      <c r="J81" s="281">
        <f t="shared" si="56"/>
        <v>0</v>
      </c>
      <c r="K81" s="281">
        <f t="shared" si="56"/>
        <v>45240</v>
      </c>
      <c r="N81" s="11">
        <v>4</v>
      </c>
      <c r="O81" s="156">
        <v>44287</v>
      </c>
      <c r="P81" s="156" t="s">
        <v>0</v>
      </c>
      <c r="Q81" s="156"/>
      <c r="R81" s="275"/>
      <c r="S81" s="235" t="str">
        <f>$H$4</f>
        <v>WRITE CHEQUE IN FAVOUR OF YOUR BANK</v>
      </c>
      <c r="T81" s="277"/>
      <c r="U81" s="278">
        <f>$J$85</f>
        <v>0</v>
      </c>
      <c r="V81" s="278"/>
      <c r="W81" s="279" t="s">
        <v>748</v>
      </c>
      <c r="X81" s="279" t="s">
        <v>766</v>
      </c>
      <c r="Y81" s="12"/>
      <c r="Z81" s="12"/>
      <c r="AA81" s="12"/>
      <c r="AB81" s="154"/>
    </row>
    <row r="82" spans="2:28" x14ac:dyDescent="0.25">
      <c r="B82" s="156">
        <v>44287</v>
      </c>
      <c r="C82" s="229">
        <f>$D$72</f>
        <v>10000</v>
      </c>
      <c r="D82" s="213">
        <v>1</v>
      </c>
      <c r="E82" s="209">
        <f t="shared" ref="E82:E84" si="57">C82*D82</f>
        <v>10000</v>
      </c>
      <c r="F82" s="210">
        <f t="shared" ref="F82:F84" si="58">E82*30%</f>
        <v>3000</v>
      </c>
      <c r="G82" s="209">
        <f t="shared" ref="G82:G84" si="59">E82+F82</f>
        <v>13000</v>
      </c>
      <c r="H82" s="210">
        <f t="shared" ref="H82:H84" si="60">G82*16%</f>
        <v>2080</v>
      </c>
      <c r="I82" s="211">
        <f t="shared" ref="I82:I84" si="61">G82+H82</f>
        <v>15080</v>
      </c>
      <c r="J82" s="212">
        <f t="shared" ref="J82:J84" si="62">-IF(G82&gt;24000,(G82*$J$7),0)</f>
        <v>0</v>
      </c>
      <c r="K82" s="211">
        <f t="shared" ref="K82:K84" si="63">I82+J82</f>
        <v>15080</v>
      </c>
      <c r="N82" s="11">
        <v>5</v>
      </c>
      <c r="O82" s="156">
        <v>44378</v>
      </c>
      <c r="P82" s="156" t="s">
        <v>0</v>
      </c>
      <c r="Q82" s="156"/>
      <c r="R82" s="275"/>
      <c r="S82" s="276" t="s">
        <v>745</v>
      </c>
      <c r="T82" s="277">
        <f>$K$89</f>
        <v>45240</v>
      </c>
      <c r="U82" s="278"/>
      <c r="V82" s="278"/>
      <c r="W82" s="279" t="s">
        <v>746</v>
      </c>
      <c r="X82" s="279" t="s">
        <v>767</v>
      </c>
      <c r="Y82" s="12"/>
      <c r="Z82" s="12"/>
      <c r="AA82" s="12"/>
      <c r="AB82" s="154"/>
    </row>
    <row r="83" spans="2:28" x14ac:dyDescent="0.25">
      <c r="B83" s="156">
        <v>44317</v>
      </c>
      <c r="C83" s="229">
        <f>$D$72</f>
        <v>10000</v>
      </c>
      <c r="D83" s="213">
        <v>1</v>
      </c>
      <c r="E83" s="209">
        <f t="shared" si="57"/>
        <v>10000</v>
      </c>
      <c r="F83" s="210">
        <f t="shared" si="58"/>
        <v>3000</v>
      </c>
      <c r="G83" s="209">
        <f t="shared" si="59"/>
        <v>13000</v>
      </c>
      <c r="H83" s="210">
        <f t="shared" si="60"/>
        <v>2080</v>
      </c>
      <c r="I83" s="211">
        <f t="shared" si="61"/>
        <v>15080</v>
      </c>
      <c r="J83" s="212">
        <f t="shared" si="62"/>
        <v>0</v>
      </c>
      <c r="K83" s="211">
        <f t="shared" si="63"/>
        <v>15080</v>
      </c>
      <c r="N83" s="11">
        <v>6</v>
      </c>
      <c r="O83" s="156">
        <v>44378</v>
      </c>
      <c r="P83" s="156" t="s">
        <v>0</v>
      </c>
      <c r="Q83" s="156"/>
      <c r="R83" s="275"/>
      <c r="S83" s="235" t="str">
        <f>$H$4</f>
        <v>WRITE CHEQUE IN FAVOUR OF YOUR BANK</v>
      </c>
      <c r="T83" s="277"/>
      <c r="U83" s="278">
        <f>$J$89</f>
        <v>0</v>
      </c>
      <c r="V83" s="278"/>
      <c r="W83" s="279" t="s">
        <v>748</v>
      </c>
      <c r="X83" s="279" t="s">
        <v>767</v>
      </c>
      <c r="Y83" s="12"/>
      <c r="Z83" s="12"/>
      <c r="AA83" s="12"/>
      <c r="AB83" s="154"/>
    </row>
    <row r="84" spans="2:28" x14ac:dyDescent="0.25">
      <c r="B84" s="156">
        <v>44348</v>
      </c>
      <c r="C84" s="229">
        <f>$D$72</f>
        <v>10000</v>
      </c>
      <c r="D84" s="213">
        <v>1</v>
      </c>
      <c r="E84" s="209">
        <f t="shared" si="57"/>
        <v>10000</v>
      </c>
      <c r="F84" s="210">
        <f t="shared" si="58"/>
        <v>3000</v>
      </c>
      <c r="G84" s="209">
        <f t="shared" si="59"/>
        <v>13000</v>
      </c>
      <c r="H84" s="210">
        <f t="shared" si="60"/>
        <v>2080</v>
      </c>
      <c r="I84" s="211">
        <f t="shared" si="61"/>
        <v>15080</v>
      </c>
      <c r="J84" s="212">
        <f t="shared" si="62"/>
        <v>0</v>
      </c>
      <c r="K84" s="211">
        <f t="shared" si="63"/>
        <v>15080</v>
      </c>
      <c r="N84" s="11">
        <v>7</v>
      </c>
      <c r="O84" s="156">
        <v>44470</v>
      </c>
      <c r="P84" s="156" t="s">
        <v>0</v>
      </c>
      <c r="Q84" s="156"/>
      <c r="R84" s="275"/>
      <c r="S84" s="276" t="s">
        <v>745</v>
      </c>
      <c r="T84" s="277">
        <f>$K$93</f>
        <v>45240</v>
      </c>
      <c r="U84" s="278"/>
      <c r="V84" s="278"/>
      <c r="W84" s="279" t="s">
        <v>746</v>
      </c>
      <c r="X84" s="279" t="s">
        <v>768</v>
      </c>
      <c r="Y84" s="12"/>
      <c r="Z84" s="12"/>
      <c r="AA84" s="12"/>
      <c r="AB84" s="154"/>
    </row>
    <row r="85" spans="2:28" x14ac:dyDescent="0.25">
      <c r="B85" s="280" t="s">
        <v>753</v>
      </c>
      <c r="C85" s="281">
        <f>SUM(C82:C84)</f>
        <v>30000</v>
      </c>
      <c r="D85" s="282">
        <f t="shared" ref="D85:K85" si="64">SUM(D82:D84)</f>
        <v>3</v>
      </c>
      <c r="E85" s="281">
        <f t="shared" si="64"/>
        <v>30000</v>
      </c>
      <c r="F85" s="281">
        <f t="shared" si="64"/>
        <v>9000</v>
      </c>
      <c r="G85" s="281">
        <f t="shared" si="64"/>
        <v>39000</v>
      </c>
      <c r="H85" s="281">
        <f t="shared" si="64"/>
        <v>6240</v>
      </c>
      <c r="I85" s="281">
        <f t="shared" si="64"/>
        <v>45240</v>
      </c>
      <c r="J85" s="281">
        <f t="shared" si="64"/>
        <v>0</v>
      </c>
      <c r="K85" s="281">
        <f t="shared" si="64"/>
        <v>45240</v>
      </c>
      <c r="N85" s="11">
        <v>8</v>
      </c>
      <c r="O85" s="156">
        <v>44470</v>
      </c>
      <c r="P85" s="156" t="s">
        <v>0</v>
      </c>
      <c r="Q85" s="156"/>
      <c r="R85" s="275"/>
      <c r="S85" s="235" t="str">
        <f>$H$4</f>
        <v>WRITE CHEQUE IN FAVOUR OF YOUR BANK</v>
      </c>
      <c r="T85" s="277"/>
      <c r="U85" s="278">
        <f>$J$93</f>
        <v>0</v>
      </c>
      <c r="V85" s="278"/>
      <c r="W85" s="279" t="s">
        <v>748</v>
      </c>
      <c r="X85" s="279" t="s">
        <v>768</v>
      </c>
      <c r="Y85" s="12"/>
      <c r="Z85" s="12"/>
      <c r="AA85" s="12"/>
      <c r="AB85" s="154"/>
    </row>
    <row r="86" spans="2:28" x14ac:dyDescent="0.25">
      <c r="B86" s="156">
        <v>44378</v>
      </c>
      <c r="C86" s="229">
        <f>$D$72</f>
        <v>10000</v>
      </c>
      <c r="D86" s="213">
        <v>1</v>
      </c>
      <c r="E86" s="209">
        <f t="shared" ref="E86:E88" si="65">C86*D86</f>
        <v>10000</v>
      </c>
      <c r="F86" s="210">
        <f t="shared" ref="F86:F88" si="66">E86*30%</f>
        <v>3000</v>
      </c>
      <c r="G86" s="209">
        <f t="shared" ref="G86:G88" si="67">E86+F86</f>
        <v>13000</v>
      </c>
      <c r="H86" s="210">
        <f t="shared" ref="H86:H88" si="68">G86*16%</f>
        <v>2080</v>
      </c>
      <c r="I86" s="211">
        <f t="shared" ref="I86:I88" si="69">G86+H86</f>
        <v>15080</v>
      </c>
      <c r="J86" s="212">
        <f t="shared" ref="J86:J88" si="70">-IF(G86&gt;24000,(G86*$J$7),0)</f>
        <v>0</v>
      </c>
      <c r="K86" s="211">
        <f t="shared" ref="K86:K88" si="71">I86+J86</f>
        <v>15080</v>
      </c>
      <c r="N86" s="154"/>
      <c r="O86" s="154"/>
      <c r="P86" s="154"/>
      <c r="Q86" s="154"/>
      <c r="R86" s="154"/>
      <c r="S86" s="154"/>
      <c r="T86" s="283">
        <f>SUM(T78:T85)</f>
        <v>180960</v>
      </c>
      <c r="U86" s="283">
        <f>SUM(U78:U85)</f>
        <v>0</v>
      </c>
      <c r="V86" s="154"/>
      <c r="W86" s="154"/>
      <c r="X86" s="154"/>
      <c r="Y86" s="154"/>
      <c r="Z86" s="154"/>
      <c r="AA86" s="154"/>
      <c r="AB86" s="154"/>
    </row>
    <row r="87" spans="2:28" x14ac:dyDescent="0.25">
      <c r="B87" s="156">
        <v>44409</v>
      </c>
      <c r="C87" s="229">
        <f>$D$72</f>
        <v>10000</v>
      </c>
      <c r="D87" s="213">
        <v>1</v>
      </c>
      <c r="E87" s="209">
        <f t="shared" si="65"/>
        <v>10000</v>
      </c>
      <c r="F87" s="210">
        <f t="shared" si="66"/>
        <v>3000</v>
      </c>
      <c r="G87" s="209">
        <f t="shared" si="67"/>
        <v>13000</v>
      </c>
      <c r="H87" s="210">
        <f t="shared" si="68"/>
        <v>2080</v>
      </c>
      <c r="I87" s="211">
        <f t="shared" si="69"/>
        <v>15080</v>
      </c>
      <c r="J87" s="212">
        <f t="shared" si="70"/>
        <v>0</v>
      </c>
      <c r="K87" s="211">
        <f t="shared" si="71"/>
        <v>15080</v>
      </c>
    </row>
    <row r="88" spans="2:28" x14ac:dyDescent="0.25">
      <c r="B88" s="156">
        <v>44440</v>
      </c>
      <c r="C88" s="229">
        <f>$D$72</f>
        <v>10000</v>
      </c>
      <c r="D88" s="213">
        <v>1</v>
      </c>
      <c r="E88" s="209">
        <f t="shared" si="65"/>
        <v>10000</v>
      </c>
      <c r="F88" s="210">
        <f t="shared" si="66"/>
        <v>3000</v>
      </c>
      <c r="G88" s="209">
        <f t="shared" si="67"/>
        <v>13000</v>
      </c>
      <c r="H88" s="210">
        <f t="shared" si="68"/>
        <v>2080</v>
      </c>
      <c r="I88" s="211">
        <f t="shared" si="69"/>
        <v>15080</v>
      </c>
      <c r="J88" s="212">
        <f t="shared" si="70"/>
        <v>0</v>
      </c>
      <c r="K88" s="211">
        <f t="shared" si="71"/>
        <v>15080</v>
      </c>
    </row>
    <row r="89" spans="2:28" x14ac:dyDescent="0.25">
      <c r="B89" s="280" t="s">
        <v>754</v>
      </c>
      <c r="C89" s="281">
        <f>SUM(C86:C88)</f>
        <v>30000</v>
      </c>
      <c r="D89" s="282">
        <f t="shared" ref="D89:K89" si="72">SUM(D86:D88)</f>
        <v>3</v>
      </c>
      <c r="E89" s="281">
        <f t="shared" si="72"/>
        <v>30000</v>
      </c>
      <c r="F89" s="281">
        <f t="shared" si="72"/>
        <v>9000</v>
      </c>
      <c r="G89" s="281">
        <f t="shared" si="72"/>
        <v>39000</v>
      </c>
      <c r="H89" s="281">
        <f t="shared" si="72"/>
        <v>6240</v>
      </c>
      <c r="I89" s="281">
        <f t="shared" si="72"/>
        <v>45240</v>
      </c>
      <c r="J89" s="281">
        <f t="shared" si="72"/>
        <v>0</v>
      </c>
      <c r="K89" s="281">
        <f t="shared" si="72"/>
        <v>45240</v>
      </c>
    </row>
    <row r="90" spans="2:28" x14ac:dyDescent="0.25">
      <c r="B90" s="156">
        <v>44470</v>
      </c>
      <c r="C90" s="229">
        <f>$D$72</f>
        <v>10000</v>
      </c>
      <c r="D90" s="213">
        <v>1</v>
      </c>
      <c r="E90" s="209">
        <f t="shared" ref="E90:E92" si="73">C90*D90</f>
        <v>10000</v>
      </c>
      <c r="F90" s="210">
        <f t="shared" ref="F90:F92" si="74">E90*30%</f>
        <v>3000</v>
      </c>
      <c r="G90" s="209">
        <f t="shared" ref="G90:G92" si="75">E90+F90</f>
        <v>13000</v>
      </c>
      <c r="H90" s="210">
        <f t="shared" ref="H90:H92" si="76">G90*16%</f>
        <v>2080</v>
      </c>
      <c r="I90" s="211">
        <f t="shared" ref="I90:I92" si="77">G90+H90</f>
        <v>15080</v>
      </c>
      <c r="J90" s="212">
        <f t="shared" ref="J90:J92" si="78">-IF(G90&gt;24000,(G90*$J$7),0)</f>
        <v>0</v>
      </c>
      <c r="K90" s="211">
        <f t="shared" ref="K90:K92" si="79">I90+J90</f>
        <v>15080</v>
      </c>
    </row>
    <row r="91" spans="2:28" x14ac:dyDescent="0.25">
      <c r="B91" s="156">
        <v>44501</v>
      </c>
      <c r="C91" s="229">
        <f>$D$72</f>
        <v>10000</v>
      </c>
      <c r="D91" s="213">
        <v>1</v>
      </c>
      <c r="E91" s="209">
        <f t="shared" si="73"/>
        <v>10000</v>
      </c>
      <c r="F91" s="210">
        <f t="shared" si="74"/>
        <v>3000</v>
      </c>
      <c r="G91" s="209">
        <f t="shared" si="75"/>
        <v>13000</v>
      </c>
      <c r="H91" s="210">
        <f t="shared" si="76"/>
        <v>2080</v>
      </c>
      <c r="I91" s="211">
        <f t="shared" si="77"/>
        <v>15080</v>
      </c>
      <c r="J91" s="212">
        <f t="shared" si="78"/>
        <v>0</v>
      </c>
      <c r="K91" s="211">
        <f t="shared" si="79"/>
        <v>15080</v>
      </c>
    </row>
    <row r="92" spans="2:28" x14ac:dyDescent="0.25">
      <c r="B92" s="156">
        <v>44531</v>
      </c>
      <c r="C92" s="229">
        <f>$D$72</f>
        <v>10000</v>
      </c>
      <c r="D92" s="213">
        <v>1</v>
      </c>
      <c r="E92" s="209">
        <f t="shared" si="73"/>
        <v>10000</v>
      </c>
      <c r="F92" s="210">
        <f t="shared" si="74"/>
        <v>3000</v>
      </c>
      <c r="G92" s="209">
        <f t="shared" si="75"/>
        <v>13000</v>
      </c>
      <c r="H92" s="210">
        <f t="shared" si="76"/>
        <v>2080</v>
      </c>
      <c r="I92" s="211">
        <f t="shared" si="77"/>
        <v>15080</v>
      </c>
      <c r="J92" s="212">
        <f t="shared" si="78"/>
        <v>0</v>
      </c>
      <c r="K92" s="211">
        <f t="shared" si="79"/>
        <v>15080</v>
      </c>
    </row>
    <row r="93" spans="2:28" x14ac:dyDescent="0.25">
      <c r="B93" s="280" t="s">
        <v>755</v>
      </c>
      <c r="C93" s="281">
        <f>SUM(C90:C92)</f>
        <v>30000</v>
      </c>
      <c r="D93" s="282">
        <f t="shared" ref="D93:K93" si="80">SUM(D90:D92)</f>
        <v>3</v>
      </c>
      <c r="E93" s="281">
        <f t="shared" si="80"/>
        <v>30000</v>
      </c>
      <c r="F93" s="281">
        <f t="shared" si="80"/>
        <v>9000</v>
      </c>
      <c r="G93" s="281">
        <f t="shared" si="80"/>
        <v>39000</v>
      </c>
      <c r="H93" s="281">
        <f t="shared" si="80"/>
        <v>6240</v>
      </c>
      <c r="I93" s="281">
        <f t="shared" si="80"/>
        <v>45240</v>
      </c>
      <c r="J93" s="281">
        <f t="shared" si="80"/>
        <v>0</v>
      </c>
      <c r="K93" s="281">
        <f t="shared" si="80"/>
        <v>45240</v>
      </c>
    </row>
    <row r="94" spans="2:28" ht="30" x14ac:dyDescent="0.25">
      <c r="B94" s="284" t="s">
        <v>756</v>
      </c>
      <c r="C94" s="285">
        <f>C81+C85+C89+C93</f>
        <v>120000</v>
      </c>
      <c r="D94" s="285">
        <f>D81+D85+D89+D93</f>
        <v>12</v>
      </c>
      <c r="E94" s="285">
        <f t="shared" ref="E94:K94" si="81">E81+E85+E89+E93</f>
        <v>120000</v>
      </c>
      <c r="F94" s="285">
        <f t="shared" si="81"/>
        <v>36000</v>
      </c>
      <c r="G94" s="285">
        <f t="shared" si="81"/>
        <v>156000</v>
      </c>
      <c r="H94" s="285">
        <f t="shared" si="81"/>
        <v>24960</v>
      </c>
      <c r="I94" s="285">
        <f t="shared" si="81"/>
        <v>180960</v>
      </c>
      <c r="J94" s="285">
        <f t="shared" si="81"/>
        <v>0</v>
      </c>
      <c r="K94" s="285">
        <f t="shared" si="81"/>
        <v>180960</v>
      </c>
    </row>
    <row r="104" spans="2:28" x14ac:dyDescent="0.25">
      <c r="B104" s="236" t="s">
        <v>723</v>
      </c>
      <c r="C104" s="237"/>
      <c r="D104" s="169" t="str">
        <f>D70</f>
        <v>ABC SAMPLE LIMITED</v>
      </c>
      <c r="E104" s="239"/>
      <c r="F104" s="240"/>
    </row>
    <row r="105" spans="2:28" x14ac:dyDescent="0.25">
      <c r="B105" s="241" t="s">
        <v>725</v>
      </c>
      <c r="C105" s="166"/>
      <c r="D105" s="238">
        <v>2020</v>
      </c>
      <c r="E105" s="239"/>
      <c r="F105" s="240"/>
    </row>
    <row r="106" spans="2:28" x14ac:dyDescent="0.25">
      <c r="B106" s="241" t="s">
        <v>726</v>
      </c>
      <c r="C106" s="166"/>
      <c r="D106" s="287">
        <v>5000</v>
      </c>
      <c r="E106" s="239" t="s">
        <v>727</v>
      </c>
      <c r="F106" s="240"/>
    </row>
    <row r="107" spans="2:28" ht="15.75" thickBot="1" x14ac:dyDescent="0.3"/>
    <row r="108" spans="2:28" ht="15.75" thickBot="1" x14ac:dyDescent="0.3">
      <c r="B108" s="245"/>
      <c r="C108" s="366" t="s">
        <v>769</v>
      </c>
      <c r="D108" s="367"/>
      <c r="E108" s="367"/>
      <c r="F108" s="368"/>
      <c r="G108" s="368"/>
      <c r="H108" s="368"/>
      <c r="I108" s="368"/>
      <c r="J108" s="369"/>
      <c r="K108" s="370"/>
    </row>
    <row r="109" spans="2:28" ht="60.75" thickBot="1" x14ac:dyDescent="0.3">
      <c r="B109" s="246"/>
      <c r="C109" s="247"/>
      <c r="D109" s="248"/>
      <c r="E109" s="247"/>
      <c r="F109" s="249" t="s">
        <v>659</v>
      </c>
      <c r="G109" s="248"/>
      <c r="H109" s="249" t="s">
        <v>660</v>
      </c>
      <c r="I109" s="250"/>
      <c r="J109" s="251">
        <v>0.05</v>
      </c>
      <c r="K109" s="252"/>
      <c r="N109" s="12"/>
      <c r="O109" s="253" t="s">
        <v>764</v>
      </c>
      <c r="P109" s="253"/>
      <c r="Q109" s="253"/>
      <c r="R109" s="253"/>
      <c r="S109" s="12"/>
      <c r="T109" s="12"/>
      <c r="U109" s="241"/>
      <c r="V109" s="241"/>
      <c r="W109" s="241"/>
      <c r="X109" s="241"/>
      <c r="Y109" s="12"/>
      <c r="Z109" s="12"/>
      <c r="AA109" s="12"/>
      <c r="AB109" s="154"/>
    </row>
    <row r="110" spans="2:28" ht="75" x14ac:dyDescent="0.25">
      <c r="B110" s="254"/>
      <c r="C110" s="255" t="s">
        <v>664</v>
      </c>
      <c r="D110" s="255" t="s">
        <v>665</v>
      </c>
      <c r="E110" s="255" t="s">
        <v>664</v>
      </c>
      <c r="F110" s="256" t="s">
        <v>666</v>
      </c>
      <c r="G110" s="255" t="s">
        <v>667</v>
      </c>
      <c r="H110" s="256" t="s">
        <v>668</v>
      </c>
      <c r="I110" s="257" t="s">
        <v>669</v>
      </c>
      <c r="J110" s="257" t="s">
        <v>670</v>
      </c>
      <c r="K110" s="258" t="s">
        <v>671</v>
      </c>
      <c r="N110" s="106"/>
      <c r="O110" s="259" t="s">
        <v>732</v>
      </c>
      <c r="P110" s="259" t="s">
        <v>733</v>
      </c>
      <c r="Q110" s="259" t="s">
        <v>734</v>
      </c>
      <c r="R110" s="259" t="s">
        <v>735</v>
      </c>
      <c r="S110" s="104" t="s">
        <v>736</v>
      </c>
      <c r="T110" s="259" t="s">
        <v>737</v>
      </c>
      <c r="U110" s="259" t="s">
        <v>738</v>
      </c>
      <c r="V110" s="260"/>
      <c r="W110" s="261" t="s">
        <v>534</v>
      </c>
      <c r="X110" s="262" t="s">
        <v>739</v>
      </c>
      <c r="Y110" s="3" t="s">
        <v>740</v>
      </c>
      <c r="Z110" s="3" t="s">
        <v>741</v>
      </c>
      <c r="AA110" s="3" t="s">
        <v>742</v>
      </c>
      <c r="AB110" s="154"/>
    </row>
    <row r="111" spans="2:28" ht="30.75" thickBot="1" x14ac:dyDescent="0.3">
      <c r="B111" s="163"/>
      <c r="C111" s="263" t="s">
        <v>674</v>
      </c>
      <c r="D111" s="263" t="s">
        <v>675</v>
      </c>
      <c r="E111" s="263" t="s">
        <v>674</v>
      </c>
      <c r="F111" s="263" t="s">
        <v>674</v>
      </c>
      <c r="G111" s="263" t="s">
        <v>674</v>
      </c>
      <c r="H111" s="263" t="s">
        <v>674</v>
      </c>
      <c r="I111" s="263" t="s">
        <v>674</v>
      </c>
      <c r="J111" s="263" t="s">
        <v>674</v>
      </c>
      <c r="K111" s="264" t="s">
        <v>674</v>
      </c>
      <c r="N111" s="265"/>
      <c r="O111" s="266"/>
      <c r="P111" s="266"/>
      <c r="Q111" s="266"/>
      <c r="R111" s="266"/>
      <c r="S111" s="265"/>
      <c r="T111" s="265" t="s">
        <v>743</v>
      </c>
      <c r="U111" s="265" t="s">
        <v>743</v>
      </c>
      <c r="V111" s="267" t="s">
        <v>744</v>
      </c>
      <c r="W111" s="268"/>
      <c r="X111" s="268"/>
      <c r="Y111" s="269"/>
      <c r="Z111" s="270"/>
      <c r="AA111" s="270"/>
      <c r="AB111" s="154"/>
    </row>
    <row r="112" spans="2:28" x14ac:dyDescent="0.25">
      <c r="B112" s="271">
        <v>43831</v>
      </c>
      <c r="C112" s="229">
        <f>$D$106</f>
        <v>5000</v>
      </c>
      <c r="D112" s="272">
        <v>1</v>
      </c>
      <c r="E112" s="229">
        <f t="shared" ref="E112:E114" si="82">C112*D112</f>
        <v>5000</v>
      </c>
      <c r="F112" s="273">
        <f t="shared" ref="F112:F114" si="83">E112*30%</f>
        <v>1500</v>
      </c>
      <c r="G112" s="229">
        <f t="shared" ref="G112:G114" si="84">E112+F112</f>
        <v>6500</v>
      </c>
      <c r="H112" s="273">
        <f t="shared" ref="H112:H114" si="85">G112*16%</f>
        <v>1040</v>
      </c>
      <c r="I112" s="194">
        <f t="shared" ref="I112:I114" si="86">G112+H112</f>
        <v>7540</v>
      </c>
      <c r="J112" s="274">
        <f>-IF(G112&gt;24000,(G112*$J$7),0)</f>
        <v>0</v>
      </c>
      <c r="K112" s="194">
        <f t="shared" ref="K112:K114" si="87">I112+J112</f>
        <v>7540</v>
      </c>
      <c r="N112" s="11">
        <v>1</v>
      </c>
      <c r="O112" s="156">
        <v>43831</v>
      </c>
      <c r="P112" s="156" t="s">
        <v>0</v>
      </c>
      <c r="Q112" s="156"/>
      <c r="R112" s="275"/>
      <c r="S112" s="276" t="s">
        <v>745</v>
      </c>
      <c r="T112" s="277">
        <f>$K$115</f>
        <v>22620</v>
      </c>
      <c r="U112" s="278"/>
      <c r="V112" s="278"/>
      <c r="W112" s="279" t="s">
        <v>746</v>
      </c>
      <c r="X112" s="279" t="s">
        <v>770</v>
      </c>
      <c r="Y112" s="12"/>
      <c r="Z112" s="12"/>
      <c r="AA112" s="12"/>
      <c r="AB112" s="154"/>
    </row>
    <row r="113" spans="2:28" x14ac:dyDescent="0.25">
      <c r="B113" s="156">
        <v>43862</v>
      </c>
      <c r="C113" s="229">
        <f>$D$106</f>
        <v>5000</v>
      </c>
      <c r="D113" s="213">
        <v>1</v>
      </c>
      <c r="E113" s="209">
        <f t="shared" si="82"/>
        <v>5000</v>
      </c>
      <c r="F113" s="210">
        <f t="shared" si="83"/>
        <v>1500</v>
      </c>
      <c r="G113" s="209">
        <f t="shared" si="84"/>
        <v>6500</v>
      </c>
      <c r="H113" s="210">
        <f t="shared" si="85"/>
        <v>1040</v>
      </c>
      <c r="I113" s="211">
        <f t="shared" si="86"/>
        <v>7540</v>
      </c>
      <c r="J113" s="212">
        <f t="shared" ref="J113:J114" si="88">-IF(G113&gt;24000,(G113*$J$7),0)</f>
        <v>0</v>
      </c>
      <c r="K113" s="211">
        <f t="shared" si="87"/>
        <v>7540</v>
      </c>
      <c r="N113" s="11">
        <v>2</v>
      </c>
      <c r="O113" s="156">
        <v>43831</v>
      </c>
      <c r="P113" s="156" t="s">
        <v>0</v>
      </c>
      <c r="Q113" s="156"/>
      <c r="R113" s="275"/>
      <c r="S113" s="235" t="str">
        <f>$H$4</f>
        <v>WRITE CHEQUE IN FAVOUR OF YOUR BANK</v>
      </c>
      <c r="T113" s="277"/>
      <c r="U113" s="278">
        <f>$J$115</f>
        <v>0</v>
      </c>
      <c r="V113" s="278"/>
      <c r="W113" s="279" t="s">
        <v>748</v>
      </c>
      <c r="X113" s="279" t="s">
        <v>770</v>
      </c>
      <c r="Y113" s="12"/>
      <c r="Z113" s="12"/>
      <c r="AA113" s="12"/>
      <c r="AB113" s="154"/>
    </row>
    <row r="114" spans="2:28" x14ac:dyDescent="0.25">
      <c r="B114" s="156">
        <v>43891</v>
      </c>
      <c r="C114" s="229">
        <f>$D$106</f>
        <v>5000</v>
      </c>
      <c r="D114" s="213">
        <v>1</v>
      </c>
      <c r="E114" s="209">
        <f t="shared" si="82"/>
        <v>5000</v>
      </c>
      <c r="F114" s="210">
        <f t="shared" si="83"/>
        <v>1500</v>
      </c>
      <c r="G114" s="209">
        <f t="shared" si="84"/>
        <v>6500</v>
      </c>
      <c r="H114" s="210">
        <f t="shared" si="85"/>
        <v>1040</v>
      </c>
      <c r="I114" s="211">
        <f t="shared" si="86"/>
        <v>7540</v>
      </c>
      <c r="J114" s="212">
        <f t="shared" si="88"/>
        <v>0</v>
      </c>
      <c r="K114" s="211">
        <f t="shared" si="87"/>
        <v>7540</v>
      </c>
      <c r="N114" s="11">
        <v>3</v>
      </c>
      <c r="O114" s="156">
        <v>43922</v>
      </c>
      <c r="P114" s="156" t="s">
        <v>0</v>
      </c>
      <c r="Q114" s="156"/>
      <c r="R114" s="275"/>
      <c r="S114" s="276" t="s">
        <v>745</v>
      </c>
      <c r="T114" s="277">
        <f>$K$119</f>
        <v>22620</v>
      </c>
      <c r="U114" s="278"/>
      <c r="V114" s="278"/>
      <c r="W114" s="279" t="s">
        <v>746</v>
      </c>
      <c r="X114" s="279" t="s">
        <v>771</v>
      </c>
      <c r="Y114" s="12"/>
      <c r="Z114" s="12"/>
      <c r="AA114" s="12"/>
      <c r="AB114" s="154"/>
    </row>
    <row r="115" spans="2:28" x14ac:dyDescent="0.25">
      <c r="B115" s="280" t="s">
        <v>750</v>
      </c>
      <c r="C115" s="281">
        <f>SUM(C112:C114)</f>
        <v>15000</v>
      </c>
      <c r="D115" s="282">
        <f t="shared" ref="D115:K115" si="89">SUM(D112:D114)</f>
        <v>3</v>
      </c>
      <c r="E115" s="281">
        <f t="shared" si="89"/>
        <v>15000</v>
      </c>
      <c r="F115" s="281">
        <f t="shared" si="89"/>
        <v>4500</v>
      </c>
      <c r="G115" s="281">
        <f t="shared" si="89"/>
        <v>19500</v>
      </c>
      <c r="H115" s="281">
        <f t="shared" si="89"/>
        <v>3120</v>
      </c>
      <c r="I115" s="281">
        <f t="shared" si="89"/>
        <v>22620</v>
      </c>
      <c r="J115" s="281">
        <f t="shared" si="89"/>
        <v>0</v>
      </c>
      <c r="K115" s="281">
        <f t="shared" si="89"/>
        <v>22620</v>
      </c>
      <c r="N115" s="11">
        <v>4</v>
      </c>
      <c r="O115" s="156">
        <v>43922</v>
      </c>
      <c r="P115" s="156" t="s">
        <v>0</v>
      </c>
      <c r="Q115" s="156"/>
      <c r="R115" s="275"/>
      <c r="S115" s="235" t="str">
        <f>$H$4</f>
        <v>WRITE CHEQUE IN FAVOUR OF YOUR BANK</v>
      </c>
      <c r="T115" s="277"/>
      <c r="U115" s="278">
        <f>$J$119</f>
        <v>0</v>
      </c>
      <c r="V115" s="278"/>
      <c r="W115" s="279" t="s">
        <v>748</v>
      </c>
      <c r="X115" s="279" t="s">
        <v>771</v>
      </c>
      <c r="Y115" s="12"/>
      <c r="Z115" s="12"/>
      <c r="AA115" s="12"/>
      <c r="AB115" s="154"/>
    </row>
    <row r="116" spans="2:28" x14ac:dyDescent="0.25">
      <c r="B116" s="156">
        <v>43922</v>
      </c>
      <c r="C116" s="229">
        <f>$D$106</f>
        <v>5000</v>
      </c>
      <c r="D116" s="213">
        <v>1</v>
      </c>
      <c r="E116" s="209">
        <f t="shared" ref="E116:E118" si="90">C116*D116</f>
        <v>5000</v>
      </c>
      <c r="F116" s="210">
        <f t="shared" ref="F116:F118" si="91">E116*30%</f>
        <v>1500</v>
      </c>
      <c r="G116" s="209">
        <f t="shared" ref="G116:G118" si="92">E116+F116</f>
        <v>6500</v>
      </c>
      <c r="H116" s="210">
        <f t="shared" ref="H116:H118" si="93">G116*16%</f>
        <v>1040</v>
      </c>
      <c r="I116" s="211">
        <f t="shared" ref="I116:I118" si="94">G116+H116</f>
        <v>7540</v>
      </c>
      <c r="J116" s="212">
        <f t="shared" ref="J116:J118" si="95">-IF(G116&gt;24000,(G116*$J$7),0)</f>
        <v>0</v>
      </c>
      <c r="K116" s="211">
        <f t="shared" ref="K116:K118" si="96">I116+J116</f>
        <v>7540</v>
      </c>
      <c r="N116" s="11">
        <v>5</v>
      </c>
      <c r="O116" s="156">
        <v>44013</v>
      </c>
      <c r="P116" s="156" t="s">
        <v>0</v>
      </c>
      <c r="Q116" s="156"/>
      <c r="R116" s="275"/>
      <c r="S116" s="276" t="s">
        <v>745</v>
      </c>
      <c r="T116" s="277">
        <f>$K$123</f>
        <v>22620</v>
      </c>
      <c r="U116" s="278"/>
      <c r="V116" s="278"/>
      <c r="W116" s="279" t="s">
        <v>746</v>
      </c>
      <c r="X116" s="279" t="s">
        <v>772</v>
      </c>
      <c r="Y116" s="12"/>
      <c r="Z116" s="12"/>
      <c r="AA116" s="12"/>
      <c r="AB116" s="154"/>
    </row>
    <row r="117" spans="2:28" x14ac:dyDescent="0.25">
      <c r="B117" s="156">
        <v>43952</v>
      </c>
      <c r="C117" s="229">
        <f>$D$106</f>
        <v>5000</v>
      </c>
      <c r="D117" s="213">
        <v>1</v>
      </c>
      <c r="E117" s="209">
        <f t="shared" si="90"/>
        <v>5000</v>
      </c>
      <c r="F117" s="210">
        <f t="shared" si="91"/>
        <v>1500</v>
      </c>
      <c r="G117" s="209">
        <f t="shared" si="92"/>
        <v>6500</v>
      </c>
      <c r="H117" s="210">
        <f t="shared" si="93"/>
        <v>1040</v>
      </c>
      <c r="I117" s="211">
        <f t="shared" si="94"/>
        <v>7540</v>
      </c>
      <c r="J117" s="212">
        <f t="shared" si="95"/>
        <v>0</v>
      </c>
      <c r="K117" s="211">
        <f t="shared" si="96"/>
        <v>7540</v>
      </c>
      <c r="N117" s="11">
        <v>6</v>
      </c>
      <c r="O117" s="156">
        <v>44013</v>
      </c>
      <c r="P117" s="156" t="s">
        <v>0</v>
      </c>
      <c r="Q117" s="156"/>
      <c r="R117" s="275"/>
      <c r="S117" s="235" t="str">
        <f>$H$4</f>
        <v>WRITE CHEQUE IN FAVOUR OF YOUR BANK</v>
      </c>
      <c r="T117" s="277"/>
      <c r="U117" s="278">
        <f>$J$123</f>
        <v>0</v>
      </c>
      <c r="V117" s="278"/>
      <c r="W117" s="279" t="s">
        <v>748</v>
      </c>
      <c r="X117" s="279" t="s">
        <v>772</v>
      </c>
      <c r="Y117" s="12"/>
      <c r="Z117" s="12"/>
      <c r="AA117" s="12"/>
      <c r="AB117" s="154"/>
    </row>
    <row r="118" spans="2:28" x14ac:dyDescent="0.25">
      <c r="B118" s="156">
        <v>43983</v>
      </c>
      <c r="C118" s="229">
        <f>$D$106</f>
        <v>5000</v>
      </c>
      <c r="D118" s="213">
        <v>1</v>
      </c>
      <c r="E118" s="209">
        <f t="shared" si="90"/>
        <v>5000</v>
      </c>
      <c r="F118" s="210">
        <f t="shared" si="91"/>
        <v>1500</v>
      </c>
      <c r="G118" s="209">
        <f t="shared" si="92"/>
        <v>6500</v>
      </c>
      <c r="H118" s="210">
        <f t="shared" si="93"/>
        <v>1040</v>
      </c>
      <c r="I118" s="211">
        <f t="shared" si="94"/>
        <v>7540</v>
      </c>
      <c r="J118" s="212">
        <f t="shared" si="95"/>
        <v>0</v>
      </c>
      <c r="K118" s="211">
        <f t="shared" si="96"/>
        <v>7540</v>
      </c>
      <c r="N118" s="11">
        <v>7</v>
      </c>
      <c r="O118" s="156">
        <v>44105</v>
      </c>
      <c r="P118" s="156" t="s">
        <v>0</v>
      </c>
      <c r="Q118" s="156"/>
      <c r="R118" s="275"/>
      <c r="S118" s="276" t="s">
        <v>745</v>
      </c>
      <c r="T118" s="277">
        <f>$K$127</f>
        <v>22620</v>
      </c>
      <c r="U118" s="278"/>
      <c r="V118" s="278"/>
      <c r="W118" s="279" t="s">
        <v>746</v>
      </c>
      <c r="X118" s="279" t="s">
        <v>773</v>
      </c>
      <c r="Y118" s="12"/>
      <c r="Z118" s="12"/>
      <c r="AA118" s="12"/>
      <c r="AB118" s="154"/>
    </row>
    <row r="119" spans="2:28" x14ac:dyDescent="0.25">
      <c r="B119" s="280" t="s">
        <v>753</v>
      </c>
      <c r="C119" s="281">
        <f>SUM(C116:C118)</f>
        <v>15000</v>
      </c>
      <c r="D119" s="282">
        <f t="shared" ref="D119:K119" si="97">SUM(D116:D118)</f>
        <v>3</v>
      </c>
      <c r="E119" s="281">
        <f t="shared" si="97"/>
        <v>15000</v>
      </c>
      <c r="F119" s="281">
        <f t="shared" si="97"/>
        <v>4500</v>
      </c>
      <c r="G119" s="281">
        <f t="shared" si="97"/>
        <v>19500</v>
      </c>
      <c r="H119" s="281">
        <f t="shared" si="97"/>
        <v>3120</v>
      </c>
      <c r="I119" s="281">
        <f t="shared" si="97"/>
        <v>22620</v>
      </c>
      <c r="J119" s="281">
        <f t="shared" si="97"/>
        <v>0</v>
      </c>
      <c r="K119" s="281">
        <f t="shared" si="97"/>
        <v>22620</v>
      </c>
      <c r="N119" s="11">
        <v>8</v>
      </c>
      <c r="O119" s="156">
        <v>44105</v>
      </c>
      <c r="P119" s="156" t="s">
        <v>0</v>
      </c>
      <c r="Q119" s="156"/>
      <c r="R119" s="275"/>
      <c r="S119" s="235" t="str">
        <f>$H$4</f>
        <v>WRITE CHEQUE IN FAVOUR OF YOUR BANK</v>
      </c>
      <c r="T119" s="277"/>
      <c r="U119" s="278">
        <f>$J$127</f>
        <v>0</v>
      </c>
      <c r="V119" s="278"/>
      <c r="W119" s="279" t="s">
        <v>748</v>
      </c>
      <c r="X119" s="279" t="s">
        <v>773</v>
      </c>
      <c r="Y119" s="12"/>
      <c r="Z119" s="12"/>
      <c r="AA119" s="12"/>
      <c r="AB119" s="154"/>
    </row>
    <row r="120" spans="2:28" x14ac:dyDescent="0.25">
      <c r="B120" s="156">
        <v>44013</v>
      </c>
      <c r="C120" s="229">
        <f>$D$106</f>
        <v>5000</v>
      </c>
      <c r="D120" s="213">
        <v>1</v>
      </c>
      <c r="E120" s="209">
        <f t="shared" ref="E120:E122" si="98">C120*D120</f>
        <v>5000</v>
      </c>
      <c r="F120" s="210">
        <f t="shared" ref="F120:F122" si="99">E120*30%</f>
        <v>1500</v>
      </c>
      <c r="G120" s="209">
        <f t="shared" ref="G120:G122" si="100">E120+F120</f>
        <v>6500</v>
      </c>
      <c r="H120" s="210">
        <f t="shared" ref="H120:H122" si="101">G120*16%</f>
        <v>1040</v>
      </c>
      <c r="I120" s="211">
        <f t="shared" ref="I120:I122" si="102">G120+H120</f>
        <v>7540</v>
      </c>
      <c r="J120" s="212">
        <f t="shared" ref="J120:J122" si="103">-IF(G120&gt;24000,(G120*$J$7),0)</f>
        <v>0</v>
      </c>
      <c r="K120" s="211">
        <f t="shared" ref="K120:K122" si="104">I120+J120</f>
        <v>7540</v>
      </c>
      <c r="N120" s="154"/>
      <c r="O120" s="154"/>
      <c r="P120" s="154"/>
      <c r="Q120" s="154"/>
      <c r="R120" s="154"/>
      <c r="S120" s="154"/>
      <c r="T120" s="283">
        <f>SUM(T112:T119)</f>
        <v>90480</v>
      </c>
      <c r="U120" s="283">
        <f>SUM(U112:U119)</f>
        <v>0</v>
      </c>
      <c r="V120" s="154"/>
      <c r="W120" s="154"/>
      <c r="X120" s="154"/>
      <c r="Y120" s="154"/>
      <c r="Z120" s="154"/>
      <c r="AA120" s="154"/>
      <c r="AB120" s="154"/>
    </row>
    <row r="121" spans="2:28" x14ac:dyDescent="0.25">
      <c r="B121" s="156">
        <v>44044</v>
      </c>
      <c r="C121" s="229">
        <f>$D$106</f>
        <v>5000</v>
      </c>
      <c r="D121" s="213">
        <v>1</v>
      </c>
      <c r="E121" s="209">
        <f t="shared" si="98"/>
        <v>5000</v>
      </c>
      <c r="F121" s="210">
        <f t="shared" si="99"/>
        <v>1500</v>
      </c>
      <c r="G121" s="209">
        <f t="shared" si="100"/>
        <v>6500</v>
      </c>
      <c r="H121" s="210">
        <f t="shared" si="101"/>
        <v>1040</v>
      </c>
      <c r="I121" s="211">
        <f t="shared" si="102"/>
        <v>7540</v>
      </c>
      <c r="J121" s="212">
        <f t="shared" si="103"/>
        <v>0</v>
      </c>
      <c r="K121" s="211">
        <f t="shared" si="104"/>
        <v>7540</v>
      </c>
    </row>
    <row r="122" spans="2:28" x14ac:dyDescent="0.25">
      <c r="B122" s="156">
        <v>44075</v>
      </c>
      <c r="C122" s="229">
        <f>$D$106</f>
        <v>5000</v>
      </c>
      <c r="D122" s="213">
        <v>1</v>
      </c>
      <c r="E122" s="209">
        <f t="shared" si="98"/>
        <v>5000</v>
      </c>
      <c r="F122" s="210">
        <f t="shared" si="99"/>
        <v>1500</v>
      </c>
      <c r="G122" s="209">
        <f t="shared" si="100"/>
        <v>6500</v>
      </c>
      <c r="H122" s="210">
        <f t="shared" si="101"/>
        <v>1040</v>
      </c>
      <c r="I122" s="211">
        <f t="shared" si="102"/>
        <v>7540</v>
      </c>
      <c r="J122" s="212">
        <f t="shared" si="103"/>
        <v>0</v>
      </c>
      <c r="K122" s="211">
        <f t="shared" si="104"/>
        <v>7540</v>
      </c>
    </row>
    <row r="123" spans="2:28" x14ac:dyDescent="0.25">
      <c r="B123" s="280" t="s">
        <v>754</v>
      </c>
      <c r="C123" s="281">
        <f>SUM(C120:C122)</f>
        <v>15000</v>
      </c>
      <c r="D123" s="282">
        <f t="shared" ref="D123:K123" si="105">SUM(D120:D122)</f>
        <v>3</v>
      </c>
      <c r="E123" s="281">
        <f t="shared" si="105"/>
        <v>15000</v>
      </c>
      <c r="F123" s="281">
        <f t="shared" si="105"/>
        <v>4500</v>
      </c>
      <c r="G123" s="281">
        <f t="shared" si="105"/>
        <v>19500</v>
      </c>
      <c r="H123" s="281">
        <f t="shared" si="105"/>
        <v>3120</v>
      </c>
      <c r="I123" s="281">
        <f t="shared" si="105"/>
        <v>22620</v>
      </c>
      <c r="J123" s="281">
        <f t="shared" si="105"/>
        <v>0</v>
      </c>
      <c r="K123" s="281">
        <f t="shared" si="105"/>
        <v>22620</v>
      </c>
    </row>
    <row r="124" spans="2:28" x14ac:dyDescent="0.25">
      <c r="B124" s="156">
        <v>44105</v>
      </c>
      <c r="C124" s="229">
        <f>$D$106</f>
        <v>5000</v>
      </c>
      <c r="D124" s="213">
        <v>1</v>
      </c>
      <c r="E124" s="209">
        <f t="shared" ref="E124:E126" si="106">C124*D124</f>
        <v>5000</v>
      </c>
      <c r="F124" s="210">
        <f t="shared" ref="F124:F126" si="107">E124*30%</f>
        <v>1500</v>
      </c>
      <c r="G124" s="209">
        <f t="shared" ref="G124:G126" si="108">E124+F124</f>
        <v>6500</v>
      </c>
      <c r="H124" s="210">
        <f t="shared" ref="H124:H126" si="109">G124*16%</f>
        <v>1040</v>
      </c>
      <c r="I124" s="211">
        <f t="shared" ref="I124:I126" si="110">G124+H124</f>
        <v>7540</v>
      </c>
      <c r="J124" s="212">
        <f t="shared" ref="J124:J126" si="111">-IF(G124&gt;24000,(G124*$J$7),0)</f>
        <v>0</v>
      </c>
      <c r="K124" s="211">
        <f t="shared" ref="K124:K126" si="112">I124+J124</f>
        <v>7540</v>
      </c>
    </row>
    <row r="125" spans="2:28" x14ac:dyDescent="0.25">
      <c r="B125" s="156">
        <v>44136</v>
      </c>
      <c r="C125" s="229">
        <f>$D$106</f>
        <v>5000</v>
      </c>
      <c r="D125" s="213">
        <v>1</v>
      </c>
      <c r="E125" s="209">
        <f t="shared" si="106"/>
        <v>5000</v>
      </c>
      <c r="F125" s="210">
        <f t="shared" si="107"/>
        <v>1500</v>
      </c>
      <c r="G125" s="209">
        <f t="shared" si="108"/>
        <v>6500</v>
      </c>
      <c r="H125" s="210">
        <f t="shared" si="109"/>
        <v>1040</v>
      </c>
      <c r="I125" s="211">
        <f t="shared" si="110"/>
        <v>7540</v>
      </c>
      <c r="J125" s="212">
        <f t="shared" si="111"/>
        <v>0</v>
      </c>
      <c r="K125" s="211">
        <f t="shared" si="112"/>
        <v>7540</v>
      </c>
    </row>
    <row r="126" spans="2:28" x14ac:dyDescent="0.25">
      <c r="B126" s="156">
        <v>44166</v>
      </c>
      <c r="C126" s="229">
        <f>$D$106</f>
        <v>5000</v>
      </c>
      <c r="D126" s="213">
        <v>1</v>
      </c>
      <c r="E126" s="209">
        <f t="shared" si="106"/>
        <v>5000</v>
      </c>
      <c r="F126" s="210">
        <f t="shared" si="107"/>
        <v>1500</v>
      </c>
      <c r="G126" s="209">
        <f t="shared" si="108"/>
        <v>6500</v>
      </c>
      <c r="H126" s="210">
        <f t="shared" si="109"/>
        <v>1040</v>
      </c>
      <c r="I126" s="211">
        <f t="shared" si="110"/>
        <v>7540</v>
      </c>
      <c r="J126" s="212">
        <f t="shared" si="111"/>
        <v>0</v>
      </c>
      <c r="K126" s="211">
        <f t="shared" si="112"/>
        <v>7540</v>
      </c>
    </row>
    <row r="127" spans="2:28" x14ac:dyDescent="0.25">
      <c r="B127" s="280" t="s">
        <v>755</v>
      </c>
      <c r="C127" s="281">
        <f>SUM(C124:C126)</f>
        <v>15000</v>
      </c>
      <c r="D127" s="282">
        <f t="shared" ref="D127:K127" si="113">SUM(D124:D126)</f>
        <v>3</v>
      </c>
      <c r="E127" s="281">
        <f t="shared" si="113"/>
        <v>15000</v>
      </c>
      <c r="F127" s="281">
        <f t="shared" si="113"/>
        <v>4500</v>
      </c>
      <c r="G127" s="281">
        <f t="shared" si="113"/>
        <v>19500</v>
      </c>
      <c r="H127" s="281">
        <f t="shared" si="113"/>
        <v>3120</v>
      </c>
      <c r="I127" s="281">
        <f t="shared" si="113"/>
        <v>22620</v>
      </c>
      <c r="J127" s="281">
        <f t="shared" si="113"/>
        <v>0</v>
      </c>
      <c r="K127" s="281">
        <f t="shared" si="113"/>
        <v>22620</v>
      </c>
    </row>
    <row r="128" spans="2:28" ht="30" x14ac:dyDescent="0.25">
      <c r="B128" s="284" t="s">
        <v>756</v>
      </c>
      <c r="C128" s="285">
        <f>C115+C119+C123+C127</f>
        <v>60000</v>
      </c>
      <c r="D128" s="285">
        <f>D115+D119+D123+D127</f>
        <v>12</v>
      </c>
      <c r="E128" s="285">
        <f t="shared" ref="E128:K128" si="114">E115+E119+E123+E127</f>
        <v>60000</v>
      </c>
      <c r="F128" s="285">
        <f t="shared" si="114"/>
        <v>18000</v>
      </c>
      <c r="G128" s="285">
        <f t="shared" si="114"/>
        <v>78000</v>
      </c>
      <c r="H128" s="285">
        <f t="shared" si="114"/>
        <v>12480</v>
      </c>
      <c r="I128" s="285">
        <f t="shared" si="114"/>
        <v>90480</v>
      </c>
      <c r="J128" s="285">
        <f t="shared" si="114"/>
        <v>0</v>
      </c>
      <c r="K128" s="285">
        <f t="shared" si="114"/>
        <v>90480</v>
      </c>
    </row>
    <row r="138" spans="2:28" x14ac:dyDescent="0.25">
      <c r="B138" s="236" t="s">
        <v>723</v>
      </c>
      <c r="C138" s="237"/>
      <c r="D138" s="169" t="str">
        <f>D104</f>
        <v>ABC SAMPLE LIMITED</v>
      </c>
      <c r="E138" s="239"/>
      <c r="F138" s="240"/>
    </row>
    <row r="139" spans="2:28" x14ac:dyDescent="0.25">
      <c r="B139" s="241" t="s">
        <v>725</v>
      </c>
      <c r="C139" s="166"/>
      <c r="D139" s="238">
        <v>2019</v>
      </c>
      <c r="E139" s="239"/>
      <c r="F139" s="240"/>
    </row>
    <row r="140" spans="2:28" x14ac:dyDescent="0.25">
      <c r="B140" s="241" t="s">
        <v>726</v>
      </c>
      <c r="C140" s="166"/>
      <c r="D140" s="287">
        <v>3000</v>
      </c>
      <c r="E140" s="239" t="s">
        <v>727</v>
      </c>
      <c r="F140" s="240"/>
    </row>
    <row r="141" spans="2:28" ht="15.75" thickBot="1" x14ac:dyDescent="0.3"/>
    <row r="142" spans="2:28" ht="15.75" thickBot="1" x14ac:dyDescent="0.3">
      <c r="B142" s="245"/>
      <c r="C142" s="366" t="s">
        <v>774</v>
      </c>
      <c r="D142" s="367"/>
      <c r="E142" s="367"/>
      <c r="F142" s="368"/>
      <c r="G142" s="368"/>
      <c r="H142" s="368"/>
      <c r="I142" s="368"/>
      <c r="J142" s="369"/>
      <c r="K142" s="370"/>
    </row>
    <row r="143" spans="2:28" ht="60.75" thickBot="1" x14ac:dyDescent="0.3">
      <c r="B143" s="246"/>
      <c r="C143" s="247"/>
      <c r="D143" s="248"/>
      <c r="E143" s="247"/>
      <c r="F143" s="249" t="s">
        <v>659</v>
      </c>
      <c r="G143" s="248"/>
      <c r="H143" s="249" t="s">
        <v>660</v>
      </c>
      <c r="I143" s="250"/>
      <c r="J143" s="251">
        <v>0.05</v>
      </c>
      <c r="K143" s="252"/>
      <c r="N143" s="12"/>
      <c r="O143" s="253" t="s">
        <v>775</v>
      </c>
      <c r="P143" s="253"/>
      <c r="Q143" s="253"/>
      <c r="R143" s="253"/>
      <c r="S143" s="12"/>
      <c r="T143" s="12"/>
      <c r="U143" s="241"/>
      <c r="V143" s="241"/>
      <c r="W143" s="241"/>
      <c r="X143" s="241"/>
      <c r="Y143" s="12"/>
      <c r="Z143" s="12"/>
      <c r="AA143" s="12"/>
      <c r="AB143" s="154"/>
    </row>
    <row r="144" spans="2:28" ht="75" x14ac:dyDescent="0.25">
      <c r="B144" s="254"/>
      <c r="C144" s="255" t="s">
        <v>664</v>
      </c>
      <c r="D144" s="255" t="s">
        <v>665</v>
      </c>
      <c r="E144" s="255" t="s">
        <v>664</v>
      </c>
      <c r="F144" s="256" t="s">
        <v>666</v>
      </c>
      <c r="G144" s="255" t="s">
        <v>667</v>
      </c>
      <c r="H144" s="256" t="s">
        <v>668</v>
      </c>
      <c r="I144" s="257" t="s">
        <v>669</v>
      </c>
      <c r="J144" s="257" t="s">
        <v>670</v>
      </c>
      <c r="K144" s="258" t="s">
        <v>671</v>
      </c>
      <c r="N144" s="106"/>
      <c r="O144" s="259" t="s">
        <v>732</v>
      </c>
      <c r="P144" s="259" t="s">
        <v>733</v>
      </c>
      <c r="Q144" s="259" t="s">
        <v>734</v>
      </c>
      <c r="R144" s="259" t="s">
        <v>735</v>
      </c>
      <c r="S144" s="104" t="s">
        <v>736</v>
      </c>
      <c r="T144" s="259" t="s">
        <v>737</v>
      </c>
      <c r="U144" s="259" t="s">
        <v>738</v>
      </c>
      <c r="V144" s="260"/>
      <c r="W144" s="261" t="s">
        <v>534</v>
      </c>
      <c r="X144" s="262" t="s">
        <v>739</v>
      </c>
      <c r="Y144" s="3" t="s">
        <v>740</v>
      </c>
      <c r="Z144" s="3" t="s">
        <v>741</v>
      </c>
      <c r="AA144" s="3" t="s">
        <v>742</v>
      </c>
      <c r="AB144" s="154"/>
    </row>
    <row r="145" spans="2:28" ht="30.75" thickBot="1" x14ac:dyDescent="0.3">
      <c r="B145" s="163"/>
      <c r="C145" s="263" t="s">
        <v>674</v>
      </c>
      <c r="D145" s="263" t="s">
        <v>675</v>
      </c>
      <c r="E145" s="263" t="s">
        <v>674</v>
      </c>
      <c r="F145" s="263" t="s">
        <v>674</v>
      </c>
      <c r="G145" s="263" t="s">
        <v>674</v>
      </c>
      <c r="H145" s="263" t="s">
        <v>674</v>
      </c>
      <c r="I145" s="263" t="s">
        <v>674</v>
      </c>
      <c r="J145" s="263" t="s">
        <v>674</v>
      </c>
      <c r="K145" s="264" t="s">
        <v>674</v>
      </c>
      <c r="N145" s="265"/>
      <c r="O145" s="266"/>
      <c r="P145" s="266"/>
      <c r="Q145" s="266"/>
      <c r="R145" s="266"/>
      <c r="S145" s="265"/>
      <c r="T145" s="265" t="s">
        <v>743</v>
      </c>
      <c r="U145" s="265" t="s">
        <v>743</v>
      </c>
      <c r="V145" s="267" t="s">
        <v>744</v>
      </c>
      <c r="W145" s="268"/>
      <c r="X145" s="268"/>
      <c r="Y145" s="269"/>
      <c r="Z145" s="270"/>
      <c r="AA145" s="270"/>
      <c r="AB145" s="154"/>
    </row>
    <row r="146" spans="2:28" x14ac:dyDescent="0.25">
      <c r="B146" s="271">
        <v>43466</v>
      </c>
      <c r="C146" s="229">
        <f>$D$140</f>
        <v>3000</v>
      </c>
      <c r="D146" s="272">
        <v>1</v>
      </c>
      <c r="E146" s="229">
        <f t="shared" ref="E146:E148" si="115">C146*D146</f>
        <v>3000</v>
      </c>
      <c r="F146" s="273">
        <f t="shared" ref="F146:F148" si="116">E146*30%</f>
        <v>900</v>
      </c>
      <c r="G146" s="229">
        <f t="shared" ref="G146:G148" si="117">E146+F146</f>
        <v>3900</v>
      </c>
      <c r="H146" s="273">
        <f t="shared" ref="H146:H148" si="118">G146*16%</f>
        <v>624</v>
      </c>
      <c r="I146" s="194">
        <f t="shared" ref="I146:I148" si="119">G146+H146</f>
        <v>4524</v>
      </c>
      <c r="J146" s="274">
        <f>-IF(G146&gt;24000,(G146*$J$7),0)</f>
        <v>0</v>
      </c>
      <c r="K146" s="194">
        <f t="shared" ref="K146:K148" si="120">I146+J146</f>
        <v>4524</v>
      </c>
      <c r="N146" s="11">
        <v>1</v>
      </c>
      <c r="O146" s="156">
        <v>43466</v>
      </c>
      <c r="P146" s="156" t="s">
        <v>0</v>
      </c>
      <c r="Q146" s="156"/>
      <c r="R146" s="275"/>
      <c r="S146" s="276" t="s">
        <v>745</v>
      </c>
      <c r="T146" s="277">
        <f>$K$149</f>
        <v>13572</v>
      </c>
      <c r="U146" s="278"/>
      <c r="V146" s="278"/>
      <c r="W146" s="279" t="s">
        <v>746</v>
      </c>
      <c r="X146" s="279" t="s">
        <v>776</v>
      </c>
      <c r="Y146" s="12"/>
      <c r="Z146" s="12"/>
      <c r="AA146" s="12"/>
      <c r="AB146" s="154"/>
    </row>
    <row r="147" spans="2:28" x14ac:dyDescent="0.25">
      <c r="B147" s="156">
        <v>43497</v>
      </c>
      <c r="C147" s="229">
        <f>$D$140</f>
        <v>3000</v>
      </c>
      <c r="D147" s="213">
        <v>1</v>
      </c>
      <c r="E147" s="209">
        <f t="shared" si="115"/>
        <v>3000</v>
      </c>
      <c r="F147" s="210">
        <f t="shared" si="116"/>
        <v>900</v>
      </c>
      <c r="G147" s="209">
        <f t="shared" si="117"/>
        <v>3900</v>
      </c>
      <c r="H147" s="210">
        <f t="shared" si="118"/>
        <v>624</v>
      </c>
      <c r="I147" s="211">
        <f t="shared" si="119"/>
        <v>4524</v>
      </c>
      <c r="J147" s="212">
        <f t="shared" ref="J147:J148" si="121">-IF(G147&gt;24000,(G147*$J$7),0)</f>
        <v>0</v>
      </c>
      <c r="K147" s="211">
        <f t="shared" si="120"/>
        <v>4524</v>
      </c>
      <c r="N147" s="11">
        <v>2</v>
      </c>
      <c r="O147" s="156">
        <v>43466</v>
      </c>
      <c r="P147" s="156" t="s">
        <v>0</v>
      </c>
      <c r="Q147" s="156"/>
      <c r="R147" s="275"/>
      <c r="S147" s="235" t="str">
        <f>$H$4</f>
        <v>WRITE CHEQUE IN FAVOUR OF YOUR BANK</v>
      </c>
      <c r="T147" s="277"/>
      <c r="U147" s="278">
        <f>$J$149</f>
        <v>0</v>
      </c>
      <c r="V147" s="278"/>
      <c r="W147" s="279" t="s">
        <v>748</v>
      </c>
      <c r="X147" s="279" t="s">
        <v>776</v>
      </c>
      <c r="Y147" s="12"/>
      <c r="Z147" s="12"/>
      <c r="AA147" s="12"/>
      <c r="AB147" s="154"/>
    </row>
    <row r="148" spans="2:28" x14ac:dyDescent="0.25">
      <c r="B148" s="156">
        <v>43525</v>
      </c>
      <c r="C148" s="229">
        <f>$D$140</f>
        <v>3000</v>
      </c>
      <c r="D148" s="213">
        <v>1</v>
      </c>
      <c r="E148" s="209">
        <f t="shared" si="115"/>
        <v>3000</v>
      </c>
      <c r="F148" s="210">
        <f t="shared" si="116"/>
        <v>900</v>
      </c>
      <c r="G148" s="209">
        <f t="shared" si="117"/>
        <v>3900</v>
      </c>
      <c r="H148" s="210">
        <f t="shared" si="118"/>
        <v>624</v>
      </c>
      <c r="I148" s="211">
        <f t="shared" si="119"/>
        <v>4524</v>
      </c>
      <c r="J148" s="212">
        <f t="shared" si="121"/>
        <v>0</v>
      </c>
      <c r="K148" s="211">
        <f t="shared" si="120"/>
        <v>4524</v>
      </c>
      <c r="N148" s="11">
        <v>3</v>
      </c>
      <c r="O148" s="156">
        <v>43556</v>
      </c>
      <c r="P148" s="156" t="s">
        <v>0</v>
      </c>
      <c r="Q148" s="156"/>
      <c r="R148" s="275"/>
      <c r="S148" s="276" t="s">
        <v>745</v>
      </c>
      <c r="T148" s="277">
        <f>$K$153</f>
        <v>13572</v>
      </c>
      <c r="U148" s="278"/>
      <c r="V148" s="278"/>
      <c r="W148" s="279" t="s">
        <v>746</v>
      </c>
      <c r="X148" s="279" t="s">
        <v>777</v>
      </c>
      <c r="Y148" s="12"/>
      <c r="Z148" s="12"/>
      <c r="AA148" s="12"/>
      <c r="AB148" s="154"/>
    </row>
    <row r="149" spans="2:28" x14ac:dyDescent="0.25">
      <c r="B149" s="280" t="s">
        <v>750</v>
      </c>
      <c r="C149" s="281">
        <f>SUM(C146:C148)</f>
        <v>9000</v>
      </c>
      <c r="D149" s="282">
        <f t="shared" ref="D149:K149" si="122">SUM(D146:D148)</f>
        <v>3</v>
      </c>
      <c r="E149" s="281">
        <f t="shared" si="122"/>
        <v>9000</v>
      </c>
      <c r="F149" s="281">
        <f t="shared" si="122"/>
        <v>2700</v>
      </c>
      <c r="G149" s="281">
        <f t="shared" si="122"/>
        <v>11700</v>
      </c>
      <c r="H149" s="281">
        <f t="shared" si="122"/>
        <v>1872</v>
      </c>
      <c r="I149" s="281">
        <f t="shared" si="122"/>
        <v>13572</v>
      </c>
      <c r="J149" s="281">
        <f t="shared" si="122"/>
        <v>0</v>
      </c>
      <c r="K149" s="281">
        <f t="shared" si="122"/>
        <v>13572</v>
      </c>
      <c r="N149" s="11">
        <v>4</v>
      </c>
      <c r="O149" s="156">
        <v>43556</v>
      </c>
      <c r="P149" s="156" t="s">
        <v>0</v>
      </c>
      <c r="Q149" s="156"/>
      <c r="R149" s="275"/>
      <c r="S149" s="235" t="str">
        <f>$H$4</f>
        <v>WRITE CHEQUE IN FAVOUR OF YOUR BANK</v>
      </c>
      <c r="T149" s="277"/>
      <c r="U149" s="278">
        <f>$J$153</f>
        <v>0</v>
      </c>
      <c r="V149" s="278"/>
      <c r="W149" s="279" t="s">
        <v>748</v>
      </c>
      <c r="X149" s="279" t="s">
        <v>777</v>
      </c>
      <c r="Y149" s="12"/>
      <c r="Z149" s="12"/>
      <c r="AA149" s="12"/>
      <c r="AB149" s="154"/>
    </row>
    <row r="150" spans="2:28" x14ac:dyDescent="0.25">
      <c r="B150" s="156">
        <v>43556</v>
      </c>
      <c r="C150" s="229">
        <f>$D$140</f>
        <v>3000</v>
      </c>
      <c r="D150" s="213">
        <v>1</v>
      </c>
      <c r="E150" s="209">
        <f t="shared" ref="E150:E152" si="123">C150*D150</f>
        <v>3000</v>
      </c>
      <c r="F150" s="210">
        <f t="shared" ref="F150:F152" si="124">E150*30%</f>
        <v>900</v>
      </c>
      <c r="G150" s="209">
        <f t="shared" ref="G150:G152" si="125">E150+F150</f>
        <v>3900</v>
      </c>
      <c r="H150" s="210">
        <f t="shared" ref="H150:H152" si="126">G150*16%</f>
        <v>624</v>
      </c>
      <c r="I150" s="211">
        <f t="shared" ref="I150:I152" si="127">G150+H150</f>
        <v>4524</v>
      </c>
      <c r="J150" s="212">
        <f t="shared" ref="J150:J152" si="128">-IF(G150&gt;24000,(G150*$J$7),0)</f>
        <v>0</v>
      </c>
      <c r="K150" s="211">
        <f t="shared" ref="K150:K152" si="129">I150+J150</f>
        <v>4524</v>
      </c>
      <c r="N150" s="11">
        <v>5</v>
      </c>
      <c r="O150" s="156">
        <v>43647</v>
      </c>
      <c r="P150" s="156" t="s">
        <v>0</v>
      </c>
      <c r="Q150" s="156"/>
      <c r="R150" s="275"/>
      <c r="S150" s="276" t="s">
        <v>745</v>
      </c>
      <c r="T150" s="277">
        <f>$K$157</f>
        <v>13572</v>
      </c>
      <c r="U150" s="278"/>
      <c r="V150" s="278"/>
      <c r="W150" s="279" t="s">
        <v>746</v>
      </c>
      <c r="X150" s="279" t="s">
        <v>778</v>
      </c>
      <c r="Y150" s="12"/>
      <c r="Z150" s="12"/>
      <c r="AA150" s="12"/>
      <c r="AB150" s="154"/>
    </row>
    <row r="151" spans="2:28" x14ac:dyDescent="0.25">
      <c r="B151" s="156">
        <v>43586</v>
      </c>
      <c r="C151" s="229">
        <f>$D$140</f>
        <v>3000</v>
      </c>
      <c r="D151" s="213">
        <v>1</v>
      </c>
      <c r="E151" s="209">
        <f t="shared" si="123"/>
        <v>3000</v>
      </c>
      <c r="F151" s="210">
        <f t="shared" si="124"/>
        <v>900</v>
      </c>
      <c r="G151" s="209">
        <f t="shared" si="125"/>
        <v>3900</v>
      </c>
      <c r="H151" s="210">
        <f t="shared" si="126"/>
        <v>624</v>
      </c>
      <c r="I151" s="211">
        <f t="shared" si="127"/>
        <v>4524</v>
      </c>
      <c r="J151" s="212">
        <f t="shared" si="128"/>
        <v>0</v>
      </c>
      <c r="K151" s="211">
        <f t="shared" si="129"/>
        <v>4524</v>
      </c>
      <c r="N151" s="11">
        <v>6</v>
      </c>
      <c r="O151" s="156">
        <v>43647</v>
      </c>
      <c r="P151" s="156" t="s">
        <v>0</v>
      </c>
      <c r="Q151" s="156"/>
      <c r="R151" s="275"/>
      <c r="S151" s="235" t="str">
        <f>$H$4</f>
        <v>WRITE CHEQUE IN FAVOUR OF YOUR BANK</v>
      </c>
      <c r="T151" s="277"/>
      <c r="U151" s="278">
        <f>$J$157</f>
        <v>0</v>
      </c>
      <c r="V151" s="278"/>
      <c r="W151" s="279" t="s">
        <v>748</v>
      </c>
      <c r="X151" s="279" t="s">
        <v>778</v>
      </c>
      <c r="Y151" s="12"/>
      <c r="Z151" s="12"/>
      <c r="AA151" s="12"/>
      <c r="AB151" s="154"/>
    </row>
    <row r="152" spans="2:28" x14ac:dyDescent="0.25">
      <c r="B152" s="156">
        <v>43617</v>
      </c>
      <c r="C152" s="229">
        <f>$D$140</f>
        <v>3000</v>
      </c>
      <c r="D152" s="213">
        <v>1</v>
      </c>
      <c r="E152" s="209">
        <f t="shared" si="123"/>
        <v>3000</v>
      </c>
      <c r="F152" s="210">
        <f t="shared" si="124"/>
        <v>900</v>
      </c>
      <c r="G152" s="209">
        <f t="shared" si="125"/>
        <v>3900</v>
      </c>
      <c r="H152" s="210">
        <f t="shared" si="126"/>
        <v>624</v>
      </c>
      <c r="I152" s="211">
        <f t="shared" si="127"/>
        <v>4524</v>
      </c>
      <c r="J152" s="212">
        <f t="shared" si="128"/>
        <v>0</v>
      </c>
      <c r="K152" s="211">
        <f t="shared" si="129"/>
        <v>4524</v>
      </c>
      <c r="N152" s="11">
        <v>7</v>
      </c>
      <c r="O152" s="156">
        <v>43739</v>
      </c>
      <c r="P152" s="156" t="s">
        <v>0</v>
      </c>
      <c r="Q152" s="156"/>
      <c r="R152" s="275"/>
      <c r="S152" s="276" t="s">
        <v>745</v>
      </c>
      <c r="T152" s="277">
        <f>$K$161</f>
        <v>13572</v>
      </c>
      <c r="U152" s="278"/>
      <c r="V152" s="278"/>
      <c r="W152" s="279" t="s">
        <v>746</v>
      </c>
      <c r="X152" s="279" t="s">
        <v>779</v>
      </c>
      <c r="Y152" s="12"/>
      <c r="Z152" s="12"/>
      <c r="AA152" s="12"/>
      <c r="AB152" s="154"/>
    </row>
    <row r="153" spans="2:28" x14ac:dyDescent="0.25">
      <c r="B153" s="280" t="s">
        <v>753</v>
      </c>
      <c r="C153" s="281">
        <f>SUM(C150:C152)</f>
        <v>9000</v>
      </c>
      <c r="D153" s="282">
        <f t="shared" ref="D153:K153" si="130">SUM(D150:D152)</f>
        <v>3</v>
      </c>
      <c r="E153" s="281">
        <f t="shared" si="130"/>
        <v>9000</v>
      </c>
      <c r="F153" s="281">
        <f t="shared" si="130"/>
        <v>2700</v>
      </c>
      <c r="G153" s="281">
        <f t="shared" si="130"/>
        <v>11700</v>
      </c>
      <c r="H153" s="281">
        <f t="shared" si="130"/>
        <v>1872</v>
      </c>
      <c r="I153" s="281">
        <f t="shared" si="130"/>
        <v>13572</v>
      </c>
      <c r="J153" s="281">
        <f t="shared" si="130"/>
        <v>0</v>
      </c>
      <c r="K153" s="281">
        <f t="shared" si="130"/>
        <v>13572</v>
      </c>
      <c r="N153" s="11">
        <v>8</v>
      </c>
      <c r="O153" s="156">
        <v>43739</v>
      </c>
      <c r="P153" s="156" t="s">
        <v>0</v>
      </c>
      <c r="Q153" s="156"/>
      <c r="R153" s="275"/>
      <c r="S153" s="235" t="str">
        <f>$H$4</f>
        <v>WRITE CHEQUE IN FAVOUR OF YOUR BANK</v>
      </c>
      <c r="T153" s="277"/>
      <c r="U153" s="278">
        <f>$J$161</f>
        <v>0</v>
      </c>
      <c r="V153" s="278"/>
      <c r="W153" s="279" t="s">
        <v>748</v>
      </c>
      <c r="X153" s="279" t="s">
        <v>779</v>
      </c>
      <c r="Y153" s="12"/>
      <c r="Z153" s="12"/>
      <c r="AA153" s="12"/>
      <c r="AB153" s="154"/>
    </row>
    <row r="154" spans="2:28" x14ac:dyDescent="0.25">
      <c r="B154" s="156">
        <v>43647</v>
      </c>
      <c r="C154" s="229">
        <f>$D$140</f>
        <v>3000</v>
      </c>
      <c r="D154" s="213">
        <v>1</v>
      </c>
      <c r="E154" s="209">
        <f t="shared" ref="E154:E156" si="131">C154*D154</f>
        <v>3000</v>
      </c>
      <c r="F154" s="210">
        <f t="shared" ref="F154:F156" si="132">E154*30%</f>
        <v>900</v>
      </c>
      <c r="G154" s="209">
        <f t="shared" ref="G154:G156" si="133">E154+F154</f>
        <v>3900</v>
      </c>
      <c r="H154" s="210">
        <f t="shared" ref="H154:H156" si="134">G154*16%</f>
        <v>624</v>
      </c>
      <c r="I154" s="211">
        <f t="shared" ref="I154:I156" si="135">G154+H154</f>
        <v>4524</v>
      </c>
      <c r="J154" s="212">
        <f t="shared" ref="J154:J156" si="136">-IF(G154&gt;24000,(G154*$J$7),0)</f>
        <v>0</v>
      </c>
      <c r="K154" s="211">
        <f t="shared" ref="K154:K156" si="137">I154+J154</f>
        <v>4524</v>
      </c>
      <c r="N154" s="154"/>
      <c r="O154" s="154"/>
      <c r="P154" s="154"/>
      <c r="Q154" s="154"/>
      <c r="R154" s="154"/>
      <c r="S154" s="154"/>
      <c r="T154" s="283">
        <f>SUM(T146:T153)</f>
        <v>54288</v>
      </c>
      <c r="U154" s="283">
        <f>SUM(U146:U153)</f>
        <v>0</v>
      </c>
      <c r="V154" s="154"/>
      <c r="W154" s="154"/>
      <c r="X154" s="154"/>
      <c r="Y154" s="154"/>
      <c r="Z154" s="154"/>
      <c r="AA154" s="154"/>
      <c r="AB154" s="154"/>
    </row>
    <row r="155" spans="2:28" x14ac:dyDescent="0.25">
      <c r="B155" s="156">
        <v>43678</v>
      </c>
      <c r="C155" s="229">
        <f>$D$140</f>
        <v>3000</v>
      </c>
      <c r="D155" s="213">
        <v>1</v>
      </c>
      <c r="E155" s="209">
        <f t="shared" si="131"/>
        <v>3000</v>
      </c>
      <c r="F155" s="210">
        <f t="shared" si="132"/>
        <v>900</v>
      </c>
      <c r="G155" s="209">
        <f t="shared" si="133"/>
        <v>3900</v>
      </c>
      <c r="H155" s="210">
        <f t="shared" si="134"/>
        <v>624</v>
      </c>
      <c r="I155" s="211">
        <f t="shared" si="135"/>
        <v>4524</v>
      </c>
      <c r="J155" s="212">
        <f t="shared" si="136"/>
        <v>0</v>
      </c>
      <c r="K155" s="211">
        <f t="shared" si="137"/>
        <v>4524</v>
      </c>
    </row>
    <row r="156" spans="2:28" x14ac:dyDescent="0.25">
      <c r="B156" s="156">
        <v>43709</v>
      </c>
      <c r="C156" s="229">
        <f>$D$140</f>
        <v>3000</v>
      </c>
      <c r="D156" s="213">
        <v>1</v>
      </c>
      <c r="E156" s="209">
        <f t="shared" si="131"/>
        <v>3000</v>
      </c>
      <c r="F156" s="210">
        <f t="shared" si="132"/>
        <v>900</v>
      </c>
      <c r="G156" s="209">
        <f t="shared" si="133"/>
        <v>3900</v>
      </c>
      <c r="H156" s="210">
        <f t="shared" si="134"/>
        <v>624</v>
      </c>
      <c r="I156" s="211">
        <f t="shared" si="135"/>
        <v>4524</v>
      </c>
      <c r="J156" s="212">
        <f t="shared" si="136"/>
        <v>0</v>
      </c>
      <c r="K156" s="211">
        <f t="shared" si="137"/>
        <v>4524</v>
      </c>
    </row>
    <row r="157" spans="2:28" x14ac:dyDescent="0.25">
      <c r="B157" s="280" t="s">
        <v>754</v>
      </c>
      <c r="C157" s="281">
        <f>SUM(C154:C156)</f>
        <v>9000</v>
      </c>
      <c r="D157" s="282">
        <f t="shared" ref="D157:K157" si="138">SUM(D154:D156)</f>
        <v>3</v>
      </c>
      <c r="E157" s="281">
        <f t="shared" si="138"/>
        <v>9000</v>
      </c>
      <c r="F157" s="281">
        <f t="shared" si="138"/>
        <v>2700</v>
      </c>
      <c r="G157" s="281">
        <f t="shared" si="138"/>
        <v>11700</v>
      </c>
      <c r="H157" s="281">
        <f t="shared" si="138"/>
        <v>1872</v>
      </c>
      <c r="I157" s="281">
        <f t="shared" si="138"/>
        <v>13572</v>
      </c>
      <c r="J157" s="281">
        <f t="shared" si="138"/>
        <v>0</v>
      </c>
      <c r="K157" s="281">
        <f t="shared" si="138"/>
        <v>13572</v>
      </c>
    </row>
    <row r="158" spans="2:28" x14ac:dyDescent="0.25">
      <c r="B158" s="156">
        <v>43739</v>
      </c>
      <c r="C158" s="229">
        <f>$D$140</f>
        <v>3000</v>
      </c>
      <c r="D158" s="213">
        <v>1</v>
      </c>
      <c r="E158" s="209">
        <f t="shared" ref="E158:E160" si="139">C158*D158</f>
        <v>3000</v>
      </c>
      <c r="F158" s="210">
        <f t="shared" ref="F158:F160" si="140">E158*30%</f>
        <v>900</v>
      </c>
      <c r="G158" s="209">
        <f t="shared" ref="G158:G160" si="141">E158+F158</f>
        <v>3900</v>
      </c>
      <c r="H158" s="210">
        <f t="shared" ref="H158:H160" si="142">G158*16%</f>
        <v>624</v>
      </c>
      <c r="I158" s="211">
        <f t="shared" ref="I158:I160" si="143">G158+H158</f>
        <v>4524</v>
      </c>
      <c r="J158" s="212">
        <f t="shared" ref="J158:J160" si="144">-IF(G158&gt;24000,(G158*$J$7),0)</f>
        <v>0</v>
      </c>
      <c r="K158" s="211">
        <f t="shared" ref="K158:K160" si="145">I158+J158</f>
        <v>4524</v>
      </c>
    </row>
    <row r="159" spans="2:28" x14ac:dyDescent="0.25">
      <c r="B159" s="156">
        <v>43770</v>
      </c>
      <c r="C159" s="229">
        <f>$D$140</f>
        <v>3000</v>
      </c>
      <c r="D159" s="213">
        <v>1</v>
      </c>
      <c r="E159" s="209">
        <f t="shared" si="139"/>
        <v>3000</v>
      </c>
      <c r="F159" s="210">
        <f t="shared" si="140"/>
        <v>900</v>
      </c>
      <c r="G159" s="209">
        <f t="shared" si="141"/>
        <v>3900</v>
      </c>
      <c r="H159" s="210">
        <f t="shared" si="142"/>
        <v>624</v>
      </c>
      <c r="I159" s="211">
        <f t="shared" si="143"/>
        <v>4524</v>
      </c>
      <c r="J159" s="212">
        <f t="shared" si="144"/>
        <v>0</v>
      </c>
      <c r="K159" s="211">
        <f t="shared" si="145"/>
        <v>4524</v>
      </c>
    </row>
    <row r="160" spans="2:28" x14ac:dyDescent="0.25">
      <c r="B160" s="156">
        <v>43800</v>
      </c>
      <c r="C160" s="229">
        <f>$D$140</f>
        <v>3000</v>
      </c>
      <c r="D160" s="213">
        <v>1</v>
      </c>
      <c r="E160" s="209">
        <f t="shared" si="139"/>
        <v>3000</v>
      </c>
      <c r="F160" s="210">
        <f t="shared" si="140"/>
        <v>900</v>
      </c>
      <c r="G160" s="209">
        <f t="shared" si="141"/>
        <v>3900</v>
      </c>
      <c r="H160" s="210">
        <f t="shared" si="142"/>
        <v>624</v>
      </c>
      <c r="I160" s="211">
        <f t="shared" si="143"/>
        <v>4524</v>
      </c>
      <c r="J160" s="212">
        <f t="shared" si="144"/>
        <v>0</v>
      </c>
      <c r="K160" s="211">
        <f t="shared" si="145"/>
        <v>4524</v>
      </c>
    </row>
    <row r="161" spans="2:11" x14ac:dyDescent="0.25">
      <c r="B161" s="280" t="s">
        <v>755</v>
      </c>
      <c r="C161" s="281">
        <f>SUM(C158:C160)</f>
        <v>9000</v>
      </c>
      <c r="D161" s="282">
        <f t="shared" ref="D161:K161" si="146">SUM(D158:D160)</f>
        <v>3</v>
      </c>
      <c r="E161" s="281">
        <f t="shared" si="146"/>
        <v>9000</v>
      </c>
      <c r="F161" s="281">
        <f t="shared" si="146"/>
        <v>2700</v>
      </c>
      <c r="G161" s="281">
        <f t="shared" si="146"/>
        <v>11700</v>
      </c>
      <c r="H161" s="281">
        <f t="shared" si="146"/>
        <v>1872</v>
      </c>
      <c r="I161" s="281">
        <f t="shared" si="146"/>
        <v>13572</v>
      </c>
      <c r="J161" s="281">
        <f t="shared" si="146"/>
        <v>0</v>
      </c>
      <c r="K161" s="281">
        <f t="shared" si="146"/>
        <v>13572</v>
      </c>
    </row>
    <row r="162" spans="2:11" ht="30" x14ac:dyDescent="0.25">
      <c r="B162" s="284" t="s">
        <v>756</v>
      </c>
      <c r="C162" s="285">
        <f>C149+C153+C157+C161</f>
        <v>36000</v>
      </c>
      <c r="D162" s="285">
        <f>D149+D153+D157+D161</f>
        <v>12</v>
      </c>
      <c r="E162" s="285">
        <f t="shared" ref="E162:K162" si="147">E149+E153+E157+E161</f>
        <v>36000</v>
      </c>
      <c r="F162" s="285">
        <f t="shared" si="147"/>
        <v>10800</v>
      </c>
      <c r="G162" s="285">
        <f t="shared" si="147"/>
        <v>46800</v>
      </c>
      <c r="H162" s="285">
        <f t="shared" si="147"/>
        <v>7488</v>
      </c>
      <c r="I162" s="285">
        <f t="shared" si="147"/>
        <v>54288</v>
      </c>
      <c r="J162" s="285">
        <f t="shared" si="147"/>
        <v>0</v>
      </c>
      <c r="K162" s="285">
        <f t="shared" si="147"/>
        <v>54288</v>
      </c>
    </row>
  </sheetData>
  <mergeCells count="5">
    <mergeCell ref="C6:K6"/>
    <mergeCell ref="C40:K40"/>
    <mergeCell ref="C74:K74"/>
    <mergeCell ref="C108:K108"/>
    <mergeCell ref="C142:K142"/>
  </mergeCells>
  <pageMargins left="0.70866141732283472" right="0.70866141732283472" top="0.74803149606299213" bottom="0.74803149606299213" header="0.31496062992125984" footer="0.31496062992125984"/>
  <pageSetup paperSize="9" scale="57" orientation="landscape" r:id="rId1"/>
  <colBreaks count="1" manualBreakCount="1">
    <brk id="12" max="179"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P154"/>
  <sheetViews>
    <sheetView workbookViewId="0">
      <selection activeCell="L32" sqref="L32"/>
    </sheetView>
  </sheetViews>
  <sheetFormatPr defaultRowHeight="15" x14ac:dyDescent="0.25"/>
  <cols>
    <col min="2" max="2" width="2" bestFit="1" customWidth="1"/>
    <col min="3" max="3" width="16" customWidth="1"/>
    <col min="4" max="4" width="12.42578125" bestFit="1" customWidth="1"/>
    <col min="5" max="5" width="12.5703125" customWidth="1"/>
    <col min="6" max="6" width="8.28515625" bestFit="1" customWidth="1"/>
    <col min="7" max="7" width="39.7109375" bestFit="1" customWidth="1"/>
    <col min="8" max="8" width="40.28515625" bestFit="1" customWidth="1"/>
    <col min="9" max="9" width="11" customWidth="1"/>
    <col min="11" max="11" width="41.140625" customWidth="1"/>
    <col min="12" max="12" width="16.42578125" bestFit="1" customWidth="1"/>
    <col min="13" max="13" width="9" bestFit="1" customWidth="1"/>
    <col min="14" max="14" width="8.42578125" bestFit="1" customWidth="1"/>
    <col min="15" max="15" width="8.7109375" bestFit="1" customWidth="1"/>
    <col min="16" max="16" width="2.5703125" customWidth="1"/>
    <col min="17" max="17" width="2.42578125" customWidth="1"/>
  </cols>
  <sheetData>
    <row r="7" spans="2:16" x14ac:dyDescent="0.25">
      <c r="B7" s="12"/>
      <c r="C7" s="253" t="s">
        <v>731</v>
      </c>
      <c r="D7" s="253"/>
      <c r="E7" s="253"/>
      <c r="F7" s="253"/>
      <c r="G7" s="12"/>
      <c r="H7" s="12"/>
      <c r="I7" s="241"/>
      <c r="J7" s="241"/>
      <c r="K7" s="241"/>
      <c r="L7" s="241"/>
      <c r="M7" s="12"/>
      <c r="N7" s="12"/>
      <c r="O7" s="12"/>
      <c r="P7" s="154"/>
    </row>
    <row r="8" spans="2:16" ht="60" x14ac:dyDescent="0.25">
      <c r="B8" s="106"/>
      <c r="C8" s="259" t="s">
        <v>732</v>
      </c>
      <c r="D8" s="259" t="s">
        <v>733</v>
      </c>
      <c r="E8" s="259" t="s">
        <v>734</v>
      </c>
      <c r="F8" s="259" t="s">
        <v>735</v>
      </c>
      <c r="G8" s="104" t="s">
        <v>736</v>
      </c>
      <c r="H8" s="259" t="s">
        <v>737</v>
      </c>
      <c r="I8" s="259" t="s">
        <v>738</v>
      </c>
      <c r="J8" s="260"/>
      <c r="K8" s="261" t="s">
        <v>534</v>
      </c>
      <c r="L8" s="262" t="s">
        <v>739</v>
      </c>
      <c r="M8" s="3" t="s">
        <v>740</v>
      </c>
      <c r="N8" s="3" t="s">
        <v>741</v>
      </c>
      <c r="O8" s="3" t="s">
        <v>742</v>
      </c>
      <c r="P8" s="154"/>
    </row>
    <row r="9" spans="2:16" x14ac:dyDescent="0.25">
      <c r="B9" s="265"/>
      <c r="C9" s="266"/>
      <c r="D9" s="266"/>
      <c r="E9" s="266"/>
      <c r="F9" s="266"/>
      <c r="G9" s="265"/>
      <c r="H9" s="265" t="s">
        <v>743</v>
      </c>
      <c r="I9" s="265" t="s">
        <v>743</v>
      </c>
      <c r="J9" s="267" t="s">
        <v>744</v>
      </c>
      <c r="K9" s="268"/>
      <c r="L9" s="268"/>
      <c r="M9" s="269"/>
      <c r="N9" s="270"/>
      <c r="O9" s="270"/>
      <c r="P9" s="154"/>
    </row>
    <row r="10" spans="2:16" x14ac:dyDescent="0.25">
      <c r="B10" s="11">
        <v>1</v>
      </c>
      <c r="C10" s="156">
        <v>44927</v>
      </c>
      <c r="D10" s="156" t="s">
        <v>0</v>
      </c>
      <c r="E10" s="156"/>
      <c r="F10" s="275"/>
      <c r="G10" s="276" t="s">
        <v>745</v>
      </c>
      <c r="H10" s="277" t="str">
        <f>$K$13</f>
        <v>5% W/H TAX BEFORE PAYING BOOKSMART</v>
      </c>
      <c r="I10" s="278"/>
      <c r="J10" s="278"/>
      <c r="K10" s="279" t="s">
        <v>746</v>
      </c>
      <c r="L10" s="279" t="s">
        <v>747</v>
      </c>
      <c r="M10" s="12"/>
      <c r="N10" s="12"/>
      <c r="O10" s="12"/>
      <c r="P10" s="154"/>
    </row>
    <row r="11" spans="2:16" x14ac:dyDescent="0.25">
      <c r="B11" s="11">
        <v>2</v>
      </c>
      <c r="C11" s="156">
        <v>44927</v>
      </c>
      <c r="D11" s="156" t="s">
        <v>0</v>
      </c>
      <c r="E11" s="156"/>
      <c r="F11" s="275"/>
      <c r="G11" s="235">
        <f>$H$4</f>
        <v>0</v>
      </c>
      <c r="H11" s="277"/>
      <c r="I11" s="278">
        <f>$J$13</f>
        <v>0</v>
      </c>
      <c r="J11" s="278"/>
      <c r="K11" s="279" t="s">
        <v>748</v>
      </c>
      <c r="L11" s="279" t="s">
        <v>747</v>
      </c>
      <c r="M11" s="12"/>
      <c r="N11" s="12"/>
      <c r="O11" s="12"/>
      <c r="P11" s="154"/>
    </row>
    <row r="12" spans="2:16" x14ac:dyDescent="0.25">
      <c r="B12" s="11">
        <v>3</v>
      </c>
      <c r="C12" s="156">
        <v>45017</v>
      </c>
      <c r="D12" s="156" t="s">
        <v>0</v>
      </c>
      <c r="E12" s="156"/>
      <c r="F12" s="275"/>
      <c r="G12" s="276" t="s">
        <v>745</v>
      </c>
      <c r="H12" s="277" t="str">
        <f>$K$17</f>
        <v>5% W/H TAX BEFORE PAYING BOOKSMART</v>
      </c>
      <c r="I12" s="278"/>
      <c r="J12" s="278"/>
      <c r="K12" s="279" t="s">
        <v>746</v>
      </c>
      <c r="L12" s="279" t="s">
        <v>749</v>
      </c>
      <c r="M12" s="12"/>
      <c r="N12" s="12"/>
      <c r="O12" s="12"/>
      <c r="P12" s="154"/>
    </row>
    <row r="13" spans="2:16" x14ac:dyDescent="0.25">
      <c r="B13" s="11">
        <v>4</v>
      </c>
      <c r="C13" s="156">
        <v>45017</v>
      </c>
      <c r="D13" s="156" t="s">
        <v>0</v>
      </c>
      <c r="E13" s="156"/>
      <c r="F13" s="275"/>
      <c r="G13" s="235">
        <f>$H$4</f>
        <v>0</v>
      </c>
      <c r="H13" s="277"/>
      <c r="I13" s="278">
        <f>$J$17</f>
        <v>0</v>
      </c>
      <c r="J13" s="278"/>
      <c r="K13" s="279" t="s">
        <v>748</v>
      </c>
      <c r="L13" s="279" t="s">
        <v>749</v>
      </c>
      <c r="M13" s="12"/>
      <c r="N13" s="12"/>
      <c r="O13" s="12"/>
      <c r="P13" s="154"/>
    </row>
    <row r="14" spans="2:16" x14ac:dyDescent="0.25">
      <c r="B14" s="11">
        <v>5</v>
      </c>
      <c r="C14" s="156">
        <v>45108</v>
      </c>
      <c r="D14" s="156" t="s">
        <v>0</v>
      </c>
      <c r="E14" s="156"/>
      <c r="F14" s="275"/>
      <c r="G14" s="276" t="s">
        <v>745</v>
      </c>
      <c r="H14" s="277">
        <f>$K$21</f>
        <v>0</v>
      </c>
      <c r="I14" s="278"/>
      <c r="J14" s="278"/>
      <c r="K14" s="279" t="s">
        <v>746</v>
      </c>
      <c r="L14" s="279" t="s">
        <v>751</v>
      </c>
      <c r="M14" s="12"/>
      <c r="N14" s="12"/>
      <c r="O14" s="12"/>
      <c r="P14" s="154"/>
    </row>
    <row r="15" spans="2:16" x14ac:dyDescent="0.25">
      <c r="B15" s="11">
        <v>6</v>
      </c>
      <c r="C15" s="156">
        <v>45108</v>
      </c>
      <c r="D15" s="156" t="s">
        <v>0</v>
      </c>
      <c r="E15" s="156"/>
      <c r="F15" s="275"/>
      <c r="G15" s="235">
        <f>$H$4</f>
        <v>0</v>
      </c>
      <c r="H15" s="277"/>
      <c r="I15" s="278">
        <f>$J$21</f>
        <v>0</v>
      </c>
      <c r="J15" s="278"/>
      <c r="K15" s="279" t="s">
        <v>748</v>
      </c>
      <c r="L15" s="279" t="s">
        <v>751</v>
      </c>
      <c r="M15" s="12"/>
      <c r="N15" s="12"/>
      <c r="O15" s="12"/>
      <c r="P15" s="154"/>
    </row>
    <row r="16" spans="2:16" x14ac:dyDescent="0.25">
      <c r="B16" s="11">
        <v>7</v>
      </c>
      <c r="C16" s="156">
        <v>45200</v>
      </c>
      <c r="D16" s="156" t="s">
        <v>0</v>
      </c>
      <c r="E16" s="156"/>
      <c r="F16" s="275"/>
      <c r="G16" s="276" t="s">
        <v>745</v>
      </c>
      <c r="H16" s="277">
        <f>$K$25</f>
        <v>0</v>
      </c>
      <c r="I16" s="278"/>
      <c r="J16" s="278"/>
      <c r="K16" s="279" t="s">
        <v>746</v>
      </c>
      <c r="L16" s="279" t="s">
        <v>752</v>
      </c>
      <c r="M16" s="12"/>
      <c r="N16" s="12"/>
      <c r="O16" s="12"/>
      <c r="P16" s="154"/>
    </row>
    <row r="17" spans="2:16" x14ac:dyDescent="0.25">
      <c r="B17" s="11">
        <v>8</v>
      </c>
      <c r="C17" s="156">
        <v>45200</v>
      </c>
      <c r="D17" s="156" t="s">
        <v>0</v>
      </c>
      <c r="E17" s="156"/>
      <c r="F17" s="275"/>
      <c r="G17" s="235">
        <f>$H$4</f>
        <v>0</v>
      </c>
      <c r="H17" s="277"/>
      <c r="I17" s="278">
        <f>$J$25</f>
        <v>0</v>
      </c>
      <c r="J17" s="278"/>
      <c r="K17" s="279" t="s">
        <v>748</v>
      </c>
      <c r="L17" s="279" t="s">
        <v>752</v>
      </c>
      <c r="M17" s="12"/>
      <c r="N17" s="12"/>
      <c r="O17" s="12"/>
      <c r="P17" s="154"/>
    </row>
    <row r="18" spans="2:16" x14ac:dyDescent="0.25">
      <c r="B18" s="154"/>
      <c r="C18" s="154"/>
      <c r="D18" s="154"/>
      <c r="E18" s="154"/>
      <c r="F18" s="154"/>
      <c r="G18" s="154"/>
      <c r="H18" s="283">
        <f>SUM(H10:H17)</f>
        <v>0</v>
      </c>
      <c r="I18" s="283">
        <f>SUM(I10:I17)</f>
        <v>0</v>
      </c>
      <c r="J18" s="154"/>
      <c r="K18" s="154"/>
      <c r="L18" s="154"/>
      <c r="M18" s="154"/>
      <c r="N18" s="154"/>
      <c r="O18" s="154"/>
      <c r="P18" s="154"/>
    </row>
    <row r="41" spans="2:16" x14ac:dyDescent="0.25">
      <c r="B41" s="12"/>
      <c r="C41" s="253" t="s">
        <v>758</v>
      </c>
      <c r="D41" s="253"/>
      <c r="E41" s="253"/>
      <c r="F41" s="253"/>
      <c r="G41" s="12"/>
      <c r="H41" s="12"/>
      <c r="I41" s="241"/>
      <c r="J41" s="241"/>
      <c r="K41" s="241"/>
      <c r="L41" s="241"/>
      <c r="M41" s="12"/>
      <c r="N41" s="12"/>
      <c r="O41" s="12"/>
      <c r="P41" s="154"/>
    </row>
    <row r="42" spans="2:16" ht="60" x14ac:dyDescent="0.25">
      <c r="B42" s="106"/>
      <c r="C42" s="259" t="s">
        <v>732</v>
      </c>
      <c r="D42" s="259" t="s">
        <v>733</v>
      </c>
      <c r="E42" s="259" t="s">
        <v>734</v>
      </c>
      <c r="F42" s="259" t="s">
        <v>735</v>
      </c>
      <c r="G42" s="104" t="s">
        <v>736</v>
      </c>
      <c r="H42" s="259" t="s">
        <v>737</v>
      </c>
      <c r="I42" s="259" t="s">
        <v>738</v>
      </c>
      <c r="J42" s="260"/>
      <c r="K42" s="261" t="s">
        <v>534</v>
      </c>
      <c r="L42" s="262" t="s">
        <v>739</v>
      </c>
      <c r="M42" s="3" t="s">
        <v>740</v>
      </c>
      <c r="N42" s="3" t="s">
        <v>741</v>
      </c>
      <c r="O42" s="3" t="s">
        <v>742</v>
      </c>
      <c r="P42" s="154"/>
    </row>
    <row r="43" spans="2:16" x14ac:dyDescent="0.25">
      <c r="B43" s="265"/>
      <c r="C43" s="266"/>
      <c r="D43" s="266"/>
      <c r="E43" s="266"/>
      <c r="F43" s="266"/>
      <c r="G43" s="265"/>
      <c r="H43" s="265" t="s">
        <v>743</v>
      </c>
      <c r="I43" s="265" t="s">
        <v>743</v>
      </c>
      <c r="J43" s="267" t="s">
        <v>744</v>
      </c>
      <c r="K43" s="268"/>
      <c r="L43" s="268"/>
      <c r="M43" s="269"/>
      <c r="N43" s="270"/>
      <c r="O43" s="270"/>
      <c r="P43" s="154"/>
    </row>
    <row r="44" spans="2:16" x14ac:dyDescent="0.25">
      <c r="B44" s="11">
        <v>1</v>
      </c>
      <c r="C44" s="156">
        <v>44562</v>
      </c>
      <c r="D44" s="156" t="s">
        <v>0</v>
      </c>
      <c r="E44" s="156"/>
      <c r="F44" s="275"/>
      <c r="G44" s="276" t="s">
        <v>745</v>
      </c>
      <c r="H44" s="277" t="str">
        <f>$K$47</f>
        <v>5% W/H TAX BEFORE PAYING BOOKSMART</v>
      </c>
      <c r="I44" s="278"/>
      <c r="J44" s="278"/>
      <c r="K44" s="279" t="s">
        <v>746</v>
      </c>
      <c r="L44" s="279" t="s">
        <v>759</v>
      </c>
      <c r="M44" s="12"/>
      <c r="N44" s="12"/>
      <c r="O44" s="12"/>
      <c r="P44" s="154"/>
    </row>
    <row r="45" spans="2:16" x14ac:dyDescent="0.25">
      <c r="B45" s="11">
        <v>2</v>
      </c>
      <c r="C45" s="156">
        <v>44562</v>
      </c>
      <c r="D45" s="156" t="s">
        <v>0</v>
      </c>
      <c r="E45" s="156"/>
      <c r="F45" s="275"/>
      <c r="G45" s="235">
        <f>$H$4</f>
        <v>0</v>
      </c>
      <c r="H45" s="277"/>
      <c r="I45" s="278">
        <f>$J$47</f>
        <v>0</v>
      </c>
      <c r="J45" s="278"/>
      <c r="K45" s="279" t="s">
        <v>748</v>
      </c>
      <c r="L45" s="279" t="s">
        <v>759</v>
      </c>
      <c r="M45" s="12"/>
      <c r="N45" s="12"/>
      <c r="O45" s="12"/>
      <c r="P45" s="154"/>
    </row>
    <row r="46" spans="2:16" x14ac:dyDescent="0.25">
      <c r="B46" s="11">
        <v>3</v>
      </c>
      <c r="C46" s="156">
        <v>44652</v>
      </c>
      <c r="D46" s="156" t="s">
        <v>0</v>
      </c>
      <c r="E46" s="156"/>
      <c r="F46" s="275"/>
      <c r="G46" s="276" t="s">
        <v>745</v>
      </c>
      <c r="H46" s="277" t="str">
        <f>$K$51</f>
        <v>5% W/H TAX BEFORE PAYING BOOKSMART</v>
      </c>
      <c r="I46" s="278"/>
      <c r="J46" s="278"/>
      <c r="K46" s="279" t="s">
        <v>746</v>
      </c>
      <c r="L46" s="279" t="s">
        <v>760</v>
      </c>
      <c r="M46" s="12"/>
      <c r="N46" s="12"/>
      <c r="O46" s="12"/>
      <c r="P46" s="154"/>
    </row>
    <row r="47" spans="2:16" x14ac:dyDescent="0.25">
      <c r="B47" s="11">
        <v>4</v>
      </c>
      <c r="C47" s="156">
        <v>44652</v>
      </c>
      <c r="D47" s="156" t="s">
        <v>0</v>
      </c>
      <c r="E47" s="156"/>
      <c r="F47" s="275"/>
      <c r="G47" s="235">
        <f>$H$4</f>
        <v>0</v>
      </c>
      <c r="H47" s="277"/>
      <c r="I47" s="278">
        <f>$J$51</f>
        <v>0</v>
      </c>
      <c r="J47" s="278"/>
      <c r="K47" s="279" t="s">
        <v>748</v>
      </c>
      <c r="L47" s="279" t="s">
        <v>760</v>
      </c>
      <c r="M47" s="12"/>
      <c r="N47" s="12"/>
      <c r="O47" s="12"/>
      <c r="P47" s="154"/>
    </row>
    <row r="48" spans="2:16" x14ac:dyDescent="0.25">
      <c r="B48" s="11">
        <v>5</v>
      </c>
      <c r="C48" s="156">
        <v>44743</v>
      </c>
      <c r="D48" s="156" t="s">
        <v>0</v>
      </c>
      <c r="E48" s="156"/>
      <c r="F48" s="275"/>
      <c r="G48" s="276" t="s">
        <v>745</v>
      </c>
      <c r="H48" s="277">
        <f>$K$55</f>
        <v>0</v>
      </c>
      <c r="I48" s="278"/>
      <c r="J48" s="278"/>
      <c r="K48" s="279" t="s">
        <v>746</v>
      </c>
      <c r="L48" s="279" t="s">
        <v>761</v>
      </c>
      <c r="M48" s="12"/>
      <c r="N48" s="12"/>
      <c r="O48" s="12"/>
      <c r="P48" s="154"/>
    </row>
    <row r="49" spans="2:16" x14ac:dyDescent="0.25">
      <c r="B49" s="11">
        <v>6</v>
      </c>
      <c r="C49" s="156">
        <v>44743</v>
      </c>
      <c r="D49" s="156" t="s">
        <v>0</v>
      </c>
      <c r="E49" s="156"/>
      <c r="F49" s="275"/>
      <c r="G49" s="235">
        <f>$H$4</f>
        <v>0</v>
      </c>
      <c r="H49" s="277"/>
      <c r="I49" s="278">
        <f>$J$55</f>
        <v>0</v>
      </c>
      <c r="J49" s="278"/>
      <c r="K49" s="279" t="s">
        <v>748</v>
      </c>
      <c r="L49" s="279" t="s">
        <v>761</v>
      </c>
      <c r="M49" s="12"/>
      <c r="N49" s="12"/>
      <c r="O49" s="12"/>
      <c r="P49" s="154"/>
    </row>
    <row r="50" spans="2:16" x14ac:dyDescent="0.25">
      <c r="B50" s="11">
        <v>7</v>
      </c>
      <c r="C50" s="156">
        <v>44835</v>
      </c>
      <c r="D50" s="156" t="s">
        <v>0</v>
      </c>
      <c r="E50" s="156"/>
      <c r="F50" s="275"/>
      <c r="G50" s="276" t="s">
        <v>745</v>
      </c>
      <c r="H50" s="277">
        <f>$K$59</f>
        <v>0</v>
      </c>
      <c r="I50" s="278"/>
      <c r="J50" s="278"/>
      <c r="K50" s="279" t="s">
        <v>746</v>
      </c>
      <c r="L50" s="279" t="s">
        <v>762</v>
      </c>
      <c r="M50" s="12"/>
      <c r="N50" s="12"/>
      <c r="O50" s="12"/>
      <c r="P50" s="154"/>
    </row>
    <row r="51" spans="2:16" x14ac:dyDescent="0.25">
      <c r="B51" s="11">
        <v>8</v>
      </c>
      <c r="C51" s="156">
        <v>44835</v>
      </c>
      <c r="D51" s="156" t="s">
        <v>0</v>
      </c>
      <c r="E51" s="156"/>
      <c r="F51" s="275"/>
      <c r="G51" s="235">
        <f>$H$4</f>
        <v>0</v>
      </c>
      <c r="H51" s="277"/>
      <c r="I51" s="278">
        <f>$J$59</f>
        <v>0</v>
      </c>
      <c r="J51" s="278"/>
      <c r="K51" s="279" t="s">
        <v>748</v>
      </c>
      <c r="L51" s="279" t="s">
        <v>762</v>
      </c>
      <c r="M51" s="12"/>
      <c r="N51" s="12"/>
      <c r="O51" s="12"/>
      <c r="P51" s="154"/>
    </row>
    <row r="52" spans="2:16" x14ac:dyDescent="0.25">
      <c r="B52" s="154"/>
      <c r="C52" s="154"/>
      <c r="D52" s="154"/>
      <c r="E52" s="154"/>
      <c r="F52" s="154"/>
      <c r="G52" s="154"/>
      <c r="H52" s="283">
        <f>SUM(H44:H51)</f>
        <v>0</v>
      </c>
      <c r="I52" s="283">
        <f>SUM(I44:I51)</f>
        <v>0</v>
      </c>
      <c r="J52" s="154"/>
      <c r="K52" s="154"/>
      <c r="L52" s="154"/>
      <c r="M52" s="154"/>
      <c r="N52" s="154"/>
      <c r="O52" s="154"/>
      <c r="P52" s="154"/>
    </row>
    <row r="75" spans="2:16" x14ac:dyDescent="0.25">
      <c r="B75" s="12"/>
      <c r="C75" s="253" t="s">
        <v>764</v>
      </c>
      <c r="D75" s="253"/>
      <c r="E75" s="253"/>
      <c r="F75" s="253"/>
      <c r="G75" s="12"/>
      <c r="H75" s="12"/>
      <c r="I75" s="241"/>
      <c r="J75" s="241"/>
      <c r="K75" s="241"/>
      <c r="L75" s="241"/>
      <c r="M75" s="12"/>
      <c r="N75" s="12"/>
      <c r="O75" s="12"/>
      <c r="P75" s="154"/>
    </row>
    <row r="76" spans="2:16" ht="60" x14ac:dyDescent="0.25">
      <c r="B76" s="106"/>
      <c r="C76" s="259" t="s">
        <v>732</v>
      </c>
      <c r="D76" s="259" t="s">
        <v>733</v>
      </c>
      <c r="E76" s="259" t="s">
        <v>734</v>
      </c>
      <c r="F76" s="259" t="s">
        <v>735</v>
      </c>
      <c r="G76" s="104" t="s">
        <v>736</v>
      </c>
      <c r="H76" s="259" t="s">
        <v>737</v>
      </c>
      <c r="I76" s="259" t="s">
        <v>738</v>
      </c>
      <c r="J76" s="260"/>
      <c r="K76" s="261" t="s">
        <v>534</v>
      </c>
      <c r="L76" s="262" t="s">
        <v>739</v>
      </c>
      <c r="M76" s="3" t="s">
        <v>740</v>
      </c>
      <c r="N76" s="3" t="s">
        <v>741</v>
      </c>
      <c r="O76" s="3" t="s">
        <v>742</v>
      </c>
      <c r="P76" s="154"/>
    </row>
    <row r="77" spans="2:16" x14ac:dyDescent="0.25">
      <c r="B77" s="265"/>
      <c r="C77" s="266"/>
      <c r="D77" s="266"/>
      <c r="E77" s="266"/>
      <c r="F77" s="266"/>
      <c r="G77" s="265"/>
      <c r="H77" s="265" t="s">
        <v>743</v>
      </c>
      <c r="I77" s="265" t="s">
        <v>743</v>
      </c>
      <c r="J77" s="267" t="s">
        <v>744</v>
      </c>
      <c r="K77" s="268"/>
      <c r="L77" s="268"/>
      <c r="M77" s="269"/>
      <c r="N77" s="270"/>
      <c r="O77" s="270"/>
      <c r="P77" s="154"/>
    </row>
    <row r="78" spans="2:16" x14ac:dyDescent="0.25">
      <c r="B78" s="11">
        <v>1</v>
      </c>
      <c r="C78" s="156">
        <v>44197</v>
      </c>
      <c r="D78" s="156" t="s">
        <v>0</v>
      </c>
      <c r="E78" s="156"/>
      <c r="F78" s="275"/>
      <c r="G78" s="276" t="s">
        <v>745</v>
      </c>
      <c r="H78" s="277" t="str">
        <f>$K$81</f>
        <v>5% W/H TAX BEFORE PAYING BOOKSMART</v>
      </c>
      <c r="I78" s="278"/>
      <c r="J78" s="278"/>
      <c r="K78" s="279" t="s">
        <v>746</v>
      </c>
      <c r="L78" s="279" t="s">
        <v>765</v>
      </c>
      <c r="M78" s="12"/>
      <c r="N78" s="12"/>
      <c r="O78" s="12"/>
      <c r="P78" s="154"/>
    </row>
    <row r="79" spans="2:16" x14ac:dyDescent="0.25">
      <c r="B79" s="11">
        <v>2</v>
      </c>
      <c r="C79" s="156">
        <v>44197</v>
      </c>
      <c r="D79" s="156" t="s">
        <v>0</v>
      </c>
      <c r="E79" s="156"/>
      <c r="F79" s="275"/>
      <c r="G79" s="235">
        <f>$H$4</f>
        <v>0</v>
      </c>
      <c r="H79" s="277"/>
      <c r="I79" s="278">
        <f>$J$81</f>
        <v>0</v>
      </c>
      <c r="J79" s="278"/>
      <c r="K79" s="279" t="s">
        <v>748</v>
      </c>
      <c r="L79" s="279" t="s">
        <v>765</v>
      </c>
      <c r="M79" s="12"/>
      <c r="N79" s="12"/>
      <c r="O79" s="12"/>
      <c r="P79" s="154"/>
    </row>
    <row r="80" spans="2:16" x14ac:dyDescent="0.25">
      <c r="B80" s="11">
        <v>3</v>
      </c>
      <c r="C80" s="156">
        <v>44287</v>
      </c>
      <c r="D80" s="156" t="s">
        <v>0</v>
      </c>
      <c r="E80" s="156"/>
      <c r="F80" s="275"/>
      <c r="G80" s="276" t="s">
        <v>745</v>
      </c>
      <c r="H80" s="277" t="str">
        <f>$K$85</f>
        <v>5% W/H TAX BEFORE PAYING BOOKSMART</v>
      </c>
      <c r="I80" s="278"/>
      <c r="J80" s="278"/>
      <c r="K80" s="279" t="s">
        <v>746</v>
      </c>
      <c r="L80" s="279" t="s">
        <v>766</v>
      </c>
      <c r="M80" s="12"/>
      <c r="N80" s="12"/>
      <c r="O80" s="12"/>
      <c r="P80" s="154"/>
    </row>
    <row r="81" spans="2:16" x14ac:dyDescent="0.25">
      <c r="B81" s="11">
        <v>4</v>
      </c>
      <c r="C81" s="156">
        <v>44287</v>
      </c>
      <c r="D81" s="156" t="s">
        <v>0</v>
      </c>
      <c r="E81" s="156"/>
      <c r="F81" s="275"/>
      <c r="G81" s="235">
        <f>$H$4</f>
        <v>0</v>
      </c>
      <c r="H81" s="277"/>
      <c r="I81" s="278">
        <f>$J$85</f>
        <v>0</v>
      </c>
      <c r="J81" s="278"/>
      <c r="K81" s="279" t="s">
        <v>748</v>
      </c>
      <c r="L81" s="279" t="s">
        <v>766</v>
      </c>
      <c r="M81" s="12"/>
      <c r="N81" s="12"/>
      <c r="O81" s="12"/>
      <c r="P81" s="154"/>
    </row>
    <row r="82" spans="2:16" x14ac:dyDescent="0.25">
      <c r="B82" s="11">
        <v>5</v>
      </c>
      <c r="C82" s="156">
        <v>44378</v>
      </c>
      <c r="D82" s="156" t="s">
        <v>0</v>
      </c>
      <c r="E82" s="156"/>
      <c r="F82" s="275"/>
      <c r="G82" s="276" t="s">
        <v>745</v>
      </c>
      <c r="H82" s="277">
        <f>$K$89</f>
        <v>0</v>
      </c>
      <c r="I82" s="278"/>
      <c r="J82" s="278"/>
      <c r="K82" s="279" t="s">
        <v>746</v>
      </c>
      <c r="L82" s="279" t="s">
        <v>767</v>
      </c>
      <c r="M82" s="12"/>
      <c r="N82" s="12"/>
      <c r="O82" s="12"/>
      <c r="P82" s="154"/>
    </row>
    <row r="83" spans="2:16" x14ac:dyDescent="0.25">
      <c r="B83" s="11">
        <v>6</v>
      </c>
      <c r="C83" s="156">
        <v>44378</v>
      </c>
      <c r="D83" s="156" t="s">
        <v>0</v>
      </c>
      <c r="E83" s="156"/>
      <c r="F83" s="275"/>
      <c r="G83" s="235">
        <f>$H$4</f>
        <v>0</v>
      </c>
      <c r="H83" s="277"/>
      <c r="I83" s="278">
        <f>$J$89</f>
        <v>0</v>
      </c>
      <c r="J83" s="278"/>
      <c r="K83" s="279" t="s">
        <v>748</v>
      </c>
      <c r="L83" s="279" t="s">
        <v>767</v>
      </c>
      <c r="M83" s="12"/>
      <c r="N83" s="12"/>
      <c r="O83" s="12"/>
      <c r="P83" s="154"/>
    </row>
    <row r="84" spans="2:16" x14ac:dyDescent="0.25">
      <c r="B84" s="11">
        <v>7</v>
      </c>
      <c r="C84" s="156">
        <v>44470</v>
      </c>
      <c r="D84" s="156" t="s">
        <v>0</v>
      </c>
      <c r="E84" s="156"/>
      <c r="F84" s="275"/>
      <c r="G84" s="276" t="s">
        <v>745</v>
      </c>
      <c r="H84" s="277">
        <f>$K$93</f>
        <v>0</v>
      </c>
      <c r="I84" s="278"/>
      <c r="J84" s="278"/>
      <c r="K84" s="279" t="s">
        <v>746</v>
      </c>
      <c r="L84" s="279" t="s">
        <v>768</v>
      </c>
      <c r="M84" s="12"/>
      <c r="N84" s="12"/>
      <c r="O84" s="12"/>
      <c r="P84" s="154"/>
    </row>
    <row r="85" spans="2:16" x14ac:dyDescent="0.25">
      <c r="B85" s="11">
        <v>8</v>
      </c>
      <c r="C85" s="156">
        <v>44470</v>
      </c>
      <c r="D85" s="156" t="s">
        <v>0</v>
      </c>
      <c r="E85" s="156"/>
      <c r="F85" s="275"/>
      <c r="G85" s="235">
        <f>$H$4</f>
        <v>0</v>
      </c>
      <c r="H85" s="277"/>
      <c r="I85" s="278">
        <f>$J$93</f>
        <v>0</v>
      </c>
      <c r="J85" s="278"/>
      <c r="K85" s="279" t="s">
        <v>748</v>
      </c>
      <c r="L85" s="279" t="s">
        <v>768</v>
      </c>
      <c r="M85" s="12"/>
      <c r="N85" s="12"/>
      <c r="O85" s="12"/>
      <c r="P85" s="154"/>
    </row>
    <row r="86" spans="2:16" x14ac:dyDescent="0.25">
      <c r="B86" s="154"/>
      <c r="C86" s="154"/>
      <c r="D86" s="154"/>
      <c r="E86" s="154"/>
      <c r="F86" s="154"/>
      <c r="G86" s="154"/>
      <c r="H86" s="283">
        <f>SUM(H78:H85)</f>
        <v>0</v>
      </c>
      <c r="I86" s="283">
        <f>SUM(I78:I85)</f>
        <v>0</v>
      </c>
      <c r="J86" s="154"/>
      <c r="K86" s="154"/>
      <c r="L86" s="154"/>
      <c r="M86" s="154"/>
      <c r="N86" s="154"/>
      <c r="O86" s="154"/>
      <c r="P86" s="154"/>
    </row>
    <row r="109" spans="2:16" x14ac:dyDescent="0.25">
      <c r="B109" s="12"/>
      <c r="C109" s="253" t="s">
        <v>764</v>
      </c>
      <c r="D109" s="253"/>
      <c r="E109" s="253"/>
      <c r="F109" s="253"/>
      <c r="G109" s="12"/>
      <c r="H109" s="12"/>
      <c r="I109" s="241"/>
      <c r="J109" s="241"/>
      <c r="K109" s="241"/>
      <c r="L109" s="241"/>
      <c r="M109" s="12"/>
      <c r="N109" s="12"/>
      <c r="O109" s="12"/>
      <c r="P109" s="154"/>
    </row>
    <row r="110" spans="2:16" ht="60" x14ac:dyDescent="0.25">
      <c r="B110" s="106"/>
      <c r="C110" s="259" t="s">
        <v>732</v>
      </c>
      <c r="D110" s="259" t="s">
        <v>733</v>
      </c>
      <c r="E110" s="259" t="s">
        <v>734</v>
      </c>
      <c r="F110" s="259" t="s">
        <v>735</v>
      </c>
      <c r="G110" s="104" t="s">
        <v>736</v>
      </c>
      <c r="H110" s="259" t="s">
        <v>737</v>
      </c>
      <c r="I110" s="259" t="s">
        <v>738</v>
      </c>
      <c r="J110" s="260"/>
      <c r="K110" s="261" t="s">
        <v>534</v>
      </c>
      <c r="L110" s="262" t="s">
        <v>739</v>
      </c>
      <c r="M110" s="3" t="s">
        <v>740</v>
      </c>
      <c r="N110" s="3" t="s">
        <v>741</v>
      </c>
      <c r="O110" s="3" t="s">
        <v>742</v>
      </c>
      <c r="P110" s="154"/>
    </row>
    <row r="111" spans="2:16" x14ac:dyDescent="0.25">
      <c r="B111" s="265"/>
      <c r="C111" s="266"/>
      <c r="D111" s="266"/>
      <c r="E111" s="266"/>
      <c r="F111" s="266"/>
      <c r="G111" s="265"/>
      <c r="H111" s="265" t="s">
        <v>743</v>
      </c>
      <c r="I111" s="265" t="s">
        <v>743</v>
      </c>
      <c r="J111" s="267" t="s">
        <v>744</v>
      </c>
      <c r="K111" s="268"/>
      <c r="L111" s="268"/>
      <c r="M111" s="269"/>
      <c r="N111" s="270"/>
      <c r="O111" s="270"/>
      <c r="P111" s="154"/>
    </row>
    <row r="112" spans="2:16" x14ac:dyDescent="0.25">
      <c r="B112" s="11">
        <v>1</v>
      </c>
      <c r="C112" s="156">
        <v>43831</v>
      </c>
      <c r="D112" s="156" t="s">
        <v>0</v>
      </c>
      <c r="E112" s="156"/>
      <c r="F112" s="275"/>
      <c r="G112" s="276" t="s">
        <v>745</v>
      </c>
      <c r="H112" s="277" t="str">
        <f>$K$115</f>
        <v>5% W/H TAX BEFORE PAYING BOOKSMART</v>
      </c>
      <c r="I112" s="278"/>
      <c r="J112" s="278"/>
      <c r="K112" s="279" t="s">
        <v>746</v>
      </c>
      <c r="L112" s="279" t="s">
        <v>770</v>
      </c>
      <c r="M112" s="12"/>
      <c r="N112" s="12"/>
      <c r="O112" s="12"/>
      <c r="P112" s="154"/>
    </row>
    <row r="113" spans="2:16" x14ac:dyDescent="0.25">
      <c r="B113" s="11">
        <v>2</v>
      </c>
      <c r="C113" s="156">
        <v>43831</v>
      </c>
      <c r="D113" s="156" t="s">
        <v>0</v>
      </c>
      <c r="E113" s="156"/>
      <c r="F113" s="275"/>
      <c r="G113" s="235">
        <f>$H$4</f>
        <v>0</v>
      </c>
      <c r="H113" s="277"/>
      <c r="I113" s="278">
        <f>$J$115</f>
        <v>0</v>
      </c>
      <c r="J113" s="278"/>
      <c r="K113" s="279" t="s">
        <v>748</v>
      </c>
      <c r="L113" s="279" t="s">
        <v>770</v>
      </c>
      <c r="M113" s="12"/>
      <c r="N113" s="12"/>
      <c r="O113" s="12"/>
      <c r="P113" s="154"/>
    </row>
    <row r="114" spans="2:16" x14ac:dyDescent="0.25">
      <c r="B114" s="11">
        <v>3</v>
      </c>
      <c r="C114" s="156">
        <v>43922</v>
      </c>
      <c r="D114" s="156" t="s">
        <v>0</v>
      </c>
      <c r="E114" s="156"/>
      <c r="F114" s="275"/>
      <c r="G114" s="276" t="s">
        <v>745</v>
      </c>
      <c r="H114" s="277" t="str">
        <f>$K$119</f>
        <v>5% W/H TAX BEFORE PAYING BOOKSMART</v>
      </c>
      <c r="I114" s="278"/>
      <c r="J114" s="278"/>
      <c r="K114" s="279" t="s">
        <v>746</v>
      </c>
      <c r="L114" s="279" t="s">
        <v>771</v>
      </c>
      <c r="M114" s="12"/>
      <c r="N114" s="12"/>
      <c r="O114" s="12"/>
      <c r="P114" s="154"/>
    </row>
    <row r="115" spans="2:16" x14ac:dyDescent="0.25">
      <c r="B115" s="11">
        <v>4</v>
      </c>
      <c r="C115" s="156">
        <v>43922</v>
      </c>
      <c r="D115" s="156" t="s">
        <v>0</v>
      </c>
      <c r="E115" s="156"/>
      <c r="F115" s="275"/>
      <c r="G115" s="235">
        <f>$H$4</f>
        <v>0</v>
      </c>
      <c r="H115" s="277"/>
      <c r="I115" s="278">
        <f>$J$119</f>
        <v>0</v>
      </c>
      <c r="J115" s="278"/>
      <c r="K115" s="279" t="s">
        <v>748</v>
      </c>
      <c r="L115" s="279" t="s">
        <v>771</v>
      </c>
      <c r="M115" s="12"/>
      <c r="N115" s="12"/>
      <c r="O115" s="12"/>
      <c r="P115" s="154"/>
    </row>
    <row r="116" spans="2:16" x14ac:dyDescent="0.25">
      <c r="B116" s="11">
        <v>5</v>
      </c>
      <c r="C116" s="156">
        <v>44013</v>
      </c>
      <c r="D116" s="156" t="s">
        <v>0</v>
      </c>
      <c r="E116" s="156"/>
      <c r="F116" s="275"/>
      <c r="G116" s="276" t="s">
        <v>745</v>
      </c>
      <c r="H116" s="277">
        <f>$K$123</f>
        <v>0</v>
      </c>
      <c r="I116" s="278"/>
      <c r="J116" s="278"/>
      <c r="K116" s="279" t="s">
        <v>746</v>
      </c>
      <c r="L116" s="279" t="s">
        <v>772</v>
      </c>
      <c r="M116" s="12"/>
      <c r="N116" s="12"/>
      <c r="O116" s="12"/>
      <c r="P116" s="154"/>
    </row>
    <row r="117" spans="2:16" x14ac:dyDescent="0.25">
      <c r="B117" s="11">
        <v>6</v>
      </c>
      <c r="C117" s="156">
        <v>44013</v>
      </c>
      <c r="D117" s="156" t="s">
        <v>0</v>
      </c>
      <c r="E117" s="156"/>
      <c r="F117" s="275"/>
      <c r="G117" s="235">
        <f>$H$4</f>
        <v>0</v>
      </c>
      <c r="H117" s="277"/>
      <c r="I117" s="278">
        <f>$J$123</f>
        <v>0</v>
      </c>
      <c r="J117" s="278"/>
      <c r="K117" s="279" t="s">
        <v>748</v>
      </c>
      <c r="L117" s="279" t="s">
        <v>772</v>
      </c>
      <c r="M117" s="12"/>
      <c r="N117" s="12"/>
      <c r="O117" s="12"/>
      <c r="P117" s="154"/>
    </row>
    <row r="118" spans="2:16" x14ac:dyDescent="0.25">
      <c r="B118" s="11">
        <v>7</v>
      </c>
      <c r="C118" s="156">
        <v>44105</v>
      </c>
      <c r="D118" s="156" t="s">
        <v>0</v>
      </c>
      <c r="E118" s="156"/>
      <c r="F118" s="275"/>
      <c r="G118" s="276" t="s">
        <v>745</v>
      </c>
      <c r="H118" s="277">
        <f>$K$127</f>
        <v>0</v>
      </c>
      <c r="I118" s="278"/>
      <c r="J118" s="278"/>
      <c r="K118" s="279" t="s">
        <v>746</v>
      </c>
      <c r="L118" s="279" t="s">
        <v>773</v>
      </c>
      <c r="M118" s="12"/>
      <c r="N118" s="12"/>
      <c r="O118" s="12"/>
      <c r="P118" s="154"/>
    </row>
    <row r="119" spans="2:16" x14ac:dyDescent="0.25">
      <c r="B119" s="11">
        <v>8</v>
      </c>
      <c r="C119" s="156">
        <v>44105</v>
      </c>
      <c r="D119" s="156" t="s">
        <v>0</v>
      </c>
      <c r="E119" s="156"/>
      <c r="F119" s="275"/>
      <c r="G119" s="235">
        <f>$H$4</f>
        <v>0</v>
      </c>
      <c r="H119" s="277"/>
      <c r="I119" s="278">
        <f>$J$127</f>
        <v>0</v>
      </c>
      <c r="J119" s="278"/>
      <c r="K119" s="279" t="s">
        <v>748</v>
      </c>
      <c r="L119" s="279" t="s">
        <v>773</v>
      </c>
      <c r="M119" s="12"/>
      <c r="N119" s="12"/>
      <c r="O119" s="12"/>
      <c r="P119" s="154"/>
    </row>
    <row r="120" spans="2:16" x14ac:dyDescent="0.25">
      <c r="B120" s="154"/>
      <c r="C120" s="154"/>
      <c r="D120" s="154"/>
      <c r="E120" s="154"/>
      <c r="F120" s="154"/>
      <c r="G120" s="154"/>
      <c r="H120" s="283">
        <f>SUM(H112:H119)</f>
        <v>0</v>
      </c>
      <c r="I120" s="283">
        <f>SUM(I112:I119)</f>
        <v>0</v>
      </c>
      <c r="J120" s="154"/>
      <c r="K120" s="154"/>
      <c r="L120" s="154"/>
      <c r="M120" s="154"/>
      <c r="N120" s="154"/>
      <c r="O120" s="154"/>
      <c r="P120" s="154"/>
    </row>
    <row r="143" spans="2:16" x14ac:dyDescent="0.25">
      <c r="B143" s="12"/>
      <c r="C143" s="253" t="s">
        <v>775</v>
      </c>
      <c r="D143" s="253"/>
      <c r="E143" s="253"/>
      <c r="F143" s="253"/>
      <c r="G143" s="12"/>
      <c r="H143" s="12"/>
      <c r="I143" s="241"/>
      <c r="J143" s="241"/>
      <c r="K143" s="241"/>
      <c r="L143" s="241"/>
      <c r="M143" s="12"/>
      <c r="N143" s="12"/>
      <c r="O143" s="12"/>
      <c r="P143" s="154"/>
    </row>
    <row r="144" spans="2:16" ht="60" x14ac:dyDescent="0.25">
      <c r="B144" s="106"/>
      <c r="C144" s="259" t="s">
        <v>732</v>
      </c>
      <c r="D144" s="259" t="s">
        <v>733</v>
      </c>
      <c r="E144" s="259" t="s">
        <v>734</v>
      </c>
      <c r="F144" s="259" t="s">
        <v>735</v>
      </c>
      <c r="G144" s="104" t="s">
        <v>736</v>
      </c>
      <c r="H144" s="259" t="s">
        <v>737</v>
      </c>
      <c r="I144" s="259" t="s">
        <v>738</v>
      </c>
      <c r="J144" s="260"/>
      <c r="K144" s="261" t="s">
        <v>534</v>
      </c>
      <c r="L144" s="262" t="s">
        <v>739</v>
      </c>
      <c r="M144" s="3" t="s">
        <v>740</v>
      </c>
      <c r="N144" s="3" t="s">
        <v>741</v>
      </c>
      <c r="O144" s="3" t="s">
        <v>742</v>
      </c>
      <c r="P144" s="154"/>
    </row>
    <row r="145" spans="2:16" x14ac:dyDescent="0.25">
      <c r="B145" s="265"/>
      <c r="C145" s="266"/>
      <c r="D145" s="266"/>
      <c r="E145" s="266"/>
      <c r="F145" s="266"/>
      <c r="G145" s="265"/>
      <c r="H145" s="265" t="s">
        <v>743</v>
      </c>
      <c r="I145" s="265" t="s">
        <v>743</v>
      </c>
      <c r="J145" s="267" t="s">
        <v>744</v>
      </c>
      <c r="K145" s="268"/>
      <c r="L145" s="268"/>
      <c r="M145" s="269"/>
      <c r="N145" s="270"/>
      <c r="O145" s="270"/>
      <c r="P145" s="154"/>
    </row>
    <row r="146" spans="2:16" x14ac:dyDescent="0.25">
      <c r="B146" s="11">
        <v>1</v>
      </c>
      <c r="C146" s="156">
        <v>43466</v>
      </c>
      <c r="D146" s="156" t="s">
        <v>0</v>
      </c>
      <c r="E146" s="156"/>
      <c r="F146" s="275"/>
      <c r="G146" s="276" t="s">
        <v>745</v>
      </c>
      <c r="H146" s="277" t="str">
        <f>$K$149</f>
        <v>5% W/H TAX BEFORE PAYING BOOKSMART</v>
      </c>
      <c r="I146" s="278"/>
      <c r="J146" s="278"/>
      <c r="K146" s="279" t="s">
        <v>746</v>
      </c>
      <c r="L146" s="279" t="s">
        <v>776</v>
      </c>
      <c r="M146" s="12"/>
      <c r="N146" s="12"/>
      <c r="O146" s="12"/>
      <c r="P146" s="154"/>
    </row>
    <row r="147" spans="2:16" x14ac:dyDescent="0.25">
      <c r="B147" s="11">
        <v>2</v>
      </c>
      <c r="C147" s="156">
        <v>43466</v>
      </c>
      <c r="D147" s="156" t="s">
        <v>0</v>
      </c>
      <c r="E147" s="156"/>
      <c r="F147" s="275"/>
      <c r="G147" s="235">
        <f>$H$4</f>
        <v>0</v>
      </c>
      <c r="H147" s="277"/>
      <c r="I147" s="278">
        <f>$J$149</f>
        <v>0</v>
      </c>
      <c r="J147" s="278"/>
      <c r="K147" s="279" t="s">
        <v>748</v>
      </c>
      <c r="L147" s="279" t="s">
        <v>776</v>
      </c>
      <c r="M147" s="12"/>
      <c r="N147" s="12"/>
      <c r="O147" s="12"/>
      <c r="P147" s="154"/>
    </row>
    <row r="148" spans="2:16" x14ac:dyDescent="0.25">
      <c r="B148" s="11">
        <v>3</v>
      </c>
      <c r="C148" s="156">
        <v>43556</v>
      </c>
      <c r="D148" s="156" t="s">
        <v>0</v>
      </c>
      <c r="E148" s="156"/>
      <c r="F148" s="275"/>
      <c r="G148" s="276" t="s">
        <v>745</v>
      </c>
      <c r="H148" s="277" t="str">
        <f>$K$153</f>
        <v>5% W/H TAX BEFORE PAYING BOOKSMART</v>
      </c>
      <c r="I148" s="278"/>
      <c r="J148" s="278"/>
      <c r="K148" s="279" t="s">
        <v>746</v>
      </c>
      <c r="L148" s="279" t="s">
        <v>777</v>
      </c>
      <c r="M148" s="12"/>
      <c r="N148" s="12"/>
      <c r="O148" s="12"/>
      <c r="P148" s="154"/>
    </row>
    <row r="149" spans="2:16" x14ac:dyDescent="0.25">
      <c r="B149" s="11">
        <v>4</v>
      </c>
      <c r="C149" s="156">
        <v>43556</v>
      </c>
      <c r="D149" s="156" t="s">
        <v>0</v>
      </c>
      <c r="E149" s="156"/>
      <c r="F149" s="275"/>
      <c r="G149" s="235">
        <f>$H$4</f>
        <v>0</v>
      </c>
      <c r="H149" s="277"/>
      <c r="I149" s="278">
        <f>$J$153</f>
        <v>0</v>
      </c>
      <c r="J149" s="278"/>
      <c r="K149" s="279" t="s">
        <v>748</v>
      </c>
      <c r="L149" s="279" t="s">
        <v>777</v>
      </c>
      <c r="M149" s="12"/>
      <c r="N149" s="12"/>
      <c r="O149" s="12"/>
      <c r="P149" s="154"/>
    </row>
    <row r="150" spans="2:16" x14ac:dyDescent="0.25">
      <c r="B150" s="11">
        <v>5</v>
      </c>
      <c r="C150" s="156">
        <v>43647</v>
      </c>
      <c r="D150" s="156" t="s">
        <v>0</v>
      </c>
      <c r="E150" s="156"/>
      <c r="F150" s="275"/>
      <c r="G150" s="276" t="s">
        <v>745</v>
      </c>
      <c r="H150" s="277">
        <f>$K$157</f>
        <v>0</v>
      </c>
      <c r="I150" s="278"/>
      <c r="J150" s="278"/>
      <c r="K150" s="279" t="s">
        <v>746</v>
      </c>
      <c r="L150" s="279" t="s">
        <v>778</v>
      </c>
      <c r="M150" s="12"/>
      <c r="N150" s="12"/>
      <c r="O150" s="12"/>
      <c r="P150" s="154"/>
    </row>
    <row r="151" spans="2:16" x14ac:dyDescent="0.25">
      <c r="B151" s="11">
        <v>6</v>
      </c>
      <c r="C151" s="156">
        <v>43647</v>
      </c>
      <c r="D151" s="156" t="s">
        <v>0</v>
      </c>
      <c r="E151" s="156"/>
      <c r="F151" s="275"/>
      <c r="G151" s="235">
        <f>$H$4</f>
        <v>0</v>
      </c>
      <c r="H151" s="277"/>
      <c r="I151" s="278">
        <f>$J$157</f>
        <v>0</v>
      </c>
      <c r="J151" s="278"/>
      <c r="K151" s="279" t="s">
        <v>748</v>
      </c>
      <c r="L151" s="279" t="s">
        <v>778</v>
      </c>
      <c r="M151" s="12"/>
      <c r="N151" s="12"/>
      <c r="O151" s="12"/>
      <c r="P151" s="154"/>
    </row>
    <row r="152" spans="2:16" x14ac:dyDescent="0.25">
      <c r="B152" s="11">
        <v>7</v>
      </c>
      <c r="C152" s="156">
        <v>43739</v>
      </c>
      <c r="D152" s="156" t="s">
        <v>0</v>
      </c>
      <c r="E152" s="156"/>
      <c r="F152" s="275"/>
      <c r="G152" s="276" t="s">
        <v>745</v>
      </c>
      <c r="H152" s="277">
        <f>$K$161</f>
        <v>0</v>
      </c>
      <c r="I152" s="278"/>
      <c r="J152" s="278"/>
      <c r="K152" s="279" t="s">
        <v>746</v>
      </c>
      <c r="L152" s="279" t="s">
        <v>779</v>
      </c>
      <c r="M152" s="12"/>
      <c r="N152" s="12"/>
      <c r="O152" s="12"/>
      <c r="P152" s="154"/>
    </row>
    <row r="153" spans="2:16" x14ac:dyDescent="0.25">
      <c r="B153" s="11">
        <v>8</v>
      </c>
      <c r="C153" s="156">
        <v>43739</v>
      </c>
      <c r="D153" s="156" t="s">
        <v>0</v>
      </c>
      <c r="E153" s="156"/>
      <c r="F153" s="275"/>
      <c r="G153" s="235">
        <f>$H$4</f>
        <v>0</v>
      </c>
      <c r="H153" s="277"/>
      <c r="I153" s="278">
        <f>$J$161</f>
        <v>0</v>
      </c>
      <c r="J153" s="278"/>
      <c r="K153" s="279" t="s">
        <v>748</v>
      </c>
      <c r="L153" s="279" t="s">
        <v>779</v>
      </c>
      <c r="M153" s="12"/>
      <c r="N153" s="12"/>
      <c r="O153" s="12"/>
      <c r="P153" s="154"/>
    </row>
    <row r="154" spans="2:16" x14ac:dyDescent="0.25">
      <c r="B154" s="154"/>
      <c r="C154" s="154"/>
      <c r="D154" s="154"/>
      <c r="E154" s="154"/>
      <c r="F154" s="154"/>
      <c r="G154" s="154"/>
      <c r="H154" s="283">
        <f>SUM(H146:H153)</f>
        <v>0</v>
      </c>
      <c r="I154" s="283">
        <f>SUM(I146:I153)</f>
        <v>0</v>
      </c>
      <c r="J154" s="154"/>
      <c r="K154" s="154"/>
      <c r="L154" s="154"/>
      <c r="M154" s="154"/>
      <c r="N154" s="154"/>
      <c r="O154" s="154"/>
      <c r="P154" s="15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workbookViewId="0">
      <selection activeCell="F6" sqref="F6"/>
    </sheetView>
  </sheetViews>
  <sheetFormatPr defaultRowHeight="15" x14ac:dyDescent="0.25"/>
  <cols>
    <col min="2" max="2" width="10.7109375" bestFit="1" customWidth="1"/>
    <col min="3" max="3" width="10.85546875" style="1" customWidth="1"/>
    <col min="4" max="4" width="37" customWidth="1"/>
  </cols>
  <sheetData>
    <row r="2" spans="2:4" x14ac:dyDescent="0.25">
      <c r="C2" s="1" t="s">
        <v>782</v>
      </c>
    </row>
    <row r="4" spans="2:4" s="1" customFormat="1" x14ac:dyDescent="0.25">
      <c r="B4" s="1" t="s">
        <v>602</v>
      </c>
      <c r="C4" s="1" t="s">
        <v>601</v>
      </c>
      <c r="D4" s="1" t="s">
        <v>782</v>
      </c>
    </row>
    <row r="5" spans="2:4" x14ac:dyDescent="0.25">
      <c r="B5" s="143">
        <v>45187</v>
      </c>
      <c r="C5" s="1" t="str">
        <f>TEXT(B5, "dddd")</f>
        <v>Monday</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0"/>
  <sheetViews>
    <sheetView view="pageBreakPreview" topLeftCell="A2" zoomScaleNormal="100" zoomScaleSheetLayoutView="100" workbookViewId="0">
      <selection activeCell="M27" sqref="M27"/>
    </sheetView>
  </sheetViews>
  <sheetFormatPr defaultRowHeight="15" x14ac:dyDescent="0.25"/>
  <cols>
    <col min="1" max="1" width="3.5703125" customWidth="1"/>
    <col min="2" max="2" width="3.42578125" style="1" customWidth="1"/>
    <col min="3" max="3" width="41.7109375" customWidth="1"/>
    <col min="4" max="5" width="19.5703125" style="1" customWidth="1"/>
    <col min="6" max="6" width="27.7109375" style="1" bestFit="1" customWidth="1"/>
    <col min="7" max="7" width="3" customWidth="1"/>
  </cols>
  <sheetData>
    <row r="2" spans="2:6" x14ac:dyDescent="0.25">
      <c r="C2" s="296" t="s">
        <v>799</v>
      </c>
    </row>
    <row r="3" spans="2:6" x14ac:dyDescent="0.25">
      <c r="C3" s="311">
        <v>45188</v>
      </c>
    </row>
    <row r="4" spans="2:6" x14ac:dyDescent="0.25">
      <c r="B4" s="11"/>
      <c r="C4" s="12"/>
      <c r="D4" s="11"/>
      <c r="E4" s="11"/>
      <c r="F4" s="11"/>
    </row>
    <row r="5" spans="2:6" s="293" customFormat="1" x14ac:dyDescent="0.25">
      <c r="B5" s="294"/>
      <c r="C5" s="294" t="s">
        <v>793</v>
      </c>
      <c r="D5" s="295" t="s">
        <v>787</v>
      </c>
      <c r="E5" s="295" t="s">
        <v>786</v>
      </c>
      <c r="F5" s="295" t="s">
        <v>800</v>
      </c>
    </row>
    <row r="6" spans="2:6" s="293" customFormat="1" x14ac:dyDescent="0.25">
      <c r="B6" s="291"/>
      <c r="C6" s="291"/>
      <c r="D6" s="292"/>
      <c r="E6" s="292"/>
      <c r="F6" s="292"/>
    </row>
    <row r="7" spans="2:6" x14ac:dyDescent="0.25">
      <c r="B7" s="11">
        <v>1</v>
      </c>
      <c r="C7" s="12" t="s">
        <v>788</v>
      </c>
      <c r="D7" s="156">
        <v>43586</v>
      </c>
      <c r="E7" s="156">
        <v>45046</v>
      </c>
      <c r="F7" s="156" t="s">
        <v>830</v>
      </c>
    </row>
    <row r="8" spans="2:6" x14ac:dyDescent="0.25">
      <c r="B8" s="11">
        <v>2</v>
      </c>
      <c r="C8" s="12" t="s">
        <v>792</v>
      </c>
      <c r="D8" s="156">
        <v>43586</v>
      </c>
      <c r="E8" s="156">
        <v>45046</v>
      </c>
      <c r="F8" s="156" t="s">
        <v>831</v>
      </c>
    </row>
    <row r="9" spans="2:6" x14ac:dyDescent="0.25">
      <c r="B9" s="11">
        <v>3</v>
      </c>
      <c r="C9" s="12" t="s">
        <v>789</v>
      </c>
      <c r="D9" s="156">
        <v>43586</v>
      </c>
      <c r="E9" s="156">
        <v>45046</v>
      </c>
      <c r="F9" s="156" t="s">
        <v>831</v>
      </c>
    </row>
    <row r="10" spans="2:6" x14ac:dyDescent="0.25">
      <c r="B10" s="11">
        <v>4</v>
      </c>
      <c r="C10" s="12" t="s">
        <v>790</v>
      </c>
      <c r="D10" s="156">
        <v>43586</v>
      </c>
      <c r="E10" s="156">
        <v>45046</v>
      </c>
      <c r="F10" s="156" t="s">
        <v>830</v>
      </c>
    </row>
    <row r="11" spans="2:6" x14ac:dyDescent="0.25">
      <c r="B11" s="11">
        <v>5</v>
      </c>
      <c r="C11" s="12" t="s">
        <v>791</v>
      </c>
      <c r="D11" s="156">
        <v>43586</v>
      </c>
      <c r="E11" s="156">
        <v>45046</v>
      </c>
      <c r="F11" s="156" t="s">
        <v>831</v>
      </c>
    </row>
    <row r="12" spans="2:6" x14ac:dyDescent="0.25">
      <c r="B12" s="11"/>
      <c r="C12" s="12"/>
      <c r="D12" s="11"/>
      <c r="E12" s="11"/>
      <c r="F12" s="11"/>
    </row>
    <row r="13" spans="2:6" ht="30" x14ac:dyDescent="0.25">
      <c r="B13" s="2">
        <v>6</v>
      </c>
      <c r="C13" s="303" t="s">
        <v>822</v>
      </c>
      <c r="D13" s="295" t="s">
        <v>807</v>
      </c>
      <c r="E13" s="295" t="s">
        <v>808</v>
      </c>
      <c r="F13" s="295" t="s">
        <v>800</v>
      </c>
    </row>
    <row r="14" spans="2:6" x14ac:dyDescent="0.25">
      <c r="B14" s="11" t="s">
        <v>0</v>
      </c>
      <c r="C14" s="12" t="s">
        <v>818</v>
      </c>
      <c r="D14" s="302" t="s">
        <v>811</v>
      </c>
      <c r="E14" s="302" t="s">
        <v>812</v>
      </c>
      <c r="F14" s="11" t="s">
        <v>817</v>
      </c>
    </row>
    <row r="15" spans="2:6" x14ac:dyDescent="0.25">
      <c r="B15" s="11" t="s">
        <v>0</v>
      </c>
      <c r="C15" s="12" t="s">
        <v>818</v>
      </c>
      <c r="D15" s="302" t="s">
        <v>813</v>
      </c>
      <c r="E15" s="302" t="s">
        <v>814</v>
      </c>
      <c r="F15" s="11" t="s">
        <v>817</v>
      </c>
    </row>
    <row r="16" spans="2:6" x14ac:dyDescent="0.25">
      <c r="B16" s="11" t="s">
        <v>0</v>
      </c>
      <c r="C16" s="12" t="s">
        <v>818</v>
      </c>
      <c r="D16" s="302" t="s">
        <v>815</v>
      </c>
      <c r="E16" s="302" t="s">
        <v>815</v>
      </c>
      <c r="F16" s="11" t="s">
        <v>820</v>
      </c>
    </row>
    <row r="17" spans="2:6" s="305" customFormat="1" ht="30" x14ac:dyDescent="0.25">
      <c r="B17" s="306" t="s">
        <v>0</v>
      </c>
      <c r="C17" s="307" t="s">
        <v>823</v>
      </c>
      <c r="D17" s="304" t="s">
        <v>819</v>
      </c>
      <c r="E17" s="304" t="s">
        <v>816</v>
      </c>
      <c r="F17" s="308" t="s">
        <v>821</v>
      </c>
    </row>
    <row r="18" spans="2:6" x14ac:dyDescent="0.25">
      <c r="B18" s="11"/>
      <c r="C18" s="12"/>
      <c r="D18" s="11"/>
      <c r="E18" s="11"/>
      <c r="F18" s="11"/>
    </row>
    <row r="19" spans="2:6" x14ac:dyDescent="0.25">
      <c r="B19" s="11">
        <v>7</v>
      </c>
      <c r="C19" s="12" t="s">
        <v>794</v>
      </c>
      <c r="D19" s="156">
        <v>43586</v>
      </c>
      <c r="E19" s="156">
        <v>44196</v>
      </c>
      <c r="F19" s="156"/>
    </row>
    <row r="20" spans="2:6" x14ac:dyDescent="0.25">
      <c r="B20" s="11">
        <v>8</v>
      </c>
      <c r="C20" s="12" t="s">
        <v>795</v>
      </c>
      <c r="D20" s="156">
        <v>44197</v>
      </c>
      <c r="E20" s="156">
        <v>45046</v>
      </c>
      <c r="F20" s="156"/>
    </row>
    <row r="21" spans="2:6" x14ac:dyDescent="0.25">
      <c r="B21" s="11"/>
      <c r="C21" s="12"/>
      <c r="D21" s="11"/>
      <c r="E21" s="11"/>
      <c r="F21" s="11"/>
    </row>
    <row r="22" spans="2:6" x14ac:dyDescent="0.25">
      <c r="B22" s="154"/>
      <c r="C22" s="300"/>
      <c r="D22" s="152"/>
      <c r="E22" s="152"/>
      <c r="F22" s="152"/>
    </row>
    <row r="23" spans="2:6" x14ac:dyDescent="0.25">
      <c r="B23" s="11" t="s">
        <v>0</v>
      </c>
      <c r="C23" s="12" t="s">
        <v>829</v>
      </c>
      <c r="D23" s="298" t="s">
        <v>797</v>
      </c>
      <c r="E23" s="11"/>
      <c r="F23" s="11"/>
    </row>
    <row r="24" spans="2:6" ht="15.75" thickBot="1" x14ac:dyDescent="0.3">
      <c r="B24" s="11" t="s">
        <v>0</v>
      </c>
      <c r="C24" s="12" t="s">
        <v>796</v>
      </c>
      <c r="D24" s="156"/>
      <c r="E24" s="11"/>
      <c r="F24" s="11"/>
    </row>
    <row r="25" spans="2:6" ht="33.75" customHeight="1" thickBot="1" x14ac:dyDescent="0.3">
      <c r="B25" s="11" t="s">
        <v>0</v>
      </c>
      <c r="C25" s="309" t="s">
        <v>798</v>
      </c>
      <c r="D25" s="299"/>
      <c r="E25" s="297"/>
      <c r="F25" s="11"/>
    </row>
    <row r="26" spans="2:6" x14ac:dyDescent="0.25">
      <c r="B26" s="152"/>
      <c r="C26" s="154"/>
      <c r="D26" s="300"/>
      <c r="E26" s="152"/>
      <c r="F26" s="152"/>
    </row>
    <row r="27" spans="2:6" x14ac:dyDescent="0.25">
      <c r="B27" s="11" t="s">
        <v>0</v>
      </c>
      <c r="C27" s="12" t="s">
        <v>828</v>
      </c>
      <c r="D27" s="11" t="s">
        <v>824</v>
      </c>
      <c r="E27" s="11" t="s">
        <v>825</v>
      </c>
      <c r="F27" s="11"/>
    </row>
    <row r="28" spans="2:6" ht="15.75" thickBot="1" x14ac:dyDescent="0.3">
      <c r="B28" s="11" t="s">
        <v>0</v>
      </c>
      <c r="C28" s="12" t="s">
        <v>827</v>
      </c>
      <c r="D28" s="298"/>
      <c r="E28" s="11"/>
      <c r="F28" s="11"/>
    </row>
    <row r="29" spans="2:6" ht="33.75" customHeight="1" thickBot="1" x14ac:dyDescent="0.3">
      <c r="B29" s="11" t="s">
        <v>0</v>
      </c>
      <c r="C29" s="310" t="s">
        <v>826</v>
      </c>
      <c r="D29" s="299"/>
      <c r="E29" s="299"/>
      <c r="F29" s="11"/>
    </row>
    <row r="30" spans="2:6" x14ac:dyDescent="0.25">
      <c r="B30" s="154"/>
      <c r="C30" s="300"/>
      <c r="D30" s="152"/>
      <c r="E30" s="152"/>
      <c r="F30" s="152"/>
    </row>
    <row r="31" spans="2:6" x14ac:dyDescent="0.25">
      <c r="B31" s="11"/>
      <c r="C31" s="301" t="s">
        <v>809</v>
      </c>
      <c r="D31" s="11"/>
      <c r="E31" s="11"/>
      <c r="F31" s="11"/>
    </row>
    <row r="32" spans="2:6" x14ac:dyDescent="0.25">
      <c r="B32" s="11"/>
      <c r="C32" s="12" t="s">
        <v>801</v>
      </c>
      <c r="D32" s="11"/>
      <c r="E32" s="11"/>
      <c r="F32" s="11"/>
    </row>
    <row r="33" spans="2:6" x14ac:dyDescent="0.25">
      <c r="B33" s="11"/>
      <c r="C33" s="12" t="s">
        <v>802</v>
      </c>
      <c r="D33" s="11"/>
      <c r="E33" s="11"/>
      <c r="F33" s="11"/>
    </row>
    <row r="34" spans="2:6" x14ac:dyDescent="0.25">
      <c r="B34" s="11"/>
      <c r="C34" s="12"/>
      <c r="D34" s="11"/>
      <c r="E34" s="11"/>
      <c r="F34" s="11"/>
    </row>
    <row r="35" spans="2:6" x14ac:dyDescent="0.25">
      <c r="B35" s="11"/>
      <c r="C35" s="12" t="s">
        <v>803</v>
      </c>
      <c r="D35" s="11"/>
      <c r="E35" s="11"/>
      <c r="F35" s="11"/>
    </row>
    <row r="36" spans="2:6" x14ac:dyDescent="0.25">
      <c r="B36" s="11"/>
      <c r="C36" s="12" t="s">
        <v>810</v>
      </c>
      <c r="D36" s="11"/>
      <c r="E36" s="11"/>
      <c r="F36" s="11"/>
    </row>
    <row r="37" spans="2:6" x14ac:dyDescent="0.25">
      <c r="B37" s="11"/>
      <c r="C37" s="12" t="s">
        <v>804</v>
      </c>
      <c r="D37" s="11"/>
      <c r="E37" s="11"/>
      <c r="F37" s="11"/>
    </row>
    <row r="38" spans="2:6" x14ac:dyDescent="0.25">
      <c r="B38" s="11"/>
      <c r="C38" s="12" t="s">
        <v>805</v>
      </c>
      <c r="D38" s="11"/>
      <c r="E38" s="11"/>
      <c r="F38" s="11"/>
    </row>
    <row r="39" spans="2:6" x14ac:dyDescent="0.25">
      <c r="B39" s="11"/>
      <c r="C39" s="12" t="s">
        <v>806</v>
      </c>
      <c r="D39" s="11"/>
      <c r="E39" s="11"/>
      <c r="F39" s="11"/>
    </row>
    <row r="40" spans="2:6" x14ac:dyDescent="0.25">
      <c r="B40" s="11"/>
      <c r="C40" s="12"/>
      <c r="D40" s="11"/>
      <c r="E40" s="11"/>
      <c r="F40" s="11"/>
    </row>
  </sheetData>
  <pageMargins left="0.19685039370078741" right="0.19685039370078741" top="0.74803149606299213" bottom="0.74803149606299213" header="0.31496062992125984" footer="0.31496062992125984"/>
  <pageSetup scale="8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80"/>
  <sheetViews>
    <sheetView topLeftCell="C1" workbookViewId="0">
      <selection activeCell="G11" sqref="G11"/>
    </sheetView>
  </sheetViews>
  <sheetFormatPr defaultRowHeight="15" x14ac:dyDescent="0.25"/>
  <cols>
    <col min="4" max="4" width="5" customWidth="1"/>
    <col min="5" max="5" width="8.42578125" customWidth="1"/>
    <col min="6" max="6" width="27.7109375" bestFit="1" customWidth="1"/>
    <col min="7" max="7" width="14.85546875" customWidth="1"/>
    <col min="8" max="8" width="16.42578125" bestFit="1" customWidth="1"/>
    <col min="9" max="9" width="16.42578125" customWidth="1"/>
    <col min="10" max="12" width="10.42578125" style="1" customWidth="1"/>
    <col min="17" max="17" width="11.7109375" bestFit="1" customWidth="1"/>
  </cols>
  <sheetData>
    <row r="2" spans="2:26" x14ac:dyDescent="0.25">
      <c r="B2" s="12"/>
      <c r="C2" s="12"/>
      <c r="D2" s="12" t="s">
        <v>832</v>
      </c>
      <c r="E2" s="12"/>
      <c r="F2" s="12"/>
      <c r="G2" s="12"/>
      <c r="H2" s="12"/>
      <c r="I2" s="12"/>
      <c r="J2" s="11"/>
      <c r="K2" s="11"/>
      <c r="L2" s="11"/>
      <c r="M2" s="12"/>
      <c r="N2" s="12"/>
      <c r="O2" s="12"/>
    </row>
    <row r="3" spans="2:26" s="312" customFormat="1" ht="30" x14ac:dyDescent="0.25">
      <c r="B3" s="313"/>
      <c r="C3" s="313"/>
      <c r="D3" s="313"/>
      <c r="E3" s="313"/>
      <c r="F3" s="313"/>
      <c r="G3" s="313"/>
      <c r="H3" s="314" t="s">
        <v>857</v>
      </c>
      <c r="I3" s="314" t="s">
        <v>861</v>
      </c>
      <c r="J3" s="314" t="s">
        <v>842</v>
      </c>
      <c r="K3" s="314" t="s">
        <v>843</v>
      </c>
      <c r="L3" s="313" t="s">
        <v>836</v>
      </c>
      <c r="M3" s="313"/>
      <c r="N3" s="313"/>
      <c r="O3" s="313"/>
    </row>
    <row r="4" spans="2:26" x14ac:dyDescent="0.25">
      <c r="B4" s="12">
        <v>1</v>
      </c>
      <c r="C4" s="12" t="s">
        <v>856</v>
      </c>
      <c r="D4" s="12"/>
      <c r="E4" s="12"/>
      <c r="F4" s="12"/>
      <c r="G4" s="12"/>
      <c r="H4" s="12"/>
      <c r="I4" s="12"/>
      <c r="J4" s="315" t="s">
        <v>833</v>
      </c>
      <c r="K4" s="315" t="s">
        <v>837</v>
      </c>
      <c r="L4" s="315"/>
      <c r="M4" s="12"/>
      <c r="N4" s="12"/>
      <c r="O4" s="12"/>
    </row>
    <row r="5" spans="2:26" x14ac:dyDescent="0.25">
      <c r="B5" s="12"/>
      <c r="C5" s="2">
        <v>1</v>
      </c>
      <c r="D5" s="12" t="s">
        <v>849</v>
      </c>
      <c r="E5" s="12"/>
      <c r="F5" s="12"/>
      <c r="G5" s="12"/>
      <c r="H5" s="12"/>
      <c r="I5" s="12"/>
      <c r="J5" s="315"/>
      <c r="K5" s="315"/>
      <c r="L5" s="315"/>
      <c r="M5" s="12"/>
      <c r="N5" s="12"/>
      <c r="O5" s="12"/>
    </row>
    <row r="6" spans="2:26" x14ac:dyDescent="0.25">
      <c r="B6" s="12"/>
      <c r="C6" s="2"/>
      <c r="D6" s="11">
        <v>1</v>
      </c>
      <c r="E6" s="12" t="s">
        <v>32</v>
      </c>
      <c r="F6" s="12"/>
      <c r="G6" s="12" t="s">
        <v>849</v>
      </c>
      <c r="H6" s="12" t="s">
        <v>858</v>
      </c>
      <c r="I6" s="12" t="s">
        <v>27</v>
      </c>
      <c r="J6" s="315"/>
      <c r="K6" s="315"/>
      <c r="L6" s="315"/>
      <c r="M6" s="12"/>
      <c r="N6" s="12"/>
      <c r="O6" s="12"/>
    </row>
    <row r="7" spans="2:26" x14ac:dyDescent="0.25">
      <c r="B7" s="12"/>
      <c r="C7" s="2"/>
      <c r="D7" s="11">
        <v>2</v>
      </c>
      <c r="E7" s="12" t="s">
        <v>848</v>
      </c>
      <c r="F7" s="12"/>
      <c r="G7" s="12" t="s">
        <v>849</v>
      </c>
      <c r="H7" s="12" t="s">
        <v>858</v>
      </c>
      <c r="I7" s="12" t="s">
        <v>27</v>
      </c>
      <c r="J7" s="315"/>
      <c r="K7" s="315"/>
      <c r="L7" s="315"/>
      <c r="M7" s="12"/>
      <c r="N7" s="12"/>
      <c r="O7" s="12"/>
    </row>
    <row r="8" spans="2:26" x14ac:dyDescent="0.25">
      <c r="B8" s="12"/>
      <c r="C8" s="2"/>
      <c r="D8" s="11">
        <v>3</v>
      </c>
      <c r="E8" s="12" t="s">
        <v>34</v>
      </c>
      <c r="F8" s="12"/>
      <c r="G8" s="12" t="s">
        <v>849</v>
      </c>
      <c r="H8" s="12" t="s">
        <v>858</v>
      </c>
      <c r="I8" s="12" t="s">
        <v>27</v>
      </c>
      <c r="J8" s="315"/>
      <c r="K8" s="315"/>
      <c r="L8" s="315"/>
      <c r="M8" s="12"/>
      <c r="N8" s="12"/>
      <c r="O8" s="12"/>
    </row>
    <row r="9" spans="2:26" x14ac:dyDescent="0.25">
      <c r="B9" s="12"/>
      <c r="C9" s="2"/>
      <c r="D9" s="11">
        <v>4</v>
      </c>
      <c r="E9" s="12" t="s">
        <v>38</v>
      </c>
      <c r="F9" s="12"/>
      <c r="G9" s="12" t="s">
        <v>849</v>
      </c>
      <c r="H9" s="12" t="s">
        <v>858</v>
      </c>
      <c r="I9" s="12" t="s">
        <v>27</v>
      </c>
      <c r="J9" s="315"/>
      <c r="K9" s="315"/>
      <c r="L9" s="315"/>
      <c r="M9" s="12"/>
      <c r="N9" s="12"/>
      <c r="O9" s="12"/>
    </row>
    <row r="10" spans="2:26" x14ac:dyDescent="0.25">
      <c r="B10" s="12"/>
      <c r="C10" s="2"/>
      <c r="D10" s="11">
        <v>5</v>
      </c>
      <c r="E10" s="12" t="s">
        <v>46</v>
      </c>
      <c r="F10" s="12"/>
      <c r="G10" s="12" t="s">
        <v>849</v>
      </c>
      <c r="H10" s="12" t="s">
        <v>858</v>
      </c>
      <c r="I10" s="12" t="s">
        <v>27</v>
      </c>
      <c r="J10" s="315"/>
      <c r="K10" s="315"/>
      <c r="L10" s="315"/>
      <c r="M10" s="12"/>
      <c r="N10" s="12"/>
      <c r="O10" s="12"/>
    </row>
    <row r="11" spans="2:26" x14ac:dyDescent="0.25">
      <c r="B11" s="12"/>
      <c r="C11" s="2"/>
      <c r="D11" s="11">
        <v>6</v>
      </c>
      <c r="E11" s="12" t="s">
        <v>48</v>
      </c>
      <c r="F11" s="12"/>
      <c r="G11" s="12" t="s">
        <v>849</v>
      </c>
      <c r="H11" s="12" t="s">
        <v>858</v>
      </c>
      <c r="I11" s="12" t="s">
        <v>27</v>
      </c>
      <c r="J11" s="315"/>
      <c r="K11" s="315"/>
      <c r="L11" s="315"/>
      <c r="M11" s="12"/>
      <c r="N11" s="12"/>
      <c r="O11" s="12"/>
    </row>
    <row r="12" spans="2:26" x14ac:dyDescent="0.25">
      <c r="B12" s="12"/>
      <c r="C12" s="2">
        <v>2</v>
      </c>
      <c r="D12" s="12" t="s">
        <v>860</v>
      </c>
      <c r="E12" s="12"/>
      <c r="F12" s="12"/>
      <c r="G12" s="12"/>
      <c r="H12" s="12"/>
      <c r="I12" s="12"/>
      <c r="J12" s="315"/>
      <c r="K12" s="315"/>
      <c r="L12" s="315"/>
      <c r="M12" s="12"/>
      <c r="N12" s="12"/>
      <c r="O12" s="12"/>
    </row>
    <row r="13" spans="2:26" x14ac:dyDescent="0.25">
      <c r="B13" s="12"/>
      <c r="C13" s="2"/>
      <c r="D13" s="11">
        <v>1</v>
      </c>
      <c r="E13" s="12" t="s">
        <v>850</v>
      </c>
      <c r="F13" s="12"/>
      <c r="G13" s="12"/>
      <c r="H13" s="12" t="s">
        <v>859</v>
      </c>
      <c r="I13" s="12" t="s">
        <v>27</v>
      </c>
      <c r="J13" s="315"/>
      <c r="K13" s="315"/>
      <c r="L13" s="315"/>
      <c r="M13" s="12"/>
      <c r="N13" s="12"/>
      <c r="O13" s="12"/>
    </row>
    <row r="14" spans="2:26" x14ac:dyDescent="0.25">
      <c r="B14" s="12"/>
      <c r="C14" s="2"/>
      <c r="D14" s="11">
        <v>2</v>
      </c>
      <c r="E14" s="12" t="s">
        <v>851</v>
      </c>
      <c r="F14" s="12"/>
      <c r="G14" s="12"/>
      <c r="H14" s="12" t="s">
        <v>859</v>
      </c>
      <c r="I14" s="12" t="s">
        <v>27</v>
      </c>
      <c r="J14" s="315"/>
      <c r="K14" s="315"/>
      <c r="L14" s="315"/>
      <c r="M14" s="12"/>
      <c r="N14" s="12"/>
      <c r="O14" s="12"/>
      <c r="Q14" s="12"/>
      <c r="R14" s="12"/>
      <c r="S14" s="12"/>
      <c r="T14" s="12"/>
      <c r="U14" s="12"/>
      <c r="V14" s="12"/>
      <c r="W14" s="12"/>
      <c r="X14" s="12"/>
      <c r="Y14" s="12"/>
      <c r="Z14" s="12"/>
    </row>
    <row r="15" spans="2:26" x14ac:dyDescent="0.25">
      <c r="B15" s="12"/>
      <c r="C15" s="2"/>
      <c r="D15" s="11">
        <v>3</v>
      </c>
      <c r="E15" s="12" t="s">
        <v>852</v>
      </c>
      <c r="F15" s="12"/>
      <c r="G15" s="12"/>
      <c r="H15" s="12" t="s">
        <v>859</v>
      </c>
      <c r="I15" s="12" t="s">
        <v>27</v>
      </c>
      <c r="J15" s="315"/>
      <c r="K15" s="315"/>
      <c r="L15" s="315"/>
      <c r="M15" s="12"/>
      <c r="N15" s="12"/>
      <c r="O15" s="12"/>
      <c r="Q15" s="12"/>
      <c r="R15" s="12"/>
      <c r="S15" s="12" t="s">
        <v>169</v>
      </c>
      <c r="T15" s="12" t="s">
        <v>174</v>
      </c>
      <c r="U15" s="12" t="s">
        <v>545</v>
      </c>
      <c r="V15" s="12" t="s">
        <v>889</v>
      </c>
      <c r="W15" s="12" t="s">
        <v>891</v>
      </c>
      <c r="X15" s="12" t="s">
        <v>127</v>
      </c>
      <c r="Y15" s="12" t="s">
        <v>892</v>
      </c>
      <c r="Z15" s="12" t="s">
        <v>163</v>
      </c>
    </row>
    <row r="16" spans="2:26" x14ac:dyDescent="0.25">
      <c r="B16" s="12"/>
      <c r="C16" s="2"/>
      <c r="D16" s="11"/>
      <c r="E16" s="12">
        <v>1</v>
      </c>
      <c r="F16" s="12" t="s">
        <v>855</v>
      </c>
      <c r="G16" s="12"/>
      <c r="H16" s="12" t="s">
        <v>859</v>
      </c>
      <c r="I16" s="12" t="s">
        <v>27</v>
      </c>
      <c r="J16" s="315"/>
      <c r="K16" s="315"/>
      <c r="L16" s="315"/>
      <c r="M16" s="12"/>
      <c r="N16" s="12"/>
      <c r="O16" s="12"/>
      <c r="Q16" s="12" t="s">
        <v>888</v>
      </c>
      <c r="R16" s="12">
        <v>70</v>
      </c>
      <c r="S16" s="12"/>
      <c r="T16" s="12"/>
      <c r="U16" s="12"/>
      <c r="V16" s="154" t="s">
        <v>890</v>
      </c>
      <c r="W16" s="12"/>
      <c r="X16" s="12"/>
      <c r="Y16" s="12"/>
      <c r="Z16" s="154" t="s">
        <v>890</v>
      </c>
    </row>
    <row r="17" spans="2:26" x14ac:dyDescent="0.25">
      <c r="B17" s="12"/>
      <c r="C17" s="2"/>
      <c r="D17" s="11"/>
      <c r="E17" s="12">
        <v>2</v>
      </c>
      <c r="F17" s="12" t="s">
        <v>853</v>
      </c>
      <c r="G17" s="12"/>
      <c r="H17" s="12" t="s">
        <v>858</v>
      </c>
      <c r="I17" s="12" t="s">
        <v>27</v>
      </c>
      <c r="J17" s="315"/>
      <c r="K17" s="315"/>
      <c r="L17" s="315"/>
      <c r="M17" s="12"/>
      <c r="N17" s="12"/>
      <c r="O17" s="12"/>
      <c r="Q17" s="12" t="s">
        <v>887</v>
      </c>
      <c r="R17" s="12">
        <v>5</v>
      </c>
      <c r="S17" s="12"/>
      <c r="T17" s="12"/>
      <c r="U17" s="12"/>
      <c r="V17" s="12"/>
      <c r="W17" s="12"/>
      <c r="X17" s="12"/>
      <c r="Y17" s="12"/>
      <c r="Z17" s="12"/>
    </row>
    <row r="18" spans="2:26" x14ac:dyDescent="0.25">
      <c r="B18" s="12"/>
      <c r="C18" s="2"/>
      <c r="D18" s="11"/>
      <c r="E18" s="12">
        <v>3</v>
      </c>
      <c r="F18" s="12" t="s">
        <v>854</v>
      </c>
      <c r="G18" s="12"/>
      <c r="H18" s="12" t="s">
        <v>858</v>
      </c>
      <c r="I18" s="12" t="s">
        <v>27</v>
      </c>
      <c r="J18" s="315"/>
      <c r="K18" s="315"/>
      <c r="L18" s="315"/>
      <c r="M18" s="12"/>
      <c r="N18" s="12"/>
      <c r="O18" s="12"/>
      <c r="Q18" s="12" t="s">
        <v>886</v>
      </c>
      <c r="R18" s="12">
        <f>R16*R17</f>
        <v>350</v>
      </c>
      <c r="S18" s="12"/>
      <c r="T18" s="12"/>
      <c r="U18" s="12"/>
      <c r="V18" s="12"/>
      <c r="W18" s="154" t="s">
        <v>890</v>
      </c>
      <c r="X18" s="154" t="s">
        <v>890</v>
      </c>
      <c r="Y18" s="154" t="s">
        <v>890</v>
      </c>
      <c r="Z18" s="12"/>
    </row>
    <row r="19" spans="2:26" x14ac:dyDescent="0.25">
      <c r="B19" s="12"/>
      <c r="C19" s="2"/>
      <c r="D19" s="11">
        <v>4</v>
      </c>
      <c r="E19" s="12"/>
      <c r="F19" s="12"/>
      <c r="G19" s="12"/>
      <c r="H19" s="12"/>
      <c r="I19" s="12"/>
      <c r="J19" s="315"/>
      <c r="K19" s="315"/>
      <c r="L19" s="315"/>
      <c r="M19" s="12"/>
      <c r="N19" s="12"/>
      <c r="O19" s="12"/>
      <c r="Q19" s="12"/>
      <c r="R19" s="12"/>
      <c r="S19" s="12"/>
      <c r="T19" s="12"/>
      <c r="U19" s="12"/>
      <c r="V19" s="12"/>
      <c r="W19" s="12"/>
      <c r="X19" s="12"/>
      <c r="Y19" s="12"/>
      <c r="Z19" s="12"/>
    </row>
    <row r="20" spans="2:26" x14ac:dyDescent="0.25">
      <c r="B20" s="12"/>
      <c r="C20" s="2"/>
      <c r="D20" s="11"/>
      <c r="E20" s="12"/>
      <c r="F20" s="12"/>
      <c r="G20" s="12"/>
      <c r="H20" s="12"/>
      <c r="I20" s="12"/>
      <c r="J20" s="315"/>
      <c r="K20" s="315"/>
      <c r="L20" s="315"/>
      <c r="M20" s="12"/>
      <c r="N20" s="12"/>
      <c r="O20" s="12"/>
      <c r="Q20" s="12"/>
      <c r="R20" s="12"/>
      <c r="S20" s="12"/>
      <c r="T20" s="12"/>
      <c r="U20" s="12"/>
      <c r="V20" s="12"/>
      <c r="W20" s="12"/>
      <c r="X20" s="12"/>
      <c r="Y20" s="12"/>
      <c r="Z20" s="12"/>
    </row>
    <row r="21" spans="2:26" x14ac:dyDescent="0.25">
      <c r="B21" s="12">
        <v>2</v>
      </c>
      <c r="C21" s="306" t="s">
        <v>867</v>
      </c>
      <c r="D21" s="11"/>
      <c r="E21" s="12"/>
      <c r="F21" s="12"/>
      <c r="G21" s="12"/>
      <c r="H21" s="12"/>
      <c r="I21" s="12"/>
      <c r="J21" s="315"/>
      <c r="K21" s="315"/>
      <c r="L21" s="315"/>
      <c r="M21" s="12"/>
      <c r="N21" s="12"/>
      <c r="O21" s="12"/>
    </row>
    <row r="22" spans="2:26" x14ac:dyDescent="0.25">
      <c r="B22" s="12"/>
      <c r="C22" s="2"/>
      <c r="D22" s="11"/>
      <c r="E22" s="12"/>
      <c r="F22" s="12"/>
      <c r="G22" s="12"/>
      <c r="H22" s="12"/>
      <c r="I22" s="12"/>
      <c r="J22" s="315"/>
      <c r="K22" s="315"/>
      <c r="L22" s="315"/>
      <c r="M22" s="12"/>
      <c r="N22" s="12"/>
      <c r="O22" s="12"/>
    </row>
    <row r="23" spans="2:26" x14ac:dyDescent="0.25">
      <c r="B23" s="12">
        <v>3</v>
      </c>
      <c r="C23" s="306" t="s">
        <v>868</v>
      </c>
      <c r="D23" s="11"/>
      <c r="E23" s="12"/>
      <c r="F23" s="12"/>
      <c r="G23" s="12"/>
      <c r="H23" s="12"/>
      <c r="I23" s="12"/>
      <c r="J23" s="315"/>
      <c r="K23" s="315"/>
      <c r="L23" s="315"/>
      <c r="M23" s="12"/>
      <c r="N23" s="12"/>
      <c r="O23" s="12"/>
    </row>
    <row r="24" spans="2:26" x14ac:dyDescent="0.25">
      <c r="B24" s="12"/>
      <c r="C24" s="2"/>
      <c r="D24" s="11"/>
      <c r="E24" s="12"/>
      <c r="F24" s="12"/>
      <c r="G24" s="12"/>
      <c r="H24" s="12"/>
      <c r="I24" s="12"/>
      <c r="J24" s="315"/>
      <c r="K24" s="315"/>
      <c r="L24" s="315"/>
      <c r="M24" s="12"/>
      <c r="N24" s="12"/>
      <c r="O24" s="12"/>
    </row>
    <row r="25" spans="2:26" x14ac:dyDescent="0.25">
      <c r="B25" s="12"/>
      <c r="C25" s="2"/>
      <c r="D25" s="11"/>
      <c r="E25" s="12"/>
      <c r="F25" s="12"/>
      <c r="G25" s="12"/>
      <c r="H25" s="12"/>
      <c r="I25" s="12"/>
      <c r="J25" s="315"/>
      <c r="K25" s="315"/>
      <c r="L25" s="315"/>
      <c r="M25" s="12"/>
      <c r="N25" s="12"/>
      <c r="O25" s="12"/>
    </row>
    <row r="26" spans="2:26" x14ac:dyDescent="0.25">
      <c r="B26" s="12">
        <v>2</v>
      </c>
      <c r="C26" s="2"/>
      <c r="D26" s="12" t="s">
        <v>838</v>
      </c>
      <c r="E26" s="12"/>
      <c r="F26" s="12"/>
      <c r="G26" s="12"/>
      <c r="H26" s="12"/>
      <c r="I26" s="12"/>
      <c r="J26" s="315" t="s">
        <v>837</v>
      </c>
      <c r="K26" s="315" t="s">
        <v>837</v>
      </c>
      <c r="L26" s="315"/>
      <c r="M26" s="12"/>
      <c r="N26" s="12"/>
      <c r="O26" s="12"/>
    </row>
    <row r="27" spans="2:26" x14ac:dyDescent="0.25">
      <c r="B27" s="12"/>
      <c r="C27" s="2"/>
      <c r="D27" s="11">
        <v>1</v>
      </c>
      <c r="E27" s="12" t="s">
        <v>839</v>
      </c>
      <c r="F27" s="12"/>
      <c r="G27" s="12"/>
      <c r="H27" s="12"/>
      <c r="I27" s="12"/>
      <c r="J27" s="315"/>
      <c r="K27" s="315"/>
      <c r="L27" s="315"/>
      <c r="M27" s="12"/>
      <c r="N27" s="12"/>
      <c r="O27" s="12"/>
    </row>
    <row r="28" spans="2:26" x14ac:dyDescent="0.25">
      <c r="B28" s="12"/>
      <c r="C28" s="2"/>
      <c r="D28" s="11">
        <v>2</v>
      </c>
      <c r="E28" s="12" t="s">
        <v>840</v>
      </c>
      <c r="F28" s="12"/>
      <c r="G28" s="12"/>
      <c r="H28" s="12"/>
      <c r="I28" s="12"/>
      <c r="J28" s="315"/>
      <c r="K28" s="315"/>
      <c r="L28" s="315"/>
      <c r="M28" s="12"/>
      <c r="N28" s="12"/>
      <c r="O28" s="12"/>
    </row>
    <row r="29" spans="2:26" x14ac:dyDescent="0.25">
      <c r="B29" s="12">
        <v>3</v>
      </c>
      <c r="C29" s="2"/>
      <c r="D29" s="12" t="s">
        <v>834</v>
      </c>
      <c r="E29" s="12"/>
      <c r="F29" s="12"/>
      <c r="G29" s="12"/>
      <c r="H29" s="12"/>
      <c r="I29" s="12"/>
      <c r="J29" s="315" t="s">
        <v>837</v>
      </c>
      <c r="K29" s="316" t="s">
        <v>844</v>
      </c>
      <c r="L29" s="315"/>
      <c r="M29" s="12"/>
      <c r="N29" s="12"/>
      <c r="O29" s="12"/>
    </row>
    <row r="30" spans="2:26" x14ac:dyDescent="0.25">
      <c r="B30" s="12"/>
      <c r="C30" s="2"/>
      <c r="D30" s="11">
        <v>1</v>
      </c>
      <c r="E30" s="12" t="s">
        <v>845</v>
      </c>
      <c r="F30" s="12"/>
      <c r="G30" s="12"/>
      <c r="H30" s="12"/>
      <c r="I30" s="12"/>
      <c r="J30" s="315"/>
      <c r="K30" s="316"/>
      <c r="L30" s="315"/>
      <c r="M30" s="12"/>
      <c r="N30" s="12"/>
      <c r="O30" s="12"/>
    </row>
    <row r="31" spans="2:26" x14ac:dyDescent="0.25">
      <c r="B31" s="12"/>
      <c r="C31" s="2"/>
      <c r="D31" s="11">
        <v>2</v>
      </c>
      <c r="E31" s="12" t="s">
        <v>847</v>
      </c>
      <c r="F31" s="12"/>
      <c r="G31" s="12"/>
      <c r="H31" s="12"/>
      <c r="I31" s="12"/>
      <c r="J31" s="315"/>
      <c r="K31" s="316"/>
      <c r="L31" s="315"/>
      <c r="M31" s="12"/>
      <c r="N31" s="12"/>
      <c r="O31" s="12"/>
    </row>
    <row r="32" spans="2:26" x14ac:dyDescent="0.25">
      <c r="B32" s="12"/>
      <c r="C32" s="2"/>
      <c r="D32" s="11">
        <v>3</v>
      </c>
      <c r="E32" s="12" t="s">
        <v>846</v>
      </c>
      <c r="F32" s="12"/>
      <c r="G32" s="12"/>
      <c r="H32" s="12"/>
      <c r="I32" s="12"/>
      <c r="J32" s="315"/>
      <c r="K32" s="316"/>
      <c r="L32" s="315"/>
      <c r="M32" s="12"/>
      <c r="N32" s="12"/>
      <c r="O32" s="12"/>
    </row>
    <row r="33" spans="2:15" x14ac:dyDescent="0.25">
      <c r="B33" s="12">
        <v>4</v>
      </c>
      <c r="C33" s="2"/>
      <c r="D33" s="12" t="s">
        <v>835</v>
      </c>
      <c r="E33" s="12"/>
      <c r="F33" s="12"/>
      <c r="G33" s="12"/>
      <c r="H33" s="12"/>
      <c r="I33" s="12"/>
      <c r="J33" s="315" t="s">
        <v>841</v>
      </c>
      <c r="K33" s="315"/>
      <c r="L33" s="315"/>
      <c r="M33" s="12"/>
      <c r="N33" s="12"/>
      <c r="O33" s="12"/>
    </row>
    <row r="34" spans="2:15" x14ac:dyDescent="0.25">
      <c r="B34" s="12"/>
      <c r="C34" s="2"/>
      <c r="D34" s="11">
        <v>1</v>
      </c>
      <c r="E34" s="12"/>
      <c r="F34" s="12"/>
      <c r="G34" s="12"/>
      <c r="H34" s="12"/>
      <c r="I34" s="12"/>
      <c r="J34" s="315"/>
      <c r="K34" s="315"/>
      <c r="L34" s="315"/>
      <c r="M34" s="12"/>
      <c r="N34" s="12"/>
      <c r="O34" s="12"/>
    </row>
    <row r="35" spans="2:15" x14ac:dyDescent="0.25">
      <c r="B35" s="12"/>
      <c r="C35" s="2"/>
      <c r="D35" s="11">
        <v>2</v>
      </c>
      <c r="E35" s="12"/>
      <c r="F35" s="12"/>
      <c r="G35" s="12"/>
      <c r="H35" s="12"/>
      <c r="I35" s="12"/>
      <c r="J35" s="315"/>
      <c r="K35" s="315"/>
      <c r="L35" s="315"/>
      <c r="M35" s="12"/>
      <c r="N35" s="12"/>
      <c r="O35" s="12"/>
    </row>
    <row r="36" spans="2:15" x14ac:dyDescent="0.25">
      <c r="B36" s="12"/>
      <c r="C36" s="2"/>
      <c r="D36" s="11">
        <v>3</v>
      </c>
      <c r="E36" s="12"/>
      <c r="F36" s="12"/>
      <c r="G36" s="12"/>
      <c r="H36" s="12"/>
      <c r="I36" s="12"/>
      <c r="J36" s="315"/>
      <c r="K36" s="315"/>
      <c r="L36" s="315"/>
      <c r="M36" s="12"/>
      <c r="N36" s="12"/>
      <c r="O36" s="12"/>
    </row>
    <row r="37" spans="2:15" x14ac:dyDescent="0.25">
      <c r="B37" s="12"/>
      <c r="C37" s="2"/>
      <c r="D37" s="11">
        <v>4</v>
      </c>
      <c r="E37" s="12"/>
      <c r="F37" s="12"/>
      <c r="G37" s="12"/>
      <c r="H37" s="12"/>
      <c r="I37" s="12"/>
      <c r="J37" s="315"/>
      <c r="K37" s="315"/>
      <c r="L37" s="315"/>
      <c r="M37" s="12"/>
      <c r="N37" s="12"/>
      <c r="O37" s="12"/>
    </row>
    <row r="38" spans="2:15" x14ac:dyDescent="0.25">
      <c r="B38" s="12"/>
      <c r="C38" s="2"/>
      <c r="D38" s="11">
        <v>5</v>
      </c>
      <c r="E38" s="12"/>
      <c r="F38" s="12"/>
      <c r="G38" s="12"/>
      <c r="H38" s="12"/>
      <c r="I38" s="12"/>
      <c r="J38" s="315"/>
      <c r="K38" s="315"/>
      <c r="L38" s="315"/>
      <c r="M38" s="12"/>
      <c r="N38" s="12"/>
      <c r="O38" s="12"/>
    </row>
    <row r="39" spans="2:15" x14ac:dyDescent="0.25">
      <c r="B39" s="12"/>
      <c r="C39" s="2"/>
      <c r="D39" s="11">
        <v>6</v>
      </c>
      <c r="E39" s="12"/>
      <c r="F39" s="12"/>
      <c r="G39" s="12"/>
      <c r="H39" s="12"/>
      <c r="I39" s="12"/>
      <c r="J39" s="315"/>
      <c r="K39" s="315"/>
      <c r="L39" s="315"/>
      <c r="M39" s="12"/>
      <c r="N39" s="12"/>
      <c r="O39" s="12"/>
    </row>
    <row r="40" spans="2:15" x14ac:dyDescent="0.25">
      <c r="B40" s="12"/>
      <c r="C40" s="2"/>
      <c r="D40" s="11">
        <v>7</v>
      </c>
      <c r="E40" s="12"/>
      <c r="F40" s="12"/>
      <c r="G40" s="12"/>
      <c r="H40" s="12"/>
      <c r="I40" s="12"/>
      <c r="J40" s="315"/>
      <c r="K40" s="315"/>
      <c r="L40" s="315"/>
      <c r="M40" s="12"/>
      <c r="N40" s="12"/>
      <c r="O40" s="12"/>
    </row>
    <row r="41" spans="2:15" x14ac:dyDescent="0.25">
      <c r="B41" s="12">
        <v>5</v>
      </c>
      <c r="C41" s="306" t="s">
        <v>862</v>
      </c>
      <c r="D41" s="12"/>
      <c r="E41" s="12"/>
      <c r="F41" s="12"/>
      <c r="G41" s="12"/>
      <c r="H41" s="12"/>
      <c r="I41" s="12"/>
      <c r="J41" s="315"/>
      <c r="K41" s="315"/>
      <c r="L41" s="315"/>
      <c r="M41" s="12"/>
      <c r="N41" s="12"/>
      <c r="O41" s="12"/>
    </row>
    <row r="42" spans="2:15" x14ac:dyDescent="0.25">
      <c r="B42" s="12"/>
      <c r="C42" s="2"/>
      <c r="D42" s="12"/>
      <c r="E42" s="12" t="s">
        <v>863</v>
      </c>
      <c r="F42" s="12"/>
      <c r="G42" s="12"/>
      <c r="H42" s="12"/>
      <c r="I42" s="12"/>
      <c r="J42" s="315"/>
      <c r="K42" s="315"/>
      <c r="L42" s="315"/>
      <c r="M42" s="12"/>
      <c r="N42" s="12"/>
      <c r="O42" s="12"/>
    </row>
    <row r="43" spans="2:15" x14ac:dyDescent="0.25">
      <c r="B43" s="12"/>
      <c r="C43" s="2"/>
      <c r="D43" s="12"/>
      <c r="E43" s="12" t="s">
        <v>864</v>
      </c>
      <c r="F43" s="12"/>
      <c r="G43" s="12"/>
      <c r="H43" s="12"/>
      <c r="I43" s="12"/>
      <c r="J43" s="315"/>
      <c r="K43" s="315"/>
      <c r="L43" s="315"/>
      <c r="M43" s="12"/>
      <c r="N43" s="12"/>
      <c r="O43" s="12"/>
    </row>
    <row r="44" spans="2:15" x14ac:dyDescent="0.25">
      <c r="B44" s="12"/>
      <c r="C44" s="2"/>
      <c r="D44" s="12"/>
      <c r="E44" s="12" t="s">
        <v>865</v>
      </c>
      <c r="F44" s="12"/>
      <c r="G44" s="12"/>
      <c r="H44" s="12"/>
      <c r="I44" s="12"/>
      <c r="J44" s="315"/>
      <c r="K44" s="315"/>
      <c r="L44" s="315"/>
      <c r="M44" s="12"/>
      <c r="N44" s="12"/>
      <c r="O44" s="12"/>
    </row>
    <row r="45" spans="2:15" x14ac:dyDescent="0.25">
      <c r="B45" s="12"/>
      <c r="C45" s="2"/>
      <c r="D45" s="12"/>
      <c r="E45" s="12"/>
      <c r="F45" s="12"/>
      <c r="G45" s="12"/>
      <c r="H45" s="12"/>
      <c r="I45" s="12"/>
      <c r="J45" s="315"/>
      <c r="K45" s="315"/>
      <c r="L45" s="315"/>
      <c r="M45" s="12"/>
      <c r="N45" s="12"/>
      <c r="O45" s="12"/>
    </row>
    <row r="46" spans="2:15" x14ac:dyDescent="0.25">
      <c r="B46" s="12">
        <v>6</v>
      </c>
      <c r="C46" s="306" t="s">
        <v>866</v>
      </c>
      <c r="D46" s="12"/>
      <c r="E46" s="12"/>
      <c r="F46" s="12"/>
      <c r="G46" s="12"/>
      <c r="H46" s="12"/>
      <c r="I46" s="12"/>
      <c r="J46" s="315"/>
      <c r="K46" s="315"/>
      <c r="L46" s="315"/>
      <c r="M46" s="12"/>
      <c r="N46" s="12"/>
      <c r="O46" s="12"/>
    </row>
    <row r="47" spans="2:15" x14ac:dyDescent="0.25">
      <c r="B47" s="12"/>
      <c r="C47" s="2"/>
      <c r="D47" s="11">
        <v>1</v>
      </c>
      <c r="E47" s="12"/>
      <c r="F47" s="12"/>
      <c r="G47" s="12"/>
      <c r="H47" s="12"/>
      <c r="I47" s="12"/>
      <c r="J47" s="315"/>
      <c r="K47" s="315"/>
      <c r="L47" s="315"/>
      <c r="M47" s="12"/>
      <c r="N47" s="12"/>
      <c r="O47" s="12"/>
    </row>
    <row r="48" spans="2:15" x14ac:dyDescent="0.25">
      <c r="B48" s="12"/>
      <c r="C48" s="2"/>
      <c r="D48" s="11">
        <v>2</v>
      </c>
      <c r="E48" s="12"/>
      <c r="F48" s="12"/>
      <c r="G48" s="12"/>
      <c r="H48" s="12"/>
      <c r="I48" s="12"/>
      <c r="J48" s="315"/>
      <c r="K48" s="315"/>
      <c r="L48" s="315"/>
      <c r="M48" s="12"/>
      <c r="N48" s="12"/>
      <c r="O48" s="12"/>
    </row>
    <row r="49" spans="2:15" x14ac:dyDescent="0.25">
      <c r="B49" s="12"/>
      <c r="C49" s="2"/>
      <c r="D49" s="11">
        <v>3</v>
      </c>
      <c r="E49" s="12"/>
      <c r="F49" s="12"/>
      <c r="G49" s="12"/>
      <c r="H49" s="12"/>
      <c r="I49" s="12"/>
      <c r="J49" s="315"/>
      <c r="K49" s="315"/>
      <c r="L49" s="315"/>
      <c r="M49" s="12"/>
      <c r="N49" s="12"/>
      <c r="O49" s="12"/>
    </row>
    <row r="50" spans="2:15" x14ac:dyDescent="0.25">
      <c r="B50" s="12"/>
      <c r="C50" s="2"/>
      <c r="D50" s="11">
        <v>4</v>
      </c>
      <c r="E50" s="12"/>
      <c r="F50" s="12"/>
      <c r="G50" s="12"/>
      <c r="H50" s="12"/>
      <c r="I50" s="12"/>
      <c r="J50" s="315"/>
      <c r="K50" s="315"/>
      <c r="L50" s="315"/>
      <c r="M50" s="12"/>
      <c r="N50" s="12"/>
      <c r="O50" s="12"/>
    </row>
    <row r="51" spans="2:15" x14ac:dyDescent="0.25">
      <c r="B51" s="12"/>
      <c r="C51" s="2"/>
      <c r="D51" s="11">
        <v>5</v>
      </c>
      <c r="E51" s="12"/>
      <c r="F51" s="12"/>
      <c r="G51" s="12"/>
      <c r="H51" s="12"/>
      <c r="I51" s="12"/>
      <c r="J51" s="315"/>
      <c r="K51" s="315"/>
      <c r="L51" s="315"/>
      <c r="M51" s="12"/>
      <c r="N51" s="12"/>
      <c r="O51" s="12"/>
    </row>
    <row r="52" spans="2:15" x14ac:dyDescent="0.25">
      <c r="B52" s="12"/>
      <c r="C52" s="2"/>
      <c r="D52" s="12"/>
      <c r="E52" s="12"/>
      <c r="F52" s="12"/>
      <c r="G52" s="12"/>
      <c r="H52" s="12"/>
      <c r="I52" s="12"/>
      <c r="J52" s="315"/>
      <c r="K52" s="315"/>
      <c r="L52" s="315"/>
      <c r="M52" s="12"/>
      <c r="N52" s="12"/>
      <c r="O52" s="12"/>
    </row>
    <row r="53" spans="2:15" x14ac:dyDescent="0.25">
      <c r="B53" s="12">
        <v>7</v>
      </c>
      <c r="C53" s="2" t="s">
        <v>870</v>
      </c>
      <c r="D53" s="12"/>
      <c r="E53" s="12"/>
      <c r="F53" s="12"/>
      <c r="G53" s="12"/>
      <c r="H53" s="12"/>
      <c r="I53" s="12"/>
      <c r="J53" s="315"/>
      <c r="K53" s="315"/>
      <c r="L53" s="315"/>
      <c r="M53" s="12"/>
      <c r="N53" s="12"/>
      <c r="O53" s="12"/>
    </row>
    <row r="54" spans="2:15" x14ac:dyDescent="0.25">
      <c r="B54" s="12"/>
      <c r="C54" s="2"/>
      <c r="D54" s="11">
        <v>1</v>
      </c>
      <c r="E54" s="12" t="s">
        <v>62</v>
      </c>
      <c r="F54" s="12"/>
      <c r="G54" s="12"/>
      <c r="H54" s="12"/>
      <c r="I54" s="12"/>
      <c r="J54" s="315"/>
      <c r="K54" s="315"/>
      <c r="L54" s="315"/>
      <c r="M54" s="12"/>
      <c r="N54" s="12"/>
      <c r="O54" s="12"/>
    </row>
    <row r="55" spans="2:15" x14ac:dyDescent="0.25">
      <c r="B55" s="12"/>
      <c r="C55" s="2"/>
      <c r="D55" s="11">
        <v>2</v>
      </c>
      <c r="E55" s="12" t="s">
        <v>869</v>
      </c>
      <c r="F55" s="12"/>
      <c r="G55" s="12"/>
      <c r="H55" s="12"/>
      <c r="I55" s="12"/>
      <c r="J55" s="315"/>
      <c r="K55" s="315"/>
      <c r="L55" s="315"/>
      <c r="M55" s="12"/>
      <c r="N55" s="12"/>
      <c r="O55" s="12"/>
    </row>
    <row r="56" spans="2:15" x14ac:dyDescent="0.25">
      <c r="B56" s="12"/>
      <c r="C56" s="2"/>
      <c r="D56" s="11">
        <v>3</v>
      </c>
      <c r="E56" s="12" t="s">
        <v>169</v>
      </c>
      <c r="F56" s="12"/>
      <c r="G56" s="12"/>
      <c r="H56" s="12"/>
      <c r="I56" s="12"/>
      <c r="J56" s="315"/>
      <c r="K56" s="315"/>
      <c r="L56" s="315"/>
      <c r="M56" s="12"/>
      <c r="N56" s="12"/>
      <c r="O56" s="12"/>
    </row>
    <row r="57" spans="2:15" x14ac:dyDescent="0.25">
      <c r="B57" s="12"/>
      <c r="C57" s="2"/>
      <c r="D57" s="11">
        <v>4</v>
      </c>
      <c r="E57" s="12" t="s">
        <v>174</v>
      </c>
      <c r="F57" s="12"/>
      <c r="G57" s="12"/>
      <c r="H57" s="12"/>
      <c r="I57" s="12"/>
      <c r="J57" s="315"/>
      <c r="K57" s="315"/>
      <c r="L57" s="315"/>
      <c r="M57" s="12"/>
      <c r="N57" s="12"/>
      <c r="O57" s="12"/>
    </row>
    <row r="58" spans="2:15" x14ac:dyDescent="0.25">
      <c r="B58" s="12"/>
      <c r="C58" s="2"/>
      <c r="D58" s="12"/>
      <c r="E58" s="12"/>
      <c r="F58" s="12"/>
      <c r="G58" s="12"/>
      <c r="H58" s="12"/>
      <c r="I58" s="12"/>
      <c r="J58" s="315"/>
      <c r="K58" s="315"/>
      <c r="L58" s="315"/>
      <c r="M58" s="12"/>
      <c r="N58" s="12"/>
      <c r="O58" s="12"/>
    </row>
    <row r="59" spans="2:15" x14ac:dyDescent="0.25">
      <c r="B59" s="12">
        <v>8</v>
      </c>
      <c r="C59" s="306" t="s">
        <v>871</v>
      </c>
      <c r="D59" s="12"/>
      <c r="E59" s="12"/>
      <c r="F59" s="12"/>
      <c r="G59" s="12"/>
      <c r="H59" s="12"/>
      <c r="I59" s="12"/>
      <c r="J59" s="315"/>
      <c r="K59" s="315"/>
      <c r="L59" s="315"/>
      <c r="M59" s="12"/>
      <c r="N59" s="12"/>
      <c r="O59" s="12"/>
    </row>
    <row r="60" spans="2:15" x14ac:dyDescent="0.25">
      <c r="B60" s="12"/>
      <c r="C60" s="306"/>
      <c r="D60" s="12"/>
      <c r="E60" s="12"/>
      <c r="F60" s="12"/>
      <c r="G60" s="12"/>
      <c r="H60" s="12"/>
      <c r="I60" s="12"/>
      <c r="J60" s="315"/>
      <c r="K60" s="315"/>
      <c r="L60" s="315"/>
      <c r="M60" s="12"/>
      <c r="N60" s="12"/>
      <c r="O60" s="12"/>
    </row>
    <row r="61" spans="2:15" x14ac:dyDescent="0.25">
      <c r="B61" s="12">
        <v>9</v>
      </c>
      <c r="C61" s="306" t="s">
        <v>872</v>
      </c>
      <c r="D61" s="12"/>
      <c r="E61" s="12"/>
      <c r="F61" s="12"/>
      <c r="G61" s="12"/>
      <c r="H61" s="12"/>
      <c r="I61" s="12"/>
      <c r="J61" s="315"/>
      <c r="K61" s="315"/>
      <c r="L61" s="315"/>
      <c r="M61" s="12"/>
      <c r="N61" s="12"/>
      <c r="O61" s="12"/>
    </row>
    <row r="62" spans="2:15" x14ac:dyDescent="0.25">
      <c r="B62" s="12"/>
      <c r="C62" s="306"/>
      <c r="D62" s="12"/>
      <c r="E62" s="12"/>
      <c r="F62" s="12"/>
      <c r="G62" s="12"/>
      <c r="H62" s="12"/>
      <c r="I62" s="12"/>
      <c r="J62" s="315"/>
      <c r="K62" s="315"/>
      <c r="L62" s="315"/>
      <c r="M62" s="12"/>
      <c r="N62" s="12"/>
      <c r="O62" s="12"/>
    </row>
    <row r="63" spans="2:15" x14ac:dyDescent="0.25">
      <c r="B63" s="12">
        <v>10</v>
      </c>
      <c r="C63" s="306" t="s">
        <v>875</v>
      </c>
      <c r="D63" s="12"/>
      <c r="E63" s="12"/>
      <c r="F63" s="12"/>
      <c r="G63" s="12"/>
      <c r="H63" s="12"/>
      <c r="I63" s="12"/>
      <c r="J63" s="315"/>
      <c r="K63" s="315"/>
      <c r="L63" s="315"/>
      <c r="M63" s="12"/>
      <c r="N63" s="12"/>
      <c r="O63" s="12"/>
    </row>
    <row r="64" spans="2:15" x14ac:dyDescent="0.25">
      <c r="B64" s="12"/>
      <c r="C64" s="306"/>
      <c r="D64" s="12">
        <v>1</v>
      </c>
      <c r="E64" s="12" t="s">
        <v>873</v>
      </c>
      <c r="F64" s="12"/>
      <c r="G64" s="12"/>
      <c r="H64" s="12"/>
      <c r="I64" s="12"/>
      <c r="J64" s="315"/>
      <c r="K64" s="315"/>
      <c r="L64" s="315"/>
      <c r="M64" s="12"/>
      <c r="N64" s="12"/>
      <c r="O64" s="12"/>
    </row>
    <row r="65" spans="2:15" x14ac:dyDescent="0.25">
      <c r="B65" s="12"/>
      <c r="C65" s="306"/>
      <c r="D65" s="12">
        <v>2</v>
      </c>
      <c r="E65" s="12" t="s">
        <v>874</v>
      </c>
      <c r="F65" s="12"/>
      <c r="G65" s="12"/>
      <c r="H65" s="12"/>
      <c r="I65" s="12"/>
      <c r="J65" s="315"/>
      <c r="K65" s="315"/>
      <c r="L65" s="315"/>
      <c r="M65" s="12"/>
      <c r="N65" s="12"/>
      <c r="O65" s="12"/>
    </row>
    <row r="66" spans="2:15" x14ac:dyDescent="0.25">
      <c r="B66" s="12"/>
      <c r="C66" s="306"/>
      <c r="D66" s="12">
        <v>3</v>
      </c>
      <c r="E66" s="12"/>
      <c r="F66" s="12"/>
      <c r="G66" s="12"/>
      <c r="H66" s="12"/>
      <c r="I66" s="12"/>
      <c r="J66" s="315"/>
      <c r="K66" s="315"/>
      <c r="L66" s="315"/>
      <c r="M66" s="12"/>
      <c r="N66" s="12"/>
      <c r="O66" s="12"/>
    </row>
    <row r="67" spans="2:15" x14ac:dyDescent="0.25">
      <c r="B67" s="12"/>
      <c r="C67" s="2"/>
      <c r="D67" s="12"/>
      <c r="E67" s="12"/>
      <c r="F67" s="12"/>
      <c r="G67" s="12"/>
      <c r="H67" s="12"/>
      <c r="I67" s="12"/>
      <c r="J67" s="315"/>
      <c r="K67" s="315"/>
      <c r="L67" s="315"/>
      <c r="M67" s="12"/>
      <c r="N67" s="12"/>
      <c r="O67" s="12"/>
    </row>
    <row r="71" spans="2:15" x14ac:dyDescent="0.25">
      <c r="L71" s="1" t="s">
        <v>885</v>
      </c>
      <c r="M71" t="s">
        <v>883</v>
      </c>
      <c r="N71" t="s">
        <v>884</v>
      </c>
    </row>
    <row r="72" spans="2:15" x14ac:dyDescent="0.25">
      <c r="J72" s="317">
        <v>45191</v>
      </c>
      <c r="K72" s="1" t="s">
        <v>876</v>
      </c>
      <c r="L72" s="1">
        <v>10</v>
      </c>
      <c r="M72">
        <v>8</v>
      </c>
      <c r="N72">
        <f>L72-M72</f>
        <v>2</v>
      </c>
    </row>
    <row r="73" spans="2:15" x14ac:dyDescent="0.25">
      <c r="J73" s="317">
        <v>45192</v>
      </c>
      <c r="K73" s="1" t="s">
        <v>877</v>
      </c>
      <c r="L73" s="1">
        <v>15</v>
      </c>
      <c r="M73">
        <v>10</v>
      </c>
      <c r="N73">
        <f>L73-M73+N72</f>
        <v>7</v>
      </c>
    </row>
    <row r="74" spans="2:15" x14ac:dyDescent="0.25">
      <c r="J74" s="317">
        <v>45193</v>
      </c>
      <c r="K74" s="1" t="s">
        <v>878</v>
      </c>
      <c r="L74" s="1">
        <v>8</v>
      </c>
      <c r="M74">
        <v>9</v>
      </c>
      <c r="N74">
        <f t="shared" ref="N74:N79" si="0">L74-M74+N73</f>
        <v>6</v>
      </c>
    </row>
    <row r="75" spans="2:15" x14ac:dyDescent="0.25">
      <c r="J75" s="317">
        <v>45194</v>
      </c>
      <c r="K75" s="1" t="s">
        <v>879</v>
      </c>
      <c r="L75" s="1">
        <v>7</v>
      </c>
      <c r="M75">
        <v>7</v>
      </c>
      <c r="N75">
        <f t="shared" si="0"/>
        <v>6</v>
      </c>
    </row>
    <row r="76" spans="2:15" x14ac:dyDescent="0.25">
      <c r="J76" s="317">
        <v>45195</v>
      </c>
      <c r="K76" s="1" t="s">
        <v>880</v>
      </c>
      <c r="L76" s="1">
        <v>6</v>
      </c>
      <c r="M76">
        <v>3</v>
      </c>
      <c r="N76">
        <f t="shared" si="0"/>
        <v>9</v>
      </c>
    </row>
    <row r="77" spans="2:15" x14ac:dyDescent="0.25">
      <c r="J77" s="317">
        <v>45196</v>
      </c>
      <c r="K77" s="1" t="s">
        <v>881</v>
      </c>
      <c r="L77" s="1">
        <v>13</v>
      </c>
      <c r="M77">
        <v>10</v>
      </c>
      <c r="N77">
        <f t="shared" si="0"/>
        <v>12</v>
      </c>
    </row>
    <row r="78" spans="2:15" x14ac:dyDescent="0.25">
      <c r="J78" s="317">
        <v>45197</v>
      </c>
      <c r="K78" s="1" t="s">
        <v>882</v>
      </c>
      <c r="L78" s="1">
        <v>9</v>
      </c>
      <c r="M78">
        <v>8</v>
      </c>
      <c r="N78">
        <f t="shared" si="0"/>
        <v>13</v>
      </c>
    </row>
    <row r="79" spans="2:15" x14ac:dyDescent="0.25">
      <c r="J79" s="317">
        <v>45198</v>
      </c>
      <c r="K79" s="1" t="s">
        <v>876</v>
      </c>
      <c r="L79" s="1">
        <v>2</v>
      </c>
      <c r="M79">
        <v>1</v>
      </c>
      <c r="N79" s="33">
        <f t="shared" si="0"/>
        <v>14</v>
      </c>
    </row>
    <row r="80" spans="2:15" x14ac:dyDescent="0.25">
      <c r="L80" s="1">
        <f>SUM(L72:L79)</f>
        <v>70</v>
      </c>
      <c r="M80" s="1">
        <f>SUM(M72:M79)</f>
        <v>56</v>
      </c>
      <c r="N80" s="33">
        <f>L80-M80</f>
        <v>14</v>
      </c>
    </row>
  </sheetData>
  <phoneticPr fontId="48"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3"/>
  <sheetViews>
    <sheetView workbookViewId="0">
      <selection activeCell="J27" sqref="J27"/>
    </sheetView>
  </sheetViews>
  <sheetFormatPr defaultRowHeight="15" x14ac:dyDescent="0.25"/>
  <cols>
    <col min="3" max="3" width="10.7109375" bestFit="1" customWidth="1"/>
    <col min="4" max="5" width="21.85546875" customWidth="1"/>
    <col min="6" max="6" width="29.42578125" bestFit="1" customWidth="1"/>
    <col min="7" max="7" width="11.5703125" style="141" bestFit="1" customWidth="1"/>
    <col min="8" max="10" width="11.5703125" style="141" customWidth="1"/>
    <col min="11" max="12" width="11.5703125" style="147" customWidth="1"/>
    <col min="13" max="13" width="13.5703125" style="1" customWidth="1"/>
  </cols>
  <sheetData>
    <row r="2" spans="2:15" x14ac:dyDescent="0.25">
      <c r="B2" s="12"/>
      <c r="C2" s="12"/>
      <c r="D2" s="12"/>
      <c r="E2" s="12"/>
      <c r="F2" s="12"/>
      <c r="G2" s="318"/>
      <c r="H2" s="318"/>
      <c r="I2" s="318"/>
      <c r="J2" s="318"/>
      <c r="K2" s="213"/>
      <c r="L2" s="213"/>
      <c r="M2" s="11"/>
      <c r="N2" s="12"/>
      <c r="O2" s="12"/>
    </row>
    <row r="3" spans="2:15" s="323" customFormat="1" x14ac:dyDescent="0.25">
      <c r="B3" s="108"/>
      <c r="C3" s="108"/>
      <c r="D3" s="108" t="s">
        <v>901</v>
      </c>
      <c r="E3" s="108" t="s">
        <v>922</v>
      </c>
      <c r="F3" s="108" t="s">
        <v>902</v>
      </c>
      <c r="G3" s="322" t="s">
        <v>915</v>
      </c>
      <c r="H3" s="322" t="s">
        <v>916</v>
      </c>
      <c r="I3" s="322" t="s">
        <v>917</v>
      </c>
      <c r="J3" s="322" t="s">
        <v>931</v>
      </c>
      <c r="K3" s="322" t="s">
        <v>904</v>
      </c>
      <c r="L3" s="322" t="s">
        <v>905</v>
      </c>
      <c r="M3" s="322" t="s">
        <v>909</v>
      </c>
      <c r="N3" s="108"/>
      <c r="O3" s="108"/>
    </row>
    <row r="4" spans="2:15" x14ac:dyDescent="0.25">
      <c r="B4" s="12"/>
      <c r="C4" s="319">
        <v>45192</v>
      </c>
      <c r="D4" s="12" t="s">
        <v>906</v>
      </c>
      <c r="E4" s="12"/>
      <c r="F4" s="12" t="s">
        <v>903</v>
      </c>
      <c r="G4" s="318">
        <v>65000</v>
      </c>
      <c r="H4" s="318"/>
      <c r="I4" s="318"/>
      <c r="J4" s="318">
        <f>SUM(G4:H4)</f>
        <v>65000</v>
      </c>
      <c r="K4" s="213">
        <v>45000</v>
      </c>
      <c r="L4" s="213">
        <v>20000</v>
      </c>
      <c r="M4" s="11" t="s">
        <v>908</v>
      </c>
      <c r="N4" s="12"/>
      <c r="O4" s="12"/>
    </row>
    <row r="5" spans="2:15" x14ac:dyDescent="0.25">
      <c r="B5" s="12"/>
      <c r="C5" s="319">
        <v>45192</v>
      </c>
      <c r="D5" s="12" t="s">
        <v>907</v>
      </c>
      <c r="E5" s="12"/>
      <c r="F5" s="12" t="s">
        <v>910</v>
      </c>
      <c r="G5" s="318">
        <v>192000</v>
      </c>
      <c r="H5" s="318"/>
      <c r="I5" s="318"/>
      <c r="J5" s="318"/>
      <c r="K5" s="213"/>
      <c r="L5" s="213"/>
      <c r="M5" s="11" t="s">
        <v>908</v>
      </c>
      <c r="N5" s="12"/>
      <c r="O5" s="12"/>
    </row>
    <row r="6" spans="2:15" x14ac:dyDescent="0.25">
      <c r="B6" s="12"/>
      <c r="C6" s="319">
        <v>45192</v>
      </c>
      <c r="D6" s="12" t="s">
        <v>907</v>
      </c>
      <c r="E6" s="12"/>
      <c r="F6" s="12" t="s">
        <v>911</v>
      </c>
      <c r="G6" s="318"/>
      <c r="H6" s="318"/>
      <c r="I6" s="318"/>
      <c r="J6" s="318"/>
      <c r="K6" s="213"/>
      <c r="L6" s="213"/>
      <c r="M6" s="11" t="s">
        <v>908</v>
      </c>
      <c r="N6" s="12"/>
      <c r="O6" s="12"/>
    </row>
    <row r="7" spans="2:15" x14ac:dyDescent="0.25">
      <c r="B7" s="12"/>
      <c r="C7" s="319">
        <v>45192</v>
      </c>
      <c r="D7" s="12" t="s">
        <v>912</v>
      </c>
      <c r="E7" s="12"/>
      <c r="F7" s="12" t="s">
        <v>913</v>
      </c>
      <c r="G7" s="318">
        <v>100000</v>
      </c>
      <c r="H7" s="318"/>
      <c r="I7" s="318"/>
      <c r="J7" s="318"/>
      <c r="K7" s="213"/>
      <c r="L7" s="213"/>
      <c r="M7" s="11"/>
      <c r="N7" s="12"/>
      <c r="O7" s="12"/>
    </row>
    <row r="8" spans="2:15" x14ac:dyDescent="0.25">
      <c r="B8" s="12"/>
      <c r="C8" s="319">
        <v>45192</v>
      </c>
      <c r="D8" s="12" t="s">
        <v>914</v>
      </c>
      <c r="E8" s="12"/>
      <c r="F8" s="12" t="s">
        <v>913</v>
      </c>
      <c r="G8" s="318"/>
      <c r="H8" s="318">
        <v>100000</v>
      </c>
      <c r="I8" s="318"/>
      <c r="J8" s="318"/>
      <c r="K8" s="213"/>
      <c r="L8" s="213"/>
      <c r="M8" s="11"/>
      <c r="N8" s="12"/>
      <c r="O8" s="12"/>
    </row>
    <row r="9" spans="2:15" x14ac:dyDescent="0.25">
      <c r="B9" s="12"/>
      <c r="C9" s="319">
        <v>45192</v>
      </c>
      <c r="D9" s="12" t="s">
        <v>918</v>
      </c>
      <c r="E9" s="12"/>
      <c r="F9" s="12"/>
      <c r="G9" s="318"/>
      <c r="H9" s="318">
        <v>130000</v>
      </c>
      <c r="I9" s="318"/>
      <c r="J9" s="318">
        <f>SUM(G9:H9)</f>
        <v>130000</v>
      </c>
      <c r="K9" s="213"/>
      <c r="L9" s="213"/>
      <c r="M9" s="11"/>
      <c r="N9" s="12"/>
      <c r="O9" s="12"/>
    </row>
    <row r="10" spans="2:15" x14ac:dyDescent="0.25">
      <c r="B10" s="12"/>
      <c r="C10" s="319">
        <v>45192</v>
      </c>
      <c r="D10" s="12" t="s">
        <v>919</v>
      </c>
      <c r="E10" s="12"/>
      <c r="F10" s="12"/>
      <c r="G10" s="318">
        <v>62000</v>
      </c>
      <c r="H10" s="318"/>
      <c r="I10" s="318"/>
      <c r="J10" s="318">
        <f t="shared" ref="J10:J14" si="0">SUM(G10:H10)</f>
        <v>62000</v>
      </c>
      <c r="K10" s="213"/>
      <c r="L10" s="213"/>
      <c r="M10" s="11"/>
      <c r="N10" s="12"/>
      <c r="O10" s="12"/>
    </row>
    <row r="11" spans="2:15" x14ac:dyDescent="0.25">
      <c r="B11" s="12"/>
      <c r="C11" s="319">
        <v>45192</v>
      </c>
      <c r="D11" s="12" t="s">
        <v>921</v>
      </c>
      <c r="E11" s="12" t="s">
        <v>923</v>
      </c>
      <c r="F11" s="12" t="s">
        <v>925</v>
      </c>
      <c r="G11" s="318">
        <v>20000</v>
      </c>
      <c r="H11" s="318"/>
      <c r="I11" s="318"/>
      <c r="J11" s="318">
        <f t="shared" si="0"/>
        <v>20000</v>
      </c>
      <c r="K11" s="213"/>
      <c r="L11" s="213"/>
      <c r="M11" s="11"/>
      <c r="N11" s="12"/>
      <c r="O11" s="12"/>
    </row>
    <row r="12" spans="2:15" x14ac:dyDescent="0.25">
      <c r="B12" s="12"/>
      <c r="C12" s="319">
        <v>45192</v>
      </c>
      <c r="D12" s="12" t="s">
        <v>927</v>
      </c>
      <c r="E12" s="12" t="s">
        <v>924</v>
      </c>
      <c r="F12" s="12" t="s">
        <v>926</v>
      </c>
      <c r="G12" s="318">
        <v>20000</v>
      </c>
      <c r="H12" s="318"/>
      <c r="I12" s="318"/>
      <c r="J12" s="318">
        <f t="shared" si="0"/>
        <v>20000</v>
      </c>
      <c r="K12" s="213"/>
      <c r="L12" s="213"/>
      <c r="M12" s="11"/>
      <c r="N12" s="12"/>
      <c r="O12" s="12"/>
    </row>
    <row r="13" spans="2:15" x14ac:dyDescent="0.25">
      <c r="B13" s="12"/>
      <c r="C13" s="319">
        <v>45192</v>
      </c>
      <c r="D13" s="12" t="s">
        <v>928</v>
      </c>
      <c r="E13" s="12" t="s">
        <v>929</v>
      </c>
      <c r="F13" s="12" t="s">
        <v>930</v>
      </c>
      <c r="G13" s="318">
        <v>100000</v>
      </c>
      <c r="H13" s="318"/>
      <c r="I13" s="318"/>
      <c r="J13" s="318">
        <f t="shared" si="0"/>
        <v>100000</v>
      </c>
      <c r="K13" s="213"/>
      <c r="L13" s="213"/>
      <c r="M13" s="11"/>
      <c r="N13" s="12"/>
      <c r="O13" s="12"/>
    </row>
    <row r="14" spans="2:15" x14ac:dyDescent="0.25">
      <c r="B14" s="12"/>
      <c r="C14" s="12"/>
      <c r="D14" s="12"/>
      <c r="E14" s="12"/>
      <c r="F14" s="12"/>
      <c r="G14" s="318"/>
      <c r="H14" s="318"/>
      <c r="I14" s="318"/>
      <c r="J14" s="318">
        <f t="shared" si="0"/>
        <v>0</v>
      </c>
      <c r="K14" s="213"/>
      <c r="L14" s="213"/>
      <c r="M14" s="11"/>
      <c r="N14" s="12"/>
      <c r="O14" s="12"/>
    </row>
    <row r="15" spans="2:15" s="296" customFormat="1" x14ac:dyDescent="0.25">
      <c r="B15" s="157"/>
      <c r="C15" s="157"/>
      <c r="D15" s="157" t="s">
        <v>920</v>
      </c>
      <c r="E15" s="157"/>
      <c r="F15" s="157"/>
      <c r="G15" s="320">
        <f>SUM(G3:G14)</f>
        <v>559000</v>
      </c>
      <c r="H15" s="320">
        <f>SUM(H3:H14)</f>
        <v>230000</v>
      </c>
      <c r="I15" s="320"/>
      <c r="J15" s="320">
        <f>SUM(J3:J14)</f>
        <v>397000</v>
      </c>
      <c r="K15" s="321"/>
      <c r="L15" s="321"/>
      <c r="M15" s="106"/>
      <c r="N15" s="301"/>
      <c r="O15" s="301"/>
    </row>
    <row r="16" spans="2:15" x14ac:dyDescent="0.25">
      <c r="B16" s="12"/>
      <c r="C16" s="12"/>
      <c r="D16" s="12"/>
      <c r="E16" s="12"/>
      <c r="F16" s="12"/>
      <c r="G16" s="318"/>
      <c r="H16" s="318"/>
      <c r="I16" s="318"/>
      <c r="J16" s="318"/>
      <c r="K16" s="213"/>
      <c r="L16" s="213"/>
      <c r="M16" s="11"/>
      <c r="N16" s="12"/>
      <c r="O16" s="12"/>
    </row>
    <row r="17" spans="2:15" x14ac:dyDescent="0.25">
      <c r="B17" s="12"/>
      <c r="C17" s="12"/>
      <c r="D17" s="12"/>
      <c r="E17" s="12"/>
      <c r="F17" s="12"/>
      <c r="G17" s="318"/>
      <c r="H17" s="318"/>
      <c r="I17" s="318"/>
      <c r="J17" s="318"/>
      <c r="K17" s="213"/>
      <c r="L17" s="213"/>
      <c r="M17" s="11"/>
      <c r="N17" s="12"/>
      <c r="O17" s="12"/>
    </row>
    <row r="18" spans="2:15" x14ac:dyDescent="0.25">
      <c r="B18" s="12"/>
      <c r="C18" s="12"/>
      <c r="D18" s="12"/>
      <c r="E18" s="12"/>
      <c r="F18" s="12"/>
      <c r="G18" s="318"/>
      <c r="H18" s="318"/>
      <c r="I18" s="318"/>
      <c r="J18" s="318"/>
      <c r="K18" s="213"/>
      <c r="L18" s="213"/>
      <c r="M18" s="11"/>
      <c r="N18" s="12"/>
      <c r="O18" s="12"/>
    </row>
    <row r="19" spans="2:15" x14ac:dyDescent="0.25">
      <c r="B19" s="12"/>
      <c r="C19" s="12"/>
      <c r="D19" s="12"/>
      <c r="E19" s="12"/>
      <c r="F19" s="12"/>
      <c r="G19" s="318"/>
      <c r="H19" s="318"/>
      <c r="I19" s="318"/>
      <c r="J19" s="318"/>
      <c r="K19" s="213"/>
      <c r="L19" s="213"/>
      <c r="M19" s="11"/>
      <c r="N19" s="12"/>
      <c r="O19" s="12"/>
    </row>
    <row r="20" spans="2:15" x14ac:dyDescent="0.25">
      <c r="B20" s="12"/>
      <c r="C20" s="12"/>
      <c r="D20" s="12"/>
      <c r="E20" s="12"/>
      <c r="F20" s="12"/>
      <c r="G20" s="318"/>
      <c r="H20" s="318"/>
      <c r="I20" s="318"/>
      <c r="J20" s="318"/>
      <c r="K20" s="213"/>
      <c r="L20" s="213"/>
      <c r="M20" s="11"/>
      <c r="N20" s="12"/>
      <c r="O20" s="12"/>
    </row>
    <row r="21" spans="2:15" x14ac:dyDescent="0.25">
      <c r="B21" s="12"/>
      <c r="C21" s="12"/>
      <c r="D21" s="12"/>
      <c r="E21" s="12"/>
      <c r="F21" s="12"/>
      <c r="G21" s="318"/>
      <c r="H21" s="318"/>
      <c r="I21" s="318"/>
      <c r="J21" s="318"/>
      <c r="K21" s="213"/>
      <c r="L21" s="213"/>
      <c r="M21" s="11"/>
      <c r="N21" s="12"/>
      <c r="O21" s="12"/>
    </row>
    <row r="22" spans="2:15" x14ac:dyDescent="0.25">
      <c r="B22" s="12"/>
      <c r="C22" s="12"/>
      <c r="D22" s="12"/>
      <c r="E22" s="12"/>
      <c r="F22" s="12"/>
      <c r="G22" s="318"/>
      <c r="H22" s="318"/>
      <c r="I22" s="318"/>
      <c r="J22" s="318"/>
      <c r="K22" s="213"/>
      <c r="L22" s="213"/>
      <c r="M22" s="11"/>
      <c r="N22" s="12"/>
      <c r="O22" s="12"/>
    </row>
    <row r="23" spans="2:15" x14ac:dyDescent="0.25">
      <c r="B23" s="12"/>
      <c r="C23" s="12"/>
      <c r="D23" s="12"/>
      <c r="E23" s="12"/>
      <c r="F23" s="12"/>
      <c r="G23" s="318"/>
      <c r="H23" s="318"/>
      <c r="I23" s="318"/>
      <c r="J23" s="318"/>
      <c r="K23" s="213"/>
      <c r="L23" s="213"/>
      <c r="M23" s="11"/>
      <c r="N23" s="12"/>
      <c r="O23" s="1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1"/>
  <sheetViews>
    <sheetView topLeftCell="A13" workbookViewId="0">
      <selection activeCell="F19" sqref="F19"/>
    </sheetView>
  </sheetViews>
  <sheetFormatPr defaultRowHeight="15" x14ac:dyDescent="0.25"/>
  <cols>
    <col min="3" max="3" width="22.28515625" bestFit="1" customWidth="1"/>
  </cols>
  <sheetData>
    <row r="3" spans="3:3" x14ac:dyDescent="0.25">
      <c r="C3" t="s">
        <v>935</v>
      </c>
    </row>
    <row r="4" spans="3:3" x14ac:dyDescent="0.25">
      <c r="C4" t="s">
        <v>936</v>
      </c>
    </row>
    <row r="5" spans="3:3" x14ac:dyDescent="0.25">
      <c r="C5" t="s">
        <v>937</v>
      </c>
    </row>
    <row r="20" spans="2:6" x14ac:dyDescent="0.25">
      <c r="D20" t="s">
        <v>672</v>
      </c>
      <c r="E20" t="s">
        <v>673</v>
      </c>
      <c r="F20" t="s">
        <v>940</v>
      </c>
    </row>
    <row r="21" spans="2:6" x14ac:dyDescent="0.25">
      <c r="C21" t="s">
        <v>939</v>
      </c>
      <c r="D21">
        <v>1</v>
      </c>
    </row>
    <row r="22" spans="2:6" x14ac:dyDescent="0.25">
      <c r="B22">
        <v>1</v>
      </c>
      <c r="C22" t="s">
        <v>850</v>
      </c>
    </row>
    <row r="23" spans="2:6" x14ac:dyDescent="0.25">
      <c r="B23">
        <v>2</v>
      </c>
      <c r="C23" t="s">
        <v>938</v>
      </c>
    </row>
    <row r="24" spans="2:6" x14ac:dyDescent="0.25">
      <c r="B24">
        <v>3</v>
      </c>
    </row>
    <row r="25" spans="2:6" x14ac:dyDescent="0.25">
      <c r="B25">
        <v>4</v>
      </c>
      <c r="D25">
        <v>1</v>
      </c>
    </row>
    <row r="26" spans="2:6" x14ac:dyDescent="0.25">
      <c r="B26">
        <v>5</v>
      </c>
    </row>
    <row r="27" spans="2:6" x14ac:dyDescent="0.25">
      <c r="B27">
        <v>6</v>
      </c>
    </row>
    <row r="28" spans="2:6" x14ac:dyDescent="0.25">
      <c r="B28">
        <v>7</v>
      </c>
    </row>
    <row r="29" spans="2:6" x14ac:dyDescent="0.25">
      <c r="B29">
        <v>8</v>
      </c>
    </row>
    <row r="30" spans="2:6" x14ac:dyDescent="0.25">
      <c r="B30">
        <v>9</v>
      </c>
    </row>
    <row r="31" spans="2:6" x14ac:dyDescent="0.25">
      <c r="B31">
        <v>10</v>
      </c>
    </row>
    <row r="32" spans="2:6" x14ac:dyDescent="0.25">
      <c r="B32">
        <v>11</v>
      </c>
    </row>
    <row r="33" spans="2:2" x14ac:dyDescent="0.25">
      <c r="B33">
        <v>12</v>
      </c>
    </row>
    <row r="34" spans="2:2" x14ac:dyDescent="0.25">
      <c r="B34">
        <v>13</v>
      </c>
    </row>
    <row r="35" spans="2:2" x14ac:dyDescent="0.25">
      <c r="B35">
        <v>14</v>
      </c>
    </row>
    <row r="36" spans="2:2" x14ac:dyDescent="0.25">
      <c r="B36">
        <v>15</v>
      </c>
    </row>
    <row r="37" spans="2:2" x14ac:dyDescent="0.25">
      <c r="B37">
        <v>16</v>
      </c>
    </row>
    <row r="38" spans="2:2" x14ac:dyDescent="0.25">
      <c r="B38">
        <v>17</v>
      </c>
    </row>
    <row r="39" spans="2:2" x14ac:dyDescent="0.25">
      <c r="B39">
        <v>18</v>
      </c>
    </row>
    <row r="40" spans="2:2" x14ac:dyDescent="0.25">
      <c r="B40">
        <v>19</v>
      </c>
    </row>
    <row r="41" spans="2:2" x14ac:dyDescent="0.25">
      <c r="B41">
        <v>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1"/>
  <sheetViews>
    <sheetView topLeftCell="A7" workbookViewId="0">
      <selection activeCell="D20" sqref="D20"/>
    </sheetView>
  </sheetViews>
  <sheetFormatPr defaultRowHeight="15" x14ac:dyDescent="0.25"/>
  <cols>
    <col min="3" max="3" width="17.85546875" bestFit="1" customWidth="1"/>
    <col min="7" max="7" width="33.42578125" style="1" bestFit="1" customWidth="1"/>
    <col min="8" max="8" width="16.140625" style="1" bestFit="1" customWidth="1"/>
    <col min="9" max="9" width="16.140625" style="1" customWidth="1"/>
    <col min="10" max="10" width="10.7109375" style="1" bestFit="1" customWidth="1"/>
    <col min="11" max="12" width="10.7109375" style="1" customWidth="1"/>
    <col min="13" max="13" width="11" style="1" customWidth="1"/>
    <col min="14" max="14" width="23.85546875" style="1" bestFit="1" customWidth="1"/>
    <col min="15" max="15" width="14.5703125" bestFit="1" customWidth="1"/>
  </cols>
  <sheetData>
    <row r="3" spans="2:16" x14ac:dyDescent="0.25">
      <c r="J3" s="353"/>
      <c r="K3" s="353"/>
      <c r="L3" s="353"/>
      <c r="M3" s="353"/>
      <c r="N3" s="353"/>
      <c r="O3" s="353"/>
      <c r="P3" s="353"/>
    </row>
    <row r="4" spans="2:16" ht="30" x14ac:dyDescent="0.25">
      <c r="E4" t="s">
        <v>948</v>
      </c>
      <c r="G4" s="354" t="s">
        <v>950</v>
      </c>
      <c r="H4" s="354" t="s">
        <v>951</v>
      </c>
      <c r="I4" s="354"/>
      <c r="J4" s="353" t="s">
        <v>960</v>
      </c>
      <c r="K4" s="353"/>
      <c r="L4" s="353"/>
      <c r="M4" s="353" t="s">
        <v>961</v>
      </c>
      <c r="N4" s="353" t="s">
        <v>952</v>
      </c>
      <c r="O4" s="352"/>
      <c r="P4" s="352"/>
    </row>
    <row r="5" spans="2:16" x14ac:dyDescent="0.25">
      <c r="B5">
        <v>1</v>
      </c>
      <c r="C5" t="s">
        <v>946</v>
      </c>
      <c r="D5" t="s">
        <v>947</v>
      </c>
      <c r="E5">
        <v>40</v>
      </c>
      <c r="G5" s="1">
        <v>1</v>
      </c>
      <c r="H5" s="1">
        <v>3</v>
      </c>
      <c r="J5" s="1">
        <v>5</v>
      </c>
      <c r="M5" s="1" t="s">
        <v>0</v>
      </c>
      <c r="N5" s="1">
        <v>7</v>
      </c>
    </row>
    <row r="6" spans="2:16" x14ac:dyDescent="0.25">
      <c r="G6" s="1" t="s">
        <v>947</v>
      </c>
      <c r="H6" s="1" t="s">
        <v>949</v>
      </c>
      <c r="N6" s="1" t="s">
        <v>953</v>
      </c>
    </row>
    <row r="8" spans="2:16" x14ac:dyDescent="0.25">
      <c r="B8">
        <v>2</v>
      </c>
      <c r="C8" t="s">
        <v>954</v>
      </c>
      <c r="G8" s="1">
        <v>1</v>
      </c>
      <c r="H8" s="1">
        <v>2</v>
      </c>
      <c r="J8" s="1">
        <v>3</v>
      </c>
      <c r="M8" s="1">
        <v>9</v>
      </c>
    </row>
    <row r="9" spans="2:16" x14ac:dyDescent="0.25">
      <c r="C9" t="s">
        <v>955</v>
      </c>
      <c r="G9" s="1">
        <v>4</v>
      </c>
      <c r="H9" s="1">
        <v>5</v>
      </c>
      <c r="J9" s="1">
        <v>6</v>
      </c>
      <c r="M9" s="1">
        <v>9</v>
      </c>
    </row>
    <row r="11" spans="2:16" x14ac:dyDescent="0.25">
      <c r="B11">
        <v>3</v>
      </c>
      <c r="C11" t="s">
        <v>956</v>
      </c>
      <c r="G11" s="1">
        <v>27</v>
      </c>
      <c r="H11" s="1">
        <v>28</v>
      </c>
    </row>
    <row r="12" spans="2:16" x14ac:dyDescent="0.25">
      <c r="C12" t="s">
        <v>957</v>
      </c>
      <c r="G12" s="1">
        <v>29</v>
      </c>
      <c r="H12" s="1">
        <v>30</v>
      </c>
      <c r="N12" s="1" t="s">
        <v>958</v>
      </c>
    </row>
    <row r="13" spans="2:16" x14ac:dyDescent="0.25">
      <c r="G13" s="1" t="s">
        <v>947</v>
      </c>
      <c r="H13" s="1" t="s">
        <v>959</v>
      </c>
    </row>
    <row r="15" spans="2:16" x14ac:dyDescent="0.25">
      <c r="C15" t="s">
        <v>962</v>
      </c>
      <c r="G15" s="1">
        <v>9</v>
      </c>
      <c r="H15" s="1">
        <v>11</v>
      </c>
      <c r="J15" s="1">
        <v>16</v>
      </c>
      <c r="M15" s="1">
        <v>20</v>
      </c>
    </row>
    <row r="16" spans="2:16" x14ac:dyDescent="0.25">
      <c r="C16" t="s">
        <v>963</v>
      </c>
      <c r="G16" s="1">
        <v>12</v>
      </c>
      <c r="H16" s="1">
        <v>15</v>
      </c>
      <c r="J16" s="1">
        <v>16</v>
      </c>
      <c r="M16" s="1">
        <v>20</v>
      </c>
    </row>
    <row r="20" spans="3:14" s="355" customFormat="1" ht="60" x14ac:dyDescent="0.25">
      <c r="C20" s="355" t="s">
        <v>965</v>
      </c>
      <c r="D20" s="355" t="s">
        <v>599</v>
      </c>
      <c r="E20" s="356" t="s">
        <v>989</v>
      </c>
      <c r="F20" s="355" t="s">
        <v>968</v>
      </c>
      <c r="G20" s="350" t="s">
        <v>970</v>
      </c>
      <c r="H20" s="357" t="s">
        <v>983</v>
      </c>
      <c r="I20" s="357" t="s">
        <v>1004</v>
      </c>
      <c r="J20" s="357" t="s">
        <v>973</v>
      </c>
      <c r="K20" s="357" t="s">
        <v>1001</v>
      </c>
      <c r="L20" s="357" t="s">
        <v>1000</v>
      </c>
      <c r="M20" s="357" t="s">
        <v>974</v>
      </c>
      <c r="N20" s="350"/>
    </row>
    <row r="21" spans="3:14" x14ac:dyDescent="0.25">
      <c r="C21" s="296" t="s">
        <v>975</v>
      </c>
      <c r="D21" t="s">
        <v>62</v>
      </c>
      <c r="E21" t="s">
        <v>62</v>
      </c>
      <c r="F21" s="296" t="s">
        <v>976</v>
      </c>
      <c r="G21" s="1" t="s">
        <v>977</v>
      </c>
      <c r="H21" s="1" t="s">
        <v>984</v>
      </c>
      <c r="I21" s="103"/>
      <c r="J21" s="317">
        <v>45194</v>
      </c>
      <c r="K21" s="317">
        <v>45196</v>
      </c>
      <c r="L21" s="317"/>
      <c r="M21" s="317">
        <v>45194</v>
      </c>
      <c r="N21" s="1" t="s">
        <v>979</v>
      </c>
    </row>
    <row r="22" spans="3:14" x14ac:dyDescent="0.25">
      <c r="C22" s="296" t="s">
        <v>982</v>
      </c>
      <c r="D22" t="s">
        <v>169</v>
      </c>
      <c r="E22" t="s">
        <v>169</v>
      </c>
      <c r="F22" s="296"/>
      <c r="G22" s="1" t="s">
        <v>985</v>
      </c>
      <c r="H22" s="1" t="s">
        <v>984</v>
      </c>
      <c r="I22" s="103"/>
    </row>
    <row r="23" spans="3:14" x14ac:dyDescent="0.25">
      <c r="C23" s="296" t="s">
        <v>964</v>
      </c>
      <c r="D23" t="s">
        <v>966</v>
      </c>
      <c r="E23" t="s">
        <v>967</v>
      </c>
      <c r="F23" s="296" t="s">
        <v>969</v>
      </c>
      <c r="G23" s="1" t="s">
        <v>971</v>
      </c>
      <c r="H23" s="1" t="s">
        <v>972</v>
      </c>
      <c r="I23" s="103" t="s">
        <v>1005</v>
      </c>
      <c r="J23" s="317">
        <v>45194</v>
      </c>
      <c r="K23" s="317"/>
      <c r="L23" s="317">
        <v>45195</v>
      </c>
      <c r="M23" s="317">
        <v>45199</v>
      </c>
      <c r="N23" s="1" t="s">
        <v>978</v>
      </c>
    </row>
    <row r="24" spans="3:14" x14ac:dyDescent="0.25">
      <c r="C24" s="296" t="s">
        <v>998</v>
      </c>
      <c r="D24" t="s">
        <v>994</v>
      </c>
      <c r="E24" t="s">
        <v>995</v>
      </c>
      <c r="F24" s="296" t="s">
        <v>993</v>
      </c>
      <c r="G24" s="1" t="s">
        <v>996</v>
      </c>
      <c r="H24" s="1" t="s">
        <v>972</v>
      </c>
      <c r="I24" s="103"/>
      <c r="J24" s="317">
        <v>45192</v>
      </c>
      <c r="K24" s="317"/>
      <c r="L24" s="317"/>
      <c r="M24" s="317">
        <v>45195</v>
      </c>
      <c r="N24" s="1" t="s">
        <v>999</v>
      </c>
    </row>
    <row r="25" spans="3:14" x14ac:dyDescent="0.25">
      <c r="C25" s="296" t="s">
        <v>998</v>
      </c>
      <c r="D25" t="s">
        <v>994</v>
      </c>
      <c r="E25" t="s">
        <v>995</v>
      </c>
      <c r="F25" s="296" t="s">
        <v>993</v>
      </c>
      <c r="G25" s="1" t="s">
        <v>997</v>
      </c>
      <c r="H25" s="1" t="s">
        <v>986</v>
      </c>
      <c r="I25" s="103"/>
      <c r="J25" s="317">
        <v>45192</v>
      </c>
      <c r="K25" s="317"/>
      <c r="L25" s="317"/>
      <c r="M25" s="317">
        <v>45195</v>
      </c>
      <c r="N25" s="1" t="s">
        <v>999</v>
      </c>
    </row>
    <row r="26" spans="3:14" x14ac:dyDescent="0.25">
      <c r="C26" s="296" t="s">
        <v>987</v>
      </c>
      <c r="D26" t="s">
        <v>988</v>
      </c>
      <c r="E26" t="s">
        <v>990</v>
      </c>
      <c r="F26" s="296" t="s">
        <v>991</v>
      </c>
      <c r="G26" s="1" t="s">
        <v>992</v>
      </c>
      <c r="H26" s="1" t="s">
        <v>986</v>
      </c>
      <c r="I26" s="103"/>
    </row>
    <row r="27" spans="3:14" x14ac:dyDescent="0.25">
      <c r="C27" s="296"/>
      <c r="F27" s="296"/>
      <c r="I27" s="103"/>
      <c r="J27" s="1" t="s">
        <v>980</v>
      </c>
      <c r="M27" s="1" t="s">
        <v>981</v>
      </c>
      <c r="N27" s="151">
        <v>0.70833333333333337</v>
      </c>
    </row>
    <row r="29" spans="3:14" x14ac:dyDescent="0.25">
      <c r="D29" t="s">
        <v>948</v>
      </c>
    </row>
    <row r="30" spans="3:14" x14ac:dyDescent="0.25">
      <c r="D30" t="s">
        <v>1002</v>
      </c>
    </row>
    <row r="31" spans="3:14" x14ac:dyDescent="0.25">
      <c r="D31" t="s">
        <v>1003</v>
      </c>
    </row>
  </sheetData>
  <sortState ref="B21:Q27">
    <sortCondition ref="H21:H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Q205"/>
  <sheetViews>
    <sheetView topLeftCell="A38" zoomScale="85" zoomScaleNormal="85" workbookViewId="0">
      <selection activeCell="F7" sqref="F7"/>
    </sheetView>
  </sheetViews>
  <sheetFormatPr defaultRowHeight="15" x14ac:dyDescent="0.25"/>
  <cols>
    <col min="1" max="1" width="3.140625" customWidth="1"/>
    <col min="2" max="2" width="6" style="1" customWidth="1"/>
    <col min="3" max="3" width="14.7109375" style="103" customWidth="1"/>
    <col min="4" max="4" width="15.5703125" style="103" customWidth="1"/>
    <col min="5" max="5" width="11" style="1" customWidth="1"/>
    <col min="6" max="6" width="5.7109375" customWidth="1"/>
    <col min="7" max="7" width="7" customWidth="1"/>
    <col min="8" max="8" width="78.7109375" bestFit="1" customWidth="1"/>
    <col min="9" max="9" width="14.7109375" style="1" bestFit="1" customWidth="1"/>
    <col min="10" max="10" width="11.140625" style="1" customWidth="1"/>
    <col min="11" max="11" width="4.5703125" style="16" customWidth="1"/>
    <col min="12" max="13" width="11.140625" style="1" customWidth="1"/>
    <col min="14" max="14" width="14.85546875" style="1" customWidth="1"/>
    <col min="15" max="15" width="11.140625" style="1" customWidth="1"/>
    <col min="16" max="17" width="11.140625" style="1" bestFit="1" customWidth="1"/>
  </cols>
  <sheetData>
    <row r="1" spans="2:17" x14ac:dyDescent="0.25">
      <c r="K1" s="1"/>
    </row>
    <row r="2" spans="2:17" s="5" customFormat="1" ht="60" x14ac:dyDescent="0.25">
      <c r="B2" s="2" t="s">
        <v>0</v>
      </c>
      <c r="C2" s="104" t="s">
        <v>0</v>
      </c>
      <c r="D2" s="104" t="s">
        <v>0</v>
      </c>
      <c r="E2" s="3" t="s">
        <v>1</v>
      </c>
      <c r="F2" s="2" t="s">
        <v>0</v>
      </c>
      <c r="G2" s="2" t="s">
        <v>0</v>
      </c>
      <c r="H2" s="2" t="s">
        <v>0</v>
      </c>
      <c r="I2" s="3" t="s">
        <v>2</v>
      </c>
      <c r="J2" s="3" t="s">
        <v>3</v>
      </c>
      <c r="K2" s="4" t="s">
        <v>0</v>
      </c>
      <c r="L2" s="3" t="s">
        <v>4</v>
      </c>
      <c r="M2" s="3" t="s">
        <v>5</v>
      </c>
      <c r="N2" s="3" t="s">
        <v>6</v>
      </c>
      <c r="O2" s="3" t="s">
        <v>7</v>
      </c>
      <c r="P2" s="3" t="s">
        <v>8</v>
      </c>
      <c r="Q2" s="3" t="s">
        <v>9</v>
      </c>
    </row>
    <row r="3" spans="2:17" s="5" customFormat="1" hidden="1" x14ac:dyDescent="0.25">
      <c r="B3" s="6"/>
      <c r="C3" s="105" t="s">
        <v>10</v>
      </c>
      <c r="D3" s="105"/>
      <c r="E3" s="6"/>
      <c r="F3" s="6"/>
      <c r="G3" s="6"/>
      <c r="H3" s="6"/>
      <c r="I3" s="7">
        <v>2</v>
      </c>
      <c r="J3" s="7">
        <v>2</v>
      </c>
      <c r="K3" s="4"/>
      <c r="L3" s="7">
        <v>2</v>
      </c>
      <c r="M3" s="7">
        <v>2</v>
      </c>
      <c r="N3" s="7">
        <v>2</v>
      </c>
      <c r="O3" s="7">
        <v>2</v>
      </c>
      <c r="P3" s="7"/>
      <c r="Q3" s="7"/>
    </row>
    <row r="4" spans="2:17" s="5" customFormat="1" hidden="1" x14ac:dyDescent="0.25">
      <c r="B4" s="6"/>
      <c r="C4" s="105" t="s">
        <v>11</v>
      </c>
      <c r="D4" s="105"/>
      <c r="E4" s="6"/>
      <c r="F4" s="6"/>
      <c r="G4" s="6"/>
      <c r="H4" s="6"/>
      <c r="I4" s="7">
        <v>1</v>
      </c>
      <c r="J4" s="7">
        <v>1</v>
      </c>
      <c r="K4" s="4"/>
      <c r="L4" s="7">
        <v>1</v>
      </c>
      <c r="M4" s="7">
        <v>1</v>
      </c>
      <c r="N4" s="7">
        <v>1</v>
      </c>
      <c r="O4" s="7">
        <v>1</v>
      </c>
      <c r="P4" s="7"/>
      <c r="Q4" s="7"/>
    </row>
    <row r="5" spans="2:17" s="5" customFormat="1" x14ac:dyDescent="0.25">
      <c r="B5" s="6"/>
      <c r="C5" s="105" t="s">
        <v>375</v>
      </c>
      <c r="D5" s="105"/>
      <c r="E5" s="6"/>
      <c r="F5" s="6"/>
      <c r="G5" s="6"/>
      <c r="H5" s="6"/>
      <c r="I5" s="7"/>
      <c r="J5" s="7" t="s">
        <v>373</v>
      </c>
      <c r="K5" s="4"/>
      <c r="L5" s="7" t="s">
        <v>373</v>
      </c>
      <c r="M5" s="7" t="s">
        <v>224</v>
      </c>
      <c r="N5" s="7" t="s">
        <v>374</v>
      </c>
      <c r="O5" s="7" t="s">
        <v>224</v>
      </c>
      <c r="P5" s="7" t="s">
        <v>373</v>
      </c>
      <c r="Q5" s="7" t="s">
        <v>373</v>
      </c>
    </row>
    <row r="6" spans="2:17" x14ac:dyDescent="0.25">
      <c r="B6" s="8">
        <v>1</v>
      </c>
      <c r="C6" s="14" t="s">
        <v>12</v>
      </c>
      <c r="D6" s="14" t="s">
        <v>13</v>
      </c>
      <c r="E6" s="8"/>
      <c r="F6" s="9"/>
      <c r="G6" s="9"/>
      <c r="H6" s="9"/>
      <c r="I6" s="8"/>
      <c r="J6" s="8"/>
      <c r="K6" s="10"/>
      <c r="L6" s="8"/>
      <c r="M6" s="8"/>
      <c r="N6" s="8"/>
      <c r="O6" s="8"/>
      <c r="P6" s="8" t="s">
        <v>14</v>
      </c>
      <c r="Q6" s="8"/>
    </row>
    <row r="7" spans="2:17" x14ac:dyDescent="0.25">
      <c r="B7" s="11">
        <v>2</v>
      </c>
      <c r="C7" s="106"/>
      <c r="D7" s="106"/>
      <c r="E7" s="11">
        <v>1</v>
      </c>
      <c r="F7" s="12" t="s">
        <v>15</v>
      </c>
      <c r="G7" s="12"/>
      <c r="H7" s="12"/>
      <c r="I7" s="11" t="s">
        <v>16</v>
      </c>
      <c r="J7" s="11">
        <v>1</v>
      </c>
      <c r="K7" s="10"/>
      <c r="L7" s="11"/>
      <c r="M7" s="11"/>
      <c r="N7" s="11"/>
      <c r="O7" s="11">
        <v>1</v>
      </c>
      <c r="P7" s="11" t="s">
        <v>14</v>
      </c>
      <c r="Q7" s="11"/>
    </row>
    <row r="8" spans="2:17" x14ac:dyDescent="0.25">
      <c r="B8" s="11"/>
      <c r="C8" s="106"/>
      <c r="D8" s="106"/>
      <c r="E8" s="11">
        <v>2</v>
      </c>
      <c r="F8" t="s">
        <v>17</v>
      </c>
      <c r="G8" s="12"/>
      <c r="H8" s="12"/>
      <c r="I8" s="11"/>
      <c r="J8" s="11"/>
      <c r="K8" s="10"/>
      <c r="L8" s="11"/>
      <c r="M8" s="11"/>
      <c r="N8" s="11"/>
      <c r="O8" s="11"/>
      <c r="P8" s="11"/>
      <c r="Q8" s="11"/>
    </row>
    <row r="9" spans="2:17" x14ac:dyDescent="0.25">
      <c r="B9" s="11">
        <v>3</v>
      </c>
      <c r="C9" s="106"/>
      <c r="D9" s="106"/>
      <c r="E9" s="11"/>
      <c r="F9" s="12"/>
      <c r="G9" s="12"/>
      <c r="H9" s="12" t="s">
        <v>18</v>
      </c>
      <c r="I9" s="11" t="s">
        <v>16</v>
      </c>
      <c r="J9" s="11"/>
      <c r="K9" s="10"/>
      <c r="L9" s="11"/>
      <c r="M9" s="11"/>
      <c r="N9" s="11"/>
      <c r="O9" s="11"/>
      <c r="P9" s="11" t="s">
        <v>14</v>
      </c>
      <c r="Q9" s="11"/>
    </row>
    <row r="10" spans="2:17" x14ac:dyDescent="0.25">
      <c r="B10" s="11">
        <v>4</v>
      </c>
      <c r="C10" s="106"/>
      <c r="D10" s="106"/>
      <c r="E10" s="11"/>
      <c r="G10" s="12"/>
      <c r="H10" s="12" t="s">
        <v>19</v>
      </c>
      <c r="I10" s="11" t="s">
        <v>16</v>
      </c>
      <c r="J10" s="11"/>
      <c r="K10" s="10"/>
      <c r="L10" s="11"/>
      <c r="M10" s="11"/>
      <c r="N10" s="11"/>
      <c r="O10" s="11"/>
      <c r="P10" s="11" t="s">
        <v>14</v>
      </c>
      <c r="Q10" s="11"/>
    </row>
    <row r="11" spans="2:17" x14ac:dyDescent="0.25">
      <c r="B11" s="11">
        <v>5</v>
      </c>
      <c r="C11" s="106"/>
      <c r="D11" s="106"/>
      <c r="E11" s="11">
        <v>3</v>
      </c>
      <c r="F11" s="12" t="s">
        <v>20</v>
      </c>
      <c r="G11" s="12"/>
      <c r="H11" s="12"/>
      <c r="I11" s="11" t="s">
        <v>16</v>
      </c>
      <c r="J11" s="11"/>
      <c r="K11" s="10"/>
      <c r="L11" s="11"/>
      <c r="M11" s="11"/>
      <c r="N11" s="11"/>
      <c r="O11" s="11"/>
      <c r="P11" s="11" t="s">
        <v>14</v>
      </c>
      <c r="Q11" s="11"/>
    </row>
    <row r="12" spans="2:17" x14ac:dyDescent="0.25">
      <c r="B12" s="11">
        <v>6</v>
      </c>
      <c r="C12" s="106"/>
      <c r="D12" s="106"/>
      <c r="E12" s="11">
        <v>4</v>
      </c>
      <c r="F12" s="12" t="s">
        <v>21</v>
      </c>
      <c r="G12" s="12"/>
      <c r="H12" s="12"/>
      <c r="I12" s="11" t="s">
        <v>16</v>
      </c>
      <c r="J12" s="11"/>
      <c r="K12" s="10"/>
      <c r="L12" s="11"/>
      <c r="M12" s="11"/>
      <c r="N12" s="11"/>
      <c r="O12" s="11"/>
      <c r="P12" s="11" t="s">
        <v>14</v>
      </c>
      <c r="Q12" s="11"/>
    </row>
    <row r="13" spans="2:17" x14ac:dyDescent="0.25">
      <c r="B13" s="11">
        <v>7</v>
      </c>
      <c r="C13" s="106"/>
      <c r="D13" s="106"/>
      <c r="E13" s="11">
        <v>5</v>
      </c>
      <c r="F13" s="12" t="s">
        <v>22</v>
      </c>
      <c r="G13" s="12"/>
      <c r="H13" s="12"/>
      <c r="I13" s="11" t="s">
        <v>16</v>
      </c>
      <c r="J13" s="11"/>
      <c r="K13" s="10"/>
      <c r="L13" s="11"/>
      <c r="M13" s="11"/>
      <c r="N13" s="11"/>
      <c r="O13" s="11"/>
      <c r="P13" s="11" t="s">
        <v>14</v>
      </c>
      <c r="Q13" s="11"/>
    </row>
    <row r="14" spans="2:17" x14ac:dyDescent="0.25">
      <c r="B14" s="11">
        <v>8</v>
      </c>
      <c r="C14" s="106"/>
      <c r="D14" s="106"/>
      <c r="E14" s="11">
        <v>6</v>
      </c>
      <c r="F14" s="12" t="s">
        <v>23</v>
      </c>
      <c r="G14" s="12"/>
      <c r="H14" s="12"/>
      <c r="I14" s="11" t="s">
        <v>16</v>
      </c>
      <c r="J14" s="11"/>
      <c r="K14" s="10"/>
      <c r="L14" s="11"/>
      <c r="M14" s="11"/>
      <c r="N14" s="11"/>
      <c r="O14" s="11"/>
      <c r="P14" s="11" t="s">
        <v>14</v>
      </c>
      <c r="Q14" s="11"/>
    </row>
    <row r="15" spans="2:17" x14ac:dyDescent="0.25">
      <c r="B15" s="11">
        <v>9</v>
      </c>
      <c r="C15" s="106"/>
      <c r="D15" s="106"/>
      <c r="E15" s="11">
        <v>7</v>
      </c>
      <c r="F15" s="12" t="s">
        <v>24</v>
      </c>
      <c r="G15" s="12"/>
      <c r="H15" s="12"/>
      <c r="I15" s="11" t="s">
        <v>16</v>
      </c>
      <c r="J15" s="11"/>
      <c r="K15" s="10"/>
      <c r="L15" s="11"/>
      <c r="M15" s="11"/>
      <c r="N15" s="11"/>
      <c r="O15" s="11"/>
      <c r="P15" s="11" t="s">
        <v>14</v>
      </c>
      <c r="Q15" s="11"/>
    </row>
    <row r="16" spans="2:17" x14ac:dyDescent="0.25">
      <c r="B16" s="11"/>
      <c r="C16" s="106"/>
      <c r="D16" s="106"/>
      <c r="E16" s="11">
        <v>8</v>
      </c>
      <c r="F16" s="12" t="s">
        <v>25</v>
      </c>
      <c r="G16" s="12"/>
      <c r="H16" s="12"/>
      <c r="I16" s="11" t="s">
        <v>16</v>
      </c>
      <c r="J16" s="11"/>
      <c r="K16" s="10"/>
      <c r="L16" s="11"/>
      <c r="M16" s="11"/>
      <c r="N16" s="11"/>
      <c r="O16" s="11"/>
      <c r="P16" s="11" t="s">
        <v>14</v>
      </c>
      <c r="Q16" s="11"/>
    </row>
    <row r="17" spans="2:17" x14ac:dyDescent="0.25">
      <c r="B17" s="8">
        <v>10</v>
      </c>
      <c r="C17" s="14" t="s">
        <v>12</v>
      </c>
      <c r="D17" s="14" t="s">
        <v>26</v>
      </c>
      <c r="E17" s="8"/>
      <c r="F17" s="9"/>
      <c r="G17" s="9"/>
      <c r="H17" s="9"/>
      <c r="I17" s="8"/>
      <c r="J17" s="8"/>
      <c r="K17" s="10"/>
      <c r="L17" s="8"/>
      <c r="M17" s="8"/>
      <c r="N17" s="8"/>
      <c r="O17" s="8"/>
      <c r="P17" s="8" t="s">
        <v>27</v>
      </c>
      <c r="Q17" s="8"/>
    </row>
    <row r="18" spans="2:17" x14ac:dyDescent="0.25">
      <c r="B18" s="11">
        <v>11</v>
      </c>
      <c r="C18" s="106"/>
      <c r="D18" s="106"/>
      <c r="E18" s="11">
        <v>1</v>
      </c>
      <c r="F18" s="12" t="s">
        <v>28</v>
      </c>
      <c r="G18" s="12"/>
      <c r="H18" s="12"/>
      <c r="I18" s="11" t="s">
        <v>29</v>
      </c>
      <c r="J18" s="11">
        <v>1</v>
      </c>
      <c r="K18" s="10"/>
      <c r="L18" s="11"/>
      <c r="M18" s="11"/>
      <c r="N18" s="11"/>
      <c r="O18" s="11"/>
      <c r="P18" s="11" t="s">
        <v>27</v>
      </c>
      <c r="Q18" s="11"/>
    </row>
    <row r="19" spans="2:17" x14ac:dyDescent="0.25">
      <c r="B19" s="11">
        <v>12</v>
      </c>
      <c r="C19" s="106"/>
      <c r="D19" s="106"/>
      <c r="E19" s="11"/>
      <c r="F19" s="12"/>
      <c r="G19" s="12" t="s">
        <v>30</v>
      </c>
      <c r="H19" s="12"/>
      <c r="I19" s="11" t="s">
        <v>29</v>
      </c>
      <c r="J19" s="11"/>
      <c r="K19" s="10"/>
      <c r="L19" s="11"/>
      <c r="M19" s="11"/>
      <c r="N19" s="11"/>
      <c r="O19" s="11"/>
      <c r="P19" s="11" t="s">
        <v>27</v>
      </c>
      <c r="Q19" s="11"/>
    </row>
    <row r="20" spans="2:17" x14ac:dyDescent="0.25">
      <c r="B20" s="11">
        <v>13</v>
      </c>
      <c r="C20" s="106"/>
      <c r="D20" s="106"/>
      <c r="E20" s="11"/>
      <c r="F20" s="12"/>
      <c r="G20" s="12" t="s">
        <v>31</v>
      </c>
      <c r="H20" s="12"/>
      <c r="I20" s="11" t="s">
        <v>29</v>
      </c>
      <c r="J20" s="11"/>
      <c r="K20" s="10"/>
      <c r="L20" s="11"/>
      <c r="M20" s="11"/>
      <c r="N20" s="11"/>
      <c r="O20" s="11"/>
      <c r="P20" s="11" t="s">
        <v>27</v>
      </c>
      <c r="Q20" s="11"/>
    </row>
    <row r="21" spans="2:17" x14ac:dyDescent="0.25">
      <c r="B21" s="11">
        <v>14</v>
      </c>
      <c r="C21" s="106"/>
      <c r="D21" s="106"/>
      <c r="E21" s="11">
        <v>2</v>
      </c>
      <c r="F21" s="12" t="s">
        <v>32</v>
      </c>
      <c r="G21" s="12"/>
      <c r="H21" s="12"/>
      <c r="I21" s="11" t="s">
        <v>16</v>
      </c>
      <c r="J21" s="11">
        <v>1</v>
      </c>
      <c r="K21" s="10"/>
      <c r="L21" s="11">
        <v>1</v>
      </c>
      <c r="M21" s="11"/>
      <c r="N21" s="11"/>
      <c r="O21" s="11"/>
      <c r="P21" s="11" t="s">
        <v>27</v>
      </c>
      <c r="Q21" s="11"/>
    </row>
    <row r="22" spans="2:17" x14ac:dyDescent="0.25">
      <c r="B22" s="11">
        <v>15</v>
      </c>
      <c r="C22" s="106"/>
      <c r="D22" s="106"/>
      <c r="E22" s="11">
        <v>3</v>
      </c>
      <c r="F22" s="12" t="s">
        <v>33</v>
      </c>
      <c r="G22" s="12"/>
      <c r="H22" s="12"/>
      <c r="I22" s="11" t="s">
        <v>29</v>
      </c>
      <c r="J22" s="11">
        <v>1</v>
      </c>
      <c r="K22" s="10"/>
      <c r="L22" s="11">
        <v>1</v>
      </c>
      <c r="M22" s="11"/>
      <c r="N22" s="11"/>
      <c r="O22" s="11"/>
      <c r="P22" s="11" t="s">
        <v>27</v>
      </c>
      <c r="Q22" s="11"/>
    </row>
    <row r="23" spans="2:17" x14ac:dyDescent="0.25">
      <c r="B23" s="11">
        <v>16</v>
      </c>
      <c r="C23" s="106"/>
      <c r="D23" s="106"/>
      <c r="E23" s="11">
        <v>4</v>
      </c>
      <c r="F23" s="12" t="s">
        <v>34</v>
      </c>
      <c r="G23" s="12"/>
      <c r="H23" s="12"/>
      <c r="I23" s="11" t="s">
        <v>29</v>
      </c>
      <c r="J23" s="11">
        <v>1</v>
      </c>
      <c r="K23" s="10"/>
      <c r="L23" s="11">
        <v>1</v>
      </c>
      <c r="M23" s="11"/>
      <c r="N23" s="11"/>
      <c r="O23" s="11"/>
      <c r="P23" s="11" t="s">
        <v>27</v>
      </c>
      <c r="Q23" s="11" t="s">
        <v>35</v>
      </c>
    </row>
    <row r="24" spans="2:17" x14ac:dyDescent="0.25">
      <c r="B24" s="11"/>
      <c r="C24" s="106"/>
      <c r="D24" s="106"/>
      <c r="E24" s="11"/>
      <c r="F24" s="12"/>
      <c r="G24" s="12" t="s">
        <v>36</v>
      </c>
      <c r="H24" s="12"/>
      <c r="I24" s="11" t="s">
        <v>29</v>
      </c>
      <c r="J24" s="11"/>
      <c r="K24" s="10"/>
      <c r="L24" s="11"/>
      <c r="M24" s="11"/>
      <c r="N24" s="11"/>
      <c r="O24" s="11"/>
      <c r="P24" s="11" t="s">
        <v>27</v>
      </c>
      <c r="Q24" s="11"/>
    </row>
    <row r="25" spans="2:17" x14ac:dyDescent="0.25">
      <c r="B25" s="11"/>
      <c r="C25" s="106"/>
      <c r="D25" s="106"/>
      <c r="E25" s="11"/>
      <c r="F25" s="12"/>
      <c r="G25" s="12" t="s">
        <v>37</v>
      </c>
      <c r="H25" s="12"/>
      <c r="I25" s="11" t="s">
        <v>29</v>
      </c>
      <c r="J25" s="11"/>
      <c r="K25" s="10"/>
      <c r="L25" s="11"/>
      <c r="M25" s="11"/>
      <c r="N25" s="11"/>
      <c r="O25" s="11"/>
      <c r="P25" s="11" t="s">
        <v>27</v>
      </c>
      <c r="Q25" s="11"/>
    </row>
    <row r="26" spans="2:17" x14ac:dyDescent="0.25">
      <c r="B26" s="11">
        <v>17</v>
      </c>
      <c r="C26" s="106"/>
      <c r="D26" s="106"/>
      <c r="E26" s="11">
        <v>5</v>
      </c>
      <c r="F26" s="12" t="s">
        <v>38</v>
      </c>
      <c r="G26" s="12"/>
      <c r="H26" s="12"/>
      <c r="I26" s="11" t="s">
        <v>29</v>
      </c>
      <c r="J26" s="11">
        <v>1</v>
      </c>
      <c r="K26" s="10"/>
      <c r="L26" s="11">
        <v>1</v>
      </c>
      <c r="M26" s="11"/>
      <c r="N26" s="11"/>
      <c r="O26" s="11"/>
      <c r="P26" s="11" t="s">
        <v>27</v>
      </c>
      <c r="Q26" s="11" t="s">
        <v>39</v>
      </c>
    </row>
    <row r="27" spans="2:17" x14ac:dyDescent="0.25">
      <c r="B27" s="11"/>
      <c r="C27" s="106"/>
      <c r="D27" s="106"/>
      <c r="E27" s="11"/>
      <c r="F27" s="12"/>
      <c r="G27" s="12" t="s">
        <v>40</v>
      </c>
      <c r="H27" s="12"/>
      <c r="I27" s="11" t="s">
        <v>29</v>
      </c>
      <c r="J27" s="11"/>
      <c r="K27" s="10"/>
      <c r="L27" s="11"/>
      <c r="M27" s="11"/>
      <c r="N27" s="11"/>
      <c r="O27" s="11"/>
      <c r="P27" s="11" t="s">
        <v>27</v>
      </c>
      <c r="Q27" s="11"/>
    </row>
    <row r="28" spans="2:17" x14ac:dyDescent="0.25">
      <c r="B28" s="11"/>
      <c r="C28" s="106"/>
      <c r="D28" s="106"/>
      <c r="E28" s="11"/>
      <c r="F28" s="12"/>
      <c r="G28" s="12" t="s">
        <v>41</v>
      </c>
      <c r="H28" s="12"/>
      <c r="I28" s="11" t="s">
        <v>29</v>
      </c>
      <c r="J28" s="11"/>
      <c r="K28" s="10"/>
      <c r="L28" s="11"/>
      <c r="M28" s="11"/>
      <c r="N28" s="11"/>
      <c r="O28" s="11"/>
      <c r="P28" s="11" t="s">
        <v>27</v>
      </c>
      <c r="Q28" s="11"/>
    </row>
    <row r="29" spans="2:17" x14ac:dyDescent="0.25">
      <c r="B29" s="11"/>
      <c r="C29" s="106"/>
      <c r="D29" s="106"/>
      <c r="E29" s="11"/>
      <c r="F29" s="12"/>
      <c r="G29" s="12" t="s">
        <v>42</v>
      </c>
      <c r="H29" s="12"/>
      <c r="I29" s="11" t="s">
        <v>29</v>
      </c>
      <c r="J29" s="11"/>
      <c r="K29" s="10"/>
      <c r="L29" s="11"/>
      <c r="M29" s="11"/>
      <c r="N29" s="11"/>
      <c r="O29" s="11"/>
      <c r="P29" s="11" t="s">
        <v>27</v>
      </c>
      <c r="Q29" s="11"/>
    </row>
    <row r="30" spans="2:17" x14ac:dyDescent="0.25">
      <c r="B30" s="11"/>
      <c r="C30" s="106"/>
      <c r="D30" s="106"/>
      <c r="E30" s="11"/>
      <c r="F30" s="12"/>
      <c r="G30" s="12" t="s">
        <v>43</v>
      </c>
      <c r="H30" s="12"/>
      <c r="I30" s="11" t="s">
        <v>29</v>
      </c>
      <c r="J30" s="11"/>
      <c r="K30" s="10"/>
      <c r="L30" s="11"/>
      <c r="M30" s="11"/>
      <c r="N30" s="11"/>
      <c r="O30" s="11"/>
      <c r="P30" s="11" t="s">
        <v>27</v>
      </c>
      <c r="Q30" s="11"/>
    </row>
    <row r="31" spans="2:17" x14ac:dyDescent="0.25">
      <c r="B31" s="11"/>
      <c r="C31" s="106"/>
      <c r="D31" s="106"/>
      <c r="E31" s="11"/>
      <c r="F31" s="12"/>
      <c r="G31" s="12" t="s">
        <v>44</v>
      </c>
      <c r="H31" s="12"/>
      <c r="I31" s="11" t="s">
        <v>29</v>
      </c>
      <c r="J31" s="11"/>
      <c r="K31" s="10"/>
      <c r="L31" s="11"/>
      <c r="M31" s="11"/>
      <c r="N31" s="11"/>
      <c r="O31" s="11"/>
      <c r="P31" s="11" t="s">
        <v>27</v>
      </c>
      <c r="Q31" s="11"/>
    </row>
    <row r="32" spans="2:17" x14ac:dyDescent="0.25">
      <c r="B32" s="11"/>
      <c r="C32" s="106"/>
      <c r="D32" s="106"/>
      <c r="E32" s="11"/>
      <c r="F32" s="12"/>
      <c r="G32" s="12" t="s">
        <v>45</v>
      </c>
      <c r="H32" s="12"/>
      <c r="I32" s="11" t="s">
        <v>29</v>
      </c>
      <c r="J32" s="11"/>
      <c r="K32" s="10"/>
      <c r="L32" s="11"/>
      <c r="M32" s="11"/>
      <c r="N32" s="11"/>
      <c r="O32" s="11"/>
      <c r="P32" s="11" t="s">
        <v>27</v>
      </c>
      <c r="Q32" s="11"/>
    </row>
    <row r="33" spans="2:17" x14ac:dyDescent="0.25">
      <c r="B33" s="11">
        <v>18</v>
      </c>
      <c r="C33" s="106"/>
      <c r="D33" s="106"/>
      <c r="E33" s="11">
        <v>6</v>
      </c>
      <c r="F33" s="12" t="s">
        <v>46</v>
      </c>
      <c r="G33" s="12"/>
      <c r="H33" s="12"/>
      <c r="I33" s="11" t="s">
        <v>29</v>
      </c>
      <c r="J33" s="11">
        <v>1</v>
      </c>
      <c r="K33" s="10"/>
      <c r="L33" s="11">
        <v>1</v>
      </c>
      <c r="M33" s="11"/>
      <c r="N33" s="11"/>
      <c r="O33" s="11"/>
      <c r="P33" s="11" t="s">
        <v>27</v>
      </c>
      <c r="Q33" s="11"/>
    </row>
    <row r="34" spans="2:17" x14ac:dyDescent="0.25">
      <c r="B34" s="11">
        <v>19</v>
      </c>
      <c r="C34" s="106"/>
      <c r="D34" s="106"/>
      <c r="E34" s="11">
        <v>7</v>
      </c>
      <c r="F34" s="12" t="s">
        <v>47</v>
      </c>
      <c r="G34" s="12"/>
      <c r="H34" s="12"/>
      <c r="I34" s="11" t="s">
        <v>29</v>
      </c>
      <c r="J34" s="11">
        <v>1</v>
      </c>
      <c r="K34" s="10"/>
      <c r="L34" s="11">
        <v>1</v>
      </c>
      <c r="M34" s="11"/>
      <c r="N34" s="11"/>
      <c r="O34" s="11"/>
      <c r="P34" s="11" t="s">
        <v>27</v>
      </c>
      <c r="Q34" s="11"/>
    </row>
    <row r="35" spans="2:17" x14ac:dyDescent="0.25">
      <c r="B35" s="11">
        <v>20</v>
      </c>
      <c r="C35" s="106"/>
      <c r="D35" s="106"/>
      <c r="E35" s="11">
        <v>8</v>
      </c>
      <c r="F35" s="12" t="s">
        <v>48</v>
      </c>
      <c r="G35" s="12"/>
      <c r="H35" s="12"/>
      <c r="I35" s="11" t="s">
        <v>29</v>
      </c>
      <c r="J35" s="11">
        <v>1</v>
      </c>
      <c r="K35" s="10"/>
      <c r="L35" s="11">
        <v>1</v>
      </c>
      <c r="M35" s="11"/>
      <c r="N35" s="11"/>
      <c r="O35" s="11"/>
      <c r="P35" s="11" t="s">
        <v>27</v>
      </c>
      <c r="Q35" s="11"/>
    </row>
    <row r="36" spans="2:17" x14ac:dyDescent="0.25">
      <c r="B36" s="11"/>
      <c r="C36" s="106"/>
      <c r="D36" s="106"/>
      <c r="E36" s="11"/>
      <c r="F36" s="12"/>
      <c r="G36" s="12" t="s">
        <v>49</v>
      </c>
      <c r="H36" s="12"/>
      <c r="I36" s="11" t="s">
        <v>29</v>
      </c>
      <c r="J36" s="11"/>
      <c r="K36" s="10"/>
      <c r="L36" s="11"/>
      <c r="M36" s="11"/>
      <c r="N36" s="11"/>
      <c r="O36" s="11"/>
      <c r="P36" s="11" t="s">
        <v>27</v>
      </c>
      <c r="Q36" s="11"/>
    </row>
    <row r="37" spans="2:17" x14ac:dyDescent="0.25">
      <c r="B37" s="11"/>
      <c r="C37" s="106"/>
      <c r="D37" s="106"/>
      <c r="E37" s="11"/>
      <c r="F37" s="12"/>
      <c r="G37" s="12" t="s">
        <v>50</v>
      </c>
      <c r="H37" s="12"/>
      <c r="I37" s="11" t="s">
        <v>29</v>
      </c>
      <c r="J37" s="11"/>
      <c r="K37" s="10"/>
      <c r="L37" s="11"/>
      <c r="M37" s="11"/>
      <c r="N37" s="11"/>
      <c r="O37" s="11"/>
      <c r="P37" s="11" t="s">
        <v>27</v>
      </c>
      <c r="Q37" s="11"/>
    </row>
    <row r="38" spans="2:17" x14ac:dyDescent="0.25">
      <c r="B38" s="11">
        <v>21</v>
      </c>
      <c r="C38" s="106"/>
      <c r="D38" s="106"/>
      <c r="E38" s="11">
        <v>9</v>
      </c>
      <c r="F38" s="109" t="s">
        <v>51</v>
      </c>
      <c r="G38" s="12"/>
      <c r="H38" s="12"/>
      <c r="I38" s="11" t="s">
        <v>29</v>
      </c>
      <c r="J38" s="11">
        <v>1</v>
      </c>
      <c r="K38" s="10"/>
      <c r="L38" s="11"/>
      <c r="M38" s="11"/>
      <c r="N38" s="11"/>
      <c r="O38" s="11"/>
      <c r="P38" s="11" t="s">
        <v>27</v>
      </c>
      <c r="Q38" s="11"/>
    </row>
    <row r="39" spans="2:17" x14ac:dyDescent="0.25">
      <c r="B39" s="11"/>
      <c r="C39" s="106"/>
      <c r="D39" s="106"/>
      <c r="E39" s="11"/>
      <c r="F39" s="12"/>
      <c r="G39" s="12" t="s">
        <v>52</v>
      </c>
      <c r="H39" s="12"/>
      <c r="I39" s="11" t="s">
        <v>29</v>
      </c>
      <c r="J39" s="11"/>
      <c r="K39" s="10"/>
      <c r="L39" s="11"/>
      <c r="M39" s="11"/>
      <c r="N39" s="11"/>
      <c r="O39" s="11"/>
      <c r="P39" s="11" t="s">
        <v>27</v>
      </c>
      <c r="Q39" s="11"/>
    </row>
    <row r="40" spans="2:17" x14ac:dyDescent="0.25">
      <c r="B40" s="11"/>
      <c r="C40" s="106"/>
      <c r="D40" s="106"/>
      <c r="E40" s="11"/>
      <c r="F40" s="12"/>
      <c r="G40" s="12" t="s">
        <v>53</v>
      </c>
      <c r="H40" s="12"/>
      <c r="I40" s="11" t="s">
        <v>29</v>
      </c>
      <c r="J40" s="11"/>
      <c r="K40" s="10"/>
      <c r="L40" s="11"/>
      <c r="M40" s="11"/>
      <c r="N40" s="11"/>
      <c r="O40" s="11"/>
      <c r="P40" s="11" t="s">
        <v>27</v>
      </c>
      <c r="Q40" s="11"/>
    </row>
    <row r="41" spans="2:17" x14ac:dyDescent="0.25">
      <c r="B41" s="11"/>
      <c r="C41" s="106"/>
      <c r="D41" s="106"/>
      <c r="E41" s="11"/>
      <c r="F41" s="12"/>
      <c r="G41" s="12" t="s">
        <v>54</v>
      </c>
      <c r="H41" s="12"/>
      <c r="I41" s="11" t="s">
        <v>29</v>
      </c>
      <c r="J41" s="11"/>
      <c r="K41" s="10"/>
      <c r="L41" s="11"/>
      <c r="M41" s="11"/>
      <c r="N41" s="11"/>
      <c r="O41" s="11"/>
      <c r="P41" s="11" t="s">
        <v>27</v>
      </c>
      <c r="Q41" s="11"/>
    </row>
    <row r="42" spans="2:17" x14ac:dyDescent="0.25">
      <c r="B42" s="11"/>
      <c r="C42" s="106"/>
      <c r="D42" s="106"/>
      <c r="E42" s="11"/>
      <c r="F42" s="12"/>
      <c r="G42" s="12" t="s">
        <v>55</v>
      </c>
      <c r="H42" s="12"/>
      <c r="I42" s="11" t="s">
        <v>29</v>
      </c>
      <c r="J42" s="11"/>
      <c r="K42" s="10"/>
      <c r="L42" s="11"/>
      <c r="M42" s="11"/>
      <c r="N42" s="11"/>
      <c r="O42" s="11"/>
      <c r="P42" s="11" t="s">
        <v>27</v>
      </c>
      <c r="Q42" s="11"/>
    </row>
    <row r="43" spans="2:17" x14ac:dyDescent="0.25">
      <c r="B43" s="11">
        <v>22</v>
      </c>
      <c r="C43" s="106"/>
      <c r="D43" s="106"/>
      <c r="E43" s="11">
        <v>10</v>
      </c>
      <c r="F43" s="12" t="s">
        <v>56</v>
      </c>
      <c r="G43" s="12"/>
      <c r="H43" s="12"/>
      <c r="I43" s="11" t="s">
        <v>29</v>
      </c>
      <c r="J43" s="11"/>
      <c r="K43" s="10"/>
      <c r="L43" s="11"/>
      <c r="M43" s="11"/>
      <c r="N43" s="11"/>
      <c r="O43" s="11"/>
      <c r="P43" s="11" t="s">
        <v>27</v>
      </c>
      <c r="Q43" s="11"/>
    </row>
    <row r="44" spans="2:17" x14ac:dyDescent="0.25">
      <c r="B44" s="11">
        <v>23</v>
      </c>
      <c r="C44" s="106"/>
      <c r="D44" s="106"/>
      <c r="E44" s="11">
        <v>11</v>
      </c>
      <c r="F44" s="12" t="s">
        <v>57</v>
      </c>
      <c r="G44" s="12"/>
      <c r="H44" s="12"/>
      <c r="I44" s="11" t="s">
        <v>29</v>
      </c>
      <c r="J44" s="11">
        <v>1</v>
      </c>
      <c r="K44" s="10"/>
      <c r="L44" s="11">
        <v>1</v>
      </c>
      <c r="M44" s="11"/>
      <c r="N44" s="11"/>
      <c r="O44" s="11"/>
      <c r="P44" s="11" t="s">
        <v>27</v>
      </c>
      <c r="Q44" s="11"/>
    </row>
    <row r="45" spans="2:17" x14ac:dyDescent="0.25">
      <c r="B45" s="11">
        <v>24</v>
      </c>
      <c r="C45" s="106"/>
      <c r="D45" s="106"/>
      <c r="E45" s="11">
        <v>12</v>
      </c>
      <c r="F45" s="12" t="s">
        <v>58</v>
      </c>
      <c r="G45" s="12"/>
      <c r="H45" s="12"/>
      <c r="I45" s="11" t="s">
        <v>29</v>
      </c>
      <c r="J45" s="11">
        <v>1</v>
      </c>
      <c r="K45" s="10"/>
      <c r="L45" s="11">
        <v>1</v>
      </c>
      <c r="M45" s="11"/>
      <c r="N45" s="11"/>
      <c r="O45" s="11"/>
      <c r="P45" s="11" t="s">
        <v>27</v>
      </c>
      <c r="Q45" s="11"/>
    </row>
    <row r="46" spans="2:17" x14ac:dyDescent="0.25">
      <c r="B46" s="11">
        <v>25</v>
      </c>
      <c r="C46" s="106"/>
      <c r="D46" s="106"/>
      <c r="E46" s="11">
        <v>13</v>
      </c>
      <c r="F46" s="12" t="s">
        <v>59</v>
      </c>
      <c r="G46" s="12"/>
      <c r="H46" s="12"/>
      <c r="I46" s="11" t="s">
        <v>16</v>
      </c>
      <c r="J46" s="11">
        <v>1</v>
      </c>
      <c r="K46" s="10"/>
      <c r="L46" s="11"/>
      <c r="M46" s="11"/>
      <c r="N46" s="11"/>
      <c r="O46" s="11"/>
      <c r="P46" s="11" t="s">
        <v>27</v>
      </c>
      <c r="Q46" s="11"/>
    </row>
    <row r="47" spans="2:17" x14ac:dyDescent="0.25">
      <c r="B47" s="11"/>
      <c r="C47" s="106"/>
      <c r="D47" s="106"/>
      <c r="E47" s="11"/>
      <c r="F47" s="12"/>
      <c r="G47" s="12" t="s">
        <v>60</v>
      </c>
      <c r="H47" s="12"/>
      <c r="I47" s="11"/>
      <c r="J47" s="11"/>
      <c r="K47" s="10"/>
      <c r="L47" s="11"/>
      <c r="M47" s="11"/>
      <c r="N47" s="11"/>
      <c r="O47" s="11"/>
      <c r="P47" s="11"/>
      <c r="Q47" s="11"/>
    </row>
    <row r="48" spans="2:17" x14ac:dyDescent="0.25">
      <c r="B48" s="11">
        <v>26</v>
      </c>
      <c r="C48" s="106"/>
      <c r="D48" s="106"/>
      <c r="E48" s="11"/>
      <c r="F48" s="12"/>
      <c r="G48" s="12" t="s">
        <v>61</v>
      </c>
      <c r="H48" s="12"/>
      <c r="I48" s="11" t="s">
        <v>29</v>
      </c>
      <c r="J48" s="11"/>
      <c r="K48" s="10"/>
      <c r="L48" s="11"/>
      <c r="M48" s="11"/>
      <c r="N48" s="11"/>
      <c r="O48" s="11"/>
      <c r="P48" s="11" t="s">
        <v>27</v>
      </c>
      <c r="Q48" s="11"/>
    </row>
    <row r="49" spans="2:17" x14ac:dyDescent="0.25">
      <c r="B49" s="8">
        <v>27</v>
      </c>
      <c r="C49" s="14" t="s">
        <v>12</v>
      </c>
      <c r="D49" s="14" t="s">
        <v>62</v>
      </c>
      <c r="E49" s="8"/>
      <c r="F49" s="9"/>
      <c r="G49" s="9"/>
      <c r="H49" s="9"/>
      <c r="I49" s="8"/>
      <c r="J49" s="8"/>
      <c r="K49" s="10"/>
      <c r="L49" s="8"/>
      <c r="M49" s="8"/>
      <c r="N49" s="8"/>
      <c r="O49" s="8"/>
      <c r="P49" s="8" t="s">
        <v>63</v>
      </c>
      <c r="Q49" s="8"/>
    </row>
    <row r="50" spans="2:17" x14ac:dyDescent="0.25">
      <c r="B50" s="11">
        <v>28</v>
      </c>
      <c r="C50" s="106"/>
      <c r="D50" s="106"/>
      <c r="E50" s="11">
        <v>1</v>
      </c>
      <c r="F50" s="12" t="s">
        <v>64</v>
      </c>
      <c r="G50" s="12"/>
      <c r="H50" s="12"/>
      <c r="I50" s="11" t="s">
        <v>62</v>
      </c>
      <c r="J50" s="8"/>
      <c r="K50" s="10"/>
      <c r="L50" s="8"/>
      <c r="M50" s="11"/>
      <c r="N50" s="11"/>
      <c r="O50" s="11"/>
      <c r="P50" s="11" t="s">
        <v>14</v>
      </c>
      <c r="Q50" s="11" t="s">
        <v>39</v>
      </c>
    </row>
    <row r="51" spans="2:17" x14ac:dyDescent="0.25">
      <c r="B51" s="11">
        <v>29</v>
      </c>
      <c r="C51" s="106"/>
      <c r="D51" s="106"/>
      <c r="E51" s="11"/>
      <c r="F51" s="12"/>
      <c r="G51" s="12" t="s">
        <v>65</v>
      </c>
      <c r="H51" s="12"/>
      <c r="I51" s="11" t="s">
        <v>62</v>
      </c>
      <c r="J51" s="11" t="s">
        <v>66</v>
      </c>
      <c r="K51" s="10"/>
      <c r="L51" s="11"/>
      <c r="M51" s="11"/>
      <c r="N51" s="11"/>
      <c r="O51" s="11"/>
      <c r="P51" s="11" t="s">
        <v>14</v>
      </c>
      <c r="Q51" s="11"/>
    </row>
    <row r="52" spans="2:17" x14ac:dyDescent="0.25">
      <c r="B52" s="11">
        <v>30</v>
      </c>
      <c r="C52" s="106"/>
      <c r="D52" s="106"/>
      <c r="E52" s="11"/>
      <c r="F52" s="12"/>
      <c r="G52" s="12" t="s">
        <v>67</v>
      </c>
      <c r="H52" s="12"/>
      <c r="I52" s="11" t="s">
        <v>62</v>
      </c>
      <c r="J52" s="8"/>
      <c r="K52" s="10"/>
      <c r="L52" s="8"/>
      <c r="M52" s="11"/>
      <c r="N52" s="11"/>
      <c r="O52" s="11"/>
      <c r="P52" s="11" t="s">
        <v>14</v>
      </c>
      <c r="Q52" s="11"/>
    </row>
    <row r="53" spans="2:17" x14ac:dyDescent="0.25">
      <c r="B53" s="11">
        <v>31</v>
      </c>
      <c r="C53" s="106"/>
      <c r="D53" s="106"/>
      <c r="E53" s="11"/>
      <c r="F53" s="12"/>
      <c r="G53" s="12"/>
      <c r="H53" s="12" t="s">
        <v>68</v>
      </c>
      <c r="I53" s="11" t="s">
        <v>62</v>
      </c>
      <c r="J53" s="11" t="s">
        <v>66</v>
      </c>
      <c r="K53" s="10"/>
      <c r="L53" s="11"/>
      <c r="M53" s="11"/>
      <c r="N53" s="11"/>
      <c r="O53" s="11"/>
      <c r="P53" s="11" t="s">
        <v>14</v>
      </c>
      <c r="Q53" s="11"/>
    </row>
    <row r="54" spans="2:17" x14ac:dyDescent="0.25">
      <c r="B54" s="11">
        <v>32</v>
      </c>
      <c r="C54" s="106"/>
      <c r="D54" s="106"/>
      <c r="E54" s="11"/>
      <c r="F54" s="12"/>
      <c r="G54" s="12"/>
      <c r="H54" s="12" t="s">
        <v>69</v>
      </c>
      <c r="I54" s="11" t="s">
        <v>62</v>
      </c>
      <c r="J54" s="11" t="s">
        <v>66</v>
      </c>
      <c r="K54" s="10"/>
      <c r="L54" s="11"/>
      <c r="M54" s="11"/>
      <c r="N54" s="11"/>
      <c r="O54" s="11"/>
      <c r="P54" s="11" t="s">
        <v>14</v>
      </c>
      <c r="Q54" s="11"/>
    </row>
    <row r="55" spans="2:17" x14ac:dyDescent="0.25">
      <c r="B55" s="11">
        <v>33</v>
      </c>
      <c r="C55" s="106"/>
      <c r="D55" s="106"/>
      <c r="E55" s="11"/>
      <c r="F55" s="12"/>
      <c r="G55" s="12"/>
      <c r="H55" s="12" t="s">
        <v>70</v>
      </c>
      <c r="I55" s="11" t="s">
        <v>62</v>
      </c>
      <c r="J55" s="11" t="s">
        <v>66</v>
      </c>
      <c r="K55" s="10"/>
      <c r="L55" s="11"/>
      <c r="M55" s="11"/>
      <c r="N55" s="11"/>
      <c r="O55" s="11"/>
      <c r="P55" s="11" t="s">
        <v>14</v>
      </c>
      <c r="Q55" s="11"/>
    </row>
    <row r="56" spans="2:17" x14ac:dyDescent="0.25">
      <c r="B56" s="11">
        <v>34</v>
      </c>
      <c r="C56" s="106"/>
      <c r="D56" s="106"/>
      <c r="E56" s="11"/>
      <c r="F56" s="12" t="s">
        <v>71</v>
      </c>
      <c r="G56" s="12"/>
      <c r="H56" s="12"/>
      <c r="I56" s="11" t="s">
        <v>62</v>
      </c>
      <c r="J56" s="11"/>
      <c r="K56" s="10"/>
      <c r="L56" s="11"/>
      <c r="M56" s="11"/>
      <c r="N56" s="11"/>
      <c r="O56" s="11"/>
      <c r="P56" s="11" t="s">
        <v>14</v>
      </c>
      <c r="Q56" s="11"/>
    </row>
    <row r="57" spans="2:17" x14ac:dyDescent="0.25">
      <c r="B57" s="11">
        <v>35</v>
      </c>
      <c r="C57" s="106"/>
      <c r="D57" s="106"/>
      <c r="E57" s="11"/>
      <c r="F57" s="12" t="s">
        <v>72</v>
      </c>
      <c r="G57" s="12"/>
      <c r="H57" s="12"/>
      <c r="I57" s="11" t="s">
        <v>62</v>
      </c>
      <c r="J57" s="11"/>
      <c r="K57" s="10"/>
      <c r="L57" s="11"/>
      <c r="M57" s="11"/>
      <c r="N57" s="11"/>
      <c r="O57" s="11"/>
      <c r="P57" s="11" t="s">
        <v>14</v>
      </c>
      <c r="Q57" s="11"/>
    </row>
    <row r="58" spans="2:17" x14ac:dyDescent="0.25">
      <c r="B58" s="11">
        <v>36</v>
      </c>
      <c r="C58" s="106"/>
      <c r="D58" s="106"/>
      <c r="E58" s="11"/>
      <c r="F58" s="12" t="s">
        <v>73</v>
      </c>
      <c r="G58" s="12"/>
      <c r="H58" s="12"/>
      <c r="I58" s="11" t="s">
        <v>62</v>
      </c>
      <c r="J58" s="11"/>
      <c r="K58" s="10"/>
      <c r="L58" s="11"/>
      <c r="M58" s="11"/>
      <c r="N58" s="11"/>
      <c r="O58" s="11"/>
      <c r="P58" s="11" t="s">
        <v>14</v>
      </c>
      <c r="Q58" s="11"/>
    </row>
    <row r="59" spans="2:17" x14ac:dyDescent="0.25">
      <c r="B59" s="11">
        <v>37</v>
      </c>
      <c r="C59" s="106"/>
      <c r="D59" s="106"/>
      <c r="E59" s="11"/>
      <c r="F59" s="12" t="s">
        <v>74</v>
      </c>
      <c r="G59" s="12"/>
      <c r="H59" s="12"/>
      <c r="I59" s="11" t="s">
        <v>62</v>
      </c>
      <c r="J59" s="11"/>
      <c r="K59" s="10"/>
      <c r="L59" s="11"/>
      <c r="M59" s="11"/>
      <c r="N59" s="11"/>
      <c r="O59" s="11"/>
      <c r="P59" s="11" t="s">
        <v>14</v>
      </c>
      <c r="Q59" s="11"/>
    </row>
    <row r="60" spans="2:17" x14ac:dyDescent="0.25">
      <c r="B60" s="11">
        <v>38</v>
      </c>
      <c r="C60" s="106"/>
      <c r="D60" s="106"/>
      <c r="E60" s="10"/>
      <c r="F60" s="13"/>
      <c r="G60" s="13"/>
      <c r="H60" s="13"/>
      <c r="I60" s="10"/>
      <c r="J60" s="10"/>
      <c r="K60" s="10"/>
      <c r="L60" s="10"/>
      <c r="M60" s="10"/>
      <c r="N60" s="10"/>
      <c r="O60" s="10"/>
      <c r="P60" s="10"/>
      <c r="Q60" s="10"/>
    </row>
    <row r="61" spans="2:17" x14ac:dyDescent="0.25">
      <c r="B61" s="11">
        <v>39</v>
      </c>
      <c r="C61" s="106"/>
      <c r="D61" s="106"/>
      <c r="E61" s="11"/>
      <c r="F61" s="12" t="s">
        <v>75</v>
      </c>
      <c r="G61" s="12"/>
      <c r="H61" s="12"/>
      <c r="I61" s="11" t="s">
        <v>62</v>
      </c>
      <c r="J61" s="11"/>
      <c r="K61" s="10"/>
      <c r="L61" s="11"/>
      <c r="M61" s="11"/>
      <c r="N61" s="11"/>
      <c r="O61" s="11"/>
      <c r="P61" s="11" t="s">
        <v>76</v>
      </c>
      <c r="Q61" s="11" t="s">
        <v>14</v>
      </c>
    </row>
    <row r="62" spans="2:17" x14ac:dyDescent="0.25">
      <c r="B62" s="11">
        <v>40</v>
      </c>
      <c r="C62" s="106"/>
      <c r="D62" s="106"/>
      <c r="E62" s="11"/>
      <c r="F62" s="12" t="s">
        <v>77</v>
      </c>
      <c r="G62" s="12"/>
      <c r="H62" s="12"/>
      <c r="I62" s="11" t="s">
        <v>62</v>
      </c>
      <c r="J62" s="11"/>
      <c r="K62" s="10"/>
      <c r="L62" s="11"/>
      <c r="M62" s="11"/>
      <c r="N62" s="11"/>
      <c r="O62" s="11"/>
      <c r="P62" s="11" t="s">
        <v>76</v>
      </c>
      <c r="Q62" s="11"/>
    </row>
    <row r="63" spans="2:17" x14ac:dyDescent="0.25">
      <c r="B63" s="11">
        <v>41</v>
      </c>
      <c r="C63" s="106"/>
      <c r="D63" s="106"/>
      <c r="E63" s="10"/>
      <c r="F63" s="13"/>
      <c r="G63" s="13"/>
      <c r="H63" s="13"/>
      <c r="I63" s="10"/>
      <c r="J63" s="10"/>
      <c r="K63" s="10"/>
      <c r="L63" s="10"/>
      <c r="M63" s="10"/>
      <c r="N63" s="10"/>
      <c r="O63" s="10"/>
      <c r="P63" s="10"/>
      <c r="Q63" s="10"/>
    </row>
    <row r="64" spans="2:17" x14ac:dyDescent="0.25">
      <c r="B64" s="11">
        <v>42</v>
      </c>
      <c r="C64" s="106"/>
      <c r="D64" s="106"/>
      <c r="E64" s="11"/>
      <c r="F64" s="12" t="s">
        <v>78</v>
      </c>
      <c r="G64" s="12"/>
      <c r="H64" s="12"/>
      <c r="I64" s="11" t="s">
        <v>62</v>
      </c>
      <c r="J64" s="11"/>
      <c r="K64" s="10"/>
      <c r="L64" s="11"/>
      <c r="M64" s="11"/>
      <c r="N64" s="11"/>
      <c r="O64" s="11"/>
      <c r="P64" s="11" t="s">
        <v>76</v>
      </c>
      <c r="Q64" s="11"/>
    </row>
    <row r="65" spans="2:17" x14ac:dyDescent="0.25">
      <c r="B65" s="11">
        <v>43</v>
      </c>
      <c r="C65" s="106"/>
      <c r="D65" s="106"/>
      <c r="E65" s="11"/>
      <c r="F65" s="12"/>
      <c r="G65" s="12" t="s">
        <v>79</v>
      </c>
      <c r="H65" s="12"/>
      <c r="I65" s="11" t="s">
        <v>62</v>
      </c>
      <c r="J65" s="11"/>
      <c r="K65" s="10"/>
      <c r="L65" s="11"/>
      <c r="M65" s="11"/>
      <c r="N65" s="11"/>
      <c r="O65" s="11"/>
      <c r="P65" s="11" t="s">
        <v>76</v>
      </c>
      <c r="Q65" s="11"/>
    </row>
    <row r="66" spans="2:17" x14ac:dyDescent="0.25">
      <c r="B66" s="11">
        <v>44</v>
      </c>
      <c r="C66" s="106"/>
      <c r="D66" s="106"/>
      <c r="E66" s="11"/>
      <c r="F66" s="12"/>
      <c r="G66" s="12" t="s">
        <v>80</v>
      </c>
      <c r="H66" s="12"/>
      <c r="I66" s="11" t="s">
        <v>62</v>
      </c>
      <c r="J66" s="11"/>
      <c r="K66" s="10"/>
      <c r="L66" s="11"/>
      <c r="M66" s="11"/>
      <c r="N66" s="11"/>
      <c r="O66" s="11"/>
      <c r="P66" s="11" t="s">
        <v>76</v>
      </c>
      <c r="Q66" s="11"/>
    </row>
    <row r="67" spans="2:17" x14ac:dyDescent="0.25">
      <c r="B67" s="11">
        <v>41</v>
      </c>
      <c r="C67" s="106"/>
      <c r="D67" s="106"/>
      <c r="E67" s="10"/>
      <c r="F67" s="13"/>
      <c r="G67" s="13"/>
      <c r="H67" s="13"/>
      <c r="I67" s="10"/>
      <c r="J67" s="10"/>
      <c r="K67" s="10"/>
      <c r="L67" s="10"/>
      <c r="M67" s="10"/>
      <c r="N67" s="10"/>
      <c r="O67" s="10"/>
      <c r="P67" s="10"/>
      <c r="Q67" s="10"/>
    </row>
    <row r="68" spans="2:17" x14ac:dyDescent="0.25">
      <c r="B68" s="11">
        <v>45</v>
      </c>
      <c r="C68" s="106"/>
      <c r="D68" s="106"/>
      <c r="E68" s="11"/>
      <c r="F68" s="12" t="s">
        <v>81</v>
      </c>
      <c r="G68" s="12"/>
      <c r="H68" s="12"/>
      <c r="I68" s="11" t="s">
        <v>62</v>
      </c>
      <c r="J68" s="11"/>
      <c r="K68" s="10"/>
      <c r="L68" s="11"/>
      <c r="M68" s="11"/>
      <c r="N68" s="11"/>
      <c r="O68" s="11"/>
      <c r="P68" s="11" t="s">
        <v>27</v>
      </c>
      <c r="Q68" s="11"/>
    </row>
    <row r="69" spans="2:17" x14ac:dyDescent="0.25">
      <c r="B69" s="11">
        <v>46</v>
      </c>
      <c r="C69" s="106"/>
      <c r="D69" s="106"/>
      <c r="E69" s="11"/>
      <c r="F69" s="12"/>
      <c r="G69" s="12" t="s">
        <v>82</v>
      </c>
      <c r="H69" s="12"/>
      <c r="I69" s="11" t="s">
        <v>62</v>
      </c>
      <c r="J69" s="11"/>
      <c r="K69" s="10"/>
      <c r="L69" s="11"/>
      <c r="M69" s="11"/>
      <c r="N69" s="11"/>
      <c r="O69" s="11"/>
      <c r="P69" s="11" t="s">
        <v>27</v>
      </c>
      <c r="Q69" s="11"/>
    </row>
    <row r="70" spans="2:17" x14ac:dyDescent="0.25">
      <c r="B70" s="11">
        <v>47</v>
      </c>
      <c r="C70" s="106"/>
      <c r="D70" s="106"/>
      <c r="E70" s="11"/>
      <c r="F70" s="12"/>
      <c r="G70" s="12" t="s">
        <v>83</v>
      </c>
      <c r="H70" s="12"/>
      <c r="I70" s="11" t="s">
        <v>62</v>
      </c>
      <c r="J70" s="11"/>
      <c r="K70" s="10"/>
      <c r="L70" s="11"/>
      <c r="M70" s="11"/>
      <c r="N70" s="11"/>
      <c r="O70" s="11"/>
      <c r="P70" s="11" t="s">
        <v>27</v>
      </c>
      <c r="Q70" s="11"/>
    </row>
    <row r="71" spans="2:17" x14ac:dyDescent="0.25">
      <c r="B71" s="11"/>
      <c r="C71" s="106"/>
      <c r="D71" s="106"/>
      <c r="E71" s="11"/>
      <c r="F71" s="12"/>
      <c r="G71" s="12" t="s">
        <v>896</v>
      </c>
      <c r="H71" s="12"/>
      <c r="I71" s="11" t="s">
        <v>62</v>
      </c>
      <c r="J71" s="11"/>
      <c r="K71" s="10"/>
      <c r="L71" s="11"/>
      <c r="M71" s="11"/>
      <c r="N71" s="11"/>
      <c r="O71" s="11"/>
      <c r="P71" s="11"/>
      <c r="Q71" s="11"/>
    </row>
    <row r="72" spans="2:17" x14ac:dyDescent="0.25">
      <c r="B72" s="11">
        <v>48</v>
      </c>
      <c r="C72" s="106"/>
      <c r="D72" s="106"/>
      <c r="E72" s="11"/>
      <c r="F72" s="12"/>
      <c r="G72" s="12" t="s">
        <v>84</v>
      </c>
      <c r="H72" s="12"/>
      <c r="I72" s="11" t="s">
        <v>62</v>
      </c>
      <c r="J72" s="11"/>
      <c r="K72" s="10"/>
      <c r="L72" s="11"/>
      <c r="M72" s="11"/>
      <c r="N72" s="11"/>
      <c r="O72" s="11"/>
      <c r="P72" s="11" t="s">
        <v>27</v>
      </c>
      <c r="Q72" s="11"/>
    </row>
    <row r="73" spans="2:17" x14ac:dyDescent="0.25">
      <c r="B73" s="11">
        <v>49</v>
      </c>
      <c r="C73" s="106"/>
      <c r="D73" s="106"/>
      <c r="E73" s="11"/>
      <c r="F73" s="12"/>
      <c r="G73" s="12" t="s">
        <v>85</v>
      </c>
      <c r="H73" s="12"/>
      <c r="I73" s="11" t="s">
        <v>62</v>
      </c>
      <c r="J73" s="11"/>
      <c r="K73" s="10"/>
      <c r="L73" s="11"/>
      <c r="M73" s="11"/>
      <c r="N73" s="11"/>
      <c r="O73" s="11"/>
      <c r="P73" s="11" t="s">
        <v>27</v>
      </c>
      <c r="Q73" s="11"/>
    </row>
    <row r="74" spans="2:17" x14ac:dyDescent="0.25">
      <c r="B74" s="11"/>
      <c r="C74" s="106"/>
      <c r="D74" s="106"/>
      <c r="E74" s="11"/>
      <c r="F74" s="12"/>
      <c r="G74" s="12" t="s">
        <v>893</v>
      </c>
      <c r="H74" s="12"/>
      <c r="I74" s="11" t="s">
        <v>62</v>
      </c>
      <c r="J74" s="11"/>
      <c r="K74" s="10"/>
      <c r="L74" s="11"/>
      <c r="M74" s="11"/>
      <c r="N74" s="11"/>
      <c r="O74" s="11"/>
      <c r="P74" s="106" t="s">
        <v>548</v>
      </c>
      <c r="Q74" s="11"/>
    </row>
    <row r="75" spans="2:17" x14ac:dyDescent="0.25">
      <c r="B75" s="11">
        <v>50</v>
      </c>
      <c r="C75" s="106"/>
      <c r="D75" s="106"/>
      <c r="E75" s="11"/>
      <c r="F75" s="12"/>
      <c r="G75" s="12" t="s">
        <v>897</v>
      </c>
      <c r="H75" s="12"/>
      <c r="I75" s="11" t="s">
        <v>62</v>
      </c>
      <c r="J75" s="11"/>
      <c r="K75" s="10"/>
      <c r="L75" s="11"/>
      <c r="M75" s="11"/>
      <c r="N75" s="11"/>
      <c r="O75" s="11"/>
      <c r="P75" s="11" t="s">
        <v>27</v>
      </c>
      <c r="Q75" s="11"/>
    </row>
    <row r="76" spans="2:17" x14ac:dyDescent="0.25">
      <c r="B76" s="11">
        <v>51</v>
      </c>
      <c r="C76" s="106"/>
      <c r="D76" s="106"/>
      <c r="E76" s="11"/>
      <c r="F76" s="12"/>
      <c r="G76" s="12" t="s">
        <v>86</v>
      </c>
      <c r="H76" s="12"/>
      <c r="I76" s="11" t="s">
        <v>62</v>
      </c>
      <c r="J76" s="11"/>
      <c r="K76" s="10"/>
      <c r="L76" s="11"/>
      <c r="M76" s="11"/>
      <c r="N76" s="11"/>
      <c r="O76" s="11"/>
      <c r="P76" s="11" t="s">
        <v>27</v>
      </c>
      <c r="Q76" s="11"/>
    </row>
    <row r="77" spans="2:17" x14ac:dyDescent="0.25">
      <c r="B77" s="11">
        <v>52</v>
      </c>
      <c r="C77" s="106"/>
      <c r="D77" s="106"/>
      <c r="E77" s="11"/>
      <c r="F77" s="12"/>
      <c r="G77" s="12" t="s">
        <v>87</v>
      </c>
      <c r="H77" s="12"/>
      <c r="I77" s="11" t="s">
        <v>62</v>
      </c>
      <c r="J77" s="11"/>
      <c r="K77" s="10"/>
      <c r="L77" s="11"/>
      <c r="M77" s="11"/>
      <c r="N77" s="11"/>
      <c r="O77" s="11"/>
      <c r="P77" s="11" t="s">
        <v>27</v>
      </c>
      <c r="Q77" s="11"/>
    </row>
    <row r="78" spans="2:17" x14ac:dyDescent="0.25">
      <c r="B78" s="11">
        <v>53</v>
      </c>
      <c r="C78" s="106"/>
      <c r="D78" s="106"/>
      <c r="E78" s="11"/>
      <c r="F78" s="12"/>
      <c r="G78" s="12" t="s">
        <v>88</v>
      </c>
      <c r="H78" s="12"/>
      <c r="I78" s="11" t="s">
        <v>62</v>
      </c>
      <c r="J78" s="11"/>
      <c r="K78" s="10"/>
      <c r="L78" s="11"/>
      <c r="M78" s="11"/>
      <c r="N78" s="11"/>
      <c r="O78" s="11"/>
      <c r="P78" s="11" t="s">
        <v>27</v>
      </c>
      <c r="Q78" s="11"/>
    </row>
    <row r="79" spans="2:17" x14ac:dyDescent="0.25">
      <c r="B79" s="11">
        <v>54</v>
      </c>
      <c r="C79" s="106"/>
      <c r="D79" s="106"/>
      <c r="E79" s="10"/>
      <c r="F79" s="13"/>
      <c r="G79" s="13"/>
      <c r="H79" s="13"/>
      <c r="I79" s="10"/>
      <c r="J79" s="10"/>
      <c r="K79" s="10"/>
      <c r="L79" s="10"/>
      <c r="M79" s="10"/>
      <c r="N79" s="10"/>
      <c r="O79" s="10"/>
      <c r="P79" s="10"/>
      <c r="Q79" s="10"/>
    </row>
    <row r="80" spans="2:17" x14ac:dyDescent="0.25">
      <c r="B80" s="11">
        <v>55</v>
      </c>
      <c r="C80" s="106"/>
      <c r="D80" s="106"/>
      <c r="E80" s="11"/>
      <c r="F80" s="12"/>
      <c r="G80" s="12" t="s">
        <v>89</v>
      </c>
      <c r="H80" s="12"/>
      <c r="I80" s="11" t="s">
        <v>62</v>
      </c>
      <c r="J80" s="11"/>
      <c r="K80" s="10"/>
      <c r="L80" s="11"/>
      <c r="M80" s="11"/>
      <c r="N80" s="11"/>
      <c r="O80" s="11"/>
      <c r="P80" s="11" t="s">
        <v>76</v>
      </c>
      <c r="Q80" s="11"/>
    </row>
    <row r="81" spans="2:17" x14ac:dyDescent="0.25">
      <c r="B81" s="11">
        <v>56</v>
      </c>
      <c r="C81" s="106"/>
      <c r="D81" s="106"/>
      <c r="E81" s="11"/>
      <c r="F81" s="12"/>
      <c r="G81" s="12"/>
      <c r="H81" s="12" t="s">
        <v>90</v>
      </c>
      <c r="I81" s="11" t="s">
        <v>62</v>
      </c>
      <c r="J81" s="11"/>
      <c r="K81" s="10"/>
      <c r="L81" s="11"/>
      <c r="M81" s="11"/>
      <c r="N81" s="11"/>
      <c r="O81" s="11"/>
      <c r="P81" s="11" t="s">
        <v>76</v>
      </c>
      <c r="Q81" s="11"/>
    </row>
    <row r="82" spans="2:17" x14ac:dyDescent="0.25">
      <c r="B82" s="11">
        <v>57</v>
      </c>
      <c r="C82" s="106"/>
      <c r="D82" s="106"/>
      <c r="E82" s="11"/>
      <c r="F82" s="12"/>
      <c r="G82" s="12"/>
      <c r="H82" s="12" t="s">
        <v>91</v>
      </c>
      <c r="I82" s="11" t="s">
        <v>62</v>
      </c>
      <c r="J82" s="11"/>
      <c r="K82" s="10"/>
      <c r="L82" s="11"/>
      <c r="M82" s="11"/>
      <c r="N82" s="11"/>
      <c r="O82" s="11"/>
      <c r="P82" s="11" t="s">
        <v>76</v>
      </c>
      <c r="Q82" s="11"/>
    </row>
    <row r="83" spans="2:17" x14ac:dyDescent="0.25">
      <c r="B83" s="11">
        <v>58</v>
      </c>
      <c r="C83" s="106"/>
      <c r="D83" s="106"/>
      <c r="E83" s="11"/>
      <c r="F83" s="12"/>
      <c r="G83" s="12" t="s">
        <v>894</v>
      </c>
      <c r="H83" s="12"/>
      <c r="I83" s="11" t="s">
        <v>62</v>
      </c>
      <c r="J83" s="11"/>
      <c r="K83" s="10"/>
      <c r="L83" s="11"/>
      <c r="M83" s="11"/>
      <c r="N83" s="11"/>
      <c r="O83" s="11"/>
      <c r="P83" s="11" t="s">
        <v>76</v>
      </c>
      <c r="Q83" s="11"/>
    </row>
    <row r="84" spans="2:17" x14ac:dyDescent="0.25">
      <c r="B84" s="11"/>
      <c r="C84" s="106"/>
      <c r="D84" s="106"/>
      <c r="E84" s="11"/>
      <c r="F84" s="12"/>
      <c r="G84" s="12" t="s">
        <v>895</v>
      </c>
      <c r="H84" s="12"/>
      <c r="I84" s="11" t="s">
        <v>62</v>
      </c>
      <c r="J84" s="11"/>
      <c r="K84" s="10"/>
      <c r="L84" s="11"/>
      <c r="M84" s="11"/>
      <c r="N84" s="11"/>
      <c r="O84" s="11"/>
      <c r="P84" s="11" t="s">
        <v>548</v>
      </c>
      <c r="Q84" s="11"/>
    </row>
    <row r="85" spans="2:17" x14ac:dyDescent="0.25">
      <c r="B85" s="11">
        <v>59</v>
      </c>
      <c r="C85" s="106"/>
      <c r="D85" s="106"/>
      <c r="E85" s="10"/>
      <c r="F85" s="13"/>
      <c r="G85" s="13"/>
      <c r="H85" s="13"/>
      <c r="I85" s="10"/>
      <c r="J85" s="10"/>
      <c r="K85" s="10"/>
      <c r="L85" s="10"/>
      <c r="M85" s="10"/>
      <c r="N85" s="10"/>
      <c r="O85" s="10"/>
      <c r="P85" s="10"/>
      <c r="Q85" s="10"/>
    </row>
    <row r="86" spans="2:17" x14ac:dyDescent="0.25">
      <c r="B86" s="11">
        <v>60</v>
      </c>
      <c r="C86" s="106"/>
      <c r="D86" s="106"/>
      <c r="E86" s="11"/>
      <c r="F86" s="12" t="s">
        <v>92</v>
      </c>
      <c r="G86" s="12"/>
      <c r="H86" s="12"/>
      <c r="I86" s="11" t="s">
        <v>62</v>
      </c>
      <c r="J86" s="11"/>
      <c r="K86" s="10"/>
      <c r="L86" s="11"/>
      <c r="M86" s="11"/>
      <c r="N86" s="11"/>
      <c r="O86" s="11"/>
      <c r="P86" s="11" t="s">
        <v>93</v>
      </c>
      <c r="Q86" s="11"/>
    </row>
    <row r="87" spans="2:17" x14ac:dyDescent="0.25">
      <c r="B87" s="11">
        <v>61</v>
      </c>
      <c r="C87" s="106"/>
      <c r="D87" s="106"/>
      <c r="E87" s="11"/>
      <c r="F87" s="12" t="s">
        <v>94</v>
      </c>
      <c r="G87" s="12"/>
      <c r="H87" s="12"/>
      <c r="I87" s="11" t="s">
        <v>62</v>
      </c>
      <c r="J87" s="11"/>
      <c r="K87" s="10"/>
      <c r="L87" s="11"/>
      <c r="M87" s="11"/>
      <c r="N87" s="11"/>
      <c r="O87" s="11"/>
      <c r="P87" s="11" t="s">
        <v>76</v>
      </c>
      <c r="Q87" s="11"/>
    </row>
    <row r="88" spans="2:17" x14ac:dyDescent="0.25">
      <c r="B88" s="11">
        <v>62</v>
      </c>
      <c r="C88" s="106"/>
      <c r="D88" s="106"/>
      <c r="E88" s="11"/>
      <c r="F88" s="12" t="s">
        <v>95</v>
      </c>
      <c r="G88" s="12"/>
      <c r="H88" s="12"/>
      <c r="I88" s="11" t="s">
        <v>62</v>
      </c>
      <c r="J88" s="11"/>
      <c r="K88" s="10"/>
      <c r="L88" s="11"/>
      <c r="M88" s="11"/>
      <c r="N88" s="11"/>
      <c r="O88" s="11"/>
      <c r="P88" s="11" t="s">
        <v>76</v>
      </c>
      <c r="Q88" s="11"/>
    </row>
    <row r="89" spans="2:17" x14ac:dyDescent="0.25">
      <c r="B89" s="11">
        <v>63</v>
      </c>
      <c r="C89" s="106"/>
      <c r="D89" s="106"/>
      <c r="E89" s="11"/>
      <c r="F89" s="12" t="s">
        <v>96</v>
      </c>
      <c r="G89" s="12"/>
      <c r="H89" s="12"/>
      <c r="I89" s="11" t="s">
        <v>62</v>
      </c>
      <c r="J89" s="11"/>
      <c r="K89" s="10"/>
      <c r="L89" s="11"/>
      <c r="M89" s="11"/>
      <c r="N89" s="11"/>
      <c r="O89" s="11"/>
      <c r="P89" s="11" t="s">
        <v>76</v>
      </c>
      <c r="Q89" s="11"/>
    </row>
    <row r="90" spans="2:17" x14ac:dyDescent="0.25">
      <c r="B90" s="8"/>
      <c r="C90" s="14" t="s">
        <v>12</v>
      </c>
      <c r="D90" s="14" t="s">
        <v>898</v>
      </c>
      <c r="E90" s="8"/>
      <c r="F90" s="9"/>
      <c r="G90" s="9"/>
      <c r="H90" s="9"/>
      <c r="I90" s="14"/>
      <c r="J90" s="8"/>
      <c r="K90" s="10"/>
      <c r="L90" s="8"/>
      <c r="M90" s="8"/>
      <c r="N90" s="8"/>
      <c r="O90" s="8"/>
      <c r="P90" s="8"/>
      <c r="Q90" s="8"/>
    </row>
    <row r="91" spans="2:17" x14ac:dyDescent="0.25">
      <c r="B91" s="11"/>
      <c r="C91" s="106"/>
      <c r="D91" s="106"/>
      <c r="E91" s="11"/>
      <c r="F91" s="12"/>
      <c r="G91" s="12" t="s">
        <v>900</v>
      </c>
      <c r="H91" s="12"/>
      <c r="I91" s="11" t="s">
        <v>898</v>
      </c>
      <c r="J91" s="11"/>
      <c r="K91" s="10"/>
      <c r="L91" s="11"/>
      <c r="M91" s="11"/>
      <c r="N91" s="11"/>
      <c r="O91" s="11"/>
      <c r="P91" s="11" t="s">
        <v>76</v>
      </c>
      <c r="Q91" s="11"/>
    </row>
    <row r="92" spans="2:17" x14ac:dyDescent="0.25">
      <c r="B92" s="11"/>
      <c r="C92" s="106"/>
      <c r="D92" s="106"/>
      <c r="E92" s="11"/>
      <c r="F92" s="12"/>
      <c r="G92" s="12" t="s">
        <v>899</v>
      </c>
      <c r="H92" s="12"/>
      <c r="I92" s="11" t="s">
        <v>898</v>
      </c>
      <c r="J92" s="11"/>
      <c r="K92" s="10"/>
      <c r="L92" s="11"/>
      <c r="M92" s="11"/>
      <c r="N92" s="11"/>
      <c r="O92" s="11"/>
      <c r="P92" s="11" t="s">
        <v>76</v>
      </c>
      <c r="Q92" s="11"/>
    </row>
    <row r="93" spans="2:17" x14ac:dyDescent="0.25">
      <c r="B93" s="11"/>
      <c r="C93" s="106"/>
      <c r="D93" s="106"/>
      <c r="E93" s="11"/>
      <c r="F93" s="12"/>
      <c r="G93" s="12"/>
      <c r="H93" s="12"/>
      <c r="I93" s="11"/>
      <c r="J93" s="11"/>
      <c r="K93" s="10"/>
      <c r="L93" s="11"/>
      <c r="M93" s="11"/>
      <c r="N93" s="11"/>
      <c r="O93" s="11"/>
      <c r="P93" s="11"/>
      <c r="Q93" s="11"/>
    </row>
    <row r="94" spans="2:17" x14ac:dyDescent="0.25">
      <c r="B94" s="11"/>
      <c r="C94" s="106"/>
      <c r="D94" s="106"/>
      <c r="E94" s="11"/>
      <c r="F94" s="12"/>
      <c r="G94" s="12"/>
      <c r="H94" s="12"/>
      <c r="I94" s="11"/>
      <c r="J94" s="11"/>
      <c r="K94" s="10"/>
      <c r="L94" s="11"/>
      <c r="M94" s="11"/>
      <c r="N94" s="11"/>
      <c r="O94" s="11"/>
      <c r="P94" s="11"/>
      <c r="Q94" s="11"/>
    </row>
    <row r="95" spans="2:17" x14ac:dyDescent="0.25">
      <c r="B95" s="11"/>
      <c r="C95" s="106"/>
      <c r="D95" s="106"/>
      <c r="E95" s="11"/>
      <c r="F95" s="12"/>
      <c r="G95" s="12"/>
      <c r="H95" s="12"/>
      <c r="I95" s="11"/>
      <c r="J95" s="11"/>
      <c r="K95" s="10"/>
      <c r="L95" s="11"/>
      <c r="M95" s="11"/>
      <c r="N95" s="11"/>
      <c r="O95" s="11"/>
      <c r="P95" s="11"/>
      <c r="Q95" s="11"/>
    </row>
    <row r="96" spans="2:17" x14ac:dyDescent="0.25">
      <c r="B96" s="8">
        <v>64</v>
      </c>
      <c r="C96" s="14" t="s">
        <v>12</v>
      </c>
      <c r="D96" s="14" t="s">
        <v>97</v>
      </c>
      <c r="E96" s="8"/>
      <c r="F96" s="9"/>
      <c r="G96" s="9"/>
      <c r="H96" s="9"/>
      <c r="I96" s="14" t="s">
        <v>98</v>
      </c>
      <c r="J96" s="8"/>
      <c r="K96" s="10"/>
      <c r="L96" s="8"/>
      <c r="M96" s="8"/>
      <c r="N96" s="8"/>
      <c r="O96" s="8"/>
      <c r="P96" s="8"/>
      <c r="Q96" s="8"/>
    </row>
    <row r="97" spans="2:17" x14ac:dyDescent="0.25">
      <c r="B97" s="11">
        <v>65</v>
      </c>
      <c r="C97" s="106"/>
      <c r="D97" s="106"/>
      <c r="E97" s="11"/>
      <c r="F97" s="12" t="s">
        <v>99</v>
      </c>
      <c r="G97" s="12"/>
      <c r="H97" s="12"/>
      <c r="I97" s="11" t="s">
        <v>100</v>
      </c>
      <c r="J97" s="11"/>
      <c r="K97" s="10"/>
      <c r="L97" s="11"/>
      <c r="M97" s="11"/>
      <c r="N97" s="11"/>
      <c r="O97" s="11"/>
      <c r="P97" s="11" t="s">
        <v>27</v>
      </c>
      <c r="Q97" s="11"/>
    </row>
    <row r="98" spans="2:17" x14ac:dyDescent="0.25">
      <c r="B98" s="11">
        <v>66</v>
      </c>
      <c r="C98" s="106"/>
      <c r="D98" s="106"/>
      <c r="E98" s="11"/>
      <c r="F98" s="12"/>
      <c r="G98" s="12" t="s">
        <v>101</v>
      </c>
      <c r="H98" s="12"/>
      <c r="I98" s="11" t="s">
        <v>100</v>
      </c>
      <c r="J98" s="11"/>
      <c r="K98" s="10"/>
      <c r="L98" s="11"/>
      <c r="M98" s="11"/>
      <c r="N98" s="11"/>
      <c r="O98" s="11"/>
      <c r="P98" s="11" t="s">
        <v>27</v>
      </c>
      <c r="Q98" s="11"/>
    </row>
    <row r="99" spans="2:17" x14ac:dyDescent="0.25">
      <c r="B99" s="11">
        <v>67</v>
      </c>
      <c r="C99" s="106"/>
      <c r="D99" s="106"/>
      <c r="E99" s="11"/>
      <c r="F99" s="12"/>
      <c r="G99" s="12" t="s">
        <v>102</v>
      </c>
      <c r="H99" s="12"/>
      <c r="I99" s="11" t="s">
        <v>100</v>
      </c>
      <c r="J99" s="11"/>
      <c r="K99" s="10"/>
      <c r="L99" s="11"/>
      <c r="M99" s="11"/>
      <c r="N99" s="11"/>
      <c r="O99" s="11"/>
      <c r="P99" s="11" t="s">
        <v>27</v>
      </c>
      <c r="Q99" s="11"/>
    </row>
    <row r="100" spans="2:17" x14ac:dyDescent="0.25">
      <c r="B100" s="11">
        <v>68</v>
      </c>
      <c r="C100" s="106"/>
      <c r="D100" s="106"/>
      <c r="E100" s="11"/>
      <c r="F100" s="12" t="s">
        <v>103</v>
      </c>
      <c r="G100" s="12"/>
      <c r="H100" s="12"/>
      <c r="I100" s="11"/>
      <c r="J100" s="11"/>
      <c r="K100" s="10"/>
      <c r="L100" s="11"/>
      <c r="M100" s="11"/>
      <c r="N100" s="11"/>
      <c r="O100" s="11"/>
      <c r="P100" s="11" t="s">
        <v>27</v>
      </c>
      <c r="Q100" s="11"/>
    </row>
    <row r="101" spans="2:17" x14ac:dyDescent="0.25">
      <c r="B101" s="11">
        <v>69</v>
      </c>
      <c r="C101" s="106"/>
      <c r="D101" s="106"/>
      <c r="E101" s="11"/>
      <c r="F101" s="12"/>
      <c r="G101" s="12" t="s">
        <v>104</v>
      </c>
      <c r="H101" s="12"/>
      <c r="I101" s="11"/>
      <c r="J101" s="11"/>
      <c r="K101" s="10"/>
      <c r="L101" s="11"/>
      <c r="M101" s="11"/>
      <c r="N101" s="11"/>
      <c r="O101" s="11"/>
      <c r="P101" s="11" t="s">
        <v>27</v>
      </c>
      <c r="Q101" s="11"/>
    </row>
    <row r="102" spans="2:17" x14ac:dyDescent="0.25">
      <c r="B102" s="11">
        <v>70</v>
      </c>
      <c r="C102" s="106"/>
      <c r="D102" s="106"/>
      <c r="E102" s="11"/>
      <c r="F102" s="12"/>
      <c r="G102" s="12" t="s">
        <v>105</v>
      </c>
      <c r="H102" s="12"/>
      <c r="I102" s="11"/>
      <c r="J102" s="11"/>
      <c r="K102" s="10"/>
      <c r="L102" s="11"/>
      <c r="M102" s="11"/>
      <c r="N102" s="11"/>
      <c r="O102" s="11"/>
      <c r="P102" s="11" t="s">
        <v>27</v>
      </c>
      <c r="Q102" s="11"/>
    </row>
    <row r="103" spans="2:17" x14ac:dyDescent="0.25">
      <c r="B103" s="11">
        <v>71</v>
      </c>
      <c r="C103" s="106"/>
      <c r="D103" s="106"/>
      <c r="E103" s="11"/>
      <c r="F103" s="12" t="s">
        <v>106</v>
      </c>
      <c r="G103" s="12"/>
      <c r="H103" s="12"/>
      <c r="I103" s="11" t="s">
        <v>107</v>
      </c>
      <c r="J103" s="11"/>
      <c r="K103" s="10"/>
      <c r="L103" s="11"/>
      <c r="M103" s="11"/>
      <c r="N103" s="11"/>
      <c r="O103" s="11"/>
      <c r="P103" s="11" t="s">
        <v>27</v>
      </c>
      <c r="Q103" s="11"/>
    </row>
    <row r="104" spans="2:17" x14ac:dyDescent="0.25">
      <c r="B104" s="11">
        <v>72</v>
      </c>
      <c r="C104" s="106"/>
      <c r="D104" s="106"/>
      <c r="E104" s="11"/>
      <c r="F104" s="12" t="s">
        <v>108</v>
      </c>
      <c r="G104" s="12"/>
      <c r="H104" s="12"/>
      <c r="I104" s="11"/>
      <c r="J104" s="11"/>
      <c r="K104" s="10"/>
      <c r="L104" s="11"/>
      <c r="M104" s="11"/>
      <c r="N104" s="11"/>
      <c r="O104" s="11"/>
      <c r="P104" s="11" t="s">
        <v>27</v>
      </c>
      <c r="Q104" s="11"/>
    </row>
    <row r="105" spans="2:17" x14ac:dyDescent="0.25">
      <c r="B105" s="11">
        <v>73</v>
      </c>
      <c r="C105" s="106"/>
      <c r="D105" s="106"/>
      <c r="E105" s="11"/>
      <c r="F105" s="12" t="s">
        <v>109</v>
      </c>
      <c r="G105" s="12"/>
      <c r="H105" s="12"/>
      <c r="I105" s="11"/>
      <c r="J105" s="11"/>
      <c r="K105" s="10"/>
      <c r="L105" s="11"/>
      <c r="M105" s="11"/>
      <c r="N105" s="11"/>
      <c r="O105" s="11"/>
      <c r="P105" s="11" t="s">
        <v>27</v>
      </c>
      <c r="Q105" s="11"/>
    </row>
    <row r="106" spans="2:17" x14ac:dyDescent="0.25">
      <c r="B106" s="11">
        <v>74</v>
      </c>
      <c r="C106" s="106"/>
      <c r="D106" s="106"/>
      <c r="E106" s="11"/>
      <c r="F106" s="12"/>
      <c r="G106" s="12" t="s">
        <v>110</v>
      </c>
      <c r="H106" s="12"/>
      <c r="I106" s="11"/>
      <c r="J106" s="11"/>
      <c r="K106" s="10"/>
      <c r="L106" s="11"/>
      <c r="M106" s="11"/>
      <c r="N106" s="11"/>
      <c r="O106" s="11"/>
      <c r="P106" s="11" t="s">
        <v>27</v>
      </c>
      <c r="Q106" s="11"/>
    </row>
    <row r="107" spans="2:17" x14ac:dyDescent="0.25">
      <c r="B107" s="11">
        <v>75</v>
      </c>
      <c r="C107" s="106"/>
      <c r="D107" s="106"/>
      <c r="E107" s="11"/>
      <c r="F107" s="12"/>
      <c r="G107" s="12" t="s">
        <v>111</v>
      </c>
      <c r="H107" s="12"/>
      <c r="I107" s="11"/>
      <c r="J107" s="11"/>
      <c r="K107" s="10"/>
      <c r="L107" s="11"/>
      <c r="M107" s="11"/>
      <c r="N107" s="11"/>
      <c r="O107" s="11"/>
      <c r="P107" s="11" t="s">
        <v>27</v>
      </c>
      <c r="Q107" s="11"/>
    </row>
    <row r="108" spans="2:17" x14ac:dyDescent="0.25">
      <c r="B108" s="11">
        <v>76</v>
      </c>
      <c r="C108" s="106"/>
      <c r="D108" s="106"/>
      <c r="E108" s="11"/>
      <c r="F108" s="12" t="s">
        <v>112</v>
      </c>
      <c r="G108" s="12"/>
      <c r="H108" s="12"/>
      <c r="I108" s="11"/>
      <c r="J108" s="11"/>
      <c r="K108" s="10"/>
      <c r="L108" s="11"/>
      <c r="M108" s="11"/>
      <c r="N108" s="11"/>
      <c r="O108" s="11"/>
      <c r="P108" s="11" t="s">
        <v>27</v>
      </c>
      <c r="Q108" s="11"/>
    </row>
    <row r="109" spans="2:17" x14ac:dyDescent="0.25">
      <c r="B109" s="11">
        <v>77</v>
      </c>
      <c r="C109" s="106"/>
      <c r="D109" s="106"/>
      <c r="E109" s="11"/>
      <c r="F109" s="12" t="s">
        <v>113</v>
      </c>
      <c r="G109" s="12"/>
      <c r="H109" s="12"/>
      <c r="I109" s="11"/>
      <c r="J109" s="11"/>
      <c r="K109" s="10"/>
      <c r="L109" s="11"/>
      <c r="M109" s="11"/>
      <c r="N109" s="11"/>
      <c r="O109" s="11"/>
      <c r="P109" s="11" t="s">
        <v>27</v>
      </c>
      <c r="Q109" s="11"/>
    </row>
    <row r="110" spans="2:17" x14ac:dyDescent="0.25">
      <c r="B110" s="11">
        <v>78</v>
      </c>
      <c r="C110" s="106"/>
      <c r="D110" s="106"/>
      <c r="E110" s="11"/>
      <c r="F110" s="12" t="s">
        <v>114</v>
      </c>
      <c r="G110" s="12"/>
      <c r="H110" s="12"/>
      <c r="I110" s="11"/>
      <c r="J110" s="11"/>
      <c r="K110" s="10"/>
      <c r="L110" s="11"/>
      <c r="M110" s="11"/>
      <c r="N110" s="11"/>
      <c r="O110" s="11"/>
      <c r="P110" s="11" t="s">
        <v>27</v>
      </c>
      <c r="Q110" s="11"/>
    </row>
    <row r="111" spans="2:17" x14ac:dyDescent="0.25">
      <c r="B111" s="11">
        <v>79</v>
      </c>
      <c r="C111" s="106"/>
      <c r="D111" s="106"/>
      <c r="E111" s="11"/>
      <c r="F111" s="12" t="s">
        <v>115</v>
      </c>
      <c r="G111" s="12"/>
      <c r="H111" s="12"/>
      <c r="I111" s="11"/>
      <c r="J111" s="11"/>
      <c r="K111" s="10"/>
      <c r="L111" s="11"/>
      <c r="M111" s="11"/>
      <c r="N111" s="11"/>
      <c r="O111" s="11"/>
      <c r="P111" s="11" t="s">
        <v>27</v>
      </c>
      <c r="Q111" s="11"/>
    </row>
    <row r="112" spans="2:17" x14ac:dyDescent="0.25">
      <c r="B112" s="11">
        <v>80</v>
      </c>
      <c r="C112" s="106"/>
      <c r="D112" s="106"/>
      <c r="E112" s="11"/>
      <c r="F112" s="12" t="s">
        <v>116</v>
      </c>
      <c r="G112" s="12"/>
      <c r="H112" s="12"/>
      <c r="I112" s="11"/>
      <c r="J112" s="11"/>
      <c r="K112" s="10"/>
      <c r="L112" s="11"/>
      <c r="M112" s="11"/>
      <c r="N112" s="11"/>
      <c r="O112" s="11"/>
      <c r="P112" s="11" t="s">
        <v>27</v>
      </c>
      <c r="Q112" s="11"/>
    </row>
    <row r="113" spans="2:17" x14ac:dyDescent="0.25">
      <c r="B113" s="8">
        <v>81</v>
      </c>
      <c r="C113" s="14" t="s">
        <v>12</v>
      </c>
      <c r="D113" s="14" t="s">
        <v>117</v>
      </c>
      <c r="E113" s="8"/>
      <c r="F113" s="9"/>
      <c r="G113" s="9"/>
      <c r="H113" s="9"/>
      <c r="I113" s="14" t="s">
        <v>98</v>
      </c>
      <c r="J113" s="8"/>
      <c r="K113" s="10"/>
      <c r="L113" s="8"/>
      <c r="M113" s="8"/>
      <c r="N113" s="8"/>
      <c r="O113" s="8"/>
      <c r="P113" s="8"/>
      <c r="Q113" s="8"/>
    </row>
    <row r="114" spans="2:17" x14ac:dyDescent="0.25">
      <c r="B114" s="11">
        <v>82</v>
      </c>
      <c r="C114" s="106"/>
      <c r="D114" s="106"/>
      <c r="E114" s="11"/>
      <c r="F114" s="12" t="s">
        <v>118</v>
      </c>
      <c r="G114" s="12"/>
      <c r="H114" s="12"/>
      <c r="I114" s="11"/>
      <c r="J114" s="11"/>
      <c r="K114" s="10"/>
      <c r="L114" s="11"/>
      <c r="M114" s="11"/>
      <c r="N114" s="11"/>
      <c r="O114" s="11"/>
      <c r="P114" s="11" t="s">
        <v>27</v>
      </c>
      <c r="Q114" s="11"/>
    </row>
    <row r="115" spans="2:17" x14ac:dyDescent="0.25">
      <c r="B115" s="11">
        <v>83</v>
      </c>
      <c r="C115" s="106"/>
      <c r="D115" s="106"/>
      <c r="E115" s="11"/>
      <c r="F115" s="12" t="s">
        <v>119</v>
      </c>
      <c r="G115" s="12"/>
      <c r="H115" s="12"/>
      <c r="I115" s="11"/>
      <c r="J115" s="11"/>
      <c r="K115" s="10"/>
      <c r="L115" s="11"/>
      <c r="M115" s="11"/>
      <c r="N115" s="11"/>
      <c r="O115" s="11"/>
      <c r="P115" s="11" t="s">
        <v>27</v>
      </c>
      <c r="Q115" s="11"/>
    </row>
    <row r="116" spans="2:17" x14ac:dyDescent="0.25">
      <c r="B116" s="11">
        <v>84</v>
      </c>
      <c r="C116" s="106"/>
      <c r="D116" s="106"/>
      <c r="E116" s="11"/>
      <c r="F116" s="12"/>
      <c r="G116" s="12" t="s">
        <v>120</v>
      </c>
      <c r="H116" s="12"/>
      <c r="I116" s="11"/>
      <c r="J116" s="11"/>
      <c r="K116" s="10"/>
      <c r="L116" s="11"/>
      <c r="M116" s="11"/>
      <c r="N116" s="11"/>
      <c r="O116" s="11"/>
      <c r="P116" s="11" t="s">
        <v>27</v>
      </c>
      <c r="Q116" s="11"/>
    </row>
    <row r="117" spans="2:17" x14ac:dyDescent="0.25">
      <c r="B117" s="11">
        <v>85</v>
      </c>
      <c r="C117" s="106"/>
      <c r="D117" s="106"/>
      <c r="E117" s="11"/>
      <c r="F117" s="12"/>
      <c r="G117" s="12" t="s">
        <v>121</v>
      </c>
      <c r="H117" s="12"/>
      <c r="I117" s="11"/>
      <c r="J117" s="11"/>
      <c r="K117" s="10"/>
      <c r="L117" s="11"/>
      <c r="M117" s="11"/>
      <c r="N117" s="11"/>
      <c r="O117" s="11"/>
      <c r="P117" s="11" t="s">
        <v>27</v>
      </c>
      <c r="Q117" s="11"/>
    </row>
    <row r="118" spans="2:17" x14ac:dyDescent="0.25">
      <c r="B118" s="11">
        <v>86</v>
      </c>
      <c r="C118" s="106"/>
      <c r="D118" s="106"/>
      <c r="E118" s="11"/>
      <c r="F118" s="12"/>
      <c r="G118" s="12" t="s">
        <v>122</v>
      </c>
      <c r="H118" s="12"/>
      <c r="I118" s="11"/>
      <c r="J118" s="11"/>
      <c r="K118" s="10"/>
      <c r="L118" s="11"/>
      <c r="M118" s="11"/>
      <c r="N118" s="11"/>
      <c r="O118" s="11"/>
      <c r="P118" s="11" t="s">
        <v>27</v>
      </c>
      <c r="Q118" s="11"/>
    </row>
    <row r="119" spans="2:17" x14ac:dyDescent="0.25">
      <c r="B119" s="11">
        <v>87</v>
      </c>
      <c r="C119" s="106"/>
      <c r="D119" s="106"/>
      <c r="E119" s="11"/>
      <c r="F119" s="12" t="s">
        <v>123</v>
      </c>
      <c r="G119" s="12"/>
      <c r="H119" s="12"/>
      <c r="I119" s="11"/>
      <c r="J119" s="11"/>
      <c r="K119" s="10"/>
      <c r="L119" s="11"/>
      <c r="M119" s="11"/>
      <c r="N119" s="11"/>
      <c r="O119" s="11"/>
      <c r="P119" s="11" t="s">
        <v>27</v>
      </c>
      <c r="Q119" s="11"/>
    </row>
    <row r="120" spans="2:17" x14ac:dyDescent="0.25">
      <c r="B120" s="11">
        <v>88</v>
      </c>
      <c r="C120" s="106"/>
      <c r="D120" s="106"/>
      <c r="E120" s="11"/>
      <c r="F120" s="12" t="s">
        <v>124</v>
      </c>
      <c r="G120" s="12"/>
      <c r="H120" s="12"/>
      <c r="I120" s="11"/>
      <c r="J120" s="11"/>
      <c r="K120" s="10"/>
      <c r="L120" s="11"/>
      <c r="M120" s="11"/>
      <c r="N120" s="11"/>
      <c r="O120" s="11"/>
      <c r="P120" s="11" t="s">
        <v>27</v>
      </c>
      <c r="Q120" s="11"/>
    </row>
    <row r="121" spans="2:17" x14ac:dyDescent="0.25">
      <c r="B121" s="8">
        <v>89</v>
      </c>
      <c r="C121" s="14" t="s">
        <v>12</v>
      </c>
      <c r="D121" s="14" t="s">
        <v>125</v>
      </c>
      <c r="E121" s="8"/>
      <c r="F121" s="9"/>
      <c r="G121" s="9"/>
      <c r="H121" s="9"/>
      <c r="I121" s="8"/>
      <c r="J121" s="8"/>
      <c r="K121" s="10"/>
      <c r="L121" s="8"/>
      <c r="M121" s="8"/>
      <c r="N121" s="8"/>
      <c r="O121" s="8"/>
      <c r="P121" s="8"/>
      <c r="Q121" s="8"/>
    </row>
    <row r="122" spans="2:17" x14ac:dyDescent="0.25">
      <c r="B122" s="11">
        <v>90</v>
      </c>
      <c r="C122" s="106"/>
      <c r="D122" s="106"/>
      <c r="E122" s="11"/>
      <c r="F122" s="12" t="s">
        <v>126</v>
      </c>
      <c r="G122" s="12"/>
      <c r="H122" s="12"/>
      <c r="I122" s="11"/>
      <c r="J122" s="11"/>
      <c r="K122" s="10"/>
      <c r="L122" s="11"/>
      <c r="M122" s="11"/>
      <c r="N122" s="11"/>
      <c r="O122" s="11"/>
      <c r="P122" s="11" t="s">
        <v>14</v>
      </c>
      <c r="Q122" s="11"/>
    </row>
    <row r="123" spans="2:17" x14ac:dyDescent="0.25">
      <c r="B123" s="11">
        <v>91</v>
      </c>
      <c r="C123" s="106"/>
      <c r="D123" s="106"/>
      <c r="E123" s="11"/>
      <c r="F123" s="12" t="s">
        <v>127</v>
      </c>
      <c r="G123" s="12"/>
      <c r="H123" s="12"/>
      <c r="I123" s="11"/>
      <c r="J123" s="11"/>
      <c r="K123" s="10"/>
      <c r="L123" s="11"/>
      <c r="M123" s="11"/>
      <c r="N123" s="11"/>
      <c r="O123" s="11"/>
      <c r="P123" s="11" t="s">
        <v>14</v>
      </c>
      <c r="Q123" s="11"/>
    </row>
    <row r="124" spans="2:17" x14ac:dyDescent="0.25">
      <c r="B124" s="11">
        <v>92</v>
      </c>
      <c r="C124" s="106"/>
      <c r="D124" s="106"/>
      <c r="E124" s="11"/>
      <c r="F124" s="12" t="s">
        <v>128</v>
      </c>
      <c r="G124" s="12"/>
      <c r="H124" s="12"/>
      <c r="I124" s="11"/>
      <c r="J124" s="11"/>
      <c r="K124" s="10"/>
      <c r="L124" s="11"/>
      <c r="M124" s="11"/>
      <c r="N124" s="11"/>
      <c r="O124" s="11"/>
      <c r="P124" s="11" t="s">
        <v>14</v>
      </c>
      <c r="Q124" s="11"/>
    </row>
    <row r="125" spans="2:17" x14ac:dyDescent="0.25">
      <c r="B125" s="11">
        <v>93</v>
      </c>
      <c r="C125" s="106"/>
      <c r="D125" s="106"/>
      <c r="E125" s="11"/>
      <c r="F125" s="12" t="s">
        <v>129</v>
      </c>
      <c r="G125" s="12"/>
      <c r="H125" s="12"/>
      <c r="I125" s="11"/>
      <c r="J125" s="11"/>
      <c r="K125" s="10"/>
      <c r="L125" s="11"/>
      <c r="M125" s="11"/>
      <c r="N125" s="11"/>
      <c r="O125" s="11"/>
      <c r="P125" s="11" t="s">
        <v>14</v>
      </c>
      <c r="Q125" s="11"/>
    </row>
    <row r="126" spans="2:17" x14ac:dyDescent="0.25">
      <c r="B126" s="11">
        <v>94</v>
      </c>
      <c r="C126" s="106"/>
      <c r="D126" s="106"/>
      <c r="E126" s="11"/>
      <c r="F126" s="12" t="s">
        <v>130</v>
      </c>
      <c r="G126" s="12"/>
      <c r="H126" s="12"/>
      <c r="I126" s="11"/>
      <c r="J126" s="11"/>
      <c r="K126" s="10"/>
      <c r="L126" s="11"/>
      <c r="M126" s="11"/>
      <c r="N126" s="11"/>
      <c r="O126" s="11"/>
      <c r="P126" s="11" t="s">
        <v>14</v>
      </c>
      <c r="Q126" s="11"/>
    </row>
    <row r="127" spans="2:17" x14ac:dyDescent="0.25">
      <c r="B127" s="11">
        <v>95</v>
      </c>
      <c r="C127" s="106"/>
      <c r="D127" s="106"/>
      <c r="E127" s="11"/>
      <c r="F127" s="12" t="s">
        <v>131</v>
      </c>
      <c r="G127" s="12"/>
      <c r="H127" s="12"/>
      <c r="I127" s="11"/>
      <c r="J127" s="11"/>
      <c r="K127" s="10"/>
      <c r="L127" s="11"/>
      <c r="M127" s="11"/>
      <c r="N127" s="11"/>
      <c r="O127" s="11"/>
      <c r="P127" s="11" t="s">
        <v>14</v>
      </c>
      <c r="Q127" s="11"/>
    </row>
    <row r="128" spans="2:17" x14ac:dyDescent="0.25">
      <c r="B128" s="11">
        <v>96</v>
      </c>
      <c r="C128" s="106"/>
      <c r="D128" s="106"/>
      <c r="E128" s="10"/>
      <c r="F128" s="13"/>
      <c r="G128" s="13"/>
      <c r="H128" s="13"/>
      <c r="I128" s="10"/>
      <c r="J128" s="10"/>
      <c r="K128" s="10"/>
      <c r="L128" s="10"/>
      <c r="M128" s="10"/>
      <c r="N128" s="10"/>
      <c r="O128" s="10"/>
      <c r="P128" s="10"/>
      <c r="Q128" s="10"/>
    </row>
    <row r="129" spans="2:17" x14ac:dyDescent="0.25">
      <c r="B129" s="11">
        <v>97</v>
      </c>
      <c r="C129" s="106"/>
      <c r="D129" s="106"/>
      <c r="E129" s="11"/>
      <c r="F129" s="12" t="s">
        <v>132</v>
      </c>
      <c r="G129" s="12"/>
      <c r="H129" s="12"/>
      <c r="I129" s="11"/>
      <c r="J129" s="11"/>
      <c r="K129" s="10"/>
      <c r="L129" s="11"/>
      <c r="M129" s="11"/>
      <c r="N129" s="11"/>
      <c r="O129" s="11"/>
      <c r="P129" s="11" t="s">
        <v>14</v>
      </c>
      <c r="Q129" s="11"/>
    </row>
    <row r="130" spans="2:17" x14ac:dyDescent="0.25">
      <c r="B130" s="11">
        <v>98</v>
      </c>
      <c r="C130" s="106"/>
      <c r="D130" s="106"/>
      <c r="E130" s="11"/>
      <c r="F130" s="12" t="s">
        <v>133</v>
      </c>
      <c r="G130" s="12"/>
      <c r="H130" s="12"/>
      <c r="I130" s="11"/>
      <c r="J130" s="11"/>
      <c r="K130" s="10"/>
      <c r="L130" s="11"/>
      <c r="M130" s="11"/>
      <c r="N130" s="11"/>
      <c r="O130" s="11"/>
      <c r="P130" s="11" t="s">
        <v>14</v>
      </c>
      <c r="Q130" s="11"/>
    </row>
    <row r="131" spans="2:17" x14ac:dyDescent="0.25">
      <c r="B131" s="11">
        <v>99</v>
      </c>
      <c r="C131" s="106"/>
      <c r="D131" s="106"/>
      <c r="E131" s="11"/>
      <c r="F131" s="12" t="s">
        <v>134</v>
      </c>
      <c r="G131" s="12"/>
      <c r="H131" s="12"/>
      <c r="I131" s="11"/>
      <c r="J131" s="11"/>
      <c r="K131" s="10"/>
      <c r="L131" s="11"/>
      <c r="M131" s="11"/>
      <c r="N131" s="11"/>
      <c r="O131" s="11"/>
      <c r="P131" s="11" t="s">
        <v>14</v>
      </c>
      <c r="Q131" s="11"/>
    </row>
    <row r="132" spans="2:17" x14ac:dyDescent="0.25">
      <c r="B132" s="11">
        <v>100</v>
      </c>
      <c r="C132" s="106"/>
      <c r="D132" s="106"/>
      <c r="E132" s="11"/>
      <c r="F132" s="12" t="s">
        <v>135</v>
      </c>
      <c r="G132" s="12"/>
      <c r="H132" s="12"/>
      <c r="I132" s="11"/>
      <c r="J132" s="11"/>
      <c r="K132" s="10"/>
      <c r="L132" s="11"/>
      <c r="M132" s="11"/>
      <c r="N132" s="11"/>
      <c r="O132" s="11"/>
      <c r="P132" s="11" t="s">
        <v>14</v>
      </c>
      <c r="Q132" s="11"/>
    </row>
    <row r="133" spans="2:17" x14ac:dyDescent="0.25">
      <c r="B133" s="11">
        <v>101</v>
      </c>
      <c r="C133" s="106"/>
      <c r="D133" s="106"/>
      <c r="E133" s="11"/>
      <c r="F133" s="12" t="s">
        <v>136</v>
      </c>
      <c r="G133" s="12"/>
      <c r="H133" s="12"/>
      <c r="I133" s="11"/>
      <c r="J133" s="11"/>
      <c r="K133" s="10"/>
      <c r="L133" s="11"/>
      <c r="M133" s="11"/>
      <c r="N133" s="11"/>
      <c r="O133" s="11"/>
      <c r="P133" s="11"/>
      <c r="Q133" s="11"/>
    </row>
    <row r="134" spans="2:17" x14ac:dyDescent="0.25">
      <c r="B134" s="8">
        <v>102</v>
      </c>
      <c r="C134" s="14" t="s">
        <v>12</v>
      </c>
      <c r="D134" s="14" t="s">
        <v>137</v>
      </c>
      <c r="E134" s="8"/>
      <c r="F134" s="9"/>
      <c r="G134" s="9"/>
      <c r="H134" s="9"/>
      <c r="I134" s="8"/>
      <c r="J134" s="8"/>
      <c r="K134" s="10"/>
      <c r="L134" s="8"/>
      <c r="M134" s="8"/>
      <c r="N134" s="8"/>
      <c r="O134" s="8"/>
      <c r="P134" s="8"/>
      <c r="Q134" s="8"/>
    </row>
    <row r="135" spans="2:17" x14ac:dyDescent="0.25">
      <c r="B135" s="11">
        <v>103</v>
      </c>
      <c r="C135" s="106"/>
      <c r="D135" s="106"/>
      <c r="E135" s="11"/>
      <c r="F135" s="12" t="s">
        <v>138</v>
      </c>
      <c r="G135" s="12"/>
      <c r="H135" s="12"/>
      <c r="I135" s="11"/>
      <c r="J135" s="11"/>
      <c r="K135" s="10"/>
      <c r="L135" s="11"/>
      <c r="M135" s="11"/>
      <c r="N135" s="11"/>
      <c r="O135" s="11"/>
      <c r="P135" s="11" t="s">
        <v>76</v>
      </c>
      <c r="Q135" s="11"/>
    </row>
    <row r="136" spans="2:17" x14ac:dyDescent="0.25">
      <c r="B136" s="11">
        <v>104</v>
      </c>
      <c r="C136" s="106"/>
      <c r="D136" s="106"/>
      <c r="E136" s="11"/>
      <c r="F136" s="12"/>
      <c r="G136" s="12" t="s">
        <v>139</v>
      </c>
      <c r="H136" s="12"/>
      <c r="I136" s="11"/>
      <c r="J136" s="11"/>
      <c r="K136" s="10"/>
      <c r="L136" s="11"/>
      <c r="M136" s="11"/>
      <c r="N136" s="11"/>
      <c r="O136" s="11"/>
      <c r="P136" s="11" t="s">
        <v>76</v>
      </c>
      <c r="Q136" s="11"/>
    </row>
    <row r="137" spans="2:17" x14ac:dyDescent="0.25">
      <c r="B137" s="11">
        <v>105</v>
      </c>
      <c r="C137" s="106"/>
      <c r="D137" s="106"/>
      <c r="E137" s="11"/>
      <c r="F137" s="12"/>
      <c r="G137" s="12" t="s">
        <v>140</v>
      </c>
      <c r="H137" s="12"/>
      <c r="I137" s="11"/>
      <c r="J137" s="11"/>
      <c r="K137" s="10"/>
      <c r="L137" s="11"/>
      <c r="M137" s="11"/>
      <c r="N137" s="11"/>
      <c r="O137" s="11"/>
      <c r="P137" s="11" t="s">
        <v>76</v>
      </c>
      <c r="Q137" s="11"/>
    </row>
    <row r="138" spans="2:17" x14ac:dyDescent="0.25">
      <c r="B138" s="11">
        <v>106</v>
      </c>
      <c r="C138" s="106"/>
      <c r="D138" s="106"/>
      <c r="E138" s="11"/>
      <c r="F138" s="12" t="s">
        <v>141</v>
      </c>
      <c r="G138" s="12"/>
      <c r="H138" s="12"/>
      <c r="I138" s="11"/>
      <c r="J138" s="11"/>
      <c r="K138" s="10"/>
      <c r="L138" s="11"/>
      <c r="M138" s="11"/>
      <c r="N138" s="11"/>
      <c r="O138" s="11"/>
      <c r="P138" s="11" t="s">
        <v>76</v>
      </c>
      <c r="Q138" s="11"/>
    </row>
    <row r="139" spans="2:17" x14ac:dyDescent="0.25">
      <c r="B139" s="11">
        <v>107</v>
      </c>
      <c r="C139" s="106"/>
      <c r="D139" s="106"/>
      <c r="E139" s="11"/>
      <c r="F139" s="12"/>
      <c r="G139" s="12" t="s">
        <v>142</v>
      </c>
      <c r="H139" s="12"/>
      <c r="I139" s="11"/>
      <c r="J139" s="11"/>
      <c r="K139" s="10"/>
      <c r="L139" s="11"/>
      <c r="M139" s="11"/>
      <c r="N139" s="11"/>
      <c r="O139" s="11"/>
      <c r="P139" s="11" t="s">
        <v>76</v>
      </c>
      <c r="Q139" s="11"/>
    </row>
    <row r="140" spans="2:17" x14ac:dyDescent="0.25">
      <c r="B140" s="11">
        <v>108</v>
      </c>
      <c r="C140" s="106"/>
      <c r="D140" s="106"/>
      <c r="E140" s="11"/>
      <c r="F140" s="12"/>
      <c r="G140" s="12" t="s">
        <v>143</v>
      </c>
      <c r="H140" s="12"/>
      <c r="I140" s="11"/>
      <c r="J140" s="11"/>
      <c r="K140" s="10"/>
      <c r="L140" s="11"/>
      <c r="M140" s="11"/>
      <c r="N140" s="11"/>
      <c r="O140" s="11"/>
      <c r="P140" s="11" t="s">
        <v>76</v>
      </c>
      <c r="Q140" s="11"/>
    </row>
    <row r="141" spans="2:17" x14ac:dyDescent="0.25">
      <c r="B141" s="11">
        <v>109</v>
      </c>
      <c r="C141" s="106"/>
      <c r="D141" s="106"/>
      <c r="E141" s="11"/>
      <c r="F141" s="12"/>
      <c r="G141" s="12" t="s">
        <v>144</v>
      </c>
      <c r="H141" s="12"/>
      <c r="I141" s="11"/>
      <c r="J141" s="11"/>
      <c r="K141" s="10"/>
      <c r="L141" s="11"/>
      <c r="M141" s="11"/>
      <c r="N141" s="11"/>
      <c r="O141" s="11"/>
      <c r="P141" s="11" t="s">
        <v>76</v>
      </c>
      <c r="Q141" s="11"/>
    </row>
    <row r="142" spans="2:17" x14ac:dyDescent="0.25">
      <c r="B142" s="11">
        <v>110</v>
      </c>
      <c r="C142" s="106"/>
      <c r="D142" s="106"/>
      <c r="E142" s="11"/>
      <c r="F142" s="12"/>
      <c r="G142" s="12" t="s">
        <v>136</v>
      </c>
      <c r="H142" s="12"/>
      <c r="I142" s="11"/>
      <c r="J142" s="11"/>
      <c r="K142" s="10"/>
      <c r="L142" s="11"/>
      <c r="M142" s="11"/>
      <c r="N142" s="11"/>
      <c r="O142" s="11"/>
      <c r="P142" s="11" t="s">
        <v>76</v>
      </c>
      <c r="Q142" s="11"/>
    </row>
    <row r="143" spans="2:17" x14ac:dyDescent="0.25">
      <c r="B143" s="11">
        <v>111</v>
      </c>
      <c r="C143" s="106"/>
      <c r="D143" s="106"/>
      <c r="E143" s="11"/>
      <c r="F143" s="12" t="s">
        <v>145</v>
      </c>
      <c r="G143" s="12"/>
      <c r="H143" s="12"/>
      <c r="I143" s="11"/>
      <c r="J143" s="11"/>
      <c r="K143" s="10"/>
      <c r="L143" s="11"/>
      <c r="M143" s="11"/>
      <c r="N143" s="11"/>
      <c r="O143" s="11"/>
      <c r="P143" s="11" t="s">
        <v>76</v>
      </c>
      <c r="Q143" s="11"/>
    </row>
    <row r="144" spans="2:17" x14ac:dyDescent="0.25">
      <c r="B144" s="11">
        <v>112</v>
      </c>
      <c r="C144" s="106"/>
      <c r="D144" s="106"/>
      <c r="E144" s="11"/>
      <c r="F144" s="12" t="s">
        <v>146</v>
      </c>
      <c r="G144" s="12"/>
      <c r="H144" s="12"/>
      <c r="I144" s="11"/>
      <c r="J144" s="11"/>
      <c r="K144" s="10"/>
      <c r="L144" s="11"/>
      <c r="M144" s="11"/>
      <c r="N144" s="11"/>
      <c r="O144" s="11"/>
      <c r="P144" s="11" t="s">
        <v>76</v>
      </c>
      <c r="Q144" s="11"/>
    </row>
    <row r="145" spans="2:17" x14ac:dyDescent="0.25">
      <c r="B145" s="11">
        <v>113</v>
      </c>
      <c r="C145" s="106"/>
      <c r="D145" s="106"/>
      <c r="E145" s="11"/>
      <c r="F145" s="12" t="s">
        <v>147</v>
      </c>
      <c r="G145" s="12"/>
      <c r="H145" s="12"/>
      <c r="I145" s="11"/>
      <c r="J145" s="11"/>
      <c r="K145" s="10"/>
      <c r="L145" s="11"/>
      <c r="M145" s="11"/>
      <c r="N145" s="11"/>
      <c r="O145" s="11"/>
      <c r="P145" s="11" t="s">
        <v>76</v>
      </c>
      <c r="Q145" s="11"/>
    </row>
    <row r="146" spans="2:17" x14ac:dyDescent="0.25">
      <c r="B146" s="11">
        <v>114</v>
      </c>
      <c r="C146" s="106"/>
      <c r="D146" s="106"/>
      <c r="E146" s="11"/>
      <c r="F146" s="12" t="s">
        <v>148</v>
      </c>
      <c r="G146" s="12"/>
      <c r="H146" s="12"/>
      <c r="I146" s="11"/>
      <c r="J146" s="11"/>
      <c r="K146" s="10"/>
      <c r="L146" s="11"/>
      <c r="M146" s="11"/>
      <c r="N146" s="11"/>
      <c r="O146" s="11"/>
      <c r="P146" s="11" t="s">
        <v>76</v>
      </c>
      <c r="Q146" s="11"/>
    </row>
    <row r="147" spans="2:17" x14ac:dyDescent="0.25">
      <c r="B147" s="11">
        <v>115</v>
      </c>
      <c r="C147" s="106"/>
      <c r="D147" s="106"/>
      <c r="E147" s="11"/>
      <c r="F147" s="12" t="s">
        <v>149</v>
      </c>
      <c r="G147" s="12"/>
      <c r="H147" s="12"/>
      <c r="I147" s="11"/>
      <c r="J147" s="11"/>
      <c r="K147" s="10"/>
      <c r="L147" s="11"/>
      <c r="M147" s="11"/>
      <c r="N147" s="11"/>
      <c r="O147" s="11"/>
      <c r="P147" s="11" t="s">
        <v>76</v>
      </c>
      <c r="Q147" s="11"/>
    </row>
    <row r="148" spans="2:17" x14ac:dyDescent="0.25">
      <c r="B148" s="11">
        <v>116</v>
      </c>
      <c r="C148" s="106"/>
      <c r="D148" s="106"/>
      <c r="E148" s="11"/>
      <c r="F148" s="12" t="s">
        <v>150</v>
      </c>
      <c r="G148" s="12"/>
      <c r="H148" s="12"/>
      <c r="I148" s="11"/>
      <c r="J148" s="11"/>
      <c r="K148" s="10"/>
      <c r="L148" s="11"/>
      <c r="M148" s="11"/>
      <c r="N148" s="11"/>
      <c r="O148" s="11"/>
      <c r="P148" s="11" t="s">
        <v>76</v>
      </c>
      <c r="Q148" s="11"/>
    </row>
    <row r="149" spans="2:17" x14ac:dyDescent="0.25">
      <c r="B149" s="11">
        <v>117</v>
      </c>
      <c r="C149" s="106"/>
      <c r="D149" s="106"/>
      <c r="E149" s="11"/>
      <c r="F149" s="12" t="s">
        <v>151</v>
      </c>
      <c r="G149" s="12"/>
      <c r="H149" s="12"/>
      <c r="I149" s="11"/>
      <c r="J149" s="11"/>
      <c r="K149" s="10"/>
      <c r="L149" s="11"/>
      <c r="M149" s="11"/>
      <c r="N149" s="11"/>
      <c r="O149" s="11"/>
      <c r="P149" s="11" t="s">
        <v>76</v>
      </c>
      <c r="Q149" s="11"/>
    </row>
    <row r="150" spans="2:17" x14ac:dyDescent="0.25">
      <c r="B150" s="11">
        <v>118</v>
      </c>
      <c r="C150" s="106"/>
      <c r="D150" s="106"/>
      <c r="E150" s="11"/>
      <c r="F150" s="12" t="s">
        <v>152</v>
      </c>
      <c r="G150" s="12"/>
      <c r="H150" s="12"/>
      <c r="I150" s="11"/>
      <c r="J150" s="11"/>
      <c r="K150" s="10"/>
      <c r="L150" s="11"/>
      <c r="M150" s="11"/>
      <c r="N150" s="11"/>
      <c r="O150" s="11"/>
      <c r="P150" s="11" t="s">
        <v>76</v>
      </c>
      <c r="Q150" s="11"/>
    </row>
    <row r="151" spans="2:17" x14ac:dyDescent="0.25">
      <c r="B151" s="11">
        <v>119</v>
      </c>
      <c r="C151" s="106"/>
      <c r="D151" s="106"/>
      <c r="E151" s="11"/>
      <c r="F151" s="12" t="s">
        <v>153</v>
      </c>
      <c r="G151" s="12"/>
      <c r="H151" s="12"/>
      <c r="I151" s="11"/>
      <c r="J151" s="11"/>
      <c r="K151" s="10"/>
      <c r="L151" s="11"/>
      <c r="M151" s="11"/>
      <c r="N151" s="11"/>
      <c r="O151" s="11"/>
      <c r="P151" s="11" t="s">
        <v>76</v>
      </c>
      <c r="Q151" s="11"/>
    </row>
    <row r="152" spans="2:17" x14ac:dyDescent="0.25">
      <c r="B152" s="8">
        <v>120</v>
      </c>
      <c r="C152" s="14" t="s">
        <v>12</v>
      </c>
      <c r="D152" s="14" t="s">
        <v>154</v>
      </c>
      <c r="E152" s="8"/>
      <c r="F152" s="9"/>
      <c r="G152" s="9"/>
      <c r="H152" s="9"/>
      <c r="I152" s="8"/>
      <c r="J152" s="8"/>
      <c r="K152" s="10"/>
      <c r="L152" s="8"/>
      <c r="M152" s="8"/>
      <c r="N152" s="8"/>
      <c r="O152" s="8"/>
      <c r="P152" s="8"/>
      <c r="Q152" s="8"/>
    </row>
    <row r="153" spans="2:17" x14ac:dyDescent="0.25">
      <c r="B153" s="11">
        <v>121</v>
      </c>
      <c r="C153" s="106"/>
      <c r="D153" s="106"/>
      <c r="E153" s="11"/>
      <c r="F153" s="12"/>
      <c r="G153" s="12" t="s">
        <v>136</v>
      </c>
      <c r="H153" s="12"/>
      <c r="I153" s="11"/>
      <c r="J153" s="11"/>
      <c r="K153" s="10"/>
      <c r="L153" s="11"/>
      <c r="M153" s="11"/>
      <c r="N153" s="11"/>
      <c r="O153" s="11"/>
      <c r="P153" s="11" t="s">
        <v>76</v>
      </c>
      <c r="Q153" s="11"/>
    </row>
    <row r="154" spans="2:17" x14ac:dyDescent="0.25">
      <c r="B154" s="8">
        <v>122</v>
      </c>
      <c r="C154" s="14" t="s">
        <v>12</v>
      </c>
      <c r="D154" s="14" t="s">
        <v>155</v>
      </c>
      <c r="E154" s="8"/>
      <c r="F154" s="9"/>
      <c r="G154" s="9"/>
      <c r="H154" s="9"/>
      <c r="I154" s="8"/>
      <c r="J154" s="8"/>
      <c r="K154" s="10"/>
      <c r="L154" s="8"/>
      <c r="M154" s="8"/>
      <c r="N154" s="8"/>
      <c r="O154" s="8"/>
      <c r="P154" s="8"/>
      <c r="Q154" s="8"/>
    </row>
    <row r="155" spans="2:17" x14ac:dyDescent="0.25">
      <c r="B155" s="11">
        <v>123</v>
      </c>
      <c r="C155" s="106"/>
      <c r="D155" s="106"/>
      <c r="E155" s="11"/>
      <c r="F155" s="12" t="s">
        <v>156</v>
      </c>
      <c r="G155" s="12"/>
      <c r="H155" s="12"/>
      <c r="I155" s="11"/>
      <c r="J155" s="11"/>
      <c r="K155" s="10"/>
      <c r="L155" s="11"/>
      <c r="M155" s="11"/>
      <c r="N155" s="11"/>
      <c r="O155" s="11"/>
      <c r="P155" s="11" t="s">
        <v>76</v>
      </c>
      <c r="Q155" s="11"/>
    </row>
    <row r="156" spans="2:17" x14ac:dyDescent="0.25">
      <c r="B156" s="11">
        <v>124</v>
      </c>
      <c r="C156" s="106"/>
      <c r="D156" s="106"/>
      <c r="E156" s="11"/>
      <c r="F156" s="12" t="s">
        <v>157</v>
      </c>
      <c r="G156" s="12"/>
      <c r="H156" s="12"/>
      <c r="I156" s="11"/>
      <c r="J156" s="11"/>
      <c r="K156" s="10"/>
      <c r="L156" s="11"/>
      <c r="M156" s="11"/>
      <c r="N156" s="11"/>
      <c r="O156" s="11"/>
      <c r="P156" s="11" t="s">
        <v>76</v>
      </c>
      <c r="Q156" s="11"/>
    </row>
    <row r="157" spans="2:17" x14ac:dyDescent="0.25">
      <c r="B157" s="11">
        <v>125</v>
      </c>
      <c r="C157" s="106"/>
      <c r="D157" s="106"/>
      <c r="E157" s="11"/>
      <c r="F157" s="12" t="s">
        <v>158</v>
      </c>
      <c r="G157" s="12"/>
      <c r="H157" s="12"/>
      <c r="I157" s="11"/>
      <c r="J157" s="11"/>
      <c r="K157" s="10"/>
      <c r="L157" s="11"/>
      <c r="M157" s="11"/>
      <c r="N157" s="11"/>
      <c r="O157" s="11"/>
      <c r="P157" s="11" t="s">
        <v>76</v>
      </c>
      <c r="Q157" s="11"/>
    </row>
    <row r="158" spans="2:17" x14ac:dyDescent="0.25">
      <c r="B158" s="8">
        <v>126</v>
      </c>
      <c r="C158" s="14" t="s">
        <v>12</v>
      </c>
      <c r="D158" s="14" t="s">
        <v>159</v>
      </c>
      <c r="E158" s="8"/>
      <c r="F158" s="9"/>
      <c r="G158" s="9"/>
      <c r="H158" s="9"/>
      <c r="I158" s="8"/>
      <c r="J158" s="8"/>
      <c r="K158" s="10"/>
      <c r="L158" s="8"/>
      <c r="M158" s="8"/>
      <c r="N158" s="8"/>
      <c r="O158" s="8"/>
      <c r="P158" s="8"/>
      <c r="Q158" s="8"/>
    </row>
    <row r="159" spans="2:17" x14ac:dyDescent="0.25">
      <c r="B159" s="11">
        <v>127</v>
      </c>
      <c r="C159" s="106"/>
      <c r="D159" s="106"/>
      <c r="E159" s="11"/>
      <c r="F159" s="12" t="s">
        <v>160</v>
      </c>
      <c r="G159" s="12"/>
      <c r="H159" s="12"/>
      <c r="I159" s="11"/>
      <c r="J159" s="11"/>
      <c r="K159" s="10"/>
      <c r="L159" s="11"/>
      <c r="M159" s="11"/>
      <c r="N159" s="11"/>
      <c r="O159" s="11"/>
      <c r="P159" s="11" t="s">
        <v>76</v>
      </c>
      <c r="Q159" s="11"/>
    </row>
    <row r="160" spans="2:17" x14ac:dyDescent="0.25">
      <c r="B160" s="11">
        <v>128</v>
      </c>
      <c r="C160" s="106"/>
      <c r="D160" s="106"/>
      <c r="E160" s="11"/>
      <c r="F160" s="12" t="s">
        <v>161</v>
      </c>
      <c r="G160" s="12"/>
      <c r="H160" s="12"/>
      <c r="I160" s="11"/>
      <c r="J160" s="11"/>
      <c r="K160" s="10"/>
      <c r="L160" s="11"/>
      <c r="M160" s="11"/>
      <c r="N160" s="11"/>
      <c r="O160" s="11"/>
      <c r="P160" s="11" t="s">
        <v>76</v>
      </c>
      <c r="Q160" s="11"/>
    </row>
    <row r="161" spans="2:17" x14ac:dyDescent="0.25">
      <c r="B161" s="8">
        <v>129</v>
      </c>
      <c r="C161" s="14" t="s">
        <v>12</v>
      </c>
      <c r="D161" s="14" t="s">
        <v>162</v>
      </c>
      <c r="E161" s="8"/>
      <c r="F161" s="9"/>
      <c r="G161" s="9"/>
      <c r="H161" s="9"/>
      <c r="I161" s="8"/>
      <c r="J161" s="8"/>
      <c r="K161" s="10"/>
      <c r="L161" s="8"/>
      <c r="M161" s="8"/>
      <c r="N161" s="8"/>
      <c r="O161" s="8"/>
      <c r="P161" s="8"/>
      <c r="Q161" s="8"/>
    </row>
    <row r="162" spans="2:17" x14ac:dyDescent="0.25">
      <c r="B162" s="11">
        <v>130</v>
      </c>
      <c r="C162" s="106"/>
      <c r="D162" s="106"/>
      <c r="E162" s="11"/>
      <c r="F162" s="12" t="s">
        <v>163</v>
      </c>
      <c r="G162" s="12"/>
      <c r="H162" s="12"/>
      <c r="I162" s="11"/>
      <c r="J162" s="11"/>
      <c r="K162" s="10"/>
      <c r="L162" s="11"/>
      <c r="M162" s="11"/>
      <c r="N162" s="11"/>
      <c r="O162" s="11"/>
      <c r="P162" s="11" t="s">
        <v>14</v>
      </c>
      <c r="Q162" s="11"/>
    </row>
    <row r="163" spans="2:17" x14ac:dyDescent="0.25">
      <c r="B163" s="11">
        <v>131</v>
      </c>
      <c r="C163" s="106"/>
      <c r="D163" s="106"/>
      <c r="E163" s="11"/>
      <c r="F163" s="12" t="s">
        <v>164</v>
      </c>
      <c r="G163" s="12"/>
      <c r="H163" s="12"/>
      <c r="I163" s="11"/>
      <c r="J163" s="11"/>
      <c r="K163" s="10"/>
      <c r="L163" s="11"/>
      <c r="M163" s="11"/>
      <c r="N163" s="11"/>
      <c r="O163" s="11"/>
      <c r="P163" s="11" t="s">
        <v>14</v>
      </c>
      <c r="Q163" s="11"/>
    </row>
    <row r="164" spans="2:17" x14ac:dyDescent="0.25">
      <c r="B164" s="11">
        <v>132</v>
      </c>
      <c r="C164" s="106"/>
      <c r="D164" s="106"/>
      <c r="E164" s="11"/>
      <c r="F164" s="12"/>
      <c r="G164" s="12" t="s">
        <v>165</v>
      </c>
      <c r="H164" s="12"/>
      <c r="I164" s="11"/>
      <c r="J164" s="11"/>
      <c r="K164" s="10"/>
      <c r="L164" s="11"/>
      <c r="M164" s="11"/>
      <c r="N164" s="11"/>
      <c r="O164" s="11"/>
      <c r="P164" s="11" t="s">
        <v>14</v>
      </c>
      <c r="Q164" s="11"/>
    </row>
    <row r="165" spans="2:17" x14ac:dyDescent="0.25">
      <c r="B165" s="11">
        <v>133</v>
      </c>
      <c r="C165" s="106"/>
      <c r="D165" s="106"/>
      <c r="E165" s="11"/>
      <c r="F165" s="12"/>
      <c r="G165" s="12" t="s">
        <v>166</v>
      </c>
      <c r="H165" s="12"/>
      <c r="I165" s="11"/>
      <c r="J165" s="11"/>
      <c r="K165" s="10"/>
      <c r="L165" s="11"/>
      <c r="M165" s="11"/>
      <c r="N165" s="11"/>
      <c r="O165" s="11"/>
      <c r="P165" s="11" t="s">
        <v>14</v>
      </c>
      <c r="Q165" s="11"/>
    </row>
    <row r="166" spans="2:17" x14ac:dyDescent="0.25">
      <c r="B166" s="8">
        <v>134</v>
      </c>
      <c r="C166" s="14" t="s">
        <v>12</v>
      </c>
      <c r="D166" s="14" t="s">
        <v>167</v>
      </c>
      <c r="E166" s="8"/>
      <c r="F166" s="9"/>
      <c r="G166" s="9"/>
      <c r="H166" s="9"/>
      <c r="I166" s="8"/>
      <c r="J166" s="8"/>
      <c r="K166" s="10"/>
      <c r="L166" s="8"/>
      <c r="M166" s="8"/>
      <c r="N166" s="8"/>
      <c r="O166" s="8"/>
      <c r="P166" s="8"/>
      <c r="Q166" s="8"/>
    </row>
    <row r="167" spans="2:17" x14ac:dyDescent="0.25">
      <c r="B167" s="11">
        <v>135</v>
      </c>
      <c r="C167" s="106"/>
      <c r="D167" s="106"/>
      <c r="E167" s="11"/>
      <c r="F167" s="12" t="s">
        <v>168</v>
      </c>
      <c r="G167" s="12"/>
      <c r="H167" s="12"/>
      <c r="I167" s="11"/>
      <c r="J167" s="11"/>
      <c r="K167" s="10"/>
      <c r="L167" s="11"/>
      <c r="M167" s="11"/>
      <c r="N167" s="11"/>
      <c r="O167" s="11"/>
      <c r="P167" s="11" t="s">
        <v>14</v>
      </c>
      <c r="Q167" s="11"/>
    </row>
    <row r="168" spans="2:17" x14ac:dyDescent="0.25">
      <c r="B168" s="8">
        <v>136</v>
      </c>
      <c r="C168" s="14" t="s">
        <v>12</v>
      </c>
      <c r="D168" s="14" t="s">
        <v>169</v>
      </c>
      <c r="E168" s="8"/>
      <c r="F168" s="9"/>
      <c r="G168" s="9"/>
      <c r="H168" s="9"/>
      <c r="I168" s="8"/>
      <c r="J168" s="8"/>
      <c r="K168" s="10"/>
      <c r="L168" s="8"/>
      <c r="M168" s="8"/>
      <c r="N168" s="8"/>
      <c r="O168" s="8"/>
      <c r="P168" s="8"/>
      <c r="Q168" s="8"/>
    </row>
    <row r="169" spans="2:17" x14ac:dyDescent="0.25">
      <c r="B169" s="11">
        <v>137</v>
      </c>
      <c r="C169" s="106"/>
      <c r="D169" s="106"/>
      <c r="E169" s="11"/>
      <c r="F169" s="12" t="s">
        <v>170</v>
      </c>
      <c r="G169" s="12"/>
      <c r="H169" s="12"/>
      <c r="I169" s="11"/>
      <c r="J169" s="11"/>
      <c r="K169" s="10"/>
      <c r="L169" s="11"/>
      <c r="M169" s="11"/>
      <c r="N169" s="11"/>
      <c r="O169" s="11"/>
      <c r="P169" s="11" t="s">
        <v>14</v>
      </c>
      <c r="Q169" s="11"/>
    </row>
    <row r="170" spans="2:17" x14ac:dyDescent="0.25">
      <c r="B170" s="11">
        <v>138</v>
      </c>
      <c r="C170" s="106"/>
      <c r="D170" s="106"/>
      <c r="E170" s="11"/>
      <c r="F170" s="12" t="s">
        <v>171</v>
      </c>
      <c r="G170" s="12"/>
      <c r="H170" s="12"/>
      <c r="I170" s="11"/>
      <c r="J170" s="11"/>
      <c r="K170" s="10"/>
      <c r="L170" s="11"/>
      <c r="M170" s="11"/>
      <c r="N170" s="11"/>
      <c r="O170" s="11"/>
      <c r="P170" s="11" t="s">
        <v>14</v>
      </c>
      <c r="Q170" s="11"/>
    </row>
    <row r="171" spans="2:17" x14ac:dyDescent="0.25">
      <c r="B171" s="11">
        <v>139</v>
      </c>
      <c r="C171" s="106"/>
      <c r="D171" s="106"/>
      <c r="E171" s="11"/>
      <c r="F171" s="12" t="s">
        <v>172</v>
      </c>
      <c r="G171" s="12"/>
      <c r="H171" s="12"/>
      <c r="I171" s="11"/>
      <c r="J171" s="11"/>
      <c r="K171" s="10"/>
      <c r="L171" s="11"/>
      <c r="M171" s="11"/>
      <c r="N171" s="11"/>
      <c r="O171" s="11"/>
      <c r="P171" s="11" t="s">
        <v>14</v>
      </c>
      <c r="Q171" s="11"/>
    </row>
    <row r="172" spans="2:17" x14ac:dyDescent="0.25">
      <c r="B172" s="11">
        <v>140</v>
      </c>
      <c r="C172" s="106"/>
      <c r="D172" s="106"/>
      <c r="E172" s="11"/>
      <c r="F172" s="12" t="s">
        <v>173</v>
      </c>
      <c r="G172" s="12"/>
      <c r="H172" s="12"/>
      <c r="I172" s="11"/>
      <c r="J172" s="11"/>
      <c r="K172" s="10"/>
      <c r="L172" s="11"/>
      <c r="M172" s="11"/>
      <c r="N172" s="11"/>
      <c r="O172" s="11"/>
      <c r="P172" s="11" t="s">
        <v>14</v>
      </c>
      <c r="Q172" s="11"/>
    </row>
    <row r="173" spans="2:17" x14ac:dyDescent="0.25">
      <c r="B173" s="8">
        <v>141</v>
      </c>
      <c r="C173" s="14" t="s">
        <v>12</v>
      </c>
      <c r="D173" s="14" t="s">
        <v>174</v>
      </c>
      <c r="E173" s="8"/>
      <c r="F173" s="9"/>
      <c r="G173" s="9"/>
      <c r="H173" s="9"/>
      <c r="I173" s="8"/>
      <c r="J173" s="8"/>
      <c r="K173" s="10"/>
      <c r="L173" s="8"/>
      <c r="M173" s="8"/>
      <c r="N173" s="8"/>
      <c r="O173" s="8"/>
      <c r="P173" s="8"/>
      <c r="Q173" s="8"/>
    </row>
    <row r="174" spans="2:17" x14ac:dyDescent="0.25">
      <c r="B174" s="11">
        <v>142</v>
      </c>
      <c r="C174" s="106"/>
      <c r="D174" s="106"/>
      <c r="E174" s="11"/>
      <c r="F174" s="12" t="s">
        <v>175</v>
      </c>
      <c r="G174" s="12"/>
      <c r="H174" s="12"/>
      <c r="I174" s="11"/>
      <c r="J174" s="11"/>
      <c r="K174" s="10"/>
      <c r="L174" s="11"/>
      <c r="M174" s="11"/>
      <c r="N174" s="11"/>
      <c r="O174" s="11"/>
      <c r="P174" s="11" t="s">
        <v>14</v>
      </c>
      <c r="Q174" s="11"/>
    </row>
    <row r="175" spans="2:17" x14ac:dyDescent="0.25">
      <c r="B175" s="11">
        <v>143</v>
      </c>
      <c r="C175" s="106"/>
      <c r="D175" s="106"/>
      <c r="E175" s="11"/>
      <c r="F175" s="12" t="s">
        <v>176</v>
      </c>
      <c r="G175" s="12"/>
      <c r="H175" s="12"/>
      <c r="I175" s="11"/>
      <c r="J175" s="11"/>
      <c r="K175" s="10"/>
      <c r="L175" s="11"/>
      <c r="M175" s="11"/>
      <c r="N175" s="11"/>
      <c r="O175" s="11"/>
      <c r="P175" s="11" t="s">
        <v>14</v>
      </c>
      <c r="Q175" s="11"/>
    </row>
    <row r="176" spans="2:17" x14ac:dyDescent="0.25">
      <c r="B176" s="11">
        <v>144</v>
      </c>
      <c r="C176" s="106"/>
      <c r="D176" s="106"/>
      <c r="E176" s="11"/>
      <c r="F176" s="12" t="s">
        <v>177</v>
      </c>
      <c r="G176" s="12"/>
      <c r="H176" s="12"/>
      <c r="I176" s="11"/>
      <c r="J176" s="11"/>
      <c r="K176" s="10"/>
      <c r="L176" s="11"/>
      <c r="M176" s="11"/>
      <c r="N176" s="11"/>
      <c r="O176" s="11"/>
      <c r="P176" s="11" t="s">
        <v>14</v>
      </c>
      <c r="Q176" s="11"/>
    </row>
    <row r="177" spans="2:17" x14ac:dyDescent="0.25">
      <c r="B177" s="11">
        <v>145</v>
      </c>
      <c r="C177" s="106"/>
      <c r="D177" s="106"/>
      <c r="E177" s="11"/>
      <c r="F177" s="12" t="s">
        <v>178</v>
      </c>
      <c r="G177" s="12"/>
      <c r="H177" s="12"/>
      <c r="I177" s="11"/>
      <c r="J177" s="11"/>
      <c r="K177" s="10"/>
      <c r="L177" s="11"/>
      <c r="M177" s="11"/>
      <c r="N177" s="11"/>
      <c r="O177" s="11"/>
      <c r="P177" s="11" t="s">
        <v>14</v>
      </c>
      <c r="Q177" s="11"/>
    </row>
    <row r="178" spans="2:17" x14ac:dyDescent="0.25">
      <c r="B178" s="8">
        <v>146</v>
      </c>
      <c r="C178" s="14" t="s">
        <v>12</v>
      </c>
      <c r="D178" s="14" t="s">
        <v>179</v>
      </c>
      <c r="E178" s="8"/>
      <c r="F178" s="9"/>
      <c r="G178" s="9"/>
      <c r="H178" s="9"/>
      <c r="I178" s="8"/>
      <c r="J178" s="8"/>
      <c r="K178" s="10"/>
      <c r="L178" s="8"/>
      <c r="M178" s="8"/>
      <c r="N178" s="8"/>
      <c r="O178" s="8"/>
      <c r="P178" s="8"/>
      <c r="Q178" s="8"/>
    </row>
    <row r="179" spans="2:17" x14ac:dyDescent="0.25">
      <c r="B179" s="11">
        <v>147</v>
      </c>
      <c r="C179" s="106"/>
      <c r="D179" s="106"/>
      <c r="E179" s="11"/>
      <c r="F179" s="12" t="s">
        <v>180</v>
      </c>
      <c r="G179" s="12"/>
      <c r="H179" s="12"/>
      <c r="I179" s="11"/>
      <c r="J179" s="11"/>
      <c r="K179" s="10"/>
      <c r="L179" s="11"/>
      <c r="M179" s="11"/>
      <c r="N179" s="11"/>
      <c r="O179" s="11"/>
      <c r="P179" s="11" t="s">
        <v>14</v>
      </c>
      <c r="Q179" s="11"/>
    </row>
    <row r="180" spans="2:17" x14ac:dyDescent="0.25">
      <c r="B180" s="8">
        <v>146</v>
      </c>
      <c r="C180" s="14" t="s">
        <v>12</v>
      </c>
      <c r="D180" s="14" t="s">
        <v>181</v>
      </c>
      <c r="E180" s="8"/>
      <c r="F180" s="9"/>
      <c r="G180" s="9"/>
      <c r="H180" s="9"/>
      <c r="I180" s="8"/>
      <c r="J180" s="8"/>
      <c r="K180" s="10"/>
      <c r="L180" s="8"/>
      <c r="M180" s="8"/>
      <c r="N180" s="8"/>
      <c r="O180" s="8"/>
      <c r="P180" s="8"/>
      <c r="Q180" s="8"/>
    </row>
    <row r="181" spans="2:17" x14ac:dyDescent="0.25">
      <c r="B181" s="11">
        <v>147</v>
      </c>
      <c r="C181" s="106"/>
      <c r="D181" s="106"/>
      <c r="E181" s="11"/>
      <c r="F181" s="12" t="s">
        <v>182</v>
      </c>
      <c r="G181" s="12"/>
      <c r="H181" s="12"/>
      <c r="I181" s="11"/>
      <c r="J181" s="11"/>
      <c r="K181" s="10"/>
      <c r="L181" s="11"/>
      <c r="M181" s="11"/>
      <c r="N181" s="11"/>
      <c r="O181" s="11"/>
      <c r="P181" s="11" t="s">
        <v>14</v>
      </c>
      <c r="Q181" s="11"/>
    </row>
    <row r="182" spans="2:17" x14ac:dyDescent="0.25">
      <c r="B182" s="8">
        <v>148</v>
      </c>
      <c r="C182" s="14" t="s">
        <v>12</v>
      </c>
      <c r="D182" s="14" t="s">
        <v>183</v>
      </c>
      <c r="E182" s="8"/>
      <c r="F182" s="9"/>
      <c r="G182" s="9"/>
      <c r="H182" s="9"/>
      <c r="I182" s="8"/>
      <c r="J182" s="8"/>
      <c r="K182" s="10"/>
      <c r="L182" s="8"/>
      <c r="M182" s="8"/>
      <c r="N182" s="8"/>
      <c r="O182" s="8"/>
      <c r="P182" s="8"/>
      <c r="Q182" s="8"/>
    </row>
    <row r="183" spans="2:17" x14ac:dyDescent="0.25">
      <c r="B183" s="11">
        <v>149</v>
      </c>
      <c r="C183" s="106"/>
      <c r="D183" s="106"/>
      <c r="E183" s="11"/>
      <c r="F183" s="12" t="s">
        <v>184</v>
      </c>
      <c r="G183" s="12"/>
      <c r="H183" s="12"/>
      <c r="I183" s="11"/>
      <c r="J183" s="11"/>
      <c r="K183" s="10"/>
      <c r="L183" s="11"/>
      <c r="M183" s="11"/>
      <c r="N183" s="11"/>
      <c r="O183" s="11"/>
      <c r="P183" s="11" t="s">
        <v>14</v>
      </c>
      <c r="Q183" s="11"/>
    </row>
    <row r="184" spans="2:17" x14ac:dyDescent="0.25">
      <c r="B184" s="11">
        <v>150</v>
      </c>
      <c r="C184" s="106"/>
      <c r="D184" s="106"/>
      <c r="E184" s="11"/>
      <c r="F184" s="12" t="s">
        <v>185</v>
      </c>
      <c r="G184" s="12"/>
      <c r="H184" s="12"/>
      <c r="I184" s="11"/>
      <c r="J184" s="11"/>
      <c r="K184" s="10"/>
      <c r="L184" s="11"/>
      <c r="M184" s="11"/>
      <c r="N184" s="11"/>
      <c r="O184" s="11"/>
      <c r="P184" s="11" t="s">
        <v>14</v>
      </c>
      <c r="Q184" s="11"/>
    </row>
    <row r="185" spans="2:17" x14ac:dyDescent="0.25">
      <c r="B185" s="8">
        <v>151</v>
      </c>
      <c r="C185" s="14" t="s">
        <v>12</v>
      </c>
      <c r="D185" s="14" t="s">
        <v>186</v>
      </c>
      <c r="E185" s="8"/>
      <c r="F185" s="9"/>
      <c r="G185" s="9"/>
      <c r="H185" s="9"/>
      <c r="I185" s="8"/>
      <c r="J185" s="8"/>
      <c r="K185" s="10"/>
      <c r="L185" s="8"/>
      <c r="M185" s="8"/>
      <c r="N185" s="8"/>
      <c r="O185" s="8"/>
      <c r="P185" s="8"/>
      <c r="Q185" s="8"/>
    </row>
    <row r="186" spans="2:17" x14ac:dyDescent="0.25">
      <c r="B186" s="11">
        <v>152</v>
      </c>
      <c r="C186" s="106"/>
      <c r="D186" s="106"/>
      <c r="E186" s="11"/>
      <c r="F186" s="12" t="s">
        <v>187</v>
      </c>
      <c r="G186" s="12"/>
      <c r="H186" s="12"/>
      <c r="I186" s="11"/>
      <c r="J186" s="11"/>
      <c r="K186" s="10"/>
      <c r="L186" s="11"/>
      <c r="M186" s="11"/>
      <c r="N186" s="11"/>
      <c r="O186" s="11"/>
      <c r="P186" s="11" t="s">
        <v>76</v>
      </c>
      <c r="Q186" s="11"/>
    </row>
    <row r="187" spans="2:17" x14ac:dyDescent="0.25">
      <c r="B187" s="11">
        <v>153</v>
      </c>
      <c r="C187" s="106"/>
      <c r="D187" s="106"/>
      <c r="E187" s="11"/>
      <c r="F187" s="12" t="s">
        <v>188</v>
      </c>
      <c r="G187" s="12"/>
      <c r="H187" s="12"/>
      <c r="I187" s="11"/>
      <c r="J187" s="11"/>
      <c r="K187" s="10"/>
      <c r="L187" s="11"/>
      <c r="M187" s="11"/>
      <c r="N187" s="11"/>
      <c r="O187" s="11"/>
      <c r="P187" s="11" t="s">
        <v>76</v>
      </c>
      <c r="Q187" s="11"/>
    </row>
    <row r="188" spans="2:17" x14ac:dyDescent="0.25">
      <c r="B188" s="11">
        <v>154</v>
      </c>
      <c r="C188" s="106"/>
      <c r="D188" s="106"/>
      <c r="E188" s="11"/>
      <c r="F188" s="12" t="s">
        <v>189</v>
      </c>
      <c r="G188" s="12"/>
      <c r="H188" s="12"/>
      <c r="I188" s="11"/>
      <c r="J188" s="11"/>
      <c r="K188" s="10"/>
      <c r="L188" s="11"/>
      <c r="M188" s="11"/>
      <c r="N188" s="11"/>
      <c r="O188" s="11"/>
      <c r="P188" s="11" t="s">
        <v>76</v>
      </c>
      <c r="Q188" s="11"/>
    </row>
    <row r="189" spans="2:17" x14ac:dyDescent="0.25">
      <c r="B189" s="11">
        <v>155</v>
      </c>
      <c r="C189" s="106"/>
      <c r="D189" s="106"/>
      <c r="E189" s="11"/>
      <c r="F189" s="12" t="s">
        <v>190</v>
      </c>
      <c r="G189" s="12"/>
      <c r="H189" s="12"/>
      <c r="I189" s="11"/>
      <c r="J189" s="11"/>
      <c r="K189" s="10"/>
      <c r="L189" s="11"/>
      <c r="M189" s="11"/>
      <c r="N189" s="11"/>
      <c r="O189" s="11"/>
      <c r="P189" s="11" t="s">
        <v>76</v>
      </c>
      <c r="Q189" s="11"/>
    </row>
    <row r="190" spans="2:17" x14ac:dyDescent="0.25">
      <c r="B190" s="11">
        <v>156</v>
      </c>
      <c r="C190" s="106"/>
      <c r="D190" s="106"/>
      <c r="E190" s="11"/>
      <c r="F190" s="12" t="s">
        <v>191</v>
      </c>
      <c r="G190" s="12"/>
      <c r="H190" s="12"/>
      <c r="I190" s="11"/>
      <c r="J190" s="11"/>
      <c r="K190" s="10"/>
      <c r="L190" s="11"/>
      <c r="M190" s="11"/>
      <c r="N190" s="11"/>
      <c r="O190" s="11"/>
      <c r="P190" s="11" t="s">
        <v>76</v>
      </c>
      <c r="Q190" s="11"/>
    </row>
    <row r="191" spans="2:17" x14ac:dyDescent="0.25">
      <c r="B191" s="11">
        <v>157</v>
      </c>
      <c r="C191" s="106"/>
      <c r="D191" s="106"/>
      <c r="E191" s="11"/>
      <c r="F191" s="12" t="s">
        <v>192</v>
      </c>
      <c r="G191" s="12"/>
      <c r="H191" s="12"/>
      <c r="I191" s="11"/>
      <c r="J191" s="11"/>
      <c r="K191" s="10"/>
      <c r="L191" s="11"/>
      <c r="M191" s="11"/>
      <c r="N191" s="11"/>
      <c r="O191" s="11"/>
      <c r="P191" s="11" t="s">
        <v>76</v>
      </c>
      <c r="Q191" s="11"/>
    </row>
    <row r="192" spans="2:17" x14ac:dyDescent="0.25">
      <c r="B192" s="11">
        <v>158</v>
      </c>
      <c r="C192" s="106"/>
      <c r="D192" s="106"/>
      <c r="E192" s="11"/>
      <c r="F192" s="12" t="s">
        <v>193</v>
      </c>
      <c r="G192" s="12"/>
      <c r="H192" s="12"/>
      <c r="I192" s="11"/>
      <c r="J192" s="11"/>
      <c r="K192" s="10"/>
      <c r="L192" s="11"/>
      <c r="M192" s="11"/>
      <c r="N192" s="11"/>
      <c r="O192" s="11"/>
      <c r="P192" s="11" t="s">
        <v>76</v>
      </c>
      <c r="Q192" s="11"/>
    </row>
    <row r="193" spans="2:17" x14ac:dyDescent="0.25">
      <c r="B193" s="11">
        <v>159</v>
      </c>
      <c r="C193" s="106"/>
      <c r="D193" s="106"/>
      <c r="E193" s="11"/>
      <c r="F193" s="12" t="s">
        <v>194</v>
      </c>
      <c r="G193" s="12"/>
      <c r="H193" s="12"/>
      <c r="I193" s="11"/>
      <c r="J193" s="11"/>
      <c r="K193" s="10"/>
      <c r="L193" s="11"/>
      <c r="M193" s="11"/>
      <c r="N193" s="11"/>
      <c r="O193" s="11"/>
      <c r="P193" s="11" t="s">
        <v>76</v>
      </c>
      <c r="Q193" s="11"/>
    </row>
    <row r="194" spans="2:17" x14ac:dyDescent="0.25">
      <c r="B194" s="11">
        <v>160</v>
      </c>
      <c r="C194" s="106"/>
      <c r="D194" s="106"/>
      <c r="E194" s="11"/>
      <c r="F194" s="12" t="s">
        <v>195</v>
      </c>
      <c r="G194" s="12"/>
      <c r="H194" s="12"/>
      <c r="I194" s="11"/>
      <c r="J194" s="11"/>
      <c r="K194" s="10"/>
      <c r="L194" s="11"/>
      <c r="M194" s="11"/>
      <c r="N194" s="11"/>
      <c r="O194" s="11"/>
      <c r="P194" s="11" t="s">
        <v>76</v>
      </c>
      <c r="Q194" s="11"/>
    </row>
    <row r="195" spans="2:17" x14ac:dyDescent="0.25">
      <c r="B195" s="11">
        <v>161</v>
      </c>
      <c r="C195" s="106"/>
      <c r="D195" s="106"/>
      <c r="E195" s="11"/>
      <c r="F195" s="12"/>
      <c r="G195" s="12"/>
      <c r="H195" s="12"/>
      <c r="I195" s="11"/>
      <c r="J195" s="11"/>
      <c r="K195" s="10"/>
      <c r="L195" s="11"/>
      <c r="M195" s="11"/>
      <c r="N195" s="11"/>
      <c r="O195" s="11"/>
      <c r="P195" s="11"/>
      <c r="Q195" s="11"/>
    </row>
    <row r="196" spans="2:17" x14ac:dyDescent="0.25">
      <c r="B196" s="8">
        <v>162</v>
      </c>
      <c r="C196" s="14" t="s">
        <v>12</v>
      </c>
      <c r="D196" s="347" t="s">
        <v>196</v>
      </c>
      <c r="E196" s="8"/>
      <c r="F196" s="9"/>
      <c r="G196" s="9"/>
      <c r="H196" s="9"/>
      <c r="I196" s="8"/>
      <c r="J196" s="8"/>
      <c r="K196" s="10"/>
      <c r="L196" s="8"/>
      <c r="M196" s="8"/>
      <c r="N196" s="8"/>
      <c r="O196" s="8"/>
      <c r="P196" s="8"/>
      <c r="Q196" s="8"/>
    </row>
    <row r="197" spans="2:17" x14ac:dyDescent="0.25">
      <c r="B197" s="11">
        <v>163</v>
      </c>
      <c r="C197" s="106"/>
      <c r="D197" s="106"/>
      <c r="E197" s="11"/>
      <c r="F197" s="12" t="s">
        <v>197</v>
      </c>
      <c r="G197" s="12"/>
      <c r="H197" s="12"/>
      <c r="I197" s="11"/>
      <c r="J197" s="11"/>
      <c r="K197" s="10"/>
      <c r="L197" s="11"/>
      <c r="M197" s="11"/>
      <c r="N197" s="11"/>
      <c r="O197" s="11"/>
      <c r="P197" s="11" t="s">
        <v>76</v>
      </c>
      <c r="Q197" s="11"/>
    </row>
    <row r="198" spans="2:17" x14ac:dyDescent="0.25">
      <c r="B198" s="11">
        <v>164</v>
      </c>
      <c r="C198" s="106"/>
      <c r="D198" s="106"/>
      <c r="E198" s="11"/>
      <c r="F198" s="12" t="s">
        <v>198</v>
      </c>
      <c r="G198" s="12"/>
      <c r="H198" s="12"/>
      <c r="I198" s="11"/>
      <c r="J198" s="11"/>
      <c r="K198" s="10"/>
      <c r="L198" s="11"/>
      <c r="M198" s="11"/>
      <c r="N198" s="11"/>
      <c r="O198" s="11"/>
      <c r="P198" s="11" t="s">
        <v>76</v>
      </c>
      <c r="Q198" s="11"/>
    </row>
    <row r="199" spans="2:17" x14ac:dyDescent="0.25">
      <c r="B199" s="11">
        <v>165</v>
      </c>
      <c r="C199" s="106"/>
      <c r="D199" s="106"/>
      <c r="E199" s="11"/>
      <c r="F199" s="12" t="s">
        <v>199</v>
      </c>
      <c r="G199" s="12"/>
      <c r="H199" s="12"/>
      <c r="I199" s="11"/>
      <c r="J199" s="11"/>
      <c r="K199" s="10"/>
      <c r="L199" s="11"/>
      <c r="M199" s="11"/>
      <c r="N199" s="11"/>
      <c r="O199" s="11"/>
      <c r="P199" s="11" t="s">
        <v>76</v>
      </c>
      <c r="Q199" s="11"/>
    </row>
    <row r="200" spans="2:17" x14ac:dyDescent="0.25">
      <c r="B200" s="11">
        <v>166</v>
      </c>
      <c r="C200" s="106"/>
      <c r="D200" s="106"/>
      <c r="E200" s="11"/>
      <c r="F200" s="12" t="s">
        <v>200</v>
      </c>
      <c r="G200" s="12"/>
      <c r="H200" s="12"/>
      <c r="I200" s="11"/>
      <c r="J200" s="11"/>
      <c r="K200" s="10"/>
      <c r="L200" s="11"/>
      <c r="M200" s="11"/>
      <c r="N200" s="11"/>
      <c r="O200" s="11"/>
      <c r="P200" s="11" t="s">
        <v>76</v>
      </c>
      <c r="Q200" s="11"/>
    </row>
    <row r="201" spans="2:17" x14ac:dyDescent="0.25">
      <c r="B201" s="11">
        <v>167</v>
      </c>
      <c r="C201" s="106"/>
      <c r="D201" s="106"/>
      <c r="E201" s="11"/>
      <c r="F201" s="12" t="s">
        <v>201</v>
      </c>
      <c r="G201" s="12"/>
      <c r="H201" s="12"/>
      <c r="I201" s="11"/>
      <c r="J201" s="11"/>
      <c r="K201" s="10"/>
      <c r="L201" s="11"/>
      <c r="M201" s="11"/>
      <c r="N201" s="11"/>
      <c r="O201" s="11"/>
      <c r="P201" s="11" t="s">
        <v>76</v>
      </c>
      <c r="Q201" s="11"/>
    </row>
    <row r="202" spans="2:17" x14ac:dyDescent="0.25">
      <c r="B202" s="11">
        <v>168</v>
      </c>
      <c r="C202" s="106"/>
      <c r="D202" s="106"/>
      <c r="E202" s="11"/>
      <c r="F202" s="12" t="s">
        <v>202</v>
      </c>
      <c r="G202" s="12"/>
      <c r="H202" s="12"/>
      <c r="I202" s="11"/>
      <c r="J202" s="11"/>
      <c r="K202" s="10"/>
      <c r="L202" s="11"/>
      <c r="M202" s="11"/>
      <c r="N202" s="11"/>
      <c r="O202" s="11"/>
      <c r="P202" s="11" t="s">
        <v>76</v>
      </c>
      <c r="Q202" s="11"/>
    </row>
    <row r="203" spans="2:17" x14ac:dyDescent="0.25">
      <c r="B203" s="11">
        <v>169</v>
      </c>
      <c r="C203" s="106"/>
      <c r="D203" s="106"/>
      <c r="E203" s="11"/>
      <c r="F203" s="12" t="s">
        <v>203</v>
      </c>
      <c r="G203" s="12"/>
      <c r="H203" s="12"/>
      <c r="I203" s="11"/>
      <c r="J203" s="11"/>
      <c r="K203" s="10"/>
      <c r="L203" s="11"/>
      <c r="M203" s="11"/>
      <c r="N203" s="11"/>
      <c r="O203" s="11"/>
      <c r="P203" s="11" t="s">
        <v>76</v>
      </c>
      <c r="Q203" s="11"/>
    </row>
    <row r="204" spans="2:17" x14ac:dyDescent="0.25">
      <c r="B204" s="11">
        <v>170</v>
      </c>
      <c r="C204" s="106"/>
      <c r="D204" s="106"/>
      <c r="E204" s="11"/>
      <c r="F204" s="12"/>
      <c r="G204" s="12"/>
      <c r="H204" s="12"/>
      <c r="I204" s="11"/>
      <c r="J204" s="11"/>
      <c r="K204" s="10"/>
      <c r="L204" s="11"/>
      <c r="M204" s="11"/>
      <c r="N204" s="11"/>
      <c r="O204" s="11"/>
      <c r="P204" s="11"/>
      <c r="Q204" s="11"/>
    </row>
    <row r="205" spans="2:17" s="1" customFormat="1" x14ac:dyDescent="0.25">
      <c r="B205" s="15" t="s">
        <v>0</v>
      </c>
      <c r="C205" s="107" t="s">
        <v>0</v>
      </c>
      <c r="D205" s="107" t="s">
        <v>0</v>
      </c>
      <c r="E205" s="15"/>
      <c r="F205" s="15" t="s">
        <v>0</v>
      </c>
      <c r="G205" s="15" t="s">
        <v>0</v>
      </c>
      <c r="H205" s="15" t="s">
        <v>0</v>
      </c>
      <c r="I205" s="15" t="s">
        <v>0</v>
      </c>
      <c r="J205" s="15" t="s">
        <v>0</v>
      </c>
      <c r="K205" s="10"/>
      <c r="L205" s="15" t="s">
        <v>0</v>
      </c>
      <c r="M205" s="15" t="s">
        <v>0</v>
      </c>
      <c r="N205" s="15" t="s">
        <v>0</v>
      </c>
      <c r="O205" s="15" t="s">
        <v>0</v>
      </c>
      <c r="P205" s="15" t="s">
        <v>0</v>
      </c>
      <c r="Q205" s="15"/>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J163"/>
  <sheetViews>
    <sheetView tabSelected="1" zoomScale="70" zoomScaleNormal="70" workbookViewId="0">
      <pane xSplit="1" ySplit="3" topLeftCell="B4" activePane="bottomRight" state="frozen"/>
      <selection activeCell="E39" sqref="E39"/>
      <selection pane="topRight" activeCell="E39" sqref="E39"/>
      <selection pane="bottomLeft" activeCell="E39" sqref="E39"/>
      <selection pane="bottomRight" activeCell="K16" sqref="K16"/>
    </sheetView>
  </sheetViews>
  <sheetFormatPr defaultRowHeight="18.75" x14ac:dyDescent="0.25"/>
  <cols>
    <col min="1" max="1" width="2.85546875" style="5" customWidth="1"/>
    <col min="2" max="2" width="8" style="5" customWidth="1"/>
    <col min="3" max="3" width="2.42578125" style="1" customWidth="1"/>
    <col min="4" max="4" width="10.5703125" style="5" customWidth="1"/>
    <col min="5" max="5" width="2.42578125" style="1" customWidth="1"/>
    <col min="6" max="7" width="4" style="5" customWidth="1"/>
    <col min="8" max="8" width="4" style="345" customWidth="1"/>
    <col min="9" max="9" width="151.140625" style="17" customWidth="1"/>
    <col min="10" max="10" width="2.42578125" style="1" customWidth="1"/>
    <col min="11" max="11" width="16.5703125" style="1" customWidth="1"/>
    <col min="12" max="12" width="2.42578125" style="1" customWidth="1"/>
    <col min="13" max="15" width="16.5703125" style="1" customWidth="1"/>
    <col min="16" max="17" width="16.5703125" style="5" customWidth="1"/>
    <col min="18" max="19" width="16.5703125" style="1" customWidth="1"/>
    <col min="20" max="20" width="2.42578125" style="1" customWidth="1"/>
    <col min="21" max="21" width="11.7109375" bestFit="1" customWidth="1"/>
    <col min="22" max="22" width="10.42578125" customWidth="1"/>
    <col min="23" max="24" width="15.140625" customWidth="1"/>
    <col min="29" max="29" width="2.42578125" style="1" customWidth="1"/>
    <col min="30" max="30" width="15.140625" customWidth="1"/>
    <col min="31" max="32" width="17.28515625" customWidth="1"/>
    <col min="34" max="34" width="2.42578125" style="1" customWidth="1"/>
  </cols>
  <sheetData>
    <row r="3" spans="2:36" s="5" customFormat="1" ht="45" x14ac:dyDescent="0.25">
      <c r="B3" s="3" t="s">
        <v>1008</v>
      </c>
      <c r="C3" s="18" t="s">
        <v>0</v>
      </c>
      <c r="D3" s="2"/>
      <c r="E3" s="18" t="s">
        <v>0</v>
      </c>
      <c r="F3" s="2"/>
      <c r="G3" s="2"/>
      <c r="H3" s="64"/>
      <c r="I3" s="19"/>
      <c r="J3" s="18" t="s">
        <v>0</v>
      </c>
      <c r="K3" s="3" t="s">
        <v>204</v>
      </c>
      <c r="L3" s="18" t="s">
        <v>0</v>
      </c>
      <c r="M3" s="3" t="s">
        <v>205</v>
      </c>
      <c r="N3" s="3" t="s">
        <v>206</v>
      </c>
      <c r="O3" s="3" t="s">
        <v>207</v>
      </c>
      <c r="P3" s="3" t="s">
        <v>1006</v>
      </c>
      <c r="Q3" s="3" t="s">
        <v>1007</v>
      </c>
      <c r="R3" s="3" t="s">
        <v>208</v>
      </c>
      <c r="S3" s="3" t="s">
        <v>209</v>
      </c>
      <c r="T3" s="18" t="s">
        <v>0</v>
      </c>
      <c r="U3" s="2" t="s">
        <v>210</v>
      </c>
      <c r="V3" s="2" t="s">
        <v>211</v>
      </c>
      <c r="W3" s="3" t="s">
        <v>212</v>
      </c>
      <c r="X3" s="3" t="s">
        <v>213</v>
      </c>
      <c r="Y3" s="2" t="s">
        <v>214</v>
      </c>
      <c r="Z3" s="2" t="s">
        <v>215</v>
      </c>
      <c r="AA3" s="3" t="s">
        <v>216</v>
      </c>
      <c r="AB3" s="3" t="s">
        <v>217</v>
      </c>
      <c r="AC3" s="18" t="s">
        <v>0</v>
      </c>
      <c r="AD3" s="3" t="s">
        <v>218</v>
      </c>
      <c r="AE3" s="3" t="s">
        <v>219</v>
      </c>
      <c r="AF3" s="3" t="s">
        <v>220</v>
      </c>
      <c r="AG3" s="3"/>
      <c r="AH3" s="18" t="s">
        <v>0</v>
      </c>
      <c r="AI3"/>
      <c r="AJ3"/>
    </row>
    <row r="4" spans="2:36" x14ac:dyDescent="0.25">
      <c r="B4" s="24">
        <v>1</v>
      </c>
      <c r="C4" s="18" t="s">
        <v>0</v>
      </c>
      <c r="D4" s="24"/>
      <c r="E4" s="18" t="s">
        <v>0</v>
      </c>
      <c r="F4" s="25"/>
      <c r="G4" s="25" t="s">
        <v>221</v>
      </c>
      <c r="H4" s="326"/>
      <c r="I4" s="25"/>
      <c r="J4" s="18" t="s">
        <v>0</v>
      </c>
      <c r="K4" s="20"/>
      <c r="L4" s="18" t="s">
        <v>0</v>
      </c>
      <c r="M4" s="20"/>
      <c r="N4" s="20"/>
      <c r="O4" s="20"/>
      <c r="P4" s="20"/>
      <c r="Q4" s="20"/>
      <c r="R4" s="20"/>
      <c r="S4" s="20"/>
      <c r="T4" s="18" t="s">
        <v>0</v>
      </c>
      <c r="U4" s="20"/>
      <c r="V4" s="20"/>
      <c r="W4" s="20"/>
      <c r="X4" s="20"/>
      <c r="Y4" s="20"/>
      <c r="Z4" s="20"/>
      <c r="AA4" s="20"/>
      <c r="AB4" s="20"/>
      <c r="AC4" s="18" t="s">
        <v>0</v>
      </c>
      <c r="AD4" s="20"/>
      <c r="AE4" s="20"/>
      <c r="AF4" s="20"/>
      <c r="AG4" s="20"/>
      <c r="AH4" s="18" t="s">
        <v>0</v>
      </c>
    </row>
    <row r="5" spans="2:36" x14ac:dyDescent="0.25">
      <c r="B5" s="22">
        <v>2</v>
      </c>
      <c r="C5" s="18" t="s">
        <v>0</v>
      </c>
      <c r="D5" s="22"/>
      <c r="E5" s="18" t="s">
        <v>0</v>
      </c>
      <c r="F5" s="22"/>
      <c r="G5" s="22"/>
      <c r="H5" s="327" t="s">
        <v>222</v>
      </c>
      <c r="I5" s="23"/>
      <c r="J5" s="18" t="s">
        <v>0</v>
      </c>
      <c r="K5" s="26"/>
      <c r="L5" s="18" t="s">
        <v>0</v>
      </c>
      <c r="M5" s="26"/>
      <c r="N5" s="26"/>
      <c r="O5" s="26"/>
      <c r="P5" s="27"/>
      <c r="Q5" s="27"/>
      <c r="R5" s="26"/>
      <c r="S5" s="26"/>
      <c r="T5" s="18" t="s">
        <v>0</v>
      </c>
      <c r="U5" s="28"/>
      <c r="V5" s="28"/>
      <c r="W5" s="28"/>
      <c r="X5" s="28"/>
      <c r="Y5" s="28"/>
      <c r="Z5" s="28"/>
      <c r="AA5" s="28"/>
      <c r="AB5" s="28"/>
      <c r="AC5" s="18" t="s">
        <v>0</v>
      </c>
      <c r="AD5" s="28"/>
      <c r="AE5" s="28"/>
      <c r="AF5" s="28"/>
      <c r="AG5" s="28"/>
      <c r="AH5" s="18" t="s">
        <v>0</v>
      </c>
    </row>
    <row r="6" spans="2:36" x14ac:dyDescent="0.25">
      <c r="B6" s="24">
        <v>3</v>
      </c>
      <c r="C6" s="18" t="s">
        <v>0</v>
      </c>
      <c r="D6" s="2"/>
      <c r="E6" s="18" t="s">
        <v>0</v>
      </c>
      <c r="F6" s="2"/>
      <c r="G6" s="2"/>
      <c r="H6" s="64" t="s">
        <v>0</v>
      </c>
      <c r="I6" s="29" t="s">
        <v>223</v>
      </c>
      <c r="J6" s="18" t="s">
        <v>0</v>
      </c>
      <c r="K6" s="30"/>
      <c r="L6" s="18" t="s">
        <v>0</v>
      </c>
      <c r="M6" s="30"/>
      <c r="N6" s="30"/>
      <c r="O6" s="30"/>
      <c r="P6" s="31"/>
      <c r="Q6" s="31"/>
      <c r="R6" s="30" t="s">
        <v>224</v>
      </c>
      <c r="S6" s="30" t="s">
        <v>225</v>
      </c>
      <c r="T6" s="18" t="s">
        <v>0</v>
      </c>
      <c r="U6" s="12"/>
      <c r="V6" s="12"/>
      <c r="W6" s="12"/>
      <c r="X6" s="12"/>
      <c r="Y6" s="12"/>
      <c r="Z6" s="12"/>
      <c r="AA6" s="12"/>
      <c r="AB6" s="12"/>
      <c r="AC6" s="18" t="s">
        <v>0</v>
      </c>
      <c r="AD6" s="12"/>
      <c r="AE6" s="12"/>
      <c r="AF6" s="12"/>
      <c r="AG6" s="12"/>
      <c r="AH6" s="18" t="s">
        <v>0</v>
      </c>
    </row>
    <row r="7" spans="2:36" ht="37.5" x14ac:dyDescent="0.25">
      <c r="B7" s="22">
        <v>4</v>
      </c>
      <c r="C7" s="18" t="s">
        <v>0</v>
      </c>
      <c r="D7" s="2"/>
      <c r="E7" s="18" t="s">
        <v>0</v>
      </c>
      <c r="F7" s="2"/>
      <c r="G7" s="2"/>
      <c r="H7" s="64" t="s">
        <v>0</v>
      </c>
      <c r="I7" s="45" t="s">
        <v>933</v>
      </c>
      <c r="J7" s="18" t="s">
        <v>0</v>
      </c>
      <c r="K7" s="30"/>
      <c r="L7" s="18" t="s">
        <v>0</v>
      </c>
      <c r="M7" s="30"/>
      <c r="N7" s="30"/>
      <c r="O7" s="30"/>
      <c r="P7" s="31"/>
      <c r="Q7" s="31"/>
      <c r="R7" s="30"/>
      <c r="S7" s="30"/>
      <c r="T7" s="18" t="s">
        <v>0</v>
      </c>
      <c r="U7" s="12"/>
      <c r="V7" s="12"/>
      <c r="W7" s="12"/>
      <c r="X7" s="12"/>
      <c r="Y7" s="12"/>
      <c r="Z7" s="12"/>
      <c r="AA7" s="12"/>
      <c r="AB7" s="12"/>
      <c r="AC7" s="18" t="s">
        <v>0</v>
      </c>
      <c r="AD7" s="12"/>
      <c r="AE7" s="12"/>
      <c r="AF7" s="12"/>
      <c r="AG7" s="12"/>
      <c r="AH7" s="18" t="s">
        <v>0</v>
      </c>
    </row>
    <row r="8" spans="2:36" x14ac:dyDescent="0.25">
      <c r="B8" s="24">
        <v>5</v>
      </c>
      <c r="C8" s="18" t="s">
        <v>0</v>
      </c>
      <c r="D8" s="22"/>
      <c r="E8" s="18" t="s">
        <v>0</v>
      </c>
      <c r="F8" s="22"/>
      <c r="G8" s="22"/>
      <c r="H8" s="327" t="s">
        <v>226</v>
      </c>
      <c r="I8" s="23"/>
      <c r="J8" s="18" t="s">
        <v>0</v>
      </c>
      <c r="K8" s="26"/>
      <c r="L8" s="18" t="s">
        <v>0</v>
      </c>
      <c r="M8" s="26"/>
      <c r="N8" s="26"/>
      <c r="O8" s="26"/>
      <c r="P8" s="27"/>
      <c r="Q8" s="27"/>
      <c r="R8" s="26"/>
      <c r="S8" s="26"/>
      <c r="T8" s="18" t="s">
        <v>0</v>
      </c>
      <c r="U8" s="28"/>
      <c r="V8" s="28"/>
      <c r="W8" s="28"/>
      <c r="X8" s="28"/>
      <c r="Y8" s="28"/>
      <c r="Z8" s="28"/>
      <c r="AA8" s="28"/>
      <c r="AB8" s="28"/>
      <c r="AC8" s="18" t="s">
        <v>0</v>
      </c>
      <c r="AD8" s="28"/>
      <c r="AE8" s="28"/>
      <c r="AF8" s="28"/>
      <c r="AG8" s="28"/>
      <c r="AH8" s="18" t="s">
        <v>0</v>
      </c>
    </row>
    <row r="9" spans="2:36" x14ac:dyDescent="0.25">
      <c r="B9" s="22">
        <v>6</v>
      </c>
      <c r="C9" s="18" t="s">
        <v>0</v>
      </c>
      <c r="D9" s="2"/>
      <c r="E9" s="18" t="s">
        <v>0</v>
      </c>
      <c r="F9" s="2"/>
      <c r="G9" s="2"/>
      <c r="H9" s="64" t="s">
        <v>0</v>
      </c>
      <c r="I9" s="29" t="s">
        <v>227</v>
      </c>
      <c r="J9" s="18" t="s">
        <v>0</v>
      </c>
      <c r="K9" s="30"/>
      <c r="L9" s="18" t="s">
        <v>0</v>
      </c>
      <c r="M9" s="30"/>
      <c r="N9" s="30"/>
      <c r="O9" s="30"/>
      <c r="P9" s="31"/>
      <c r="Q9" s="31"/>
      <c r="R9" s="30" t="s">
        <v>224</v>
      </c>
      <c r="S9" s="30" t="s">
        <v>225</v>
      </c>
      <c r="T9" s="18" t="s">
        <v>0</v>
      </c>
      <c r="U9" s="12"/>
      <c r="V9" s="12"/>
      <c r="W9" s="12"/>
      <c r="X9" s="12"/>
      <c r="Y9" s="12"/>
      <c r="Z9" s="12"/>
      <c r="AA9" s="12"/>
      <c r="AB9" s="12"/>
      <c r="AC9" s="18" t="s">
        <v>0</v>
      </c>
      <c r="AD9" s="12"/>
      <c r="AE9" s="12"/>
      <c r="AF9" s="12"/>
      <c r="AG9" s="12"/>
      <c r="AH9" s="18" t="s">
        <v>0</v>
      </c>
    </row>
    <row r="10" spans="2:36" x14ac:dyDescent="0.25">
      <c r="B10" s="24">
        <v>7</v>
      </c>
      <c r="C10" s="18" t="s">
        <v>0</v>
      </c>
      <c r="D10" s="2"/>
      <c r="E10" s="18" t="s">
        <v>0</v>
      </c>
      <c r="F10" s="2"/>
      <c r="G10" s="2"/>
      <c r="H10" s="64" t="s">
        <v>0</v>
      </c>
      <c r="I10" s="29" t="s">
        <v>228</v>
      </c>
      <c r="J10" s="18" t="s">
        <v>0</v>
      </c>
      <c r="K10" s="30"/>
      <c r="L10" s="18" t="s">
        <v>0</v>
      </c>
      <c r="M10" s="30"/>
      <c r="N10" s="30"/>
      <c r="O10" s="30"/>
      <c r="P10" s="31"/>
      <c r="Q10" s="31"/>
      <c r="R10" s="30"/>
      <c r="S10" s="30"/>
      <c r="T10" s="18" t="s">
        <v>0</v>
      </c>
      <c r="U10" s="12"/>
      <c r="V10" s="12"/>
      <c r="W10" s="12"/>
      <c r="X10" s="12"/>
      <c r="Y10" s="12"/>
      <c r="Z10" s="12"/>
      <c r="AA10" s="12"/>
      <c r="AB10" s="12"/>
      <c r="AC10" s="18" t="s">
        <v>0</v>
      </c>
      <c r="AD10" s="12"/>
      <c r="AE10" s="12"/>
      <c r="AF10" s="12"/>
      <c r="AG10" s="12"/>
      <c r="AH10" s="18" t="s">
        <v>0</v>
      </c>
    </row>
    <row r="11" spans="2:36" x14ac:dyDescent="0.25">
      <c r="B11" s="22">
        <v>8</v>
      </c>
      <c r="C11" s="18" t="s">
        <v>0</v>
      </c>
      <c r="D11" s="22"/>
      <c r="E11" s="18" t="s">
        <v>0</v>
      </c>
      <c r="F11" s="22"/>
      <c r="G11" s="22"/>
      <c r="H11" s="327" t="s">
        <v>229</v>
      </c>
      <c r="I11" s="23"/>
      <c r="J11" s="18" t="s">
        <v>0</v>
      </c>
      <c r="K11" s="26"/>
      <c r="L11" s="18" t="s">
        <v>0</v>
      </c>
      <c r="M11" s="26"/>
      <c r="N11" s="26"/>
      <c r="O11" s="26"/>
      <c r="P11" s="27"/>
      <c r="Q11" s="27"/>
      <c r="R11" s="26"/>
      <c r="S11" s="26"/>
      <c r="T11" s="18" t="s">
        <v>0</v>
      </c>
      <c r="U11" s="28"/>
      <c r="V11" s="28"/>
      <c r="W11" s="28"/>
      <c r="X11" s="28"/>
      <c r="Y11" s="28"/>
      <c r="Z11" s="28"/>
      <c r="AA11" s="28"/>
      <c r="AB11" s="28"/>
      <c r="AC11" s="18" t="s">
        <v>0</v>
      </c>
      <c r="AD11" s="28"/>
      <c r="AE11" s="28"/>
      <c r="AF11" s="28"/>
      <c r="AG11" s="28"/>
      <c r="AH11" s="18" t="s">
        <v>0</v>
      </c>
    </row>
    <row r="12" spans="2:36" x14ac:dyDescent="0.25">
      <c r="B12" s="24">
        <v>9</v>
      </c>
      <c r="C12" s="18" t="s">
        <v>0</v>
      </c>
      <c r="D12" s="2"/>
      <c r="E12" s="18" t="s">
        <v>0</v>
      </c>
      <c r="F12" s="2"/>
      <c r="G12" s="2"/>
      <c r="H12" s="64" t="s">
        <v>0</v>
      </c>
      <c r="I12" s="29" t="s">
        <v>932</v>
      </c>
      <c r="J12" s="18" t="s">
        <v>0</v>
      </c>
      <c r="K12" s="30"/>
      <c r="L12" s="18" t="s">
        <v>0</v>
      </c>
      <c r="M12" s="30"/>
      <c r="N12" s="30"/>
      <c r="O12" s="30"/>
      <c r="P12" s="31"/>
      <c r="Q12" s="31"/>
      <c r="R12" s="30"/>
      <c r="S12" s="30"/>
      <c r="T12" s="18" t="s">
        <v>0</v>
      </c>
      <c r="U12" s="12"/>
      <c r="V12" s="12"/>
      <c r="W12" s="12"/>
      <c r="X12" s="12"/>
      <c r="Y12" s="12"/>
      <c r="Z12" s="12"/>
      <c r="AA12" s="12"/>
      <c r="AB12" s="12"/>
      <c r="AC12" s="18" t="s">
        <v>0</v>
      </c>
      <c r="AD12" s="12"/>
      <c r="AE12" s="12"/>
      <c r="AF12" s="12"/>
      <c r="AG12" s="12"/>
      <c r="AH12" s="18" t="s">
        <v>0</v>
      </c>
    </row>
    <row r="13" spans="2:36" x14ac:dyDescent="0.25">
      <c r="B13" s="22">
        <v>10</v>
      </c>
      <c r="C13" s="18" t="s">
        <v>0</v>
      </c>
      <c r="D13" s="2"/>
      <c r="E13" s="18" t="s">
        <v>0</v>
      </c>
      <c r="F13" s="2"/>
      <c r="G13" s="2"/>
      <c r="H13" s="64" t="s">
        <v>0</v>
      </c>
      <c r="I13" s="29" t="s">
        <v>230</v>
      </c>
      <c r="J13" s="18" t="s">
        <v>0</v>
      </c>
      <c r="K13" s="30"/>
      <c r="L13" s="18" t="s">
        <v>0</v>
      </c>
      <c r="M13" s="30"/>
      <c r="N13" s="30"/>
      <c r="O13" s="30"/>
      <c r="P13" s="31"/>
      <c r="Q13" s="31"/>
      <c r="R13" s="30"/>
      <c r="S13" s="30"/>
      <c r="T13" s="18" t="s">
        <v>0</v>
      </c>
      <c r="U13" s="12"/>
      <c r="V13" s="12"/>
      <c r="W13" s="12"/>
      <c r="X13" s="12"/>
      <c r="Y13" s="12"/>
      <c r="Z13" s="12"/>
      <c r="AA13" s="12"/>
      <c r="AB13" s="12"/>
      <c r="AC13" s="18" t="s">
        <v>0</v>
      </c>
      <c r="AD13" s="12"/>
      <c r="AE13" s="12"/>
      <c r="AF13" s="12"/>
      <c r="AG13" s="12"/>
      <c r="AH13" s="18" t="s">
        <v>0</v>
      </c>
    </row>
    <row r="14" spans="2:36" ht="50.25" customHeight="1" x14ac:dyDescent="0.25">
      <c r="B14" s="24">
        <v>11</v>
      </c>
      <c r="C14" s="18" t="s">
        <v>0</v>
      </c>
      <c r="D14" s="32"/>
      <c r="E14" s="18" t="s">
        <v>0</v>
      </c>
      <c r="F14" s="25"/>
      <c r="G14" s="25" t="s">
        <v>231</v>
      </c>
      <c r="H14" s="326"/>
      <c r="I14" s="34"/>
      <c r="J14" s="18" t="s">
        <v>0</v>
      </c>
      <c r="K14" s="36"/>
      <c r="L14" s="18" t="s">
        <v>0</v>
      </c>
      <c r="M14" s="36"/>
      <c r="N14" s="36"/>
      <c r="O14" s="36"/>
      <c r="P14" s="37"/>
      <c r="Q14" s="37"/>
      <c r="R14" s="36"/>
      <c r="S14" s="36"/>
      <c r="T14" s="18" t="s">
        <v>0</v>
      </c>
      <c r="U14" s="38"/>
      <c r="V14" s="38"/>
      <c r="W14" s="38"/>
      <c r="X14" s="38"/>
      <c r="Y14" s="38"/>
      <c r="Z14" s="38"/>
      <c r="AA14" s="38"/>
      <c r="AB14" s="38"/>
      <c r="AC14" s="18" t="s">
        <v>0</v>
      </c>
      <c r="AD14" s="38"/>
      <c r="AE14" s="38"/>
      <c r="AF14" s="38"/>
      <c r="AG14" s="38"/>
      <c r="AH14" s="18" t="s">
        <v>0</v>
      </c>
    </row>
    <row r="15" spans="2:36" x14ac:dyDescent="0.25">
      <c r="B15" s="22">
        <v>12</v>
      </c>
      <c r="C15" s="18" t="s">
        <v>0</v>
      </c>
      <c r="D15" s="22"/>
      <c r="E15" s="18" t="s">
        <v>0</v>
      </c>
      <c r="F15" s="22"/>
      <c r="G15" s="22"/>
      <c r="H15" s="328" t="s">
        <v>232</v>
      </c>
      <c r="I15" s="39"/>
      <c r="J15" s="18" t="s">
        <v>0</v>
      </c>
      <c r="K15" s="26"/>
      <c r="L15" s="18" t="s">
        <v>0</v>
      </c>
      <c r="M15" s="26"/>
      <c r="N15" s="26"/>
      <c r="O15" s="26"/>
      <c r="P15" s="27"/>
      <c r="Q15" s="27"/>
      <c r="R15" s="26"/>
      <c r="S15" s="26"/>
      <c r="T15" s="18" t="s">
        <v>0</v>
      </c>
      <c r="U15" s="28"/>
      <c r="V15" s="28"/>
      <c r="W15" s="28"/>
      <c r="X15" s="28"/>
      <c r="Y15" s="28"/>
      <c r="Z15" s="28"/>
      <c r="AA15" s="28"/>
      <c r="AB15" s="28"/>
      <c r="AC15" s="18" t="s">
        <v>0</v>
      </c>
      <c r="AD15" s="28"/>
      <c r="AE15" s="28"/>
      <c r="AF15" s="28"/>
      <c r="AG15" s="28"/>
      <c r="AH15" s="18" t="s">
        <v>0</v>
      </c>
    </row>
    <row r="16" spans="2:36" x14ac:dyDescent="0.25">
      <c r="B16" s="24">
        <v>13</v>
      </c>
      <c r="C16" s="18" t="s">
        <v>0</v>
      </c>
      <c r="D16" s="2"/>
      <c r="E16" s="18" t="s">
        <v>0</v>
      </c>
      <c r="F16" s="2"/>
      <c r="G16" s="2"/>
      <c r="H16" s="64" t="s">
        <v>0</v>
      </c>
      <c r="I16" s="29" t="s">
        <v>233</v>
      </c>
      <c r="J16" s="18" t="s">
        <v>0</v>
      </c>
      <c r="K16" s="30"/>
      <c r="L16" s="18" t="s">
        <v>0</v>
      </c>
      <c r="M16" s="30"/>
      <c r="N16" s="30"/>
      <c r="O16" s="30"/>
      <c r="P16" s="31"/>
      <c r="Q16" s="31"/>
      <c r="R16" s="30" t="s">
        <v>224</v>
      </c>
      <c r="S16" s="30" t="s">
        <v>225</v>
      </c>
      <c r="T16" s="18" t="s">
        <v>0</v>
      </c>
      <c r="U16" s="12" t="s">
        <v>210</v>
      </c>
      <c r="V16" s="12"/>
      <c r="W16" s="12"/>
      <c r="X16" s="12"/>
      <c r="Y16" s="12"/>
      <c r="Z16" s="12"/>
      <c r="AA16" s="12"/>
      <c r="AB16" s="12"/>
      <c r="AC16" s="18" t="s">
        <v>0</v>
      </c>
      <c r="AD16" s="12"/>
      <c r="AE16" s="12"/>
      <c r="AF16" s="12"/>
      <c r="AG16" s="12"/>
      <c r="AH16" s="18" t="s">
        <v>0</v>
      </c>
    </row>
    <row r="17" spans="2:34" x14ac:dyDescent="0.25">
      <c r="B17" s="22">
        <v>14</v>
      </c>
      <c r="C17" s="18" t="s">
        <v>0</v>
      </c>
      <c r="D17" s="2"/>
      <c r="E17" s="18" t="s">
        <v>0</v>
      </c>
      <c r="F17" s="2"/>
      <c r="G17" s="2"/>
      <c r="H17" s="64" t="s">
        <v>0</v>
      </c>
      <c r="I17" s="29" t="s">
        <v>234</v>
      </c>
      <c r="J17" s="18" t="s">
        <v>0</v>
      </c>
      <c r="K17" s="30"/>
      <c r="L17" s="18" t="s">
        <v>0</v>
      </c>
      <c r="M17" s="30"/>
      <c r="N17" s="30"/>
      <c r="O17" s="30"/>
      <c r="P17" s="31"/>
      <c r="Q17" s="31"/>
      <c r="R17" s="30" t="s">
        <v>224</v>
      </c>
      <c r="S17" s="30" t="s">
        <v>225</v>
      </c>
      <c r="T17" s="18" t="s">
        <v>0</v>
      </c>
      <c r="U17" s="12" t="s">
        <v>210</v>
      </c>
      <c r="V17" s="12"/>
      <c r="W17" s="12"/>
      <c r="X17" s="12"/>
      <c r="Y17" s="12"/>
      <c r="Z17" s="12"/>
      <c r="AA17" s="12"/>
      <c r="AB17" s="12"/>
      <c r="AC17" s="18" t="s">
        <v>0</v>
      </c>
      <c r="AD17" s="12"/>
      <c r="AE17" s="12"/>
      <c r="AF17" s="12"/>
      <c r="AG17" s="12"/>
      <c r="AH17" s="18" t="s">
        <v>0</v>
      </c>
    </row>
    <row r="18" spans="2:34" x14ac:dyDescent="0.25">
      <c r="B18" s="24">
        <v>15</v>
      </c>
      <c r="C18" s="18" t="s">
        <v>0</v>
      </c>
      <c r="D18" s="2"/>
      <c r="E18" s="18" t="s">
        <v>0</v>
      </c>
      <c r="F18" s="2"/>
      <c r="G18" s="2"/>
      <c r="H18" s="64" t="s">
        <v>0</v>
      </c>
      <c r="I18" s="29" t="s">
        <v>235</v>
      </c>
      <c r="J18" s="18" t="s">
        <v>0</v>
      </c>
      <c r="K18" s="30"/>
      <c r="L18" s="18" t="s">
        <v>0</v>
      </c>
      <c r="M18" s="30"/>
      <c r="N18" s="30"/>
      <c r="O18" s="30"/>
      <c r="P18" s="31"/>
      <c r="Q18" s="31"/>
      <c r="R18" s="30"/>
      <c r="S18" s="30"/>
      <c r="T18" s="18" t="s">
        <v>0</v>
      </c>
      <c r="U18" s="12"/>
      <c r="V18" s="12"/>
      <c r="W18" s="12"/>
      <c r="X18" s="12"/>
      <c r="Y18" s="12"/>
      <c r="Z18" s="12"/>
      <c r="AA18" s="12"/>
      <c r="AB18" s="12"/>
      <c r="AC18" s="18" t="s">
        <v>0</v>
      </c>
      <c r="AD18" s="12"/>
      <c r="AE18" s="12"/>
      <c r="AF18" s="12"/>
      <c r="AG18" s="12"/>
      <c r="AH18" s="18" t="s">
        <v>0</v>
      </c>
    </row>
    <row r="19" spans="2:34" x14ac:dyDescent="0.25">
      <c r="B19" s="22">
        <v>16</v>
      </c>
      <c r="C19" s="18" t="s">
        <v>0</v>
      </c>
      <c r="D19" s="2"/>
      <c r="E19" s="18" t="s">
        <v>0</v>
      </c>
      <c r="F19" s="2"/>
      <c r="G19" s="2"/>
      <c r="H19" s="64" t="s">
        <v>0</v>
      </c>
      <c r="I19" s="29" t="s">
        <v>236</v>
      </c>
      <c r="J19" s="18" t="s">
        <v>0</v>
      </c>
      <c r="K19" s="30"/>
      <c r="L19" s="18" t="s">
        <v>0</v>
      </c>
      <c r="M19" s="30"/>
      <c r="N19" s="30"/>
      <c r="O19" s="30"/>
      <c r="P19" s="31"/>
      <c r="Q19" s="31"/>
      <c r="R19" s="30"/>
      <c r="S19" s="30"/>
      <c r="T19" s="18" t="s">
        <v>0</v>
      </c>
      <c r="U19" s="12"/>
      <c r="V19" s="12"/>
      <c r="W19" s="12"/>
      <c r="X19" s="12"/>
      <c r="Y19" s="12"/>
      <c r="Z19" s="12"/>
      <c r="AA19" s="12"/>
      <c r="AB19" s="12"/>
      <c r="AC19" s="18" t="s">
        <v>0</v>
      </c>
      <c r="AD19" s="12"/>
      <c r="AE19" s="12"/>
      <c r="AF19" s="12"/>
      <c r="AG19" s="12"/>
      <c r="AH19" s="18" t="s">
        <v>0</v>
      </c>
    </row>
    <row r="20" spans="2:34" x14ac:dyDescent="0.25">
      <c r="B20" s="24">
        <v>17</v>
      </c>
      <c r="C20" s="18" t="s">
        <v>0</v>
      </c>
      <c r="D20" s="22"/>
      <c r="E20" s="18" t="s">
        <v>0</v>
      </c>
      <c r="F20" s="22"/>
      <c r="G20" s="22"/>
      <c r="H20" s="328" t="s">
        <v>237</v>
      </c>
      <c r="I20" s="39"/>
      <c r="J20" s="18" t="s">
        <v>0</v>
      </c>
      <c r="K20" s="26"/>
      <c r="L20" s="18" t="s">
        <v>0</v>
      </c>
      <c r="M20" s="26"/>
      <c r="N20" s="26"/>
      <c r="O20" s="26"/>
      <c r="P20" s="27"/>
      <c r="Q20" s="27"/>
      <c r="R20" s="26"/>
      <c r="S20" s="26"/>
      <c r="T20" s="18" t="s">
        <v>0</v>
      </c>
      <c r="U20" s="28"/>
      <c r="V20" s="28"/>
      <c r="W20" s="28"/>
      <c r="X20" s="28"/>
      <c r="Y20" s="28"/>
      <c r="Z20" s="28"/>
      <c r="AA20" s="28"/>
      <c r="AB20" s="28"/>
      <c r="AC20" s="18" t="s">
        <v>0</v>
      </c>
      <c r="AD20" s="28"/>
      <c r="AE20" s="28"/>
      <c r="AF20" s="28"/>
      <c r="AG20" s="28"/>
      <c r="AH20" s="18" t="s">
        <v>0</v>
      </c>
    </row>
    <row r="21" spans="2:34" x14ac:dyDescent="0.25">
      <c r="B21" s="22">
        <v>18</v>
      </c>
      <c r="C21" s="18" t="s">
        <v>0</v>
      </c>
      <c r="D21" s="2"/>
      <c r="E21" s="18" t="s">
        <v>0</v>
      </c>
      <c r="F21" s="2"/>
      <c r="G21" s="2"/>
      <c r="H21" s="64" t="s">
        <v>0</v>
      </c>
      <c r="I21" s="64" t="s">
        <v>238</v>
      </c>
      <c r="J21" s="18" t="s">
        <v>0</v>
      </c>
      <c r="K21" s="30"/>
      <c r="L21" s="18" t="s">
        <v>0</v>
      </c>
      <c r="M21" s="30"/>
      <c r="N21" s="30"/>
      <c r="O21" s="30"/>
      <c r="P21" s="31"/>
      <c r="Q21" s="31"/>
      <c r="R21" s="30" t="s">
        <v>224</v>
      </c>
      <c r="S21" s="30" t="s">
        <v>225</v>
      </c>
      <c r="T21" s="18" t="s">
        <v>0</v>
      </c>
      <c r="U21" s="12"/>
      <c r="V21" s="12"/>
      <c r="W21" s="12"/>
      <c r="X21" s="12"/>
      <c r="Y21" s="12"/>
      <c r="Z21" s="12"/>
      <c r="AA21" s="12"/>
      <c r="AB21" s="12"/>
      <c r="AC21" s="18" t="s">
        <v>0</v>
      </c>
      <c r="AD21" s="12"/>
      <c r="AE21" s="12"/>
      <c r="AF21" s="12"/>
      <c r="AG21" s="12"/>
      <c r="AH21" s="18" t="s">
        <v>0</v>
      </c>
    </row>
    <row r="22" spans="2:34" x14ac:dyDescent="0.25">
      <c r="B22" s="24">
        <v>19</v>
      </c>
      <c r="C22" s="18" t="s">
        <v>0</v>
      </c>
      <c r="D22" s="2"/>
      <c r="E22" s="18" t="s">
        <v>0</v>
      </c>
      <c r="F22" s="2"/>
      <c r="G22" s="2"/>
      <c r="H22" s="64" t="s">
        <v>0</v>
      </c>
      <c r="I22" s="64" t="s">
        <v>239</v>
      </c>
      <c r="J22" s="18" t="s">
        <v>0</v>
      </c>
      <c r="K22" s="30"/>
      <c r="L22" s="18" t="s">
        <v>0</v>
      </c>
      <c r="M22" s="30"/>
      <c r="N22" s="30"/>
      <c r="O22" s="30"/>
      <c r="P22" s="31"/>
      <c r="Q22" s="31"/>
      <c r="R22" s="30" t="s">
        <v>224</v>
      </c>
      <c r="S22" s="30" t="s">
        <v>225</v>
      </c>
      <c r="T22" s="18" t="s">
        <v>0</v>
      </c>
      <c r="U22" s="12"/>
      <c r="V22" s="12"/>
      <c r="W22" s="12"/>
      <c r="X22" s="12"/>
      <c r="Y22" s="12"/>
      <c r="Z22" s="12"/>
      <c r="AA22" s="12"/>
      <c r="AB22" s="12"/>
      <c r="AC22" s="18" t="s">
        <v>0</v>
      </c>
      <c r="AD22" s="12"/>
      <c r="AE22" s="12"/>
      <c r="AF22" s="12"/>
      <c r="AG22" s="12"/>
      <c r="AH22" s="18" t="s">
        <v>0</v>
      </c>
    </row>
    <row r="23" spans="2:34" x14ac:dyDescent="0.25">
      <c r="B23" s="22">
        <v>20</v>
      </c>
      <c r="C23" s="18" t="s">
        <v>0</v>
      </c>
      <c r="D23" s="2"/>
      <c r="E23" s="18" t="s">
        <v>0</v>
      </c>
      <c r="F23" s="2"/>
      <c r="G23" s="2"/>
      <c r="H23" s="64" t="s">
        <v>0</v>
      </c>
      <c r="I23" s="64" t="s">
        <v>240</v>
      </c>
      <c r="J23" s="18" t="s">
        <v>0</v>
      </c>
      <c r="K23" s="30"/>
      <c r="L23" s="18" t="s">
        <v>0</v>
      </c>
      <c r="M23" s="30"/>
      <c r="N23" s="30"/>
      <c r="O23" s="30"/>
      <c r="P23" s="31"/>
      <c r="Q23" s="31"/>
      <c r="R23" s="30"/>
      <c r="S23" s="30"/>
      <c r="T23" s="18" t="s">
        <v>0</v>
      </c>
      <c r="U23" s="12"/>
      <c r="V23" s="12"/>
      <c r="W23" s="12"/>
      <c r="X23" s="12"/>
      <c r="Y23" s="12"/>
      <c r="Z23" s="12"/>
      <c r="AA23" s="12"/>
      <c r="AB23" s="12"/>
      <c r="AC23" s="18" t="s">
        <v>0</v>
      </c>
      <c r="AD23" s="12"/>
      <c r="AE23" s="12"/>
      <c r="AF23" s="12"/>
      <c r="AG23" s="12"/>
      <c r="AH23" s="18" t="s">
        <v>0</v>
      </c>
    </row>
    <row r="24" spans="2:34" x14ac:dyDescent="0.25">
      <c r="B24" s="24">
        <v>21</v>
      </c>
      <c r="C24" s="18" t="s">
        <v>0</v>
      </c>
      <c r="D24" s="40"/>
      <c r="E24" s="18" t="s">
        <v>0</v>
      </c>
      <c r="F24" s="40"/>
      <c r="G24" s="40"/>
      <c r="H24" s="62"/>
      <c r="I24" s="41"/>
      <c r="J24" s="18" t="s">
        <v>0</v>
      </c>
      <c r="K24" s="42"/>
      <c r="L24" s="18" t="s">
        <v>0</v>
      </c>
      <c r="M24" s="42"/>
      <c r="N24" s="42"/>
      <c r="O24" s="42"/>
      <c r="P24" s="43"/>
      <c r="Q24" s="43"/>
      <c r="R24" s="42"/>
      <c r="S24" s="42"/>
      <c r="T24" s="18" t="s">
        <v>0</v>
      </c>
      <c r="U24" s="44"/>
      <c r="V24" s="44"/>
      <c r="W24" s="44"/>
      <c r="X24" s="44"/>
      <c r="Y24" s="44"/>
      <c r="Z24" s="44"/>
      <c r="AA24" s="44"/>
      <c r="AB24" s="44"/>
      <c r="AC24" s="18" t="s">
        <v>0</v>
      </c>
      <c r="AD24" s="44"/>
      <c r="AE24" s="44"/>
      <c r="AF24" s="44"/>
      <c r="AG24" s="44"/>
      <c r="AH24" s="18" t="s">
        <v>0</v>
      </c>
    </row>
    <row r="25" spans="2:34" x14ac:dyDescent="0.25">
      <c r="B25" s="22">
        <v>22</v>
      </c>
      <c r="C25" s="18" t="s">
        <v>0</v>
      </c>
      <c r="D25" s="22"/>
      <c r="E25" s="18" t="s">
        <v>0</v>
      </c>
      <c r="F25" s="22"/>
      <c r="G25" s="22"/>
      <c r="H25" s="328" t="s">
        <v>241</v>
      </c>
      <c r="I25" s="39"/>
      <c r="J25" s="18" t="s">
        <v>0</v>
      </c>
      <c r="K25" s="26"/>
      <c r="L25" s="18" t="s">
        <v>0</v>
      </c>
      <c r="M25" s="26"/>
      <c r="N25" s="26"/>
      <c r="O25" s="26"/>
      <c r="P25" s="27"/>
      <c r="Q25" s="27"/>
      <c r="R25" s="26"/>
      <c r="S25" s="26"/>
      <c r="T25" s="18" t="s">
        <v>0</v>
      </c>
      <c r="U25" s="28"/>
      <c r="V25" s="28"/>
      <c r="W25" s="28"/>
      <c r="X25" s="28"/>
      <c r="Y25" s="28"/>
      <c r="Z25" s="28"/>
      <c r="AA25" s="28"/>
      <c r="AB25" s="28"/>
      <c r="AC25" s="18" t="s">
        <v>0</v>
      </c>
      <c r="AD25" s="28"/>
      <c r="AE25" s="28"/>
      <c r="AF25" s="28"/>
      <c r="AG25" s="28"/>
      <c r="AH25" s="18" t="s">
        <v>0</v>
      </c>
    </row>
    <row r="26" spans="2:34" ht="37.5" x14ac:dyDescent="0.25">
      <c r="B26" s="24">
        <v>23</v>
      </c>
      <c r="C26" s="18" t="s">
        <v>0</v>
      </c>
      <c r="D26" s="2"/>
      <c r="E26" s="18" t="s">
        <v>0</v>
      </c>
      <c r="F26" s="2"/>
      <c r="G26" s="2"/>
      <c r="H26" s="64" t="s">
        <v>0</v>
      </c>
      <c r="I26" s="60" t="s">
        <v>934</v>
      </c>
      <c r="J26" s="18" t="s">
        <v>0</v>
      </c>
      <c r="K26" s="30"/>
      <c r="L26" s="18" t="s">
        <v>0</v>
      </c>
      <c r="M26" s="30"/>
      <c r="N26" s="30"/>
      <c r="O26" s="30"/>
      <c r="P26" s="31"/>
      <c r="Q26" s="31"/>
      <c r="R26" s="30" t="s">
        <v>224</v>
      </c>
      <c r="S26" s="30" t="s">
        <v>225</v>
      </c>
      <c r="T26" s="18" t="s">
        <v>0</v>
      </c>
      <c r="U26" s="12" t="s">
        <v>210</v>
      </c>
      <c r="V26" s="12"/>
      <c r="W26" s="12"/>
      <c r="X26" s="12"/>
      <c r="Y26" s="12"/>
      <c r="Z26" s="12"/>
      <c r="AA26" s="12"/>
      <c r="AB26" s="12"/>
      <c r="AC26" s="18" t="s">
        <v>0</v>
      </c>
      <c r="AD26" s="12"/>
      <c r="AE26" s="12"/>
      <c r="AF26" s="12"/>
      <c r="AG26" s="12"/>
      <c r="AH26" s="18" t="s">
        <v>0</v>
      </c>
    </row>
    <row r="27" spans="2:34" x14ac:dyDescent="0.25">
      <c r="B27" s="22">
        <v>24</v>
      </c>
      <c r="C27" s="18" t="s">
        <v>0</v>
      </c>
      <c r="D27" s="40"/>
      <c r="E27" s="18" t="s">
        <v>0</v>
      </c>
      <c r="F27" s="40"/>
      <c r="G27" s="40"/>
      <c r="H27" s="62"/>
      <c r="I27" s="41"/>
      <c r="J27" s="18" t="s">
        <v>0</v>
      </c>
      <c r="K27" s="42"/>
      <c r="L27" s="18" t="s">
        <v>0</v>
      </c>
      <c r="M27" s="42"/>
      <c r="N27" s="42"/>
      <c r="O27" s="42"/>
      <c r="P27" s="43"/>
      <c r="Q27" s="43"/>
      <c r="R27" s="42"/>
      <c r="S27" s="42"/>
      <c r="T27" s="18" t="s">
        <v>0</v>
      </c>
      <c r="U27" s="44"/>
      <c r="V27" s="44"/>
      <c r="W27" s="44"/>
      <c r="X27" s="44"/>
      <c r="Y27" s="44"/>
      <c r="Z27" s="44"/>
      <c r="AA27" s="44"/>
      <c r="AB27" s="44"/>
      <c r="AC27" s="18" t="s">
        <v>0</v>
      </c>
      <c r="AD27" s="44"/>
      <c r="AE27" s="44"/>
      <c r="AF27" s="44"/>
      <c r="AG27" s="44"/>
      <c r="AH27" s="18" t="s">
        <v>0</v>
      </c>
    </row>
    <row r="28" spans="2:34" x14ac:dyDescent="0.25">
      <c r="B28" s="24">
        <v>25</v>
      </c>
      <c r="C28" s="18" t="s">
        <v>0</v>
      </c>
      <c r="D28" s="2"/>
      <c r="E28" s="18" t="s">
        <v>0</v>
      </c>
      <c r="F28" s="2"/>
      <c r="G28" s="2"/>
      <c r="H28" s="64" t="s">
        <v>0</v>
      </c>
      <c r="I28" s="64" t="s">
        <v>242</v>
      </c>
      <c r="J28" s="18" t="s">
        <v>0</v>
      </c>
      <c r="K28" s="30"/>
      <c r="L28" s="18" t="s">
        <v>0</v>
      </c>
      <c r="M28" s="30"/>
      <c r="N28" s="30"/>
      <c r="O28" s="30"/>
      <c r="P28" s="31"/>
      <c r="Q28" s="31"/>
      <c r="R28" s="30"/>
      <c r="S28" s="3"/>
      <c r="T28" s="18" t="s">
        <v>0</v>
      </c>
      <c r="U28" s="12"/>
      <c r="V28" s="12"/>
      <c r="W28" s="12"/>
      <c r="X28" s="12"/>
      <c r="Y28" s="12"/>
      <c r="Z28" s="12"/>
      <c r="AA28" s="12"/>
      <c r="AB28" s="12"/>
      <c r="AC28" s="18" t="s">
        <v>0</v>
      </c>
      <c r="AD28" s="12"/>
      <c r="AE28" s="12"/>
      <c r="AF28" s="12"/>
      <c r="AG28" s="12"/>
      <c r="AH28" s="18" t="s">
        <v>0</v>
      </c>
    </row>
    <row r="29" spans="2:34" x14ac:dyDescent="0.25">
      <c r="B29" s="22">
        <v>26</v>
      </c>
      <c r="C29" s="18" t="s">
        <v>0</v>
      </c>
      <c r="D29" s="2"/>
      <c r="E29" s="18" t="s">
        <v>0</v>
      </c>
      <c r="F29" s="2"/>
      <c r="G29" s="2"/>
      <c r="H29" s="346" t="s">
        <v>0</v>
      </c>
      <c r="I29" s="64" t="s">
        <v>243</v>
      </c>
      <c r="J29" s="18" t="s">
        <v>0</v>
      </c>
      <c r="K29" s="30"/>
      <c r="L29" s="18" t="s">
        <v>0</v>
      </c>
      <c r="M29" s="30"/>
      <c r="N29" s="30"/>
      <c r="O29" s="30"/>
      <c r="P29" s="31"/>
      <c r="Q29" s="31"/>
      <c r="R29" s="30" t="s">
        <v>224</v>
      </c>
      <c r="S29" s="3" t="s">
        <v>244</v>
      </c>
      <c r="T29" s="18" t="s">
        <v>0</v>
      </c>
      <c r="U29" s="12"/>
      <c r="V29" s="12"/>
      <c r="W29" s="12"/>
      <c r="X29" s="12"/>
      <c r="Y29" s="12"/>
      <c r="Z29" s="12"/>
      <c r="AA29" s="12"/>
      <c r="AB29" s="12"/>
      <c r="AC29" s="18" t="s">
        <v>0</v>
      </c>
      <c r="AD29" s="12"/>
      <c r="AE29" s="12"/>
      <c r="AF29" s="12"/>
      <c r="AG29" s="12"/>
      <c r="AH29" s="18" t="s">
        <v>0</v>
      </c>
    </row>
    <row r="30" spans="2:34" x14ac:dyDescent="0.25">
      <c r="B30" s="24">
        <v>27</v>
      </c>
      <c r="C30" s="18" t="s">
        <v>0</v>
      </c>
      <c r="D30" s="40"/>
      <c r="E30" s="18" t="s">
        <v>0</v>
      </c>
      <c r="F30" s="40"/>
      <c r="G30" s="40"/>
      <c r="H30" s="62"/>
      <c r="I30" s="41"/>
      <c r="J30" s="18" t="s">
        <v>0</v>
      </c>
      <c r="K30" s="42"/>
      <c r="L30" s="18" t="s">
        <v>0</v>
      </c>
      <c r="M30" s="42"/>
      <c r="N30" s="42"/>
      <c r="O30" s="42"/>
      <c r="P30" s="43"/>
      <c r="Q30" s="43"/>
      <c r="R30" s="42"/>
      <c r="S30" s="42"/>
      <c r="T30" s="18" t="s">
        <v>0</v>
      </c>
      <c r="U30" s="44"/>
      <c r="V30" s="44"/>
      <c r="W30" s="44"/>
      <c r="X30" s="44"/>
      <c r="Y30" s="44"/>
      <c r="Z30" s="44"/>
      <c r="AA30" s="44"/>
      <c r="AB30" s="44"/>
      <c r="AC30" s="18" t="s">
        <v>0</v>
      </c>
      <c r="AD30" s="44"/>
      <c r="AE30" s="44"/>
      <c r="AF30" s="44"/>
      <c r="AG30" s="44"/>
      <c r="AH30" s="18" t="s">
        <v>0</v>
      </c>
    </row>
    <row r="31" spans="2:34" x14ac:dyDescent="0.25">
      <c r="B31" s="22">
        <v>28</v>
      </c>
      <c r="C31" s="18" t="s">
        <v>0</v>
      </c>
      <c r="D31" s="2"/>
      <c r="E31" s="18" t="s">
        <v>0</v>
      </c>
      <c r="F31" s="2"/>
      <c r="G31" s="2"/>
      <c r="H31" s="64" t="s">
        <v>245</v>
      </c>
      <c r="I31" s="29"/>
      <c r="J31" s="18" t="s">
        <v>0</v>
      </c>
      <c r="K31" s="30"/>
      <c r="L31" s="18" t="s">
        <v>0</v>
      </c>
      <c r="M31" s="30"/>
      <c r="N31" s="30"/>
      <c r="O31" s="30"/>
      <c r="P31" s="31"/>
      <c r="Q31" s="31"/>
      <c r="R31" s="30"/>
      <c r="S31" s="3"/>
      <c r="T31" s="18" t="s">
        <v>0</v>
      </c>
      <c r="U31" s="12"/>
      <c r="V31" s="12"/>
      <c r="W31" s="12"/>
      <c r="X31" s="12"/>
      <c r="Y31" s="12"/>
      <c r="Z31" s="12"/>
      <c r="AA31" s="12"/>
      <c r="AB31" s="12"/>
      <c r="AC31" s="18" t="s">
        <v>0</v>
      </c>
      <c r="AD31" s="12"/>
      <c r="AE31" s="12"/>
      <c r="AF31" s="12"/>
      <c r="AG31" s="12"/>
      <c r="AH31" s="18" t="s">
        <v>0</v>
      </c>
    </row>
    <row r="32" spans="2:34" x14ac:dyDescent="0.25">
      <c r="B32" s="24">
        <v>29</v>
      </c>
      <c r="C32" s="18" t="s">
        <v>0</v>
      </c>
      <c r="D32" s="2"/>
      <c r="E32" s="18" t="s">
        <v>0</v>
      </c>
      <c r="F32" s="2"/>
      <c r="G32" s="2"/>
      <c r="H32" s="64" t="s">
        <v>246</v>
      </c>
      <c r="I32" s="29"/>
      <c r="J32" s="18" t="s">
        <v>0</v>
      </c>
      <c r="K32" s="30"/>
      <c r="L32" s="18" t="s">
        <v>0</v>
      </c>
      <c r="M32" s="30"/>
      <c r="N32" s="30"/>
      <c r="O32" s="30"/>
      <c r="P32" s="31"/>
      <c r="Q32" s="31"/>
      <c r="R32" s="30" t="s">
        <v>224</v>
      </c>
      <c r="S32" s="3" t="s">
        <v>244</v>
      </c>
      <c r="T32" s="18" t="s">
        <v>0</v>
      </c>
      <c r="U32" s="12"/>
      <c r="V32" s="12"/>
      <c r="W32" s="12"/>
      <c r="X32" s="12"/>
      <c r="Y32" s="12"/>
      <c r="Z32" s="12"/>
      <c r="AA32" s="12"/>
      <c r="AB32" s="12"/>
      <c r="AC32" s="18" t="s">
        <v>0</v>
      </c>
      <c r="AD32" s="12"/>
      <c r="AE32" s="12"/>
      <c r="AF32" s="12"/>
      <c r="AG32" s="12"/>
      <c r="AH32" s="18" t="s">
        <v>0</v>
      </c>
    </row>
    <row r="33" spans="2:34" x14ac:dyDescent="0.25">
      <c r="B33" s="22">
        <v>30</v>
      </c>
      <c r="C33" s="18" t="s">
        <v>0</v>
      </c>
      <c r="D33" s="40"/>
      <c r="E33" s="18" t="s">
        <v>0</v>
      </c>
      <c r="F33" s="40"/>
      <c r="G33" s="40"/>
      <c r="H33" s="62"/>
      <c r="I33" s="41"/>
      <c r="J33" s="18" t="s">
        <v>0</v>
      </c>
      <c r="K33" s="42"/>
      <c r="L33" s="18" t="s">
        <v>0</v>
      </c>
      <c r="M33" s="42"/>
      <c r="N33" s="42"/>
      <c r="O33" s="42"/>
      <c r="P33" s="43"/>
      <c r="Q33" s="43"/>
      <c r="R33" s="42"/>
      <c r="S33" s="42"/>
      <c r="T33" s="18" t="s">
        <v>0</v>
      </c>
      <c r="U33" s="44"/>
      <c r="V33" s="44"/>
      <c r="W33" s="44"/>
      <c r="X33" s="44"/>
      <c r="Y33" s="44"/>
      <c r="Z33" s="44"/>
      <c r="AA33" s="44"/>
      <c r="AB33" s="44"/>
      <c r="AC33" s="18" t="s">
        <v>0</v>
      </c>
      <c r="AD33" s="44"/>
      <c r="AE33" s="44"/>
      <c r="AF33" s="44"/>
      <c r="AG33" s="44"/>
      <c r="AH33" s="18" t="s">
        <v>0</v>
      </c>
    </row>
    <row r="34" spans="2:34" x14ac:dyDescent="0.25">
      <c r="B34" s="24">
        <v>31</v>
      </c>
      <c r="C34" s="18" t="s">
        <v>0</v>
      </c>
      <c r="D34" s="2"/>
      <c r="E34" s="18" t="s">
        <v>0</v>
      </c>
      <c r="F34" s="2"/>
      <c r="G34" s="2"/>
      <c r="H34" s="64" t="s">
        <v>247</v>
      </c>
      <c r="I34" s="29"/>
      <c r="J34" s="18" t="s">
        <v>0</v>
      </c>
      <c r="K34" s="30"/>
      <c r="L34" s="18" t="s">
        <v>0</v>
      </c>
      <c r="M34" s="30"/>
      <c r="N34" s="30"/>
      <c r="O34" s="30"/>
      <c r="P34" s="31"/>
      <c r="Q34" s="31"/>
      <c r="R34" s="30"/>
      <c r="S34" s="3"/>
      <c r="T34" s="18" t="s">
        <v>0</v>
      </c>
      <c r="U34" s="12"/>
      <c r="V34" s="12"/>
      <c r="W34" s="12"/>
      <c r="X34" s="12"/>
      <c r="Y34" s="12"/>
      <c r="Z34" s="12"/>
      <c r="AA34" s="12"/>
      <c r="AB34" s="12"/>
      <c r="AC34" s="18" t="s">
        <v>0</v>
      </c>
      <c r="AD34" s="12"/>
      <c r="AE34" s="12"/>
      <c r="AF34" s="12"/>
      <c r="AG34" s="12"/>
      <c r="AH34" s="18" t="s">
        <v>0</v>
      </c>
    </row>
    <row r="35" spans="2:34" x14ac:dyDescent="0.25">
      <c r="B35" s="22">
        <v>32</v>
      </c>
      <c r="C35" s="18" t="s">
        <v>0</v>
      </c>
      <c r="D35" s="40"/>
      <c r="E35" s="18" t="s">
        <v>0</v>
      </c>
      <c r="F35" s="40"/>
      <c r="G35" s="40"/>
      <c r="H35" s="62"/>
      <c r="I35" s="41"/>
      <c r="J35" s="18" t="s">
        <v>0</v>
      </c>
      <c r="K35" s="42"/>
      <c r="L35" s="18" t="s">
        <v>0</v>
      </c>
      <c r="M35" s="42"/>
      <c r="N35" s="42"/>
      <c r="O35" s="42"/>
      <c r="P35" s="43"/>
      <c r="Q35" s="43"/>
      <c r="R35" s="42"/>
      <c r="S35" s="42"/>
      <c r="T35" s="18" t="s">
        <v>0</v>
      </c>
      <c r="U35" s="44"/>
      <c r="V35" s="44"/>
      <c r="W35" s="44"/>
      <c r="X35" s="44"/>
      <c r="Y35" s="44"/>
      <c r="Z35" s="44"/>
      <c r="AA35" s="44"/>
      <c r="AB35" s="44"/>
      <c r="AC35" s="18" t="s">
        <v>0</v>
      </c>
      <c r="AD35" s="44"/>
      <c r="AE35" s="44"/>
      <c r="AF35" s="44"/>
      <c r="AG35" s="44"/>
      <c r="AH35" s="18" t="s">
        <v>0</v>
      </c>
    </row>
    <row r="36" spans="2:34" x14ac:dyDescent="0.25">
      <c r="B36" s="24">
        <v>33</v>
      </c>
      <c r="C36" s="18" t="s">
        <v>0</v>
      </c>
      <c r="D36" s="2"/>
      <c r="E36" s="18" t="s">
        <v>0</v>
      </c>
      <c r="F36" s="2"/>
      <c r="G36" s="2"/>
      <c r="H36" s="64" t="s">
        <v>248</v>
      </c>
      <c r="I36" s="29"/>
      <c r="J36" s="18" t="s">
        <v>0</v>
      </c>
      <c r="K36" s="30"/>
      <c r="L36" s="18" t="s">
        <v>0</v>
      </c>
      <c r="M36" s="30"/>
      <c r="N36" s="30"/>
      <c r="O36" s="30"/>
      <c r="P36" s="31"/>
      <c r="Q36" s="31"/>
      <c r="R36" s="30"/>
      <c r="S36" s="3"/>
      <c r="T36" s="18" t="s">
        <v>0</v>
      </c>
      <c r="U36" s="12"/>
      <c r="V36" s="12"/>
      <c r="W36" s="12"/>
      <c r="X36" s="12"/>
      <c r="Y36" s="12"/>
      <c r="Z36" s="12"/>
      <c r="AA36" s="12"/>
      <c r="AB36" s="12"/>
      <c r="AC36" s="18" t="s">
        <v>0</v>
      </c>
      <c r="AD36" s="12"/>
      <c r="AE36" s="12"/>
      <c r="AF36" s="12"/>
      <c r="AG36" s="12"/>
      <c r="AH36" s="18" t="s">
        <v>0</v>
      </c>
    </row>
    <row r="37" spans="2:34" x14ac:dyDescent="0.25">
      <c r="B37" s="22">
        <v>34</v>
      </c>
      <c r="C37" s="18" t="s">
        <v>0</v>
      </c>
      <c r="D37" s="40"/>
      <c r="E37" s="18" t="s">
        <v>0</v>
      </c>
      <c r="F37" s="40"/>
      <c r="G37" s="40"/>
      <c r="H37" s="62"/>
      <c r="I37" s="41"/>
      <c r="J37" s="18" t="s">
        <v>0</v>
      </c>
      <c r="K37" s="42"/>
      <c r="L37" s="18" t="s">
        <v>0</v>
      </c>
      <c r="M37" s="42"/>
      <c r="N37" s="42"/>
      <c r="O37" s="42"/>
      <c r="P37" s="43"/>
      <c r="Q37" s="43"/>
      <c r="R37" s="42"/>
      <c r="S37" s="42"/>
      <c r="T37" s="18" t="s">
        <v>0</v>
      </c>
      <c r="U37" s="44"/>
      <c r="V37" s="44"/>
      <c r="W37" s="44"/>
      <c r="X37" s="44"/>
      <c r="Y37" s="44"/>
      <c r="Z37" s="44"/>
      <c r="AA37" s="44"/>
      <c r="AB37" s="44"/>
      <c r="AC37" s="18" t="s">
        <v>0</v>
      </c>
      <c r="AD37" s="44"/>
      <c r="AE37" s="44"/>
      <c r="AF37" s="44"/>
      <c r="AG37" s="44"/>
      <c r="AH37" s="18" t="s">
        <v>0</v>
      </c>
    </row>
    <row r="38" spans="2:34" x14ac:dyDescent="0.25">
      <c r="B38" s="24">
        <v>35</v>
      </c>
      <c r="C38" s="18" t="s">
        <v>0</v>
      </c>
      <c r="D38" s="2"/>
      <c r="E38" s="18" t="s">
        <v>0</v>
      </c>
      <c r="F38" s="2"/>
      <c r="G38" s="2"/>
      <c r="H38" s="64" t="s">
        <v>249</v>
      </c>
      <c r="I38" s="29"/>
      <c r="J38" s="18" t="s">
        <v>0</v>
      </c>
      <c r="K38" s="30"/>
      <c r="L38" s="18" t="s">
        <v>0</v>
      </c>
      <c r="M38" s="30"/>
      <c r="N38" s="30"/>
      <c r="O38" s="30"/>
      <c r="P38" s="31" t="s">
        <v>250</v>
      </c>
      <c r="Q38" s="31"/>
      <c r="R38" s="30" t="s">
        <v>224</v>
      </c>
      <c r="S38" s="30" t="s">
        <v>225</v>
      </c>
      <c r="T38" s="18" t="s">
        <v>0</v>
      </c>
      <c r="U38" s="12"/>
      <c r="V38" s="12"/>
      <c r="W38" s="12"/>
      <c r="X38" s="12"/>
      <c r="Y38" s="12"/>
      <c r="Z38" s="12"/>
      <c r="AA38" s="12"/>
      <c r="AB38" s="12"/>
      <c r="AC38" s="18" t="s">
        <v>0</v>
      </c>
      <c r="AD38" s="12"/>
      <c r="AE38" s="12"/>
      <c r="AF38" s="12"/>
      <c r="AG38" s="12"/>
      <c r="AH38" s="18" t="s">
        <v>0</v>
      </c>
    </row>
    <row r="39" spans="2:34" x14ac:dyDescent="0.25">
      <c r="B39" s="22">
        <v>36</v>
      </c>
      <c r="C39" s="18" t="s">
        <v>0</v>
      </c>
      <c r="D39" s="2"/>
      <c r="E39" s="18" t="s">
        <v>0</v>
      </c>
      <c r="F39" s="2"/>
      <c r="G39" s="2"/>
      <c r="H39" s="64" t="s">
        <v>251</v>
      </c>
      <c r="I39" s="29"/>
      <c r="J39" s="18" t="s">
        <v>0</v>
      </c>
      <c r="K39" s="30"/>
      <c r="L39" s="18" t="s">
        <v>0</v>
      </c>
      <c r="M39" s="30"/>
      <c r="N39" s="30"/>
      <c r="O39" s="30"/>
      <c r="P39" s="31" t="s">
        <v>250</v>
      </c>
      <c r="Q39" s="31"/>
      <c r="R39" s="30" t="s">
        <v>224</v>
      </c>
      <c r="S39" s="30" t="s">
        <v>225</v>
      </c>
      <c r="T39" s="18" t="s">
        <v>0</v>
      </c>
      <c r="U39" s="12"/>
      <c r="V39" s="12"/>
      <c r="W39" s="12"/>
      <c r="X39" s="12"/>
      <c r="Y39" s="12"/>
      <c r="Z39" s="12"/>
      <c r="AA39" s="12"/>
      <c r="AB39" s="12"/>
      <c r="AC39" s="18" t="s">
        <v>0</v>
      </c>
      <c r="AD39" s="12"/>
      <c r="AE39" s="12"/>
      <c r="AF39" s="12"/>
      <c r="AG39" s="12"/>
      <c r="AH39" s="18" t="s">
        <v>0</v>
      </c>
    </row>
    <row r="40" spans="2:34" x14ac:dyDescent="0.25">
      <c r="B40" s="24">
        <v>37</v>
      </c>
      <c r="C40" s="18" t="s">
        <v>0</v>
      </c>
      <c r="D40" s="2"/>
      <c r="E40" s="18" t="s">
        <v>0</v>
      </c>
      <c r="F40" s="2"/>
      <c r="G40" s="2"/>
      <c r="H40" s="64" t="s">
        <v>252</v>
      </c>
      <c r="I40" s="29"/>
      <c r="J40" s="18" t="s">
        <v>0</v>
      </c>
      <c r="K40" s="30"/>
      <c r="L40" s="18" t="s">
        <v>0</v>
      </c>
      <c r="M40" s="30"/>
      <c r="N40" s="30"/>
      <c r="O40" s="30"/>
      <c r="P40" s="31"/>
      <c r="Q40" s="31"/>
      <c r="R40" s="30" t="s">
        <v>224</v>
      </c>
      <c r="S40" s="30" t="s">
        <v>225</v>
      </c>
      <c r="T40" s="18" t="s">
        <v>0</v>
      </c>
      <c r="U40" s="12" t="s">
        <v>210</v>
      </c>
      <c r="V40" s="12"/>
      <c r="W40" s="12"/>
      <c r="X40" s="12"/>
      <c r="Y40" s="12"/>
      <c r="Z40" s="12"/>
      <c r="AA40" s="12"/>
      <c r="AB40" s="12"/>
      <c r="AC40" s="18" t="s">
        <v>0</v>
      </c>
      <c r="AD40" s="12"/>
      <c r="AE40" s="12"/>
      <c r="AF40" s="12"/>
      <c r="AG40" s="12"/>
      <c r="AH40" s="18" t="s">
        <v>0</v>
      </c>
    </row>
    <row r="41" spans="2:34" x14ac:dyDescent="0.25">
      <c r="B41" s="22">
        <v>38</v>
      </c>
      <c r="C41" s="18" t="s">
        <v>0</v>
      </c>
      <c r="D41" s="22"/>
      <c r="E41" s="18" t="s">
        <v>0</v>
      </c>
      <c r="F41" s="22"/>
      <c r="G41" s="22"/>
      <c r="H41" s="329"/>
      <c r="I41" s="46"/>
      <c r="J41" s="18" t="s">
        <v>0</v>
      </c>
      <c r="K41" s="47"/>
      <c r="L41" s="18" t="s">
        <v>0</v>
      </c>
      <c r="M41" s="47"/>
      <c r="N41" s="47"/>
      <c r="O41" s="47"/>
      <c r="P41" s="48"/>
      <c r="Q41" s="48"/>
      <c r="R41" s="47"/>
      <c r="S41" s="47"/>
      <c r="T41" s="18" t="s">
        <v>0</v>
      </c>
      <c r="U41" s="49"/>
      <c r="V41" s="49"/>
      <c r="W41" s="49"/>
      <c r="X41" s="49"/>
      <c r="Y41" s="49"/>
      <c r="Z41" s="49"/>
      <c r="AA41" s="49"/>
      <c r="AB41" s="49"/>
      <c r="AC41" s="18" t="s">
        <v>0</v>
      </c>
      <c r="AD41" s="49"/>
      <c r="AE41" s="49"/>
      <c r="AF41" s="49"/>
      <c r="AG41" s="49"/>
      <c r="AH41" s="18" t="s">
        <v>0</v>
      </c>
    </row>
    <row r="42" spans="2:34" x14ac:dyDescent="0.25">
      <c r="B42" s="24">
        <v>39</v>
      </c>
      <c r="C42" s="18" t="s">
        <v>0</v>
      </c>
      <c r="D42" s="35"/>
      <c r="E42" s="18" t="s">
        <v>0</v>
      </c>
      <c r="F42" s="35"/>
      <c r="G42" s="35"/>
      <c r="H42" s="330" t="s">
        <v>253</v>
      </c>
      <c r="I42" s="50"/>
      <c r="J42" s="18" t="s">
        <v>0</v>
      </c>
      <c r="K42" s="30"/>
      <c r="L42" s="18" t="s">
        <v>0</v>
      </c>
      <c r="M42" s="30"/>
      <c r="N42" s="30"/>
      <c r="O42" s="30"/>
      <c r="P42" s="31"/>
      <c r="Q42" s="31"/>
      <c r="R42" s="30"/>
      <c r="S42" s="30"/>
      <c r="T42" s="18" t="s">
        <v>0</v>
      </c>
      <c r="U42" s="12"/>
      <c r="V42" s="12"/>
      <c r="W42" s="12"/>
      <c r="X42" s="12"/>
      <c r="Y42" s="12"/>
      <c r="Z42" s="12"/>
      <c r="AA42" s="12"/>
      <c r="AB42" s="12"/>
      <c r="AC42" s="18" t="s">
        <v>0</v>
      </c>
      <c r="AD42" s="12"/>
      <c r="AE42" s="12"/>
      <c r="AF42" s="12"/>
      <c r="AG42" s="12"/>
      <c r="AH42" s="18" t="s">
        <v>0</v>
      </c>
    </row>
    <row r="43" spans="2:34" x14ac:dyDescent="0.25">
      <c r="B43" s="22">
        <v>40</v>
      </c>
      <c r="C43" s="18" t="s">
        <v>0</v>
      </c>
      <c r="D43" s="22"/>
      <c r="E43" s="18" t="s">
        <v>0</v>
      </c>
      <c r="F43" s="22"/>
      <c r="G43" s="22"/>
      <c r="H43" s="327" t="s">
        <v>254</v>
      </c>
      <c r="I43" s="23"/>
      <c r="J43" s="18" t="s">
        <v>0</v>
      </c>
      <c r="K43" s="26"/>
      <c r="L43" s="18" t="s">
        <v>0</v>
      </c>
      <c r="M43" s="26"/>
      <c r="N43" s="26"/>
      <c r="O43" s="26"/>
      <c r="P43" s="27"/>
      <c r="Q43" s="27"/>
      <c r="R43" s="26"/>
      <c r="S43" s="26"/>
      <c r="T43" s="18" t="s">
        <v>0</v>
      </c>
      <c r="U43" s="28"/>
      <c r="V43" s="28"/>
      <c r="W43" s="28"/>
      <c r="X43" s="28"/>
      <c r="Y43" s="28"/>
      <c r="Z43" s="28"/>
      <c r="AA43" s="28"/>
      <c r="AB43" s="28"/>
      <c r="AC43" s="18" t="s">
        <v>0</v>
      </c>
      <c r="AD43" s="28"/>
      <c r="AE43" s="28"/>
      <c r="AF43" s="28"/>
      <c r="AG43" s="28"/>
      <c r="AH43" s="18" t="s">
        <v>0</v>
      </c>
    </row>
    <row r="44" spans="2:34" x14ac:dyDescent="0.25">
      <c r="B44" s="24">
        <v>41</v>
      </c>
      <c r="C44" s="18" t="s">
        <v>0</v>
      </c>
      <c r="D44" s="2"/>
      <c r="E44" s="18" t="s">
        <v>0</v>
      </c>
      <c r="F44" s="2"/>
      <c r="G44" s="2"/>
      <c r="H44" s="64" t="s">
        <v>255</v>
      </c>
      <c r="I44" s="29"/>
      <c r="J44" s="18" t="s">
        <v>0</v>
      </c>
      <c r="K44" s="30"/>
      <c r="L44" s="18" t="s">
        <v>0</v>
      </c>
      <c r="M44" s="30"/>
      <c r="N44" s="30"/>
      <c r="O44" s="30"/>
      <c r="P44" s="31"/>
      <c r="Q44" s="31"/>
      <c r="R44" s="30" t="s">
        <v>224</v>
      </c>
      <c r="S44" s="30" t="s">
        <v>225</v>
      </c>
      <c r="T44" s="18" t="s">
        <v>0</v>
      </c>
      <c r="U44" s="12" t="s">
        <v>210</v>
      </c>
      <c r="V44" s="12"/>
      <c r="W44" s="12"/>
      <c r="X44" s="12"/>
      <c r="Y44" s="12"/>
      <c r="Z44" s="12"/>
      <c r="AA44" s="12"/>
      <c r="AB44" s="12"/>
      <c r="AC44" s="18" t="s">
        <v>0</v>
      </c>
      <c r="AD44" s="12"/>
      <c r="AE44" s="12"/>
      <c r="AF44" s="12"/>
      <c r="AG44" s="12"/>
      <c r="AH44" s="18" t="s">
        <v>0</v>
      </c>
    </row>
    <row r="45" spans="2:34" x14ac:dyDescent="0.25">
      <c r="B45" s="22">
        <v>42</v>
      </c>
      <c r="C45" s="18" t="s">
        <v>0</v>
      </c>
      <c r="D45" s="2"/>
      <c r="E45" s="18" t="s">
        <v>0</v>
      </c>
      <c r="F45" s="2"/>
      <c r="G45" s="2"/>
      <c r="H45" s="64" t="s">
        <v>256</v>
      </c>
      <c r="I45" s="29"/>
      <c r="J45" s="18" t="s">
        <v>0</v>
      </c>
      <c r="K45" s="30"/>
      <c r="L45" s="18" t="s">
        <v>0</v>
      </c>
      <c r="M45" s="30"/>
      <c r="N45" s="30"/>
      <c r="O45" s="30"/>
      <c r="P45" s="31" t="s">
        <v>250</v>
      </c>
      <c r="Q45" s="31"/>
      <c r="R45" s="30" t="s">
        <v>224</v>
      </c>
      <c r="S45" s="30" t="s">
        <v>225</v>
      </c>
      <c r="T45" s="18" t="s">
        <v>0</v>
      </c>
      <c r="U45" s="12" t="s">
        <v>210</v>
      </c>
      <c r="V45" s="12"/>
      <c r="W45" s="12"/>
      <c r="X45" s="12"/>
      <c r="Y45" s="12"/>
      <c r="Z45" s="12"/>
      <c r="AA45" s="12"/>
      <c r="AB45" s="12"/>
      <c r="AC45" s="18" t="s">
        <v>0</v>
      </c>
      <c r="AD45" s="12"/>
      <c r="AE45" s="12"/>
      <c r="AF45" s="12"/>
      <c r="AG45" s="12"/>
      <c r="AH45" s="18" t="s">
        <v>0</v>
      </c>
    </row>
    <row r="46" spans="2:34" x14ac:dyDescent="0.25">
      <c r="B46" s="24">
        <v>43</v>
      </c>
      <c r="C46" s="18" t="s">
        <v>0</v>
      </c>
      <c r="D46" s="22"/>
      <c r="E46" s="18" t="s">
        <v>0</v>
      </c>
      <c r="F46" s="22"/>
      <c r="G46" s="22"/>
      <c r="H46" s="327" t="s">
        <v>257</v>
      </c>
      <c r="I46" s="23"/>
      <c r="J46" s="18" t="s">
        <v>0</v>
      </c>
      <c r="K46" s="26"/>
      <c r="L46" s="18" t="s">
        <v>0</v>
      </c>
      <c r="M46" s="26"/>
      <c r="N46" s="26"/>
      <c r="O46" s="26"/>
      <c r="P46" s="27"/>
      <c r="Q46" s="27"/>
      <c r="R46" s="26"/>
      <c r="S46" s="26"/>
      <c r="T46" s="18" t="s">
        <v>0</v>
      </c>
      <c r="U46" s="28"/>
      <c r="V46" s="28"/>
      <c r="W46" s="28"/>
      <c r="X46" s="28"/>
      <c r="Y46" s="28"/>
      <c r="Z46" s="28"/>
      <c r="AA46" s="28"/>
      <c r="AB46" s="28"/>
      <c r="AC46" s="18" t="s">
        <v>0</v>
      </c>
      <c r="AD46" s="28"/>
      <c r="AE46" s="28"/>
      <c r="AF46" s="28"/>
      <c r="AG46" s="28"/>
      <c r="AH46" s="18" t="s">
        <v>0</v>
      </c>
    </row>
    <row r="47" spans="2:34" x14ac:dyDescent="0.25">
      <c r="B47" s="22">
        <v>44</v>
      </c>
      <c r="C47" s="18" t="s">
        <v>0</v>
      </c>
      <c r="D47" s="2"/>
      <c r="E47" s="18" t="s">
        <v>0</v>
      </c>
      <c r="F47" s="2"/>
      <c r="G47" s="2"/>
      <c r="H47" s="64" t="s">
        <v>258</v>
      </c>
      <c r="I47" s="29"/>
      <c r="J47" s="18" t="s">
        <v>0</v>
      </c>
      <c r="K47" s="30"/>
      <c r="L47" s="18" t="s">
        <v>0</v>
      </c>
      <c r="M47" s="30"/>
      <c r="N47" s="30"/>
      <c r="O47" s="30"/>
      <c r="P47" s="31" t="s">
        <v>250</v>
      </c>
      <c r="Q47" s="31"/>
      <c r="R47" s="30" t="s">
        <v>224</v>
      </c>
      <c r="S47" s="30" t="s">
        <v>225</v>
      </c>
      <c r="T47" s="18" t="s">
        <v>0</v>
      </c>
      <c r="U47" s="12" t="s">
        <v>210</v>
      </c>
      <c r="V47" s="12"/>
      <c r="W47" s="12"/>
      <c r="X47" s="12"/>
      <c r="Y47" s="12"/>
      <c r="Z47" s="12"/>
      <c r="AA47" s="12"/>
      <c r="AB47" s="12"/>
      <c r="AC47" s="18" t="s">
        <v>0</v>
      </c>
      <c r="AD47" s="12"/>
      <c r="AE47" s="12"/>
      <c r="AF47" s="12"/>
      <c r="AG47" s="12"/>
      <c r="AH47" s="18" t="s">
        <v>0</v>
      </c>
    </row>
    <row r="48" spans="2:34" x14ac:dyDescent="0.25">
      <c r="B48" s="24">
        <v>45</v>
      </c>
      <c r="C48" s="18" t="s">
        <v>0</v>
      </c>
      <c r="D48" s="2"/>
      <c r="E48" s="18" t="s">
        <v>0</v>
      </c>
      <c r="F48" s="2"/>
      <c r="G48" s="2"/>
      <c r="H48" s="64" t="s">
        <v>259</v>
      </c>
      <c r="I48" s="29"/>
      <c r="J48" s="18" t="s">
        <v>0</v>
      </c>
      <c r="K48" s="30"/>
      <c r="L48" s="18" t="s">
        <v>0</v>
      </c>
      <c r="M48" s="30"/>
      <c r="N48" s="30"/>
      <c r="O48" s="30"/>
      <c r="P48" s="31" t="s">
        <v>250</v>
      </c>
      <c r="Q48" s="31"/>
      <c r="R48" s="30" t="s">
        <v>224</v>
      </c>
      <c r="S48" s="30" t="s">
        <v>225</v>
      </c>
      <c r="T48" s="18" t="s">
        <v>0</v>
      </c>
      <c r="U48" s="12"/>
      <c r="V48" s="12"/>
      <c r="W48" s="12"/>
      <c r="X48" s="12"/>
      <c r="Y48" s="12"/>
      <c r="Z48" s="12"/>
      <c r="AA48" s="12"/>
      <c r="AB48" s="12"/>
      <c r="AC48" s="18" t="s">
        <v>0</v>
      </c>
      <c r="AD48" s="12"/>
      <c r="AE48" s="12"/>
      <c r="AF48" s="12"/>
      <c r="AG48" s="12"/>
      <c r="AH48" s="18" t="s">
        <v>0</v>
      </c>
    </row>
    <row r="49" spans="2:34" x14ac:dyDescent="0.25">
      <c r="B49" s="22">
        <v>46</v>
      </c>
      <c r="C49" s="18" t="s">
        <v>0</v>
      </c>
      <c r="D49" s="22"/>
      <c r="E49" s="18" t="s">
        <v>0</v>
      </c>
      <c r="F49" s="22"/>
      <c r="G49" s="22"/>
      <c r="H49" s="327" t="s">
        <v>260</v>
      </c>
      <c r="I49" s="23"/>
      <c r="J49" s="18" t="s">
        <v>0</v>
      </c>
      <c r="K49" s="26"/>
      <c r="L49" s="18" t="s">
        <v>0</v>
      </c>
      <c r="M49" s="26"/>
      <c r="N49" s="26"/>
      <c r="O49" s="26"/>
      <c r="P49" s="27"/>
      <c r="Q49" s="27"/>
      <c r="R49" s="26"/>
      <c r="S49" s="26"/>
      <c r="T49" s="18" t="s">
        <v>0</v>
      </c>
      <c r="U49" s="28"/>
      <c r="V49" s="28"/>
      <c r="W49" s="28"/>
      <c r="X49" s="28"/>
      <c r="Y49" s="28"/>
      <c r="Z49" s="28"/>
      <c r="AA49" s="28"/>
      <c r="AB49" s="28"/>
      <c r="AC49" s="18" t="s">
        <v>0</v>
      </c>
      <c r="AD49" s="28"/>
      <c r="AE49" s="28"/>
      <c r="AF49" s="28"/>
      <c r="AG49" s="28"/>
      <c r="AH49" s="18" t="s">
        <v>0</v>
      </c>
    </row>
    <row r="50" spans="2:34" x14ac:dyDescent="0.25">
      <c r="B50" s="24">
        <v>47</v>
      </c>
      <c r="C50" s="18" t="s">
        <v>0</v>
      </c>
      <c r="D50" s="2"/>
      <c r="E50" s="18" t="s">
        <v>0</v>
      </c>
      <c r="F50" s="2"/>
      <c r="G50" s="2"/>
      <c r="H50" s="64" t="s">
        <v>261</v>
      </c>
      <c r="I50" s="29"/>
      <c r="J50" s="18" t="s">
        <v>0</v>
      </c>
      <c r="K50" s="30"/>
      <c r="L50" s="18" t="s">
        <v>0</v>
      </c>
      <c r="M50" s="30"/>
      <c r="N50" s="30"/>
      <c r="O50" s="30"/>
      <c r="P50" s="31"/>
      <c r="Q50" s="31"/>
      <c r="R50" s="30"/>
      <c r="S50" s="30"/>
      <c r="T50" s="18" t="s">
        <v>0</v>
      </c>
      <c r="U50" s="12"/>
      <c r="V50" s="12"/>
      <c r="W50" s="12"/>
      <c r="X50" s="12"/>
      <c r="Y50" s="12"/>
      <c r="Z50" s="12"/>
      <c r="AA50" s="12"/>
      <c r="AB50" s="12"/>
      <c r="AC50" s="18" t="s">
        <v>0</v>
      </c>
      <c r="AD50" s="12"/>
      <c r="AE50" s="12"/>
      <c r="AF50" s="12"/>
      <c r="AG50" s="12"/>
      <c r="AH50" s="18" t="s">
        <v>0</v>
      </c>
    </row>
    <row r="51" spans="2:34" x14ac:dyDescent="0.25">
      <c r="B51" s="22">
        <v>48</v>
      </c>
      <c r="C51" s="18" t="s">
        <v>0</v>
      </c>
      <c r="D51" s="2"/>
      <c r="E51" s="18" t="s">
        <v>0</v>
      </c>
      <c r="F51" s="2"/>
      <c r="G51" s="2"/>
      <c r="H51" s="64" t="s">
        <v>262</v>
      </c>
      <c r="I51" s="45"/>
      <c r="J51" s="18" t="s">
        <v>0</v>
      </c>
      <c r="K51" s="30"/>
      <c r="L51" s="18" t="s">
        <v>0</v>
      </c>
      <c r="M51" s="30"/>
      <c r="N51" s="30"/>
      <c r="O51" s="30"/>
      <c r="P51" s="31"/>
      <c r="Q51" s="31"/>
      <c r="R51" s="30"/>
      <c r="S51" s="30"/>
      <c r="T51" s="18" t="s">
        <v>0</v>
      </c>
      <c r="U51" s="12"/>
      <c r="V51" s="12"/>
      <c r="W51" s="12"/>
      <c r="X51" s="12"/>
      <c r="Y51" s="12"/>
      <c r="Z51" s="12"/>
      <c r="AA51" s="12"/>
      <c r="AB51" s="12"/>
      <c r="AC51" s="18" t="s">
        <v>0</v>
      </c>
      <c r="AD51" s="12"/>
      <c r="AE51" s="12"/>
      <c r="AF51" s="12"/>
      <c r="AG51" s="12"/>
      <c r="AH51" s="18" t="s">
        <v>0</v>
      </c>
    </row>
    <row r="52" spans="2:34" x14ac:dyDescent="0.25">
      <c r="B52" s="24">
        <v>49</v>
      </c>
      <c r="C52" s="18" t="s">
        <v>0</v>
      </c>
      <c r="D52" s="22"/>
      <c r="E52" s="18" t="s">
        <v>0</v>
      </c>
      <c r="F52" s="22"/>
      <c r="G52" s="22"/>
      <c r="H52" s="327" t="s">
        <v>263</v>
      </c>
      <c r="I52" s="23"/>
      <c r="J52" s="18" t="s">
        <v>0</v>
      </c>
      <c r="K52" s="26"/>
      <c r="L52" s="18" t="s">
        <v>0</v>
      </c>
      <c r="M52" s="26"/>
      <c r="N52" s="26"/>
      <c r="O52" s="26"/>
      <c r="P52" s="27"/>
      <c r="Q52" s="27"/>
      <c r="R52" s="26"/>
      <c r="S52" s="26"/>
      <c r="T52" s="18" t="s">
        <v>0</v>
      </c>
      <c r="U52" s="28"/>
      <c r="V52" s="28"/>
      <c r="W52" s="28"/>
      <c r="X52" s="28"/>
      <c r="Y52" s="28"/>
      <c r="Z52" s="28"/>
      <c r="AA52" s="28"/>
      <c r="AB52" s="28"/>
      <c r="AC52" s="18" t="s">
        <v>0</v>
      </c>
      <c r="AD52" s="28"/>
      <c r="AE52" s="28"/>
      <c r="AF52" s="28"/>
      <c r="AG52" s="28"/>
      <c r="AH52" s="18" t="s">
        <v>0</v>
      </c>
    </row>
    <row r="53" spans="2:34" x14ac:dyDescent="0.25">
      <c r="B53" s="22">
        <v>50</v>
      </c>
      <c r="C53" s="18" t="s">
        <v>0</v>
      </c>
      <c r="D53" s="2"/>
      <c r="E53" s="18" t="s">
        <v>0</v>
      </c>
      <c r="F53" s="2"/>
      <c r="G53" s="2"/>
      <c r="H53" s="64" t="s">
        <v>264</v>
      </c>
      <c r="I53" s="29"/>
      <c r="J53" s="18" t="s">
        <v>0</v>
      </c>
      <c r="K53" s="30"/>
      <c r="L53" s="18" t="s">
        <v>0</v>
      </c>
      <c r="M53" s="30"/>
      <c r="N53" s="30"/>
      <c r="O53" s="30"/>
      <c r="P53" s="31"/>
      <c r="Q53" s="31"/>
      <c r="R53" s="30"/>
      <c r="S53" s="30"/>
      <c r="T53" s="18" t="s">
        <v>0</v>
      </c>
      <c r="U53" s="12"/>
      <c r="V53" s="12"/>
      <c r="W53" s="12"/>
      <c r="X53" s="12"/>
      <c r="Y53" s="12"/>
      <c r="Z53" s="12"/>
      <c r="AA53" s="12"/>
      <c r="AB53" s="12"/>
      <c r="AC53" s="18" t="s">
        <v>0</v>
      </c>
      <c r="AD53" s="12"/>
      <c r="AE53" s="12"/>
      <c r="AF53" s="12"/>
      <c r="AG53" s="12"/>
      <c r="AH53" s="18" t="s">
        <v>0</v>
      </c>
    </row>
    <row r="54" spans="2:34" x14ac:dyDescent="0.25">
      <c r="B54" s="24">
        <v>51</v>
      </c>
      <c r="C54" s="18" t="s">
        <v>0</v>
      </c>
      <c r="D54" s="2"/>
      <c r="E54" s="18" t="s">
        <v>0</v>
      </c>
      <c r="F54" s="2"/>
      <c r="G54" s="2"/>
      <c r="H54" s="64" t="s">
        <v>265</v>
      </c>
      <c r="I54" s="45"/>
      <c r="J54" s="18" t="s">
        <v>0</v>
      </c>
      <c r="K54" s="30"/>
      <c r="L54" s="18" t="s">
        <v>0</v>
      </c>
      <c r="M54" s="30"/>
      <c r="N54" s="30"/>
      <c r="O54" s="30"/>
      <c r="P54" s="31"/>
      <c r="Q54" s="31"/>
      <c r="R54" s="30"/>
      <c r="S54" s="30"/>
      <c r="T54" s="18" t="s">
        <v>0</v>
      </c>
      <c r="U54" s="12"/>
      <c r="V54" s="12"/>
      <c r="W54" s="12"/>
      <c r="X54" s="12"/>
      <c r="Y54" s="12"/>
      <c r="Z54" s="12"/>
      <c r="AA54" s="12"/>
      <c r="AB54" s="12"/>
      <c r="AC54" s="18" t="s">
        <v>0</v>
      </c>
      <c r="AD54" s="12"/>
      <c r="AE54" s="12"/>
      <c r="AF54" s="12"/>
      <c r="AG54" s="12"/>
      <c r="AH54" s="18" t="s">
        <v>0</v>
      </c>
    </row>
    <row r="55" spans="2:34" x14ac:dyDescent="0.25">
      <c r="B55" s="22">
        <v>52</v>
      </c>
      <c r="C55" s="18" t="s">
        <v>0</v>
      </c>
      <c r="D55" s="22"/>
      <c r="E55" s="18" t="s">
        <v>0</v>
      </c>
      <c r="F55" s="22"/>
      <c r="G55" s="22"/>
      <c r="H55" s="327" t="s">
        <v>266</v>
      </c>
      <c r="I55" s="23"/>
      <c r="J55" s="18" t="s">
        <v>0</v>
      </c>
      <c r="K55" s="26"/>
      <c r="L55" s="18" t="s">
        <v>0</v>
      </c>
      <c r="M55" s="26"/>
      <c r="N55" s="26"/>
      <c r="O55" s="26"/>
      <c r="P55" s="27"/>
      <c r="Q55" s="27"/>
      <c r="R55" s="26"/>
      <c r="S55" s="26"/>
      <c r="T55" s="18" t="s">
        <v>0</v>
      </c>
      <c r="U55" s="28"/>
      <c r="V55" s="28"/>
      <c r="W55" s="28"/>
      <c r="X55" s="28"/>
      <c r="Y55" s="28"/>
      <c r="Z55" s="28"/>
      <c r="AA55" s="28"/>
      <c r="AB55" s="28"/>
      <c r="AC55" s="18" t="s">
        <v>0</v>
      </c>
      <c r="AD55" s="28"/>
      <c r="AE55" s="28"/>
      <c r="AF55" s="28"/>
      <c r="AG55" s="28"/>
      <c r="AH55" s="18" t="s">
        <v>0</v>
      </c>
    </row>
    <row r="56" spans="2:34" x14ac:dyDescent="0.25">
      <c r="B56" s="24">
        <v>53</v>
      </c>
      <c r="C56" s="18" t="s">
        <v>0</v>
      </c>
      <c r="D56" s="2"/>
      <c r="E56" s="18" t="s">
        <v>0</v>
      </c>
      <c r="F56" s="2"/>
      <c r="G56" s="2"/>
      <c r="H56" s="64" t="s">
        <v>267</v>
      </c>
      <c r="I56" s="29"/>
      <c r="J56" s="18" t="s">
        <v>0</v>
      </c>
      <c r="K56" s="30"/>
      <c r="L56" s="18" t="s">
        <v>0</v>
      </c>
      <c r="M56" s="30"/>
      <c r="N56" s="30"/>
      <c r="O56" s="30"/>
      <c r="P56" s="31"/>
      <c r="Q56" s="31"/>
      <c r="R56" s="30"/>
      <c r="S56" s="30"/>
      <c r="T56" s="18" t="s">
        <v>0</v>
      </c>
      <c r="U56" s="12"/>
      <c r="V56" s="12"/>
      <c r="W56" s="12"/>
      <c r="X56" s="12"/>
      <c r="Y56" s="12"/>
      <c r="Z56" s="12"/>
      <c r="AA56" s="12"/>
      <c r="AB56" s="12"/>
      <c r="AC56" s="18" t="s">
        <v>0</v>
      </c>
      <c r="AD56" s="12"/>
      <c r="AE56" s="12"/>
      <c r="AF56" s="12"/>
      <c r="AG56" s="12"/>
      <c r="AH56" s="18" t="s">
        <v>0</v>
      </c>
    </row>
    <row r="57" spans="2:34" x14ac:dyDescent="0.25">
      <c r="B57" s="22">
        <v>54</v>
      </c>
      <c r="C57" s="18" t="s">
        <v>0</v>
      </c>
      <c r="D57" s="2"/>
      <c r="E57" s="18" t="s">
        <v>0</v>
      </c>
      <c r="F57" s="2"/>
      <c r="G57" s="2"/>
      <c r="H57" s="64" t="s">
        <v>268</v>
      </c>
      <c r="I57" s="45"/>
      <c r="J57" s="18" t="s">
        <v>0</v>
      </c>
      <c r="K57" s="30"/>
      <c r="L57" s="18" t="s">
        <v>0</v>
      </c>
      <c r="M57" s="30"/>
      <c r="N57" s="30"/>
      <c r="O57" s="30"/>
      <c r="P57" s="31"/>
      <c r="Q57" s="31"/>
      <c r="R57" s="30"/>
      <c r="S57" s="30"/>
      <c r="T57" s="18" t="s">
        <v>0</v>
      </c>
      <c r="U57" s="12"/>
      <c r="V57" s="12"/>
      <c r="W57" s="12"/>
      <c r="X57" s="12"/>
      <c r="Y57" s="12"/>
      <c r="Z57" s="12"/>
      <c r="AA57" s="12"/>
      <c r="AB57" s="12"/>
      <c r="AC57" s="18" t="s">
        <v>0</v>
      </c>
      <c r="AD57" s="12"/>
      <c r="AE57" s="12"/>
      <c r="AF57" s="12"/>
      <c r="AG57" s="12"/>
      <c r="AH57" s="18" t="s">
        <v>0</v>
      </c>
    </row>
    <row r="58" spans="2:34" x14ac:dyDescent="0.25">
      <c r="B58" s="24">
        <v>55</v>
      </c>
      <c r="C58" s="18" t="s">
        <v>0</v>
      </c>
      <c r="D58" s="22"/>
      <c r="E58" s="18" t="s">
        <v>0</v>
      </c>
      <c r="F58" s="22"/>
      <c r="G58" s="22"/>
      <c r="H58" s="327" t="s">
        <v>269</v>
      </c>
      <c r="I58" s="23"/>
      <c r="J58" s="18" t="s">
        <v>0</v>
      </c>
      <c r="K58" s="26"/>
      <c r="L58" s="18" t="s">
        <v>0</v>
      </c>
      <c r="M58" s="26"/>
      <c r="N58" s="26"/>
      <c r="O58" s="26"/>
      <c r="P58" s="27"/>
      <c r="Q58" s="27"/>
      <c r="R58" s="26"/>
      <c r="S58" s="26"/>
      <c r="T58" s="18" t="s">
        <v>0</v>
      </c>
      <c r="U58" s="28"/>
      <c r="V58" s="28"/>
      <c r="W58" s="28"/>
      <c r="X58" s="28"/>
      <c r="Y58" s="28"/>
      <c r="Z58" s="28"/>
      <c r="AA58" s="28"/>
      <c r="AB58" s="28"/>
      <c r="AC58" s="18" t="s">
        <v>0</v>
      </c>
      <c r="AD58" s="28"/>
      <c r="AE58" s="28"/>
      <c r="AF58" s="28"/>
      <c r="AG58" s="28"/>
      <c r="AH58" s="18" t="s">
        <v>0</v>
      </c>
    </row>
    <row r="59" spans="2:34" x14ac:dyDescent="0.25">
      <c r="B59" s="22">
        <v>56</v>
      </c>
      <c r="C59" s="18" t="s">
        <v>0</v>
      </c>
      <c r="D59" s="2"/>
      <c r="E59" s="18" t="s">
        <v>0</v>
      </c>
      <c r="F59" s="2"/>
      <c r="G59" s="2"/>
      <c r="H59" s="64" t="s">
        <v>270</v>
      </c>
      <c r="I59" s="29"/>
      <c r="J59" s="18" t="s">
        <v>0</v>
      </c>
      <c r="K59" s="30"/>
      <c r="L59" s="18" t="s">
        <v>0</v>
      </c>
      <c r="M59" s="30"/>
      <c r="N59" s="30"/>
      <c r="O59" s="30"/>
      <c r="P59" s="31"/>
      <c r="Q59" s="31"/>
      <c r="R59" s="30"/>
      <c r="S59" s="30"/>
      <c r="T59" s="18" t="s">
        <v>0</v>
      </c>
      <c r="U59" s="12"/>
      <c r="V59" s="12"/>
      <c r="W59" s="12"/>
      <c r="X59" s="12"/>
      <c r="Y59" s="12"/>
      <c r="Z59" s="12"/>
      <c r="AA59" s="12"/>
      <c r="AB59" s="12"/>
      <c r="AC59" s="18" t="s">
        <v>0</v>
      </c>
      <c r="AD59" s="12"/>
      <c r="AE59" s="12"/>
      <c r="AF59" s="12"/>
      <c r="AG59" s="12"/>
      <c r="AH59" s="18" t="s">
        <v>0</v>
      </c>
    </row>
    <row r="60" spans="2:34" x14ac:dyDescent="0.25">
      <c r="B60" s="24">
        <v>57</v>
      </c>
      <c r="C60" s="18" t="s">
        <v>0</v>
      </c>
      <c r="D60" s="2"/>
      <c r="E60" s="18" t="s">
        <v>0</v>
      </c>
      <c r="F60" s="2"/>
      <c r="G60" s="2"/>
      <c r="H60" s="64" t="s">
        <v>271</v>
      </c>
      <c r="I60" s="29"/>
      <c r="J60" s="18" t="s">
        <v>0</v>
      </c>
      <c r="K60" s="30"/>
      <c r="L60" s="18" t="s">
        <v>0</v>
      </c>
      <c r="M60" s="30"/>
      <c r="N60" s="30"/>
      <c r="O60" s="30"/>
      <c r="P60" s="31"/>
      <c r="Q60" s="31"/>
      <c r="R60" s="30"/>
      <c r="S60" s="30"/>
      <c r="T60" s="18" t="s">
        <v>0</v>
      </c>
      <c r="U60" s="12"/>
      <c r="V60" s="12"/>
      <c r="W60" s="12"/>
      <c r="X60" s="12"/>
      <c r="Y60" s="12"/>
      <c r="Z60" s="12"/>
      <c r="AA60" s="12"/>
      <c r="AB60" s="12"/>
      <c r="AC60" s="18" t="s">
        <v>0</v>
      </c>
      <c r="AD60" s="12"/>
      <c r="AE60" s="12"/>
      <c r="AF60" s="12"/>
      <c r="AG60" s="12"/>
      <c r="AH60" s="18" t="s">
        <v>0</v>
      </c>
    </row>
    <row r="61" spans="2:34" x14ac:dyDescent="0.25">
      <c r="B61" s="22">
        <v>58</v>
      </c>
      <c r="C61" s="18" t="s">
        <v>0</v>
      </c>
      <c r="D61" s="2"/>
      <c r="E61" s="18" t="s">
        <v>0</v>
      </c>
      <c r="F61" s="2"/>
      <c r="G61" s="2"/>
      <c r="H61" s="64" t="s">
        <v>272</v>
      </c>
      <c r="I61" s="29"/>
      <c r="J61" s="18" t="s">
        <v>0</v>
      </c>
      <c r="K61" s="30"/>
      <c r="L61" s="18" t="s">
        <v>0</v>
      </c>
      <c r="M61" s="30"/>
      <c r="N61" s="30"/>
      <c r="O61" s="30"/>
      <c r="P61" s="31"/>
      <c r="Q61" s="31"/>
      <c r="R61" s="30"/>
      <c r="S61" s="30"/>
      <c r="T61" s="18" t="s">
        <v>0</v>
      </c>
      <c r="U61" s="12"/>
      <c r="V61" s="12"/>
      <c r="W61" s="12"/>
      <c r="X61" s="12"/>
      <c r="Y61" s="12"/>
      <c r="Z61" s="12"/>
      <c r="AA61" s="12"/>
      <c r="AB61" s="12"/>
      <c r="AC61" s="18" t="s">
        <v>0</v>
      </c>
      <c r="AD61" s="12"/>
      <c r="AE61" s="12"/>
      <c r="AF61" s="12"/>
      <c r="AG61" s="12"/>
      <c r="AH61" s="18" t="s">
        <v>0</v>
      </c>
    </row>
    <row r="62" spans="2:34" x14ac:dyDescent="0.25">
      <c r="B62" s="24">
        <v>59</v>
      </c>
      <c r="C62" s="18" t="s">
        <v>0</v>
      </c>
      <c r="D62" s="32"/>
      <c r="E62" s="18" t="s">
        <v>0</v>
      </c>
      <c r="F62" s="32"/>
      <c r="G62" s="32"/>
      <c r="H62" s="327" t="s">
        <v>273</v>
      </c>
      <c r="I62" s="23"/>
      <c r="J62" s="18" t="s">
        <v>0</v>
      </c>
      <c r="K62" s="36"/>
      <c r="L62" s="18" t="s">
        <v>0</v>
      </c>
      <c r="M62" s="36"/>
      <c r="N62" s="36"/>
      <c r="O62" s="36"/>
      <c r="P62" s="37"/>
      <c r="Q62" s="37"/>
      <c r="R62" s="36"/>
      <c r="S62" s="36"/>
      <c r="T62" s="18" t="s">
        <v>0</v>
      </c>
      <c r="U62" s="38"/>
      <c r="V62" s="38"/>
      <c r="W62" s="38"/>
      <c r="X62" s="38"/>
      <c r="Y62" s="38"/>
      <c r="Z62" s="38"/>
      <c r="AA62" s="38"/>
      <c r="AB62" s="38"/>
      <c r="AC62" s="18" t="s">
        <v>0</v>
      </c>
      <c r="AD62" s="38"/>
      <c r="AE62" s="38"/>
      <c r="AF62" s="38"/>
      <c r="AG62" s="38"/>
      <c r="AH62" s="18" t="s">
        <v>0</v>
      </c>
    </row>
    <row r="63" spans="2:34" x14ac:dyDescent="0.25">
      <c r="B63" s="22">
        <v>60</v>
      </c>
      <c r="C63" s="18" t="s">
        <v>0</v>
      </c>
      <c r="D63" s="2"/>
      <c r="E63" s="18" t="s">
        <v>0</v>
      </c>
      <c r="F63" s="2"/>
      <c r="G63" s="2"/>
      <c r="H63" s="64" t="s">
        <v>274</v>
      </c>
      <c r="I63" s="29"/>
      <c r="J63" s="18" t="s">
        <v>0</v>
      </c>
      <c r="K63" s="30"/>
      <c r="L63" s="18" t="s">
        <v>0</v>
      </c>
      <c r="M63" s="30"/>
      <c r="N63" s="30"/>
      <c r="O63" s="30"/>
      <c r="P63" s="31"/>
      <c r="Q63" s="31"/>
      <c r="R63" s="30" t="s">
        <v>275</v>
      </c>
      <c r="S63" s="3" t="s">
        <v>244</v>
      </c>
      <c r="T63" s="18" t="s">
        <v>0</v>
      </c>
      <c r="U63" s="12"/>
      <c r="V63" s="12"/>
      <c r="W63" s="12"/>
      <c r="X63" s="12"/>
      <c r="Y63" s="12"/>
      <c r="Z63" s="12"/>
      <c r="AA63" s="12"/>
      <c r="AB63" s="12"/>
      <c r="AC63" s="18" t="s">
        <v>0</v>
      </c>
      <c r="AD63" s="12"/>
      <c r="AE63" s="12"/>
      <c r="AF63" s="12"/>
      <c r="AG63" s="12"/>
      <c r="AH63" s="18" t="s">
        <v>0</v>
      </c>
    </row>
    <row r="64" spans="2:34" x14ac:dyDescent="0.25">
      <c r="B64" s="24">
        <v>61</v>
      </c>
      <c r="C64" s="18" t="s">
        <v>0</v>
      </c>
      <c r="D64" s="22"/>
      <c r="E64" s="18" t="s">
        <v>0</v>
      </c>
      <c r="F64" s="22"/>
      <c r="G64" s="22"/>
      <c r="H64" s="327" t="s">
        <v>276</v>
      </c>
      <c r="I64" s="23"/>
      <c r="J64" s="18" t="s">
        <v>0</v>
      </c>
      <c r="K64" s="26"/>
      <c r="L64" s="18" t="s">
        <v>0</v>
      </c>
      <c r="M64" s="26"/>
      <c r="N64" s="26"/>
      <c r="O64" s="26"/>
      <c r="P64" s="27"/>
      <c r="Q64" s="27"/>
      <c r="R64" s="26"/>
      <c r="S64" s="26"/>
      <c r="T64" s="18" t="s">
        <v>0</v>
      </c>
      <c r="U64" s="28"/>
      <c r="V64" s="28"/>
      <c r="W64" s="28"/>
      <c r="X64" s="28"/>
      <c r="Y64" s="28"/>
      <c r="Z64" s="28"/>
      <c r="AA64" s="28"/>
      <c r="AB64" s="28"/>
      <c r="AC64" s="18" t="s">
        <v>0</v>
      </c>
      <c r="AD64" s="28"/>
      <c r="AE64" s="28"/>
      <c r="AF64" s="28"/>
      <c r="AG64" s="28"/>
      <c r="AH64" s="18" t="s">
        <v>0</v>
      </c>
    </row>
    <row r="65" spans="2:34" x14ac:dyDescent="0.25">
      <c r="B65" s="22">
        <v>62</v>
      </c>
      <c r="C65" s="18" t="s">
        <v>0</v>
      </c>
      <c r="D65" s="2"/>
      <c r="E65" s="18" t="s">
        <v>0</v>
      </c>
      <c r="F65" s="2"/>
      <c r="G65" s="2"/>
      <c r="H65" s="64" t="s">
        <v>277</v>
      </c>
      <c r="I65" s="45"/>
      <c r="J65" s="18" t="s">
        <v>0</v>
      </c>
      <c r="K65" s="30"/>
      <c r="L65" s="18" t="s">
        <v>0</v>
      </c>
      <c r="M65" s="30"/>
      <c r="N65" s="30"/>
      <c r="O65" s="30"/>
      <c r="P65" s="31"/>
      <c r="Q65" s="31"/>
      <c r="R65" s="30" t="s">
        <v>278</v>
      </c>
      <c r="S65" s="3" t="s">
        <v>244</v>
      </c>
      <c r="T65" s="18" t="s">
        <v>0</v>
      </c>
      <c r="U65" s="12"/>
      <c r="V65" s="12"/>
      <c r="W65" s="12"/>
      <c r="X65" s="12"/>
      <c r="Y65" s="12"/>
      <c r="Z65" s="12"/>
      <c r="AA65" s="12"/>
      <c r="AB65" s="12"/>
      <c r="AC65" s="18" t="s">
        <v>0</v>
      </c>
      <c r="AD65" s="12"/>
      <c r="AE65" s="12"/>
      <c r="AF65" s="12"/>
      <c r="AG65" s="12"/>
      <c r="AH65" s="18" t="s">
        <v>0</v>
      </c>
    </row>
    <row r="66" spans="2:34" x14ac:dyDescent="0.25">
      <c r="B66" s="24">
        <v>63</v>
      </c>
      <c r="C66" s="18" t="s">
        <v>0</v>
      </c>
      <c r="D66" s="2"/>
      <c r="E66" s="18" t="s">
        <v>0</v>
      </c>
      <c r="F66" s="2"/>
      <c r="G66" s="2"/>
      <c r="H66" s="64" t="s">
        <v>279</v>
      </c>
      <c r="I66" s="45"/>
      <c r="J66" s="18" t="s">
        <v>0</v>
      </c>
      <c r="K66" s="30"/>
      <c r="L66" s="18" t="s">
        <v>0</v>
      </c>
      <c r="M66" s="30"/>
      <c r="N66" s="30"/>
      <c r="O66" s="30"/>
      <c r="P66" s="31"/>
      <c r="Q66" s="31"/>
      <c r="R66" s="30" t="s">
        <v>278</v>
      </c>
      <c r="S66" s="3" t="s">
        <v>244</v>
      </c>
      <c r="T66" s="18" t="s">
        <v>0</v>
      </c>
      <c r="U66" s="12"/>
      <c r="V66" s="12"/>
      <c r="W66" s="12"/>
      <c r="X66" s="12"/>
      <c r="Y66" s="12"/>
      <c r="Z66" s="12"/>
      <c r="AA66" s="12"/>
      <c r="AB66" s="12"/>
      <c r="AC66" s="18" t="s">
        <v>0</v>
      </c>
      <c r="AD66" s="12"/>
      <c r="AE66" s="12"/>
      <c r="AF66" s="12"/>
      <c r="AG66" s="12"/>
      <c r="AH66" s="18" t="s">
        <v>0</v>
      </c>
    </row>
    <row r="67" spans="2:34" x14ac:dyDescent="0.25">
      <c r="B67" s="22">
        <v>64</v>
      </c>
      <c r="C67" s="18" t="s">
        <v>0</v>
      </c>
      <c r="D67" s="22"/>
      <c r="E67" s="18" t="s">
        <v>0</v>
      </c>
      <c r="F67" s="22"/>
      <c r="G67" s="22"/>
      <c r="H67" s="327" t="s">
        <v>280</v>
      </c>
      <c r="I67" s="23"/>
      <c r="J67" s="18" t="s">
        <v>0</v>
      </c>
      <c r="K67" s="26"/>
      <c r="L67" s="18" t="s">
        <v>0</v>
      </c>
      <c r="M67" s="26"/>
      <c r="N67" s="26"/>
      <c r="O67" s="26"/>
      <c r="P67" s="27"/>
      <c r="Q67" s="27"/>
      <c r="R67" s="26"/>
      <c r="S67" s="26"/>
      <c r="T67" s="18" t="s">
        <v>0</v>
      </c>
      <c r="U67" s="28"/>
      <c r="V67" s="28"/>
      <c r="W67" s="28"/>
      <c r="X67" s="28"/>
      <c r="Y67" s="28"/>
      <c r="Z67" s="28"/>
      <c r="AA67" s="28"/>
      <c r="AB67" s="28"/>
      <c r="AC67" s="18" t="s">
        <v>0</v>
      </c>
      <c r="AD67" s="28"/>
      <c r="AE67" s="28"/>
      <c r="AF67" s="28"/>
      <c r="AG67" s="28"/>
      <c r="AH67" s="18" t="s">
        <v>0</v>
      </c>
    </row>
    <row r="68" spans="2:34" x14ac:dyDescent="0.25">
      <c r="B68" s="24">
        <v>65</v>
      </c>
      <c r="C68" s="18" t="s">
        <v>0</v>
      </c>
      <c r="D68" s="2"/>
      <c r="E68" s="18" t="s">
        <v>0</v>
      </c>
      <c r="F68" s="2"/>
      <c r="G68" s="2"/>
      <c r="H68" s="331" t="s">
        <v>281</v>
      </c>
      <c r="I68" s="371"/>
      <c r="J68" s="18" t="s">
        <v>0</v>
      </c>
      <c r="K68" s="52"/>
      <c r="L68" s="18" t="s">
        <v>0</v>
      </c>
      <c r="M68" s="52"/>
      <c r="N68" s="52"/>
      <c r="O68" s="52"/>
      <c r="P68" s="53"/>
      <c r="Q68" s="53"/>
      <c r="R68" s="52"/>
      <c r="S68" s="52"/>
      <c r="T68" s="18" t="s">
        <v>0</v>
      </c>
      <c r="U68" s="12"/>
      <c r="V68" s="12"/>
      <c r="W68" s="12"/>
      <c r="X68" s="12"/>
      <c r="Y68" s="12"/>
      <c r="Z68" s="12"/>
      <c r="AA68" s="12"/>
      <c r="AB68" s="12"/>
      <c r="AC68" s="18" t="s">
        <v>0</v>
      </c>
      <c r="AD68" s="12"/>
      <c r="AE68" s="12"/>
      <c r="AF68" s="12"/>
      <c r="AG68" s="12"/>
      <c r="AH68" s="18" t="s">
        <v>0</v>
      </c>
    </row>
    <row r="69" spans="2:34" x14ac:dyDescent="0.25">
      <c r="B69" s="22">
        <v>66</v>
      </c>
      <c r="C69" s="18" t="s">
        <v>0</v>
      </c>
      <c r="D69" s="2"/>
      <c r="E69" s="18" t="s">
        <v>0</v>
      </c>
      <c r="F69" s="2"/>
      <c r="G69" s="2"/>
      <c r="H69" s="331" t="s">
        <v>282</v>
      </c>
      <c r="I69" s="51"/>
      <c r="J69" s="18" t="s">
        <v>0</v>
      </c>
      <c r="K69" s="52"/>
      <c r="L69" s="18" t="s">
        <v>0</v>
      </c>
      <c r="M69" s="52"/>
      <c r="N69" s="52"/>
      <c r="O69" s="52"/>
      <c r="P69" s="53"/>
      <c r="Q69" s="53"/>
      <c r="R69" s="52"/>
      <c r="S69" s="52"/>
      <c r="T69" s="18" t="s">
        <v>0</v>
      </c>
      <c r="U69" s="12"/>
      <c r="V69" s="12"/>
      <c r="W69" s="12"/>
      <c r="X69" s="12"/>
      <c r="Y69" s="12"/>
      <c r="Z69" s="12"/>
      <c r="AA69" s="12"/>
      <c r="AB69" s="12"/>
      <c r="AC69" s="18" t="s">
        <v>0</v>
      </c>
      <c r="AD69" s="12"/>
      <c r="AE69" s="12"/>
      <c r="AF69" s="12"/>
      <c r="AG69" s="12"/>
      <c r="AH69" s="18" t="s">
        <v>0</v>
      </c>
    </row>
    <row r="70" spans="2:34" x14ac:dyDescent="0.25">
      <c r="B70" s="24">
        <v>67</v>
      </c>
      <c r="C70" s="18" t="s">
        <v>0</v>
      </c>
      <c r="D70" s="2"/>
      <c r="E70" s="18" t="s">
        <v>0</v>
      </c>
      <c r="F70" s="2"/>
      <c r="G70" s="2"/>
      <c r="H70" s="324" t="s">
        <v>283</v>
      </c>
      <c r="I70" s="54"/>
      <c r="J70" s="18" t="s">
        <v>0</v>
      </c>
      <c r="K70" s="30"/>
      <c r="L70" s="18" t="s">
        <v>0</v>
      </c>
      <c r="M70" s="30"/>
      <c r="N70" s="30"/>
      <c r="O70" s="30"/>
      <c r="P70" s="31"/>
      <c r="Q70" s="31"/>
      <c r="R70" s="30"/>
      <c r="S70" s="30"/>
      <c r="T70" s="18" t="s">
        <v>0</v>
      </c>
      <c r="U70" s="12"/>
      <c r="V70" s="12"/>
      <c r="W70" s="12"/>
      <c r="X70" s="12"/>
      <c r="Y70" s="12"/>
      <c r="Z70" s="12"/>
      <c r="AA70" s="12"/>
      <c r="AB70" s="12"/>
      <c r="AC70" s="18" t="s">
        <v>0</v>
      </c>
      <c r="AD70" s="12"/>
      <c r="AE70" s="12"/>
      <c r="AF70" s="12"/>
      <c r="AG70" s="12"/>
      <c r="AH70" s="18" t="s">
        <v>0</v>
      </c>
    </row>
    <row r="71" spans="2:34" x14ac:dyDescent="0.25">
      <c r="B71" s="22">
        <v>68</v>
      </c>
      <c r="C71" s="18" t="s">
        <v>0</v>
      </c>
      <c r="D71" s="22"/>
      <c r="E71" s="18" t="s">
        <v>0</v>
      </c>
      <c r="F71" s="22"/>
      <c r="G71" s="22"/>
      <c r="H71" s="327" t="s">
        <v>284</v>
      </c>
      <c r="I71" s="23"/>
      <c r="J71" s="18" t="s">
        <v>0</v>
      </c>
      <c r="K71" s="26"/>
      <c r="L71" s="18" t="s">
        <v>0</v>
      </c>
      <c r="M71" s="26"/>
      <c r="N71" s="26"/>
      <c r="O71" s="26"/>
      <c r="P71" s="27"/>
      <c r="Q71" s="27"/>
      <c r="R71" s="26"/>
      <c r="S71" s="26"/>
      <c r="T71" s="18" t="s">
        <v>0</v>
      </c>
      <c r="U71" s="28"/>
      <c r="V71" s="28"/>
      <c r="W71" s="28"/>
      <c r="X71" s="28"/>
      <c r="Y71" s="28"/>
      <c r="Z71" s="28"/>
      <c r="AA71" s="28"/>
      <c r="AB71" s="28"/>
      <c r="AC71" s="18" t="s">
        <v>0</v>
      </c>
      <c r="AD71" s="28"/>
      <c r="AE71" s="28"/>
      <c r="AF71" s="28"/>
      <c r="AG71" s="28"/>
      <c r="AH71" s="18" t="s">
        <v>0</v>
      </c>
    </row>
    <row r="72" spans="2:34" x14ac:dyDescent="0.25">
      <c r="B72" s="24">
        <v>69</v>
      </c>
      <c r="C72" s="18" t="s">
        <v>0</v>
      </c>
      <c r="D72" s="2"/>
      <c r="E72" s="18" t="s">
        <v>0</v>
      </c>
      <c r="F72" s="2"/>
      <c r="G72" s="2"/>
      <c r="H72" s="64" t="s">
        <v>285</v>
      </c>
      <c r="I72" s="29"/>
      <c r="J72" s="18" t="s">
        <v>0</v>
      </c>
      <c r="K72" s="30"/>
      <c r="L72" s="18" t="s">
        <v>0</v>
      </c>
      <c r="M72" s="30"/>
      <c r="N72" s="30"/>
      <c r="O72" s="30"/>
      <c r="P72" s="31"/>
      <c r="Q72" s="31"/>
      <c r="R72" s="30" t="s">
        <v>275</v>
      </c>
      <c r="S72" s="3" t="s">
        <v>244</v>
      </c>
      <c r="T72" s="18" t="s">
        <v>0</v>
      </c>
      <c r="U72" s="12"/>
      <c r="V72" s="12"/>
      <c r="W72" s="12"/>
      <c r="X72" s="12"/>
      <c r="Y72" s="12"/>
      <c r="Z72" s="12"/>
      <c r="AA72" s="12"/>
      <c r="AB72" s="12"/>
      <c r="AC72" s="18" t="s">
        <v>0</v>
      </c>
      <c r="AD72" s="12"/>
      <c r="AE72" s="12"/>
      <c r="AF72" s="12"/>
      <c r="AG72" s="12"/>
      <c r="AH72" s="18" t="s">
        <v>0</v>
      </c>
    </row>
    <row r="73" spans="2:34" x14ac:dyDescent="0.25">
      <c r="B73" s="22">
        <v>70</v>
      </c>
      <c r="C73" s="18" t="s">
        <v>0</v>
      </c>
      <c r="D73" s="2"/>
      <c r="E73" s="18" t="s">
        <v>0</v>
      </c>
      <c r="F73" s="2"/>
      <c r="G73" s="2"/>
      <c r="H73" s="64" t="s">
        <v>286</v>
      </c>
      <c r="I73" s="29"/>
      <c r="J73" s="18" t="s">
        <v>0</v>
      </c>
      <c r="K73" s="30"/>
      <c r="L73" s="18" t="s">
        <v>0</v>
      </c>
      <c r="M73" s="30"/>
      <c r="N73" s="30"/>
      <c r="O73" s="30"/>
      <c r="P73" s="31"/>
      <c r="Q73" s="31"/>
      <c r="R73" s="30" t="s">
        <v>275</v>
      </c>
      <c r="S73" s="3" t="s">
        <v>244</v>
      </c>
      <c r="T73" s="18" t="s">
        <v>0</v>
      </c>
      <c r="U73" s="12"/>
      <c r="V73" s="12"/>
      <c r="W73" s="12"/>
      <c r="X73" s="12"/>
      <c r="Y73" s="12"/>
      <c r="Z73" s="12"/>
      <c r="AA73" s="12"/>
      <c r="AB73" s="12"/>
      <c r="AC73" s="18" t="s">
        <v>0</v>
      </c>
      <c r="AD73" s="12"/>
      <c r="AE73" s="12"/>
      <c r="AF73" s="12"/>
      <c r="AG73" s="12"/>
      <c r="AH73" s="18" t="s">
        <v>0</v>
      </c>
    </row>
    <row r="74" spans="2:34" x14ac:dyDescent="0.25">
      <c r="B74" s="24">
        <v>71</v>
      </c>
      <c r="C74" s="18" t="s">
        <v>0</v>
      </c>
      <c r="D74" s="40"/>
      <c r="E74" s="18" t="s">
        <v>0</v>
      </c>
      <c r="F74" s="40"/>
      <c r="G74" s="40"/>
      <c r="H74" s="62" t="s">
        <v>287</v>
      </c>
      <c r="I74" s="41"/>
      <c r="J74" s="18" t="s">
        <v>0</v>
      </c>
      <c r="K74" s="42"/>
      <c r="L74" s="18" t="s">
        <v>0</v>
      </c>
      <c r="M74" s="42"/>
      <c r="N74" s="42"/>
      <c r="O74" s="42"/>
      <c r="P74" s="43"/>
      <c r="Q74" s="43"/>
      <c r="R74" s="42"/>
      <c r="S74" s="42"/>
      <c r="T74" s="18" t="s">
        <v>0</v>
      </c>
      <c r="U74" s="44"/>
      <c r="V74" s="44"/>
      <c r="W74" s="44"/>
      <c r="X74" s="44"/>
      <c r="Y74" s="44"/>
      <c r="Z74" s="44"/>
      <c r="AA74" s="44"/>
      <c r="AB74" s="44"/>
      <c r="AC74" s="18" t="s">
        <v>0</v>
      </c>
      <c r="AD74" s="44"/>
      <c r="AE74" s="44"/>
      <c r="AF74" s="44"/>
      <c r="AG74" s="44"/>
      <c r="AH74" s="18" t="s">
        <v>0</v>
      </c>
    </row>
    <row r="75" spans="2:34" x14ac:dyDescent="0.25">
      <c r="B75" s="22">
        <v>72</v>
      </c>
      <c r="C75" s="18" t="s">
        <v>0</v>
      </c>
      <c r="D75" s="2"/>
      <c r="E75" s="18" t="s">
        <v>0</v>
      </c>
      <c r="F75" s="2"/>
      <c r="G75" s="2"/>
      <c r="H75" s="64" t="s">
        <v>288</v>
      </c>
      <c r="I75" s="29"/>
      <c r="J75" s="18" t="s">
        <v>0</v>
      </c>
      <c r="K75" s="30"/>
      <c r="L75" s="18" t="s">
        <v>0</v>
      </c>
      <c r="M75" s="30"/>
      <c r="N75" s="30"/>
      <c r="O75" s="30"/>
      <c r="P75" s="31"/>
      <c r="Q75" s="31"/>
      <c r="R75" s="30"/>
      <c r="S75" s="3"/>
      <c r="T75" s="18" t="s">
        <v>0</v>
      </c>
      <c r="U75" s="12"/>
      <c r="V75" s="12"/>
      <c r="W75" s="12"/>
      <c r="X75" s="12"/>
      <c r="Y75" s="12"/>
      <c r="Z75" s="12"/>
      <c r="AA75" s="12"/>
      <c r="AB75" s="12"/>
      <c r="AC75" s="18" t="s">
        <v>0</v>
      </c>
      <c r="AD75" s="12"/>
      <c r="AE75" s="12"/>
      <c r="AF75" s="12"/>
      <c r="AG75" s="12"/>
      <c r="AH75" s="18" t="s">
        <v>0</v>
      </c>
    </row>
    <row r="76" spans="2:34" x14ac:dyDescent="0.25">
      <c r="B76" s="24">
        <v>73</v>
      </c>
      <c r="C76" s="18" t="s">
        <v>0</v>
      </c>
      <c r="D76" s="55"/>
      <c r="E76" s="18" t="s">
        <v>0</v>
      </c>
      <c r="F76" s="55"/>
      <c r="G76" s="55"/>
      <c r="H76" s="332" t="s">
        <v>289</v>
      </c>
      <c r="I76" s="56"/>
      <c r="J76" s="18" t="s">
        <v>0</v>
      </c>
      <c r="K76" s="57"/>
      <c r="L76" s="18" t="s">
        <v>0</v>
      </c>
      <c r="M76" s="57"/>
      <c r="N76" s="57"/>
      <c r="O76" s="57"/>
      <c r="P76" s="58"/>
      <c r="Q76" s="58"/>
      <c r="R76" s="57"/>
      <c r="S76" s="57"/>
      <c r="T76" s="18" t="s">
        <v>0</v>
      </c>
      <c r="U76" s="59"/>
      <c r="V76" s="59"/>
      <c r="W76" s="59"/>
      <c r="X76" s="59"/>
      <c r="Y76" s="59"/>
      <c r="Z76" s="59"/>
      <c r="AA76" s="59"/>
      <c r="AB76" s="59"/>
      <c r="AC76" s="18" t="s">
        <v>0</v>
      </c>
      <c r="AD76" s="59"/>
      <c r="AE76" s="59"/>
      <c r="AF76" s="59"/>
      <c r="AG76" s="59"/>
      <c r="AH76" s="18" t="s">
        <v>0</v>
      </c>
    </row>
    <row r="77" spans="2:34" x14ac:dyDescent="0.25">
      <c r="B77" s="22">
        <v>74</v>
      </c>
      <c r="C77" s="18" t="s">
        <v>0</v>
      </c>
      <c r="D77" s="2"/>
      <c r="E77" s="18" t="s">
        <v>0</v>
      </c>
      <c r="F77" s="2"/>
      <c r="G77" s="2"/>
      <c r="H77" s="64" t="s">
        <v>290</v>
      </c>
      <c r="I77" s="45"/>
      <c r="J77" s="18" t="s">
        <v>0</v>
      </c>
      <c r="K77" s="30"/>
      <c r="L77" s="18" t="s">
        <v>0</v>
      </c>
      <c r="M77" s="30"/>
      <c r="N77" s="30"/>
      <c r="O77" s="30"/>
      <c r="P77" s="31"/>
      <c r="Q77" s="31"/>
      <c r="R77" s="30"/>
      <c r="S77" s="30"/>
      <c r="T77" s="18" t="s">
        <v>0</v>
      </c>
      <c r="U77" s="12"/>
      <c r="V77" s="12"/>
      <c r="W77" s="12"/>
      <c r="X77" s="12"/>
      <c r="Y77" s="12"/>
      <c r="Z77" s="12"/>
      <c r="AA77" s="12"/>
      <c r="AB77" s="12"/>
      <c r="AC77" s="18" t="s">
        <v>0</v>
      </c>
      <c r="AD77" s="12"/>
      <c r="AE77" s="12"/>
      <c r="AF77" s="12"/>
      <c r="AG77" s="12"/>
      <c r="AH77" s="18" t="s">
        <v>0</v>
      </c>
    </row>
    <row r="78" spans="2:34" x14ac:dyDescent="0.25">
      <c r="B78" s="24">
        <v>75</v>
      </c>
      <c r="C78" s="18" t="s">
        <v>0</v>
      </c>
      <c r="D78" s="2"/>
      <c r="E78" s="18" t="s">
        <v>0</v>
      </c>
      <c r="F78" s="2"/>
      <c r="G78" s="2"/>
      <c r="H78" s="64" t="s">
        <v>291</v>
      </c>
      <c r="I78" s="45"/>
      <c r="J78" s="18" t="s">
        <v>0</v>
      </c>
      <c r="K78" s="30"/>
      <c r="L78" s="18" t="s">
        <v>0</v>
      </c>
      <c r="M78" s="30"/>
      <c r="N78" s="30"/>
      <c r="O78" s="30"/>
      <c r="P78" s="31"/>
      <c r="Q78" s="31"/>
      <c r="R78" s="30"/>
      <c r="S78" s="30"/>
      <c r="T78" s="18" t="s">
        <v>0</v>
      </c>
      <c r="U78" s="12"/>
      <c r="V78" s="12"/>
      <c r="W78" s="12"/>
      <c r="X78" s="12"/>
      <c r="Y78" s="12"/>
      <c r="Z78" s="12"/>
      <c r="AA78" s="12"/>
      <c r="AB78" s="12"/>
      <c r="AC78" s="18" t="s">
        <v>0</v>
      </c>
      <c r="AD78" s="12"/>
      <c r="AE78" s="12"/>
      <c r="AF78" s="12"/>
      <c r="AG78" s="12"/>
      <c r="AH78" s="18" t="s">
        <v>0</v>
      </c>
    </row>
    <row r="79" spans="2:34" x14ac:dyDescent="0.25">
      <c r="B79" s="22">
        <v>76</v>
      </c>
      <c r="C79" s="18" t="s">
        <v>0</v>
      </c>
      <c r="D79" s="2"/>
      <c r="E79" s="18" t="s">
        <v>0</v>
      </c>
      <c r="F79" s="2"/>
      <c r="G79" s="2"/>
      <c r="H79" s="64" t="s">
        <v>292</v>
      </c>
      <c r="I79" s="29"/>
      <c r="J79" s="18" t="s">
        <v>0</v>
      </c>
      <c r="K79" s="30"/>
      <c r="L79" s="18" t="s">
        <v>0</v>
      </c>
      <c r="M79" s="30"/>
      <c r="N79" s="30"/>
      <c r="O79" s="30"/>
      <c r="P79" s="31"/>
      <c r="Q79" s="31"/>
      <c r="R79" s="30"/>
      <c r="S79" s="30"/>
      <c r="T79" s="18" t="s">
        <v>0</v>
      </c>
      <c r="U79" s="12"/>
      <c r="V79" s="12"/>
      <c r="W79" s="12"/>
      <c r="X79" s="12"/>
      <c r="Y79" s="12"/>
      <c r="Z79" s="12"/>
      <c r="AA79" s="12"/>
      <c r="AB79" s="12"/>
      <c r="AC79" s="18" t="s">
        <v>0</v>
      </c>
      <c r="AD79" s="12"/>
      <c r="AE79" s="12"/>
      <c r="AF79" s="12"/>
      <c r="AG79" s="12"/>
      <c r="AH79" s="18" t="s">
        <v>0</v>
      </c>
    </row>
    <row r="80" spans="2:34" x14ac:dyDescent="0.25">
      <c r="B80" s="24">
        <v>77</v>
      </c>
      <c r="C80" s="18" t="s">
        <v>0</v>
      </c>
      <c r="D80" s="2"/>
      <c r="E80" s="18" t="s">
        <v>0</v>
      </c>
      <c r="F80" s="2"/>
      <c r="G80" s="2"/>
      <c r="H80" s="64" t="s">
        <v>293</v>
      </c>
      <c r="I80" s="29"/>
      <c r="J80" s="18" t="s">
        <v>0</v>
      </c>
      <c r="K80" s="30"/>
      <c r="L80" s="18" t="s">
        <v>0</v>
      </c>
      <c r="M80" s="30"/>
      <c r="N80" s="30"/>
      <c r="O80" s="30"/>
      <c r="P80" s="31"/>
      <c r="Q80" s="31"/>
      <c r="R80" s="30"/>
      <c r="S80" s="30"/>
      <c r="T80" s="18" t="s">
        <v>0</v>
      </c>
      <c r="U80" s="12"/>
      <c r="V80" s="12"/>
      <c r="W80" s="12"/>
      <c r="X80" s="12"/>
      <c r="Y80" s="12"/>
      <c r="Z80" s="12"/>
      <c r="AA80" s="12"/>
      <c r="AB80" s="12"/>
      <c r="AC80" s="18" t="s">
        <v>0</v>
      </c>
      <c r="AD80" s="12"/>
      <c r="AE80" s="12"/>
      <c r="AF80" s="12"/>
      <c r="AG80" s="12"/>
      <c r="AH80" s="18" t="s">
        <v>0</v>
      </c>
    </row>
    <row r="81" spans="2:34" x14ac:dyDescent="0.25">
      <c r="B81" s="22">
        <v>78</v>
      </c>
      <c r="C81" s="18" t="s">
        <v>0</v>
      </c>
      <c r="D81" s="2"/>
      <c r="E81" s="18" t="s">
        <v>0</v>
      </c>
      <c r="F81" s="2"/>
      <c r="G81" s="2"/>
      <c r="H81" s="64" t="s">
        <v>294</v>
      </c>
      <c r="I81" s="29"/>
      <c r="J81" s="18" t="s">
        <v>0</v>
      </c>
      <c r="K81" s="30"/>
      <c r="L81" s="18" t="s">
        <v>0</v>
      </c>
      <c r="M81" s="30"/>
      <c r="N81" s="30"/>
      <c r="O81" s="30"/>
      <c r="P81" s="31"/>
      <c r="Q81" s="31"/>
      <c r="R81" s="30"/>
      <c r="S81" s="30"/>
      <c r="T81" s="18" t="s">
        <v>0</v>
      </c>
      <c r="U81" s="12"/>
      <c r="V81" s="12"/>
      <c r="W81" s="12"/>
      <c r="X81" s="12"/>
      <c r="Y81" s="12"/>
      <c r="Z81" s="12"/>
      <c r="AA81" s="12"/>
      <c r="AB81" s="12"/>
      <c r="AC81" s="18" t="s">
        <v>0</v>
      </c>
      <c r="AD81" s="12"/>
      <c r="AE81" s="12"/>
      <c r="AF81" s="12"/>
      <c r="AG81" s="12"/>
      <c r="AH81" s="18" t="s">
        <v>0</v>
      </c>
    </row>
    <row r="82" spans="2:34" x14ac:dyDescent="0.25">
      <c r="B82" s="24">
        <v>79</v>
      </c>
      <c r="C82" s="18" t="s">
        <v>0</v>
      </c>
      <c r="D82" s="2"/>
      <c r="E82" s="18" t="s">
        <v>0</v>
      </c>
      <c r="F82" s="2"/>
      <c r="G82" s="2"/>
      <c r="H82" s="64" t="s">
        <v>295</v>
      </c>
      <c r="I82" s="29"/>
      <c r="J82" s="18" t="s">
        <v>0</v>
      </c>
      <c r="K82" s="30"/>
      <c r="L82" s="18" t="s">
        <v>0</v>
      </c>
      <c r="M82" s="30"/>
      <c r="N82" s="30"/>
      <c r="O82" s="30"/>
      <c r="P82" s="31"/>
      <c r="Q82" s="31"/>
      <c r="R82" s="30"/>
      <c r="S82" s="30"/>
      <c r="T82" s="18" t="s">
        <v>0</v>
      </c>
      <c r="U82" s="12"/>
      <c r="V82" s="12"/>
      <c r="W82" s="12"/>
      <c r="X82" s="12"/>
      <c r="Y82" s="12"/>
      <c r="Z82" s="12"/>
      <c r="AA82" s="12"/>
      <c r="AB82" s="12"/>
      <c r="AC82" s="18" t="s">
        <v>0</v>
      </c>
      <c r="AD82" s="12"/>
      <c r="AE82" s="12"/>
      <c r="AF82" s="12"/>
      <c r="AG82" s="12"/>
      <c r="AH82" s="18" t="s">
        <v>0</v>
      </c>
    </row>
    <row r="83" spans="2:34" x14ac:dyDescent="0.25">
      <c r="B83" s="22">
        <v>80</v>
      </c>
      <c r="C83" s="18" t="s">
        <v>0</v>
      </c>
      <c r="D83" s="2"/>
      <c r="E83" s="18" t="s">
        <v>0</v>
      </c>
      <c r="F83" s="2"/>
      <c r="G83" s="2"/>
      <c r="H83" s="64" t="s">
        <v>296</v>
      </c>
      <c r="I83" s="60"/>
      <c r="J83" s="18" t="s">
        <v>0</v>
      </c>
      <c r="K83" s="61"/>
      <c r="L83" s="18" t="s">
        <v>0</v>
      </c>
      <c r="M83" s="61"/>
      <c r="N83" s="61"/>
      <c r="O83" s="61"/>
      <c r="P83" s="31"/>
      <c r="Q83" s="31"/>
      <c r="R83" s="61"/>
      <c r="S83" s="61"/>
      <c r="T83" s="18" t="s">
        <v>0</v>
      </c>
      <c r="U83" s="12"/>
      <c r="V83" s="12"/>
      <c r="W83" s="12"/>
      <c r="X83" s="12"/>
      <c r="Y83" s="12"/>
      <c r="Z83" s="12"/>
      <c r="AA83" s="12"/>
      <c r="AB83" s="12"/>
      <c r="AC83" s="18" t="s">
        <v>0</v>
      </c>
      <c r="AD83" s="12"/>
      <c r="AE83" s="12"/>
      <c r="AF83" s="12"/>
      <c r="AG83" s="12"/>
      <c r="AH83" s="18" t="s">
        <v>0</v>
      </c>
    </row>
    <row r="84" spans="2:34" x14ac:dyDescent="0.25">
      <c r="B84" s="24">
        <v>81</v>
      </c>
      <c r="C84" s="18" t="s">
        <v>0</v>
      </c>
      <c r="D84" s="40"/>
      <c r="E84" s="18" t="s">
        <v>0</v>
      </c>
      <c r="F84" s="40"/>
      <c r="G84" s="40"/>
      <c r="H84" s="62" t="s">
        <v>297</v>
      </c>
      <c r="I84" s="62"/>
      <c r="J84" s="18" t="s">
        <v>0</v>
      </c>
      <c r="K84" s="63"/>
      <c r="L84" s="18" t="s">
        <v>0</v>
      </c>
      <c r="M84" s="63"/>
      <c r="N84" s="63"/>
      <c r="O84" s="63"/>
      <c r="P84" s="43"/>
      <c r="Q84" s="43"/>
      <c r="R84" s="63"/>
      <c r="S84" s="63"/>
      <c r="T84" s="18" t="s">
        <v>0</v>
      </c>
      <c r="U84" s="44"/>
      <c r="V84" s="44"/>
      <c r="W84" s="44"/>
      <c r="X84" s="44"/>
      <c r="Y84" s="44"/>
      <c r="Z84" s="44"/>
      <c r="AA84" s="44"/>
      <c r="AB84" s="44"/>
      <c r="AC84" s="18" t="s">
        <v>0</v>
      </c>
      <c r="AD84" s="44"/>
      <c r="AE84" s="44"/>
      <c r="AF84" s="44"/>
      <c r="AG84" s="44"/>
      <c r="AH84" s="18" t="s">
        <v>0</v>
      </c>
    </row>
    <row r="85" spans="2:34" x14ac:dyDescent="0.25">
      <c r="B85" s="22">
        <v>82</v>
      </c>
      <c r="C85" s="18" t="s">
        <v>0</v>
      </c>
      <c r="D85" s="2"/>
      <c r="E85" s="18" t="s">
        <v>0</v>
      </c>
      <c r="F85" s="2"/>
      <c r="G85" s="2"/>
      <c r="H85" s="64" t="s">
        <v>298</v>
      </c>
      <c r="I85" s="64"/>
      <c r="J85" s="18" t="s">
        <v>0</v>
      </c>
      <c r="K85" s="61"/>
      <c r="L85" s="18" t="s">
        <v>0</v>
      </c>
      <c r="M85" s="61"/>
      <c r="N85" s="61"/>
      <c r="O85" s="61"/>
      <c r="P85" s="31"/>
      <c r="Q85" s="31"/>
      <c r="R85" s="61"/>
      <c r="S85" s="61"/>
      <c r="T85" s="18" t="s">
        <v>0</v>
      </c>
      <c r="U85" s="12"/>
      <c r="V85" s="12"/>
      <c r="W85" s="12"/>
      <c r="X85" s="12"/>
      <c r="Y85" s="12"/>
      <c r="Z85" s="12"/>
      <c r="AA85" s="12"/>
      <c r="AB85" s="12"/>
      <c r="AC85" s="18" t="s">
        <v>0</v>
      </c>
      <c r="AD85" s="12"/>
      <c r="AE85" s="12"/>
      <c r="AF85" s="12"/>
      <c r="AG85" s="12"/>
      <c r="AH85" s="18" t="s">
        <v>0</v>
      </c>
    </row>
    <row r="86" spans="2:34" x14ac:dyDescent="0.25">
      <c r="B86" s="24">
        <v>83</v>
      </c>
      <c r="C86" s="18" t="s">
        <v>0</v>
      </c>
      <c r="D86" s="2"/>
      <c r="E86" s="18" t="s">
        <v>0</v>
      </c>
      <c r="F86" s="2"/>
      <c r="G86" s="2"/>
      <c r="H86" s="64" t="s">
        <v>299</v>
      </c>
      <c r="I86" s="64"/>
      <c r="J86" s="18" t="s">
        <v>0</v>
      </c>
      <c r="K86" s="61"/>
      <c r="L86" s="18" t="s">
        <v>0</v>
      </c>
      <c r="M86" s="61"/>
      <c r="N86" s="61"/>
      <c r="O86" s="61"/>
      <c r="P86" s="31"/>
      <c r="Q86" s="31"/>
      <c r="R86" s="61"/>
      <c r="S86" s="61"/>
      <c r="T86" s="18" t="s">
        <v>0</v>
      </c>
      <c r="U86" s="12"/>
      <c r="V86" s="12"/>
      <c r="W86" s="12"/>
      <c r="X86" s="12"/>
      <c r="Y86" s="12"/>
      <c r="Z86" s="12"/>
      <c r="AA86" s="12"/>
      <c r="AB86" s="12"/>
      <c r="AC86" s="18" t="s">
        <v>0</v>
      </c>
      <c r="AD86" s="12"/>
      <c r="AE86" s="12"/>
      <c r="AF86" s="12"/>
      <c r="AG86" s="12"/>
      <c r="AH86" s="18" t="s">
        <v>0</v>
      </c>
    </row>
    <row r="87" spans="2:34" x14ac:dyDescent="0.25">
      <c r="B87" s="22">
        <v>84</v>
      </c>
      <c r="C87" s="18" t="s">
        <v>0</v>
      </c>
      <c r="D87" s="2"/>
      <c r="E87" s="18" t="s">
        <v>0</v>
      </c>
      <c r="F87" s="2"/>
      <c r="G87" s="2"/>
      <c r="H87" s="64" t="s">
        <v>300</v>
      </c>
      <c r="I87" s="64"/>
      <c r="J87" s="18" t="s">
        <v>0</v>
      </c>
      <c r="K87" s="61"/>
      <c r="L87" s="18" t="s">
        <v>0</v>
      </c>
      <c r="M87" s="61"/>
      <c r="N87" s="61"/>
      <c r="O87" s="61"/>
      <c r="P87" s="31"/>
      <c r="Q87" s="31"/>
      <c r="R87" s="61"/>
      <c r="S87" s="61"/>
      <c r="T87" s="18" t="s">
        <v>0</v>
      </c>
      <c r="U87" s="12"/>
      <c r="V87" s="12"/>
      <c r="W87" s="12"/>
      <c r="X87" s="12"/>
      <c r="Y87" s="12"/>
      <c r="Z87" s="12"/>
      <c r="AA87" s="12"/>
      <c r="AB87" s="12"/>
      <c r="AC87" s="18" t="s">
        <v>0</v>
      </c>
      <c r="AD87" s="12"/>
      <c r="AE87" s="12"/>
      <c r="AF87" s="12"/>
      <c r="AG87" s="12"/>
      <c r="AH87" s="18" t="s">
        <v>0</v>
      </c>
    </row>
    <row r="88" spans="2:34" x14ac:dyDescent="0.25">
      <c r="B88" s="24">
        <v>85</v>
      </c>
      <c r="C88" s="18" t="s">
        <v>0</v>
      </c>
      <c r="D88" s="65"/>
      <c r="E88" s="18" t="s">
        <v>0</v>
      </c>
      <c r="F88" s="65"/>
      <c r="G88" s="65"/>
      <c r="H88" s="333" t="s">
        <v>301</v>
      </c>
      <c r="I88" s="66"/>
      <c r="J88" s="18" t="s">
        <v>0</v>
      </c>
      <c r="K88" s="67"/>
      <c r="L88" s="18" t="s">
        <v>0</v>
      </c>
      <c r="M88" s="67"/>
      <c r="N88" s="67"/>
      <c r="O88" s="67"/>
      <c r="P88" s="68"/>
      <c r="Q88" s="68"/>
      <c r="R88" s="67"/>
      <c r="S88" s="67"/>
      <c r="T88" s="18" t="s">
        <v>0</v>
      </c>
      <c r="U88" s="69"/>
      <c r="V88" s="69"/>
      <c r="W88" s="69"/>
      <c r="X88" s="69"/>
      <c r="Y88" s="69"/>
      <c r="Z88" s="69"/>
      <c r="AA88" s="69"/>
      <c r="AB88" s="69"/>
      <c r="AC88" s="18" t="s">
        <v>0</v>
      </c>
      <c r="AD88" s="69"/>
      <c r="AE88" s="69"/>
      <c r="AF88" s="69"/>
      <c r="AG88" s="69"/>
      <c r="AH88" s="18" t="s">
        <v>0</v>
      </c>
    </row>
    <row r="89" spans="2:34" x14ac:dyDescent="0.25">
      <c r="B89" s="22">
        <v>86</v>
      </c>
      <c r="C89" s="18" t="s">
        <v>0</v>
      </c>
      <c r="D89" s="2"/>
      <c r="E89" s="18" t="s">
        <v>0</v>
      </c>
      <c r="F89" s="2"/>
      <c r="G89" s="2"/>
      <c r="H89" s="64" t="s">
        <v>302</v>
      </c>
      <c r="I89" s="29"/>
      <c r="J89" s="18" t="s">
        <v>0</v>
      </c>
      <c r="K89" s="30"/>
      <c r="L89" s="18" t="s">
        <v>0</v>
      </c>
      <c r="M89" s="30"/>
      <c r="N89" s="30"/>
      <c r="O89" s="30"/>
      <c r="P89" s="31"/>
      <c r="Q89" s="31"/>
      <c r="R89" s="30"/>
      <c r="S89" s="30"/>
      <c r="T89" s="18" t="s">
        <v>0</v>
      </c>
      <c r="U89" s="12"/>
      <c r="V89" s="12"/>
      <c r="W89" s="12"/>
      <c r="X89" s="12"/>
      <c r="Y89" s="12"/>
      <c r="Z89" s="12"/>
      <c r="AA89" s="12"/>
      <c r="AB89" s="12"/>
      <c r="AC89" s="18" t="s">
        <v>0</v>
      </c>
      <c r="AD89" s="12"/>
      <c r="AE89" s="12"/>
      <c r="AF89" s="12"/>
      <c r="AG89" s="12"/>
      <c r="AH89" s="18" t="s">
        <v>0</v>
      </c>
    </row>
    <row r="90" spans="2:34" x14ac:dyDescent="0.25">
      <c r="B90" s="24">
        <v>87</v>
      </c>
      <c r="C90" s="18" t="s">
        <v>0</v>
      </c>
      <c r="D90" s="2"/>
      <c r="E90" s="18" t="s">
        <v>0</v>
      </c>
      <c r="F90" s="2"/>
      <c r="G90" s="2"/>
      <c r="H90" s="64" t="s">
        <v>303</v>
      </c>
      <c r="I90" s="29"/>
      <c r="J90" s="18" t="s">
        <v>0</v>
      </c>
      <c r="K90" s="30"/>
      <c r="L90" s="18" t="s">
        <v>0</v>
      </c>
      <c r="M90" s="30"/>
      <c r="N90" s="30"/>
      <c r="O90" s="30"/>
      <c r="P90" s="31"/>
      <c r="Q90" s="31"/>
      <c r="R90" s="30"/>
      <c r="S90" s="30"/>
      <c r="T90" s="18" t="s">
        <v>0</v>
      </c>
      <c r="U90" s="12"/>
      <c r="V90" s="12"/>
      <c r="W90" s="12"/>
      <c r="X90" s="12"/>
      <c r="Y90" s="12"/>
      <c r="Z90" s="12"/>
      <c r="AA90" s="12"/>
      <c r="AB90" s="12"/>
      <c r="AC90" s="18" t="s">
        <v>0</v>
      </c>
      <c r="AD90" s="12"/>
      <c r="AE90" s="12"/>
      <c r="AF90" s="12"/>
      <c r="AG90" s="12"/>
      <c r="AH90" s="18" t="s">
        <v>0</v>
      </c>
    </row>
    <row r="91" spans="2:34" x14ac:dyDescent="0.25">
      <c r="B91" s="22">
        <v>88</v>
      </c>
      <c r="C91" s="18" t="s">
        <v>0</v>
      </c>
      <c r="D91" s="40"/>
      <c r="E91" s="18" t="s">
        <v>0</v>
      </c>
      <c r="F91" s="40"/>
      <c r="G91" s="40"/>
      <c r="H91" s="62" t="s">
        <v>304</v>
      </c>
      <c r="I91" s="62"/>
      <c r="J91" s="18" t="s">
        <v>0</v>
      </c>
      <c r="K91" s="63"/>
      <c r="L91" s="18" t="s">
        <v>0</v>
      </c>
      <c r="M91" s="63"/>
      <c r="N91" s="63"/>
      <c r="O91" s="63"/>
      <c r="P91" s="43"/>
      <c r="Q91" s="43"/>
      <c r="R91" s="63"/>
      <c r="S91" s="63"/>
      <c r="T91" s="18" t="s">
        <v>0</v>
      </c>
      <c r="U91" s="44"/>
      <c r="V91" s="44"/>
      <c r="W91" s="44"/>
      <c r="X91" s="44"/>
      <c r="Y91" s="44"/>
      <c r="Z91" s="44"/>
      <c r="AA91" s="44"/>
      <c r="AB91" s="44"/>
      <c r="AC91" s="18" t="s">
        <v>0</v>
      </c>
      <c r="AD91" s="44"/>
      <c r="AE91" s="44"/>
      <c r="AF91" s="44"/>
      <c r="AG91" s="44"/>
      <c r="AH91" s="18" t="s">
        <v>0</v>
      </c>
    </row>
    <row r="92" spans="2:34" x14ac:dyDescent="0.25">
      <c r="B92" s="24">
        <v>89</v>
      </c>
      <c r="C92" s="18" t="s">
        <v>0</v>
      </c>
      <c r="D92" s="2"/>
      <c r="E92" s="18" t="s">
        <v>0</v>
      </c>
      <c r="F92" s="2"/>
      <c r="G92" s="2"/>
      <c r="H92" s="64" t="s">
        <v>305</v>
      </c>
      <c r="I92" s="64"/>
      <c r="J92" s="18" t="s">
        <v>0</v>
      </c>
      <c r="K92" s="61"/>
      <c r="L92" s="18" t="s">
        <v>0</v>
      </c>
      <c r="M92" s="61"/>
      <c r="N92" s="61"/>
      <c r="O92" s="61"/>
      <c r="P92" s="31"/>
      <c r="Q92" s="31"/>
      <c r="R92" s="61"/>
      <c r="S92" s="61"/>
      <c r="T92" s="18" t="s">
        <v>0</v>
      </c>
      <c r="U92" s="12"/>
      <c r="V92" s="12"/>
      <c r="W92" s="12"/>
      <c r="X92" s="12"/>
      <c r="Y92" s="12"/>
      <c r="Z92" s="12"/>
      <c r="AA92" s="12"/>
      <c r="AB92" s="12"/>
      <c r="AC92" s="18" t="s">
        <v>0</v>
      </c>
      <c r="AD92" s="12"/>
      <c r="AE92" s="12"/>
      <c r="AF92" s="12"/>
      <c r="AG92" s="12"/>
      <c r="AH92" s="18" t="s">
        <v>0</v>
      </c>
    </row>
    <row r="93" spans="2:34" x14ac:dyDescent="0.25">
      <c r="B93" s="22">
        <v>90</v>
      </c>
      <c r="C93" s="18" t="s">
        <v>0</v>
      </c>
      <c r="D93" s="2"/>
      <c r="E93" s="18" t="s">
        <v>0</v>
      </c>
      <c r="F93" s="2"/>
      <c r="G93" s="2"/>
      <c r="H93" s="64" t="s">
        <v>306</v>
      </c>
      <c r="I93" s="64"/>
      <c r="J93" s="18" t="s">
        <v>0</v>
      </c>
      <c r="K93" s="61"/>
      <c r="L93" s="18" t="s">
        <v>0</v>
      </c>
      <c r="M93" s="61"/>
      <c r="N93" s="61"/>
      <c r="O93" s="61"/>
      <c r="P93" s="31"/>
      <c r="Q93" s="31"/>
      <c r="R93" s="61"/>
      <c r="S93" s="61"/>
      <c r="T93" s="18" t="s">
        <v>0</v>
      </c>
      <c r="U93" s="12"/>
      <c r="V93" s="12"/>
      <c r="W93" s="12"/>
      <c r="X93" s="12"/>
      <c r="Y93" s="12"/>
      <c r="Z93" s="12"/>
      <c r="AA93" s="12"/>
      <c r="AB93" s="12"/>
      <c r="AC93" s="18" t="s">
        <v>0</v>
      </c>
      <c r="AD93" s="12"/>
      <c r="AE93" s="12"/>
      <c r="AF93" s="12"/>
      <c r="AG93" s="12"/>
      <c r="AH93" s="18" t="s">
        <v>0</v>
      </c>
    </row>
    <row r="94" spans="2:34" x14ac:dyDescent="0.25">
      <c r="B94" s="24">
        <v>91</v>
      </c>
      <c r="C94" s="18" t="s">
        <v>0</v>
      </c>
      <c r="D94" s="2"/>
      <c r="E94" s="18" t="s">
        <v>0</v>
      </c>
      <c r="F94" s="2"/>
      <c r="G94" s="2"/>
      <c r="H94" s="64" t="s">
        <v>307</v>
      </c>
      <c r="I94" s="60"/>
      <c r="J94" s="18" t="s">
        <v>0</v>
      </c>
      <c r="K94" s="61"/>
      <c r="L94" s="18" t="s">
        <v>0</v>
      </c>
      <c r="M94" s="61"/>
      <c r="N94" s="61"/>
      <c r="O94" s="61"/>
      <c r="P94" s="31"/>
      <c r="Q94" s="31"/>
      <c r="R94" s="61"/>
      <c r="S94" s="61"/>
      <c r="T94" s="18" t="s">
        <v>0</v>
      </c>
      <c r="U94" s="12"/>
      <c r="V94" s="12"/>
      <c r="W94" s="12"/>
      <c r="X94" s="12"/>
      <c r="Y94" s="12"/>
      <c r="Z94" s="12"/>
      <c r="AA94" s="12"/>
      <c r="AB94" s="12"/>
      <c r="AC94" s="18" t="s">
        <v>0</v>
      </c>
      <c r="AD94" s="12"/>
      <c r="AE94" s="12"/>
      <c r="AF94" s="12"/>
      <c r="AG94" s="12"/>
      <c r="AH94" s="18" t="s">
        <v>0</v>
      </c>
    </row>
    <row r="95" spans="2:34" x14ac:dyDescent="0.25">
      <c r="B95" s="22">
        <v>92</v>
      </c>
      <c r="C95" s="18" t="s">
        <v>0</v>
      </c>
      <c r="D95" s="40"/>
      <c r="E95" s="18" t="s">
        <v>0</v>
      </c>
      <c r="F95" s="40"/>
      <c r="G95" s="40"/>
      <c r="H95" s="62" t="s">
        <v>308</v>
      </c>
      <c r="I95" s="62"/>
      <c r="J95" s="18" t="s">
        <v>0</v>
      </c>
      <c r="K95" s="63"/>
      <c r="L95" s="18" t="s">
        <v>0</v>
      </c>
      <c r="M95" s="63"/>
      <c r="N95" s="63"/>
      <c r="O95" s="63"/>
      <c r="P95" s="43"/>
      <c r="Q95" s="43"/>
      <c r="R95" s="63"/>
      <c r="S95" s="63"/>
      <c r="T95" s="18" t="s">
        <v>0</v>
      </c>
      <c r="U95" s="44"/>
      <c r="V95" s="44"/>
      <c r="W95" s="44"/>
      <c r="X95" s="44"/>
      <c r="Y95" s="44"/>
      <c r="Z95" s="44"/>
      <c r="AA95" s="44"/>
      <c r="AB95" s="44"/>
      <c r="AC95" s="18" t="s">
        <v>0</v>
      </c>
      <c r="AD95" s="44"/>
      <c r="AE95" s="44"/>
      <c r="AF95" s="44"/>
      <c r="AG95" s="44"/>
      <c r="AH95" s="18" t="s">
        <v>0</v>
      </c>
    </row>
    <row r="96" spans="2:34" x14ac:dyDescent="0.25">
      <c r="B96" s="24">
        <v>93</v>
      </c>
      <c r="C96" s="18" t="s">
        <v>0</v>
      </c>
      <c r="D96" s="2"/>
      <c r="E96" s="18" t="s">
        <v>0</v>
      </c>
      <c r="F96" s="2"/>
      <c r="G96" s="2"/>
      <c r="H96" s="64" t="s">
        <v>309</v>
      </c>
      <c r="I96" s="64"/>
      <c r="J96" s="18" t="s">
        <v>0</v>
      </c>
      <c r="K96" s="61"/>
      <c r="L96" s="18" t="s">
        <v>0</v>
      </c>
      <c r="M96" s="61"/>
      <c r="N96" s="61"/>
      <c r="O96" s="61"/>
      <c r="P96" s="31"/>
      <c r="Q96" s="31"/>
      <c r="R96" s="61"/>
      <c r="S96" s="61"/>
      <c r="T96" s="18" t="s">
        <v>0</v>
      </c>
      <c r="U96" s="12"/>
      <c r="V96" s="12"/>
      <c r="W96" s="12"/>
      <c r="X96" s="12"/>
      <c r="Y96" s="12"/>
      <c r="Z96" s="12"/>
      <c r="AA96" s="12"/>
      <c r="AB96" s="12"/>
      <c r="AC96" s="18" t="s">
        <v>0</v>
      </c>
      <c r="AD96" s="12"/>
      <c r="AE96" s="12"/>
      <c r="AF96" s="12"/>
      <c r="AG96" s="12"/>
      <c r="AH96" s="18" t="s">
        <v>0</v>
      </c>
    </row>
    <row r="97" spans="2:34" x14ac:dyDescent="0.25">
      <c r="B97" s="22">
        <v>94</v>
      </c>
      <c r="C97" s="18" t="s">
        <v>0</v>
      </c>
      <c r="D97" s="2"/>
      <c r="E97" s="18" t="s">
        <v>0</v>
      </c>
      <c r="F97" s="2"/>
      <c r="G97" s="2"/>
      <c r="H97" s="64" t="s">
        <v>310</v>
      </c>
      <c r="I97" s="64"/>
      <c r="J97" s="18" t="s">
        <v>0</v>
      </c>
      <c r="K97" s="61"/>
      <c r="L97" s="18" t="s">
        <v>0</v>
      </c>
      <c r="M97" s="61"/>
      <c r="N97" s="61"/>
      <c r="O97" s="61"/>
      <c r="P97" s="31"/>
      <c r="Q97" s="31"/>
      <c r="R97" s="61"/>
      <c r="S97" s="61"/>
      <c r="T97" s="18" t="s">
        <v>0</v>
      </c>
      <c r="U97" s="12"/>
      <c r="V97" s="12"/>
      <c r="W97" s="12"/>
      <c r="X97" s="12"/>
      <c r="Y97" s="12"/>
      <c r="Z97" s="12"/>
      <c r="AA97" s="12"/>
      <c r="AB97" s="12"/>
      <c r="AC97" s="18" t="s">
        <v>0</v>
      </c>
      <c r="AD97" s="12"/>
      <c r="AE97" s="12"/>
      <c r="AF97" s="12"/>
      <c r="AG97" s="12"/>
      <c r="AH97" s="18" t="s">
        <v>0</v>
      </c>
    </row>
    <row r="98" spans="2:34" x14ac:dyDescent="0.25">
      <c r="B98" s="24">
        <v>95</v>
      </c>
      <c r="C98" s="18" t="s">
        <v>0</v>
      </c>
      <c r="D98" s="32"/>
      <c r="E98" s="18" t="s">
        <v>0</v>
      </c>
      <c r="F98" s="32"/>
      <c r="G98" s="32"/>
      <c r="H98" s="334" t="s">
        <v>311</v>
      </c>
      <c r="I98" s="70"/>
      <c r="J98" s="18" t="s">
        <v>0</v>
      </c>
      <c r="K98" s="71"/>
      <c r="L98" s="18" t="s">
        <v>0</v>
      </c>
      <c r="M98" s="71"/>
      <c r="N98" s="71"/>
      <c r="O98" s="71"/>
      <c r="P98" s="37"/>
      <c r="Q98" s="37"/>
      <c r="R98" s="71"/>
      <c r="S98" s="71"/>
      <c r="T98" s="18" t="s">
        <v>0</v>
      </c>
      <c r="U98" s="13"/>
      <c r="V98" s="13"/>
      <c r="W98" s="13"/>
      <c r="X98" s="13"/>
      <c r="Y98" s="13"/>
      <c r="Z98" s="13"/>
      <c r="AA98" s="13"/>
      <c r="AB98" s="13"/>
      <c r="AC98" s="18" t="s">
        <v>0</v>
      </c>
      <c r="AD98" s="13"/>
      <c r="AE98" s="13"/>
      <c r="AF98" s="13"/>
      <c r="AG98" s="13"/>
      <c r="AH98" s="18" t="s">
        <v>0</v>
      </c>
    </row>
    <row r="99" spans="2:34" x14ac:dyDescent="0.25">
      <c r="B99" s="22">
        <v>96</v>
      </c>
      <c r="C99" s="18" t="s">
        <v>0</v>
      </c>
      <c r="D99" s="2"/>
      <c r="E99" s="18" t="s">
        <v>0</v>
      </c>
      <c r="F99" s="2"/>
      <c r="G99" s="2"/>
      <c r="H99" s="64" t="s">
        <v>312</v>
      </c>
      <c r="I99" s="45"/>
      <c r="J99" s="18" t="s">
        <v>0</v>
      </c>
      <c r="K99" s="61"/>
      <c r="L99" s="18" t="s">
        <v>0</v>
      </c>
      <c r="M99" s="61"/>
      <c r="N99" s="61"/>
      <c r="O99" s="61"/>
      <c r="P99" s="31"/>
      <c r="Q99" s="31"/>
      <c r="R99" s="61"/>
      <c r="S99" s="61"/>
      <c r="T99" s="18" t="s">
        <v>0</v>
      </c>
      <c r="U99" s="12"/>
      <c r="V99" s="12"/>
      <c r="W99" s="12"/>
      <c r="X99" s="12"/>
      <c r="Y99" s="12"/>
      <c r="Z99" s="12"/>
      <c r="AA99" s="12"/>
      <c r="AB99" s="12"/>
      <c r="AC99" s="18" t="s">
        <v>0</v>
      </c>
      <c r="AD99" s="12"/>
      <c r="AE99" s="12"/>
      <c r="AF99" s="12"/>
      <c r="AG99" s="12"/>
      <c r="AH99" s="18" t="s">
        <v>0</v>
      </c>
    </row>
    <row r="100" spans="2:34" x14ac:dyDescent="0.25">
      <c r="B100" s="24">
        <v>97</v>
      </c>
      <c r="C100" s="18" t="s">
        <v>0</v>
      </c>
      <c r="D100" s="2"/>
      <c r="E100" s="18" t="s">
        <v>0</v>
      </c>
      <c r="F100" s="2"/>
      <c r="G100" s="2"/>
      <c r="H100" s="64" t="s">
        <v>313</v>
      </c>
      <c r="I100" s="45"/>
      <c r="J100" s="18" t="s">
        <v>0</v>
      </c>
      <c r="K100" s="61"/>
      <c r="L100" s="18" t="s">
        <v>0</v>
      </c>
      <c r="M100" s="61"/>
      <c r="N100" s="61"/>
      <c r="O100" s="61"/>
      <c r="P100" s="31"/>
      <c r="Q100" s="31"/>
      <c r="R100" s="61"/>
      <c r="S100" s="61"/>
      <c r="T100" s="18" t="s">
        <v>0</v>
      </c>
      <c r="U100" s="12"/>
      <c r="V100" s="12"/>
      <c r="W100" s="12"/>
      <c r="X100" s="12"/>
      <c r="Y100" s="12"/>
      <c r="Z100" s="12"/>
      <c r="AA100" s="12"/>
      <c r="AB100" s="12"/>
      <c r="AC100" s="18" t="s">
        <v>0</v>
      </c>
      <c r="AD100" s="12"/>
      <c r="AE100" s="12"/>
      <c r="AF100" s="12"/>
      <c r="AG100" s="12"/>
      <c r="AH100" s="18" t="s">
        <v>0</v>
      </c>
    </row>
    <row r="101" spans="2:34" x14ac:dyDescent="0.25">
      <c r="B101" s="22">
        <v>98</v>
      </c>
      <c r="C101" s="18" t="s">
        <v>0</v>
      </c>
      <c r="D101" s="2"/>
      <c r="E101" s="18" t="s">
        <v>0</v>
      </c>
      <c r="F101" s="2"/>
      <c r="G101" s="2"/>
      <c r="H101" s="64" t="s">
        <v>314</v>
      </c>
      <c r="I101" s="45"/>
      <c r="J101" s="18" t="s">
        <v>0</v>
      </c>
      <c r="K101" s="61"/>
      <c r="L101" s="18" t="s">
        <v>0</v>
      </c>
      <c r="M101" s="61"/>
      <c r="N101" s="61"/>
      <c r="O101" s="61"/>
      <c r="P101" s="31"/>
      <c r="Q101" s="31"/>
      <c r="R101" s="61"/>
      <c r="S101" s="61"/>
      <c r="T101" s="18" t="s">
        <v>0</v>
      </c>
      <c r="U101" s="12"/>
      <c r="V101" s="12"/>
      <c r="W101" s="12"/>
      <c r="X101" s="12"/>
      <c r="Y101" s="12"/>
      <c r="Z101" s="12"/>
      <c r="AA101" s="12"/>
      <c r="AB101" s="12"/>
      <c r="AC101" s="18" t="s">
        <v>0</v>
      </c>
      <c r="AD101" s="12"/>
      <c r="AE101" s="12"/>
      <c r="AF101" s="12"/>
      <c r="AG101" s="12"/>
      <c r="AH101" s="18" t="s">
        <v>0</v>
      </c>
    </row>
    <row r="102" spans="2:34" x14ac:dyDescent="0.25">
      <c r="B102" s="24">
        <v>99</v>
      </c>
      <c r="C102" s="18" t="s">
        <v>0</v>
      </c>
      <c r="D102" s="2"/>
      <c r="E102" s="18" t="s">
        <v>0</v>
      </c>
      <c r="F102" s="2"/>
      <c r="G102" s="2"/>
      <c r="H102" s="335"/>
      <c r="I102" s="72"/>
      <c r="J102" s="18" t="s">
        <v>0</v>
      </c>
      <c r="K102" s="61"/>
      <c r="L102" s="18" t="s">
        <v>0</v>
      </c>
      <c r="M102" s="61"/>
      <c r="N102" s="61"/>
      <c r="O102" s="61"/>
      <c r="P102" s="31"/>
      <c r="Q102" s="31"/>
      <c r="R102" s="61"/>
      <c r="S102" s="61"/>
      <c r="T102" s="18" t="s">
        <v>0</v>
      </c>
      <c r="U102" s="12"/>
      <c r="V102" s="12"/>
      <c r="W102" s="12"/>
      <c r="X102" s="12"/>
      <c r="Y102" s="12"/>
      <c r="Z102" s="12"/>
      <c r="AA102" s="12"/>
      <c r="AB102" s="12"/>
      <c r="AC102" s="18" t="s">
        <v>0</v>
      </c>
      <c r="AD102" s="12"/>
      <c r="AE102" s="12"/>
      <c r="AF102" s="12"/>
      <c r="AG102" s="12"/>
      <c r="AH102" s="18" t="s">
        <v>0</v>
      </c>
    </row>
    <row r="103" spans="2:34" x14ac:dyDescent="0.25">
      <c r="B103" s="22">
        <v>100</v>
      </c>
      <c r="C103" s="18" t="s">
        <v>0</v>
      </c>
      <c r="D103" s="2"/>
      <c r="E103" s="18" t="s">
        <v>0</v>
      </c>
      <c r="F103" s="2"/>
      <c r="G103" s="2"/>
      <c r="H103" s="64" t="s">
        <v>315</v>
      </c>
      <c r="I103" s="45"/>
      <c r="J103" s="18" t="s">
        <v>0</v>
      </c>
      <c r="K103" s="11"/>
      <c r="L103" s="18" t="s">
        <v>0</v>
      </c>
      <c r="M103" s="11"/>
      <c r="N103" s="11"/>
      <c r="O103" s="11"/>
      <c r="P103" s="2"/>
      <c r="Q103" s="2"/>
      <c r="R103" s="11"/>
      <c r="S103" s="11"/>
      <c r="T103" s="18" t="s">
        <v>0</v>
      </c>
      <c r="U103" s="12"/>
      <c r="V103" s="12"/>
      <c r="W103" s="12"/>
      <c r="X103" s="12"/>
      <c r="Y103" s="12"/>
      <c r="Z103" s="12"/>
      <c r="AA103" s="12"/>
      <c r="AB103" s="12"/>
      <c r="AC103" s="18" t="s">
        <v>0</v>
      </c>
      <c r="AD103" s="12"/>
      <c r="AE103" s="12"/>
      <c r="AF103" s="12"/>
      <c r="AG103" s="12"/>
      <c r="AH103" s="18" t="s">
        <v>0</v>
      </c>
    </row>
    <row r="104" spans="2:34" x14ac:dyDescent="0.25">
      <c r="B104" s="24">
        <v>101</v>
      </c>
      <c r="C104" s="18" t="s">
        <v>0</v>
      </c>
      <c r="D104" s="2"/>
      <c r="E104" s="18" t="s">
        <v>0</v>
      </c>
      <c r="F104" s="2"/>
      <c r="G104" s="2"/>
      <c r="H104" s="64" t="s">
        <v>316</v>
      </c>
      <c r="I104" s="45"/>
      <c r="J104" s="18" t="s">
        <v>0</v>
      </c>
      <c r="K104" s="11"/>
      <c r="L104" s="18" t="s">
        <v>0</v>
      </c>
      <c r="M104" s="11"/>
      <c r="N104" s="11"/>
      <c r="O104" s="11"/>
      <c r="P104" s="2"/>
      <c r="Q104" s="2"/>
      <c r="R104" s="11"/>
      <c r="S104" s="11"/>
      <c r="T104" s="18" t="s">
        <v>0</v>
      </c>
      <c r="U104" s="12"/>
      <c r="V104" s="12"/>
      <c r="W104" s="12"/>
      <c r="X104" s="12"/>
      <c r="Y104" s="12"/>
      <c r="Z104" s="12"/>
      <c r="AA104" s="12"/>
      <c r="AB104" s="12"/>
      <c r="AC104" s="18" t="s">
        <v>0</v>
      </c>
      <c r="AD104" s="12"/>
      <c r="AE104" s="12"/>
      <c r="AF104" s="12"/>
      <c r="AG104" s="12"/>
      <c r="AH104" s="18" t="s">
        <v>0</v>
      </c>
    </row>
    <row r="105" spans="2:34" x14ac:dyDescent="0.25">
      <c r="B105" s="22">
        <v>102</v>
      </c>
      <c r="C105" s="18" t="s">
        <v>0</v>
      </c>
      <c r="D105" s="2"/>
      <c r="E105" s="18" t="s">
        <v>0</v>
      </c>
      <c r="F105" s="2"/>
      <c r="G105" s="2"/>
      <c r="H105" s="64" t="s">
        <v>317</v>
      </c>
      <c r="I105" s="45"/>
      <c r="J105" s="18" t="s">
        <v>0</v>
      </c>
      <c r="K105" s="11"/>
      <c r="L105" s="18" t="s">
        <v>0</v>
      </c>
      <c r="M105" s="11"/>
      <c r="N105" s="11"/>
      <c r="O105" s="11"/>
      <c r="P105" s="2"/>
      <c r="Q105" s="2"/>
      <c r="R105" s="11"/>
      <c r="S105" s="11"/>
      <c r="T105" s="18" t="s">
        <v>0</v>
      </c>
      <c r="U105" s="12"/>
      <c r="V105" s="12"/>
      <c r="W105" s="12"/>
      <c r="X105" s="12"/>
      <c r="Y105" s="12"/>
      <c r="Z105" s="12"/>
      <c r="AA105" s="12"/>
      <c r="AB105" s="12"/>
      <c r="AC105" s="18" t="s">
        <v>0</v>
      </c>
      <c r="AD105" s="12"/>
      <c r="AE105" s="12"/>
      <c r="AF105" s="12"/>
      <c r="AG105" s="12"/>
      <c r="AH105" s="18" t="s">
        <v>0</v>
      </c>
    </row>
    <row r="106" spans="2:34" x14ac:dyDescent="0.25">
      <c r="B106" s="24">
        <v>103</v>
      </c>
      <c r="C106" s="18" t="s">
        <v>0</v>
      </c>
      <c r="D106" s="2"/>
      <c r="E106" s="18" t="s">
        <v>0</v>
      </c>
      <c r="F106" s="2"/>
      <c r="G106" s="2"/>
      <c r="H106" s="328" t="s">
        <v>318</v>
      </c>
      <c r="I106" s="73"/>
      <c r="J106" s="18" t="s">
        <v>0</v>
      </c>
      <c r="K106" s="11"/>
      <c r="L106" s="18" t="s">
        <v>0</v>
      </c>
      <c r="M106" s="11"/>
      <c r="N106" s="11"/>
      <c r="O106" s="11"/>
      <c r="P106" s="2"/>
      <c r="Q106" s="2"/>
      <c r="R106" s="11"/>
      <c r="S106" s="11"/>
      <c r="T106" s="18" t="s">
        <v>0</v>
      </c>
      <c r="U106" s="12"/>
      <c r="V106" s="12"/>
      <c r="W106" s="12"/>
      <c r="X106" s="12"/>
      <c r="Y106" s="12"/>
      <c r="Z106" s="12"/>
      <c r="AA106" s="12"/>
      <c r="AB106" s="12"/>
      <c r="AC106" s="18" t="s">
        <v>0</v>
      </c>
      <c r="AD106" s="12"/>
      <c r="AE106" s="12"/>
      <c r="AF106" s="12"/>
      <c r="AG106" s="12"/>
      <c r="AH106" s="18" t="s">
        <v>0</v>
      </c>
    </row>
    <row r="107" spans="2:34" x14ac:dyDescent="0.25">
      <c r="B107" s="22">
        <v>104</v>
      </c>
      <c r="C107" s="18" t="s">
        <v>0</v>
      </c>
      <c r="D107" s="2"/>
      <c r="E107" s="18" t="s">
        <v>0</v>
      </c>
      <c r="F107" s="2"/>
      <c r="G107" s="2"/>
      <c r="H107" s="64" t="s">
        <v>319</v>
      </c>
      <c r="I107" s="45"/>
      <c r="J107" s="18" t="s">
        <v>0</v>
      </c>
      <c r="K107" s="11"/>
      <c r="L107" s="18" t="s">
        <v>0</v>
      </c>
      <c r="M107" s="11"/>
      <c r="N107" s="11"/>
      <c r="O107" s="11"/>
      <c r="P107" s="2"/>
      <c r="Q107" s="2"/>
      <c r="R107" s="11"/>
      <c r="S107" s="11"/>
      <c r="T107" s="18" t="s">
        <v>0</v>
      </c>
      <c r="U107" s="12"/>
      <c r="V107" s="12"/>
      <c r="W107" s="12"/>
      <c r="X107" s="12"/>
      <c r="Y107" s="12"/>
      <c r="Z107" s="12"/>
      <c r="AA107" s="12"/>
      <c r="AB107" s="12"/>
      <c r="AC107" s="18" t="s">
        <v>0</v>
      </c>
      <c r="AD107" s="12"/>
      <c r="AE107" s="12"/>
      <c r="AF107" s="12"/>
      <c r="AG107" s="12"/>
      <c r="AH107" s="18" t="s">
        <v>0</v>
      </c>
    </row>
    <row r="108" spans="2:34" x14ac:dyDescent="0.25">
      <c r="B108" s="24">
        <v>105</v>
      </c>
      <c r="C108" s="18" t="s">
        <v>0</v>
      </c>
      <c r="D108" s="2"/>
      <c r="E108" s="18" t="s">
        <v>0</v>
      </c>
      <c r="F108" s="2"/>
      <c r="G108" s="2"/>
      <c r="H108" s="64" t="s">
        <v>320</v>
      </c>
      <c r="I108" s="45"/>
      <c r="J108" s="18" t="s">
        <v>0</v>
      </c>
      <c r="K108" s="11"/>
      <c r="L108" s="18" t="s">
        <v>0</v>
      </c>
      <c r="M108" s="11"/>
      <c r="N108" s="11"/>
      <c r="O108" s="11"/>
      <c r="P108" s="2"/>
      <c r="Q108" s="2"/>
      <c r="R108" s="11"/>
      <c r="S108" s="11"/>
      <c r="T108" s="18" t="s">
        <v>0</v>
      </c>
      <c r="U108" s="12"/>
      <c r="V108" s="12"/>
      <c r="W108" s="12"/>
      <c r="X108" s="12"/>
      <c r="Y108" s="12"/>
      <c r="Z108" s="12"/>
      <c r="AA108" s="12"/>
      <c r="AB108" s="12"/>
      <c r="AC108" s="18" t="s">
        <v>0</v>
      </c>
      <c r="AD108" s="12"/>
      <c r="AE108" s="12"/>
      <c r="AF108" s="12"/>
      <c r="AG108" s="12"/>
      <c r="AH108" s="18" t="s">
        <v>0</v>
      </c>
    </row>
    <row r="109" spans="2:34" x14ac:dyDescent="0.25">
      <c r="B109" s="22">
        <v>106</v>
      </c>
      <c r="C109" s="18" t="s">
        <v>0</v>
      </c>
      <c r="D109" s="2"/>
      <c r="E109" s="18" t="s">
        <v>0</v>
      </c>
      <c r="F109" s="2"/>
      <c r="G109" s="2"/>
      <c r="H109" s="64" t="s">
        <v>321</v>
      </c>
      <c r="I109" s="45"/>
      <c r="J109" s="18" t="s">
        <v>0</v>
      </c>
      <c r="K109" s="11"/>
      <c r="L109" s="18" t="s">
        <v>0</v>
      </c>
      <c r="M109" s="11"/>
      <c r="N109" s="11"/>
      <c r="O109" s="11"/>
      <c r="P109" s="2"/>
      <c r="Q109" s="2"/>
      <c r="R109" s="11"/>
      <c r="S109" s="11"/>
      <c r="T109" s="18" t="s">
        <v>0</v>
      </c>
      <c r="U109" s="12"/>
      <c r="V109" s="12"/>
      <c r="W109" s="12"/>
      <c r="X109" s="12"/>
      <c r="Y109" s="12"/>
      <c r="Z109" s="12"/>
      <c r="AA109" s="12"/>
      <c r="AB109" s="12"/>
      <c r="AC109" s="18" t="s">
        <v>0</v>
      </c>
      <c r="AD109" s="12"/>
      <c r="AE109" s="12"/>
      <c r="AF109" s="12"/>
      <c r="AG109" s="12"/>
      <c r="AH109" s="18" t="s">
        <v>0</v>
      </c>
    </row>
    <row r="110" spans="2:34" x14ac:dyDescent="0.25">
      <c r="B110" s="24">
        <v>107</v>
      </c>
      <c r="C110" s="18" t="s">
        <v>0</v>
      </c>
      <c r="D110" s="2"/>
      <c r="E110" s="18" t="s">
        <v>0</v>
      </c>
      <c r="F110" s="2"/>
      <c r="G110" s="2"/>
      <c r="H110" s="335"/>
      <c r="I110" s="72"/>
      <c r="J110" s="18" t="s">
        <v>0</v>
      </c>
      <c r="K110" s="11"/>
      <c r="L110" s="18" t="s">
        <v>0</v>
      </c>
      <c r="M110" s="11"/>
      <c r="N110" s="11"/>
      <c r="O110" s="11"/>
      <c r="P110" s="2"/>
      <c r="Q110" s="2"/>
      <c r="R110" s="11"/>
      <c r="S110" s="11"/>
      <c r="T110" s="18" t="s">
        <v>0</v>
      </c>
      <c r="U110" s="12"/>
      <c r="V110" s="12"/>
      <c r="W110" s="12"/>
      <c r="X110" s="12"/>
      <c r="Y110" s="12"/>
      <c r="Z110" s="12"/>
      <c r="AA110" s="12"/>
      <c r="AB110" s="12"/>
      <c r="AC110" s="18" t="s">
        <v>0</v>
      </c>
      <c r="AD110" s="12"/>
      <c r="AE110" s="12"/>
      <c r="AF110" s="12"/>
      <c r="AG110" s="12"/>
      <c r="AH110" s="18" t="s">
        <v>0</v>
      </c>
    </row>
    <row r="111" spans="2:34" x14ac:dyDescent="0.25">
      <c r="B111" s="22">
        <v>108</v>
      </c>
      <c r="C111" s="18" t="s">
        <v>0</v>
      </c>
      <c r="D111" s="2"/>
      <c r="E111" s="18" t="s">
        <v>0</v>
      </c>
      <c r="F111" s="2"/>
      <c r="G111" s="2"/>
      <c r="H111" s="336" t="s">
        <v>322</v>
      </c>
      <c r="I111" s="74"/>
      <c r="J111" s="18" t="s">
        <v>0</v>
      </c>
      <c r="K111" s="11"/>
      <c r="L111" s="18" t="s">
        <v>0</v>
      </c>
      <c r="M111" s="11"/>
      <c r="N111" s="11"/>
      <c r="O111" s="11"/>
      <c r="P111" s="2"/>
      <c r="Q111" s="2"/>
      <c r="R111" s="11"/>
      <c r="S111" s="11"/>
      <c r="T111" s="18" t="s">
        <v>0</v>
      </c>
      <c r="U111" s="12"/>
      <c r="V111" s="12"/>
      <c r="W111" s="12"/>
      <c r="X111" s="12"/>
      <c r="Y111" s="12"/>
      <c r="Z111" s="12"/>
      <c r="AA111" s="12"/>
      <c r="AB111" s="12"/>
      <c r="AC111" s="18" t="s">
        <v>0</v>
      </c>
      <c r="AD111" s="12"/>
      <c r="AE111" s="12"/>
      <c r="AF111" s="12"/>
      <c r="AG111" s="12"/>
      <c r="AH111" s="18" t="s">
        <v>0</v>
      </c>
    </row>
    <row r="112" spans="2:34" x14ac:dyDescent="0.25">
      <c r="B112" s="24">
        <v>109</v>
      </c>
      <c r="C112" s="18" t="s">
        <v>0</v>
      </c>
      <c r="D112" s="32"/>
      <c r="E112" s="18" t="s">
        <v>0</v>
      </c>
      <c r="F112" s="32"/>
      <c r="G112" s="32"/>
      <c r="H112" s="334" t="s">
        <v>323</v>
      </c>
      <c r="I112" s="75"/>
      <c r="J112" s="18" t="s">
        <v>0</v>
      </c>
      <c r="K112" s="10"/>
      <c r="L112" s="18" t="s">
        <v>0</v>
      </c>
      <c r="M112" s="10"/>
      <c r="N112" s="10"/>
      <c r="O112" s="10"/>
      <c r="P112" s="32"/>
      <c r="Q112" s="32"/>
      <c r="R112" s="10"/>
      <c r="S112" s="10"/>
      <c r="T112" s="18" t="s">
        <v>0</v>
      </c>
      <c r="U112" s="13"/>
      <c r="V112" s="13"/>
      <c r="W112" s="13"/>
      <c r="X112" s="13"/>
      <c r="Y112" s="13"/>
      <c r="Z112" s="13"/>
      <c r="AA112" s="13"/>
      <c r="AB112" s="13"/>
      <c r="AC112" s="18" t="s">
        <v>0</v>
      </c>
      <c r="AD112" s="13"/>
      <c r="AE112" s="13"/>
      <c r="AF112" s="13"/>
      <c r="AG112" s="13"/>
      <c r="AH112" s="18" t="s">
        <v>0</v>
      </c>
    </row>
    <row r="113" spans="2:34" x14ac:dyDescent="0.25">
      <c r="B113" s="22">
        <v>110</v>
      </c>
      <c r="C113" s="18" t="s">
        <v>0</v>
      </c>
      <c r="D113" s="2"/>
      <c r="E113" s="18" t="s">
        <v>0</v>
      </c>
      <c r="F113" s="2"/>
      <c r="G113" s="2"/>
      <c r="H113" s="64" t="s">
        <v>324</v>
      </c>
      <c r="I113" s="45"/>
      <c r="J113" s="18" t="s">
        <v>0</v>
      </c>
      <c r="K113" s="11"/>
      <c r="L113" s="18" t="s">
        <v>0</v>
      </c>
      <c r="M113" s="11"/>
      <c r="N113" s="11"/>
      <c r="O113" s="11"/>
      <c r="P113" s="2"/>
      <c r="Q113" s="2"/>
      <c r="R113" s="11"/>
      <c r="S113" s="11"/>
      <c r="T113" s="18" t="s">
        <v>0</v>
      </c>
      <c r="U113" s="12"/>
      <c r="V113" s="12"/>
      <c r="W113" s="12"/>
      <c r="X113" s="12"/>
      <c r="Y113" s="12"/>
      <c r="Z113" s="12"/>
      <c r="AA113" s="12"/>
      <c r="AB113" s="12"/>
      <c r="AC113" s="18" t="s">
        <v>0</v>
      </c>
      <c r="AD113" s="12"/>
      <c r="AE113" s="12"/>
      <c r="AF113" s="12"/>
      <c r="AG113" s="12"/>
      <c r="AH113" s="18" t="s">
        <v>0</v>
      </c>
    </row>
    <row r="114" spans="2:34" x14ac:dyDescent="0.25">
      <c r="B114" s="24">
        <v>111</v>
      </c>
      <c r="C114" s="18" t="s">
        <v>0</v>
      </c>
      <c r="D114" s="2"/>
      <c r="E114" s="18" t="s">
        <v>0</v>
      </c>
      <c r="F114" s="2"/>
      <c r="G114" s="2"/>
      <c r="H114" s="64" t="s">
        <v>325</v>
      </c>
      <c r="I114" s="45"/>
      <c r="J114" s="18" t="s">
        <v>0</v>
      </c>
      <c r="K114" s="11"/>
      <c r="L114" s="18" t="s">
        <v>0</v>
      </c>
      <c r="M114" s="11"/>
      <c r="N114" s="11"/>
      <c r="O114" s="11"/>
      <c r="P114" s="2"/>
      <c r="Q114" s="2"/>
      <c r="R114" s="11"/>
      <c r="S114" s="11"/>
      <c r="T114" s="18" t="s">
        <v>0</v>
      </c>
      <c r="U114" s="12"/>
      <c r="V114" s="12"/>
      <c r="W114" s="12"/>
      <c r="X114" s="12"/>
      <c r="Y114" s="12"/>
      <c r="Z114" s="12"/>
      <c r="AA114" s="12"/>
      <c r="AB114" s="12"/>
      <c r="AC114" s="18" t="s">
        <v>0</v>
      </c>
      <c r="AD114" s="12"/>
      <c r="AE114" s="12"/>
      <c r="AF114" s="12"/>
      <c r="AG114" s="12"/>
      <c r="AH114" s="18" t="s">
        <v>0</v>
      </c>
    </row>
    <row r="115" spans="2:34" x14ac:dyDescent="0.25">
      <c r="B115" s="22">
        <v>112</v>
      </c>
      <c r="C115" s="18" t="s">
        <v>0</v>
      </c>
      <c r="D115" s="2"/>
      <c r="E115" s="18" t="s">
        <v>0</v>
      </c>
      <c r="F115" s="2"/>
      <c r="G115" s="2"/>
      <c r="H115" s="64" t="s">
        <v>326</v>
      </c>
      <c r="I115" s="45"/>
      <c r="J115" s="18" t="s">
        <v>0</v>
      </c>
      <c r="K115" s="11"/>
      <c r="L115" s="18" t="s">
        <v>0</v>
      </c>
      <c r="M115" s="11"/>
      <c r="N115" s="11"/>
      <c r="O115" s="11"/>
      <c r="P115" s="2"/>
      <c r="Q115" s="2"/>
      <c r="R115" s="11"/>
      <c r="S115" s="11"/>
      <c r="T115" s="18" t="s">
        <v>0</v>
      </c>
      <c r="U115" s="12"/>
      <c r="V115" s="12"/>
      <c r="W115" s="12"/>
      <c r="X115" s="12"/>
      <c r="Y115" s="12"/>
      <c r="Z115" s="12"/>
      <c r="AA115" s="12"/>
      <c r="AB115" s="12"/>
      <c r="AC115" s="18" t="s">
        <v>0</v>
      </c>
      <c r="AD115" s="12"/>
      <c r="AE115" s="12"/>
      <c r="AF115" s="12"/>
      <c r="AG115" s="12"/>
      <c r="AH115" s="18" t="s">
        <v>0</v>
      </c>
    </row>
    <row r="116" spans="2:34" x14ac:dyDescent="0.25">
      <c r="B116" s="24">
        <v>113</v>
      </c>
      <c r="C116" s="18" t="s">
        <v>0</v>
      </c>
      <c r="D116" s="2"/>
      <c r="E116" s="18" t="s">
        <v>0</v>
      </c>
      <c r="F116" s="2"/>
      <c r="G116" s="2"/>
      <c r="H116" s="64" t="s">
        <v>327</v>
      </c>
      <c r="I116" s="45"/>
      <c r="J116" s="18" t="s">
        <v>0</v>
      </c>
      <c r="K116" s="11"/>
      <c r="L116" s="18" t="s">
        <v>0</v>
      </c>
      <c r="M116" s="11"/>
      <c r="N116" s="11"/>
      <c r="O116" s="11"/>
      <c r="P116" s="2"/>
      <c r="Q116" s="2"/>
      <c r="R116" s="11"/>
      <c r="S116" s="11"/>
      <c r="T116" s="18" t="s">
        <v>0</v>
      </c>
      <c r="U116" s="12"/>
      <c r="V116" s="12"/>
      <c r="W116" s="12"/>
      <c r="X116" s="12"/>
      <c r="Y116" s="12"/>
      <c r="Z116" s="12"/>
      <c r="AA116" s="12"/>
      <c r="AB116" s="12"/>
      <c r="AC116" s="18" t="s">
        <v>0</v>
      </c>
      <c r="AD116" s="12"/>
      <c r="AE116" s="12"/>
      <c r="AF116" s="12"/>
      <c r="AG116" s="12"/>
      <c r="AH116" s="18" t="s">
        <v>0</v>
      </c>
    </row>
    <row r="117" spans="2:34" x14ac:dyDescent="0.25">
      <c r="B117" s="22">
        <v>114</v>
      </c>
      <c r="C117" s="18" t="s">
        <v>0</v>
      </c>
      <c r="D117" s="2"/>
      <c r="E117" s="18" t="s">
        <v>0</v>
      </c>
      <c r="F117" s="2"/>
      <c r="G117" s="2"/>
      <c r="H117" s="64" t="s">
        <v>328</v>
      </c>
      <c r="I117" s="45"/>
      <c r="J117" s="18" t="s">
        <v>0</v>
      </c>
      <c r="K117" s="11"/>
      <c r="L117" s="18" t="s">
        <v>0</v>
      </c>
      <c r="M117" s="11"/>
      <c r="N117" s="11"/>
      <c r="O117" s="11"/>
      <c r="P117" s="2"/>
      <c r="Q117" s="2"/>
      <c r="R117" s="11"/>
      <c r="S117" s="11"/>
      <c r="T117" s="18" t="s">
        <v>0</v>
      </c>
      <c r="U117" s="12"/>
      <c r="V117" s="12"/>
      <c r="W117" s="12"/>
      <c r="X117" s="12"/>
      <c r="Y117" s="12"/>
      <c r="Z117" s="12"/>
      <c r="AA117" s="12"/>
      <c r="AB117" s="12"/>
      <c r="AC117" s="18" t="s">
        <v>0</v>
      </c>
      <c r="AD117" s="12"/>
      <c r="AE117" s="12"/>
      <c r="AF117" s="12"/>
      <c r="AG117" s="12"/>
      <c r="AH117" s="18" t="s">
        <v>0</v>
      </c>
    </row>
    <row r="118" spans="2:34" x14ac:dyDescent="0.25">
      <c r="B118" s="24">
        <v>115</v>
      </c>
      <c r="C118" s="18" t="s">
        <v>0</v>
      </c>
      <c r="D118" s="2"/>
      <c r="E118" s="18" t="s">
        <v>0</v>
      </c>
      <c r="F118" s="2"/>
      <c r="G118" s="2"/>
      <c r="H118" s="64" t="s">
        <v>329</v>
      </c>
      <c r="I118" s="45"/>
      <c r="J118" s="18" t="s">
        <v>0</v>
      </c>
      <c r="K118" s="11"/>
      <c r="L118" s="18" t="s">
        <v>0</v>
      </c>
      <c r="M118" s="11"/>
      <c r="N118" s="11"/>
      <c r="O118" s="11"/>
      <c r="P118" s="2"/>
      <c r="Q118" s="2"/>
      <c r="R118" s="11"/>
      <c r="S118" s="11"/>
      <c r="T118" s="18" t="s">
        <v>0</v>
      </c>
      <c r="U118" s="12"/>
      <c r="V118" s="12"/>
      <c r="W118" s="12"/>
      <c r="X118" s="12"/>
      <c r="Y118" s="12"/>
      <c r="Z118" s="12"/>
      <c r="AA118" s="12"/>
      <c r="AB118" s="12"/>
      <c r="AC118" s="18" t="s">
        <v>0</v>
      </c>
      <c r="AD118" s="12"/>
      <c r="AE118" s="12"/>
      <c r="AF118" s="12"/>
      <c r="AG118" s="12"/>
      <c r="AH118" s="18" t="s">
        <v>0</v>
      </c>
    </row>
    <row r="119" spans="2:34" x14ac:dyDescent="0.25">
      <c r="B119" s="22">
        <v>116</v>
      </c>
      <c r="C119" s="18" t="s">
        <v>0</v>
      </c>
      <c r="D119" s="2"/>
      <c r="E119" s="18" t="s">
        <v>0</v>
      </c>
      <c r="F119" s="2"/>
      <c r="G119" s="2"/>
      <c r="H119" s="64" t="s">
        <v>330</v>
      </c>
      <c r="I119" s="45"/>
      <c r="J119" s="18" t="s">
        <v>0</v>
      </c>
      <c r="K119" s="11"/>
      <c r="L119" s="18" t="s">
        <v>0</v>
      </c>
      <c r="M119" s="11"/>
      <c r="N119" s="11"/>
      <c r="O119" s="11"/>
      <c r="P119" s="2"/>
      <c r="Q119" s="2"/>
      <c r="R119" s="11"/>
      <c r="S119" s="11"/>
      <c r="T119" s="18" t="s">
        <v>0</v>
      </c>
      <c r="U119" s="12"/>
      <c r="V119" s="12"/>
      <c r="W119" s="12"/>
      <c r="X119" s="12"/>
      <c r="Y119" s="12"/>
      <c r="Z119" s="12"/>
      <c r="AA119" s="12"/>
      <c r="AB119" s="12"/>
      <c r="AC119" s="18" t="s">
        <v>0</v>
      </c>
      <c r="AD119" s="12"/>
      <c r="AE119" s="12"/>
      <c r="AF119" s="12"/>
      <c r="AG119" s="12"/>
      <c r="AH119" s="18" t="s">
        <v>0</v>
      </c>
    </row>
    <row r="120" spans="2:34" x14ac:dyDescent="0.25">
      <c r="B120" s="24">
        <v>117</v>
      </c>
      <c r="C120" s="18" t="s">
        <v>0</v>
      </c>
      <c r="D120" s="2"/>
      <c r="E120" s="18" t="s">
        <v>0</v>
      </c>
      <c r="F120" s="2"/>
      <c r="G120" s="2"/>
      <c r="H120" s="64" t="s">
        <v>331</v>
      </c>
      <c r="I120" s="45"/>
      <c r="J120" s="18" t="s">
        <v>0</v>
      </c>
      <c r="K120" s="11"/>
      <c r="L120" s="18" t="s">
        <v>0</v>
      </c>
      <c r="M120" s="11"/>
      <c r="N120" s="11"/>
      <c r="O120" s="11"/>
      <c r="P120" s="2"/>
      <c r="Q120" s="2"/>
      <c r="R120" s="11"/>
      <c r="S120" s="11"/>
      <c r="T120" s="18" t="s">
        <v>0</v>
      </c>
      <c r="U120" s="12"/>
      <c r="V120" s="12"/>
      <c r="W120" s="12"/>
      <c r="X120" s="12"/>
      <c r="Y120" s="12"/>
      <c r="Z120" s="12"/>
      <c r="AA120" s="12"/>
      <c r="AB120" s="12"/>
      <c r="AC120" s="18" t="s">
        <v>0</v>
      </c>
      <c r="AD120" s="12"/>
      <c r="AE120" s="12"/>
      <c r="AF120" s="12"/>
      <c r="AG120" s="12"/>
      <c r="AH120" s="18" t="s">
        <v>0</v>
      </c>
    </row>
    <row r="121" spans="2:34" x14ac:dyDescent="0.25">
      <c r="B121" s="22">
        <v>118</v>
      </c>
      <c r="C121" s="18" t="s">
        <v>0</v>
      </c>
      <c r="D121" s="2"/>
      <c r="E121" s="18" t="s">
        <v>0</v>
      </c>
      <c r="F121" s="2"/>
      <c r="G121" s="2"/>
      <c r="H121" s="64" t="s">
        <v>332</v>
      </c>
      <c r="I121" s="60"/>
      <c r="J121" s="18" t="s">
        <v>0</v>
      </c>
      <c r="K121" s="11"/>
      <c r="L121" s="18" t="s">
        <v>0</v>
      </c>
      <c r="M121" s="11"/>
      <c r="N121" s="11"/>
      <c r="O121" s="11"/>
      <c r="P121" s="2"/>
      <c r="Q121" s="2"/>
      <c r="R121" s="11"/>
      <c r="S121" s="11"/>
      <c r="T121" s="18" t="s">
        <v>0</v>
      </c>
      <c r="U121" s="12"/>
      <c r="V121" s="12"/>
      <c r="W121" s="12"/>
      <c r="X121" s="12"/>
      <c r="Y121" s="12"/>
      <c r="Z121" s="12"/>
      <c r="AA121" s="12"/>
      <c r="AB121" s="12"/>
      <c r="AC121" s="18" t="s">
        <v>0</v>
      </c>
      <c r="AD121" s="12"/>
      <c r="AE121" s="12"/>
      <c r="AF121" s="12"/>
      <c r="AG121" s="12"/>
      <c r="AH121" s="18" t="s">
        <v>0</v>
      </c>
    </row>
    <row r="122" spans="2:34" x14ac:dyDescent="0.25">
      <c r="B122" s="24">
        <v>119</v>
      </c>
      <c r="C122" s="18" t="s">
        <v>0</v>
      </c>
      <c r="D122" s="32"/>
      <c r="E122" s="18" t="s">
        <v>0</v>
      </c>
      <c r="F122" s="32"/>
      <c r="G122" s="32"/>
      <c r="H122" s="325" t="s">
        <v>333</v>
      </c>
      <c r="I122" s="76"/>
      <c r="J122" s="18" t="s">
        <v>0</v>
      </c>
      <c r="K122" s="10"/>
      <c r="L122" s="18" t="s">
        <v>0</v>
      </c>
      <c r="M122" s="10"/>
      <c r="N122" s="10"/>
      <c r="O122" s="10"/>
      <c r="P122" s="32"/>
      <c r="Q122" s="32"/>
      <c r="R122" s="10"/>
      <c r="S122" s="10"/>
      <c r="T122" s="18" t="s">
        <v>0</v>
      </c>
      <c r="U122" s="13"/>
      <c r="V122" s="13"/>
      <c r="W122" s="13"/>
      <c r="X122" s="13"/>
      <c r="Y122" s="13"/>
      <c r="Z122" s="13"/>
      <c r="AA122" s="13"/>
      <c r="AB122" s="13"/>
      <c r="AC122" s="18" t="s">
        <v>0</v>
      </c>
      <c r="AD122" s="13"/>
      <c r="AE122" s="13"/>
      <c r="AF122" s="13"/>
      <c r="AG122" s="13"/>
      <c r="AH122" s="18" t="s">
        <v>0</v>
      </c>
    </row>
    <row r="123" spans="2:34" x14ac:dyDescent="0.25">
      <c r="B123" s="22">
        <v>120</v>
      </c>
      <c r="C123" s="18" t="s">
        <v>0</v>
      </c>
      <c r="D123" s="2"/>
      <c r="E123" s="18" t="s">
        <v>0</v>
      </c>
      <c r="F123" s="2"/>
      <c r="G123" s="2"/>
      <c r="H123" s="336" t="s">
        <v>334</v>
      </c>
      <c r="I123" s="74"/>
      <c r="J123" s="18" t="s">
        <v>0</v>
      </c>
      <c r="K123" s="11"/>
      <c r="L123" s="18" t="s">
        <v>0</v>
      </c>
      <c r="M123" s="11"/>
      <c r="N123" s="11"/>
      <c r="O123" s="11"/>
      <c r="P123" s="2"/>
      <c r="Q123" s="2"/>
      <c r="R123" s="11"/>
      <c r="S123" s="11"/>
      <c r="T123" s="18" t="s">
        <v>0</v>
      </c>
      <c r="U123" s="12"/>
      <c r="V123" s="12"/>
      <c r="W123" s="12"/>
      <c r="X123" s="12"/>
      <c r="Y123" s="12"/>
      <c r="Z123" s="12"/>
      <c r="AA123" s="12"/>
      <c r="AB123" s="12"/>
      <c r="AC123" s="18" t="s">
        <v>0</v>
      </c>
      <c r="AD123" s="12"/>
      <c r="AE123" s="12"/>
      <c r="AF123" s="12"/>
      <c r="AG123" s="12"/>
      <c r="AH123" s="18" t="s">
        <v>0</v>
      </c>
    </row>
    <row r="124" spans="2:34" x14ac:dyDescent="0.25">
      <c r="B124" s="24">
        <v>121</v>
      </c>
      <c r="C124" s="18" t="s">
        <v>0</v>
      </c>
      <c r="D124" s="2"/>
      <c r="E124" s="18" t="s">
        <v>0</v>
      </c>
      <c r="F124" s="2"/>
      <c r="G124" s="2"/>
      <c r="H124" s="336" t="s">
        <v>335</v>
      </c>
      <c r="I124" s="74"/>
      <c r="J124" s="18" t="s">
        <v>0</v>
      </c>
      <c r="K124" s="11"/>
      <c r="L124" s="18" t="s">
        <v>0</v>
      </c>
      <c r="M124" s="11"/>
      <c r="N124" s="11"/>
      <c r="O124" s="11"/>
      <c r="P124" s="2"/>
      <c r="Q124" s="2"/>
      <c r="R124" s="11"/>
      <c r="S124" s="11"/>
      <c r="T124" s="18" t="s">
        <v>0</v>
      </c>
      <c r="U124" s="12"/>
      <c r="V124" s="12"/>
      <c r="W124" s="12"/>
      <c r="X124" s="12"/>
      <c r="Y124" s="12"/>
      <c r="Z124" s="12"/>
      <c r="AA124" s="12"/>
      <c r="AB124" s="12"/>
      <c r="AC124" s="18" t="s">
        <v>0</v>
      </c>
      <c r="AD124" s="12"/>
      <c r="AE124" s="12"/>
      <c r="AF124" s="12"/>
      <c r="AG124" s="12"/>
      <c r="AH124" s="18" t="s">
        <v>0</v>
      </c>
    </row>
    <row r="125" spans="2:34" x14ac:dyDescent="0.25">
      <c r="B125" s="22">
        <v>122</v>
      </c>
      <c r="C125" s="18" t="s">
        <v>0</v>
      </c>
      <c r="D125" s="2"/>
      <c r="E125" s="18" t="s">
        <v>0</v>
      </c>
      <c r="F125" s="2"/>
      <c r="G125" s="2"/>
      <c r="H125" s="336" t="s">
        <v>336</v>
      </c>
      <c r="I125" s="74"/>
      <c r="J125" s="18" t="s">
        <v>0</v>
      </c>
      <c r="K125" s="11"/>
      <c r="L125" s="18" t="s">
        <v>0</v>
      </c>
      <c r="M125" s="11"/>
      <c r="N125" s="11"/>
      <c r="O125" s="11"/>
      <c r="P125" s="2"/>
      <c r="Q125" s="2"/>
      <c r="R125" s="11"/>
      <c r="S125" s="11"/>
      <c r="T125" s="18" t="s">
        <v>0</v>
      </c>
      <c r="U125" s="12"/>
      <c r="V125" s="12"/>
      <c r="W125" s="12"/>
      <c r="X125" s="12"/>
      <c r="Y125" s="12"/>
      <c r="Z125" s="12"/>
      <c r="AA125" s="12"/>
      <c r="AB125" s="12"/>
      <c r="AC125" s="18" t="s">
        <v>0</v>
      </c>
      <c r="AD125" s="12"/>
      <c r="AE125" s="12"/>
      <c r="AF125" s="12"/>
      <c r="AG125" s="12"/>
      <c r="AH125" s="18" t="s">
        <v>0</v>
      </c>
    </row>
    <row r="126" spans="2:34" x14ac:dyDescent="0.25">
      <c r="B126" s="24">
        <v>123</v>
      </c>
      <c r="C126" s="18" t="s">
        <v>0</v>
      </c>
      <c r="D126" s="2"/>
      <c r="E126" s="18" t="s">
        <v>0</v>
      </c>
      <c r="F126" s="2"/>
      <c r="G126" s="2"/>
      <c r="H126" s="336" t="s">
        <v>337</v>
      </c>
      <c r="I126" s="74"/>
      <c r="J126" s="18" t="s">
        <v>0</v>
      </c>
      <c r="K126" s="11"/>
      <c r="L126" s="18" t="s">
        <v>0</v>
      </c>
      <c r="M126" s="11"/>
      <c r="N126" s="11"/>
      <c r="O126" s="11"/>
      <c r="P126" s="2"/>
      <c r="Q126" s="2"/>
      <c r="R126" s="11"/>
      <c r="S126" s="11"/>
      <c r="T126" s="18" t="s">
        <v>0</v>
      </c>
      <c r="U126" s="12"/>
      <c r="V126" s="12"/>
      <c r="W126" s="12"/>
      <c r="X126" s="12"/>
      <c r="Y126" s="12"/>
      <c r="Z126" s="12"/>
      <c r="AA126" s="12"/>
      <c r="AB126" s="12"/>
      <c r="AC126" s="18" t="s">
        <v>0</v>
      </c>
      <c r="AD126" s="12"/>
      <c r="AE126" s="12"/>
      <c r="AF126" s="12"/>
      <c r="AG126" s="12"/>
      <c r="AH126" s="18" t="s">
        <v>0</v>
      </c>
    </row>
    <row r="127" spans="2:34" x14ac:dyDescent="0.25">
      <c r="B127" s="22">
        <v>124</v>
      </c>
      <c r="C127" s="18" t="s">
        <v>0</v>
      </c>
      <c r="D127" s="2"/>
      <c r="E127" s="18" t="s">
        <v>0</v>
      </c>
      <c r="F127" s="2"/>
      <c r="G127" s="2"/>
      <c r="H127" s="336" t="s">
        <v>338</v>
      </c>
      <c r="I127" s="74"/>
      <c r="J127" s="18" t="s">
        <v>0</v>
      </c>
      <c r="K127" s="11"/>
      <c r="L127" s="18" t="s">
        <v>0</v>
      </c>
      <c r="M127" s="11"/>
      <c r="N127" s="11"/>
      <c r="O127" s="11"/>
      <c r="P127" s="2"/>
      <c r="Q127" s="2"/>
      <c r="R127" s="11"/>
      <c r="S127" s="11"/>
      <c r="T127" s="18" t="s">
        <v>0</v>
      </c>
      <c r="U127" s="12"/>
      <c r="V127" s="12"/>
      <c r="W127" s="12"/>
      <c r="X127" s="12"/>
      <c r="Y127" s="12"/>
      <c r="Z127" s="12"/>
      <c r="AA127" s="12"/>
      <c r="AB127" s="12"/>
      <c r="AC127" s="18" t="s">
        <v>0</v>
      </c>
      <c r="AD127" s="12"/>
      <c r="AE127" s="12"/>
      <c r="AF127" s="12"/>
      <c r="AG127" s="12"/>
      <c r="AH127" s="18" t="s">
        <v>0</v>
      </c>
    </row>
    <row r="128" spans="2:34" x14ac:dyDescent="0.25">
      <c r="B128" s="24">
        <v>125</v>
      </c>
      <c r="C128" s="18" t="s">
        <v>0</v>
      </c>
      <c r="D128" s="2"/>
      <c r="E128" s="18" t="s">
        <v>0</v>
      </c>
      <c r="F128" s="2"/>
      <c r="G128" s="2"/>
      <c r="H128" s="336" t="s">
        <v>339</v>
      </c>
      <c r="I128" s="74"/>
      <c r="J128" s="18" t="s">
        <v>0</v>
      </c>
      <c r="K128" s="11"/>
      <c r="L128" s="18" t="s">
        <v>0</v>
      </c>
      <c r="M128" s="11"/>
      <c r="N128" s="11"/>
      <c r="O128" s="11"/>
      <c r="P128" s="2"/>
      <c r="Q128" s="2"/>
      <c r="R128" s="11"/>
      <c r="S128" s="11"/>
      <c r="T128" s="18" t="s">
        <v>0</v>
      </c>
      <c r="U128" s="12"/>
      <c r="V128" s="12"/>
      <c r="W128" s="12"/>
      <c r="X128" s="12"/>
      <c r="Y128" s="12"/>
      <c r="Z128" s="12"/>
      <c r="AA128" s="12"/>
      <c r="AB128" s="12"/>
      <c r="AC128" s="18" t="s">
        <v>0</v>
      </c>
      <c r="AD128" s="12"/>
      <c r="AE128" s="12"/>
      <c r="AF128" s="12"/>
      <c r="AG128" s="12"/>
      <c r="AH128" s="18" t="s">
        <v>0</v>
      </c>
    </row>
    <row r="129" spans="2:34" x14ac:dyDescent="0.25">
      <c r="B129" s="22">
        <v>126</v>
      </c>
      <c r="C129" s="18" t="s">
        <v>0</v>
      </c>
      <c r="D129" s="32"/>
      <c r="E129" s="18" t="s">
        <v>0</v>
      </c>
      <c r="F129" s="32"/>
      <c r="G129" s="32"/>
      <c r="H129" s="334" t="s">
        <v>340</v>
      </c>
      <c r="I129" s="70"/>
      <c r="J129" s="18" t="s">
        <v>0</v>
      </c>
      <c r="K129" s="10"/>
      <c r="L129" s="18" t="s">
        <v>0</v>
      </c>
      <c r="M129" s="10"/>
      <c r="N129" s="10"/>
      <c r="O129" s="10"/>
      <c r="P129" s="32"/>
      <c r="Q129" s="32"/>
      <c r="R129" s="10"/>
      <c r="S129" s="10"/>
      <c r="T129" s="18" t="s">
        <v>0</v>
      </c>
      <c r="U129" s="13"/>
      <c r="V129" s="13"/>
      <c r="W129" s="13"/>
      <c r="X129" s="13"/>
      <c r="Y129" s="13"/>
      <c r="Z129" s="13"/>
      <c r="AA129" s="13"/>
      <c r="AB129" s="13"/>
      <c r="AC129" s="18" t="s">
        <v>0</v>
      </c>
      <c r="AD129" s="13"/>
      <c r="AE129" s="13"/>
      <c r="AF129" s="13"/>
      <c r="AG129" s="13"/>
      <c r="AH129" s="18" t="s">
        <v>0</v>
      </c>
    </row>
    <row r="130" spans="2:34" x14ac:dyDescent="0.25">
      <c r="B130" s="24">
        <v>127</v>
      </c>
      <c r="C130" s="18" t="s">
        <v>0</v>
      </c>
      <c r="D130" s="2"/>
      <c r="E130" s="18" t="s">
        <v>0</v>
      </c>
      <c r="F130" s="2"/>
      <c r="G130" s="2"/>
      <c r="H130" s="64" t="s">
        <v>341</v>
      </c>
      <c r="I130" s="45"/>
      <c r="J130" s="18" t="s">
        <v>0</v>
      </c>
      <c r="K130" s="11"/>
      <c r="L130" s="18" t="s">
        <v>0</v>
      </c>
      <c r="M130" s="11"/>
      <c r="N130" s="11"/>
      <c r="O130" s="11"/>
      <c r="P130" s="2"/>
      <c r="Q130" s="2"/>
      <c r="R130" s="11"/>
      <c r="S130" s="11"/>
      <c r="T130" s="18" t="s">
        <v>0</v>
      </c>
      <c r="U130" s="12"/>
      <c r="V130" s="12"/>
      <c r="W130" s="12"/>
      <c r="X130" s="12"/>
      <c r="Y130" s="12"/>
      <c r="Z130" s="12"/>
      <c r="AA130" s="12"/>
      <c r="AB130" s="12"/>
      <c r="AC130" s="18" t="s">
        <v>0</v>
      </c>
      <c r="AD130" s="12"/>
      <c r="AE130" s="12"/>
      <c r="AF130" s="12"/>
      <c r="AG130" s="12"/>
      <c r="AH130" s="18" t="s">
        <v>0</v>
      </c>
    </row>
    <row r="131" spans="2:34" x14ac:dyDescent="0.25">
      <c r="B131" s="22">
        <v>128</v>
      </c>
      <c r="C131" s="18" t="s">
        <v>0</v>
      </c>
      <c r="D131" s="2"/>
      <c r="E131" s="18" t="s">
        <v>0</v>
      </c>
      <c r="F131" s="2"/>
      <c r="G131" s="2"/>
      <c r="H131" s="64" t="s">
        <v>342</v>
      </c>
      <c r="I131" s="45"/>
      <c r="J131" s="18" t="s">
        <v>0</v>
      </c>
      <c r="K131" s="11"/>
      <c r="L131" s="18" t="s">
        <v>0</v>
      </c>
      <c r="M131" s="11"/>
      <c r="N131" s="11"/>
      <c r="O131" s="11"/>
      <c r="P131" s="2"/>
      <c r="Q131" s="2"/>
      <c r="R131" s="11"/>
      <c r="S131" s="11"/>
      <c r="T131" s="18" t="s">
        <v>0</v>
      </c>
      <c r="U131" s="12"/>
      <c r="V131" s="12"/>
      <c r="W131" s="12"/>
      <c r="X131" s="12"/>
      <c r="Y131" s="12"/>
      <c r="Z131" s="12"/>
      <c r="AA131" s="12"/>
      <c r="AB131" s="12"/>
      <c r="AC131" s="18" t="s">
        <v>0</v>
      </c>
      <c r="AD131" s="12"/>
      <c r="AE131" s="12"/>
      <c r="AF131" s="12"/>
      <c r="AG131" s="12"/>
      <c r="AH131" s="18" t="s">
        <v>0</v>
      </c>
    </row>
    <row r="132" spans="2:34" x14ac:dyDescent="0.25">
      <c r="B132" s="24">
        <v>129</v>
      </c>
      <c r="C132" s="18" t="s">
        <v>0</v>
      </c>
      <c r="D132" s="2"/>
      <c r="E132" s="18" t="s">
        <v>0</v>
      </c>
      <c r="F132" s="2"/>
      <c r="G132" s="2"/>
      <c r="H132" s="64" t="s">
        <v>343</v>
      </c>
      <c r="I132" s="45"/>
      <c r="J132" s="18" t="s">
        <v>0</v>
      </c>
      <c r="K132" s="11"/>
      <c r="L132" s="18" t="s">
        <v>0</v>
      </c>
      <c r="M132" s="11"/>
      <c r="N132" s="11"/>
      <c r="O132" s="11"/>
      <c r="P132" s="2"/>
      <c r="Q132" s="2"/>
      <c r="R132" s="11"/>
      <c r="S132" s="11"/>
      <c r="T132" s="18" t="s">
        <v>0</v>
      </c>
      <c r="U132" s="12"/>
      <c r="V132" s="12"/>
      <c r="W132" s="12"/>
      <c r="X132" s="12"/>
      <c r="Y132" s="12"/>
      <c r="Z132" s="12"/>
      <c r="AA132" s="12"/>
      <c r="AB132" s="12"/>
      <c r="AC132" s="18" t="s">
        <v>0</v>
      </c>
      <c r="AD132" s="12"/>
      <c r="AE132" s="12"/>
      <c r="AF132" s="12"/>
      <c r="AG132" s="12"/>
      <c r="AH132" s="18" t="s">
        <v>0</v>
      </c>
    </row>
    <row r="133" spans="2:34" x14ac:dyDescent="0.25">
      <c r="B133" s="22">
        <v>130</v>
      </c>
      <c r="C133" s="18" t="s">
        <v>0</v>
      </c>
      <c r="D133" s="2"/>
      <c r="E133" s="18" t="s">
        <v>0</v>
      </c>
      <c r="F133" s="2"/>
      <c r="G133" s="2"/>
      <c r="H133" s="64" t="s">
        <v>344</v>
      </c>
      <c r="I133" s="45"/>
      <c r="J133" s="18" t="s">
        <v>0</v>
      </c>
      <c r="K133" s="11"/>
      <c r="L133" s="18" t="s">
        <v>0</v>
      </c>
      <c r="M133" s="11"/>
      <c r="N133" s="11"/>
      <c r="O133" s="11"/>
      <c r="P133" s="2"/>
      <c r="Q133" s="2"/>
      <c r="R133" s="11"/>
      <c r="S133" s="11"/>
      <c r="T133" s="18" t="s">
        <v>0</v>
      </c>
      <c r="U133" s="12"/>
      <c r="V133" s="12"/>
      <c r="W133" s="12"/>
      <c r="X133" s="12"/>
      <c r="Y133" s="12"/>
      <c r="Z133" s="12"/>
      <c r="AA133" s="12"/>
      <c r="AB133" s="12"/>
      <c r="AC133" s="18" t="s">
        <v>0</v>
      </c>
      <c r="AD133" s="12"/>
      <c r="AE133" s="12"/>
      <c r="AF133" s="12"/>
      <c r="AG133" s="12"/>
      <c r="AH133" s="18" t="s">
        <v>0</v>
      </c>
    </row>
    <row r="134" spans="2:34" x14ac:dyDescent="0.25">
      <c r="B134" s="24">
        <v>131</v>
      </c>
      <c r="C134" s="18" t="s">
        <v>0</v>
      </c>
      <c r="D134" s="32"/>
      <c r="E134" s="18" t="s">
        <v>0</v>
      </c>
      <c r="F134" s="32"/>
      <c r="G134" s="32"/>
      <c r="H134" s="334" t="s">
        <v>345</v>
      </c>
      <c r="I134" s="70"/>
      <c r="J134" s="18" t="s">
        <v>0</v>
      </c>
      <c r="K134" s="71"/>
      <c r="L134" s="18" t="s">
        <v>0</v>
      </c>
      <c r="M134" s="71"/>
      <c r="N134" s="71"/>
      <c r="O134" s="71"/>
      <c r="P134" s="37"/>
      <c r="Q134" s="37"/>
      <c r="R134" s="71"/>
      <c r="S134" s="71"/>
      <c r="T134" s="18" t="s">
        <v>0</v>
      </c>
      <c r="U134" s="13"/>
      <c r="V134" s="13"/>
      <c r="W134" s="13"/>
      <c r="X134" s="13"/>
      <c r="Y134" s="13"/>
      <c r="Z134" s="13"/>
      <c r="AA134" s="13"/>
      <c r="AB134" s="13"/>
      <c r="AC134" s="18" t="s">
        <v>0</v>
      </c>
      <c r="AD134" s="13"/>
      <c r="AE134" s="13"/>
      <c r="AF134" s="13"/>
      <c r="AG134" s="13"/>
      <c r="AH134" s="18" t="s">
        <v>0</v>
      </c>
    </row>
    <row r="135" spans="2:34" ht="15.75" x14ac:dyDescent="0.25">
      <c r="B135" s="22">
        <v>132</v>
      </c>
      <c r="C135" s="18" t="s">
        <v>0</v>
      </c>
      <c r="D135" s="2"/>
      <c r="E135" s="18" t="s">
        <v>0</v>
      </c>
      <c r="F135" s="2"/>
      <c r="G135" s="2"/>
      <c r="H135" s="337" t="s">
        <v>346</v>
      </c>
      <c r="I135" s="77"/>
      <c r="J135" s="18" t="s">
        <v>0</v>
      </c>
      <c r="K135" s="11"/>
      <c r="L135" s="18" t="s">
        <v>0</v>
      </c>
      <c r="M135" s="11"/>
      <c r="N135" s="11"/>
      <c r="O135" s="11"/>
      <c r="P135" s="31"/>
      <c r="Q135" s="31" t="s">
        <v>347</v>
      </c>
      <c r="R135" s="11"/>
      <c r="S135" s="11"/>
      <c r="T135" s="18" t="s">
        <v>0</v>
      </c>
      <c r="U135" s="12"/>
      <c r="V135" s="12"/>
      <c r="W135" s="12"/>
      <c r="X135" s="12"/>
      <c r="Y135" s="12"/>
      <c r="Z135" s="12"/>
      <c r="AA135" s="12"/>
      <c r="AB135" s="12"/>
      <c r="AC135" s="18" t="s">
        <v>0</v>
      </c>
      <c r="AD135" s="12"/>
      <c r="AE135" s="12"/>
      <c r="AF135" s="12"/>
      <c r="AG135" s="12"/>
      <c r="AH135" s="18" t="s">
        <v>0</v>
      </c>
    </row>
    <row r="136" spans="2:34" x14ac:dyDescent="0.25">
      <c r="B136" s="24">
        <v>133</v>
      </c>
      <c r="C136" s="18" t="s">
        <v>0</v>
      </c>
      <c r="D136" s="2"/>
      <c r="E136" s="18" t="s">
        <v>0</v>
      </c>
      <c r="F136" s="2"/>
      <c r="G136" s="2"/>
      <c r="H136" s="337" t="s">
        <v>348</v>
      </c>
      <c r="I136" s="77"/>
      <c r="J136" s="18" t="s">
        <v>0</v>
      </c>
      <c r="K136" s="11"/>
      <c r="L136" s="18" t="s">
        <v>0</v>
      </c>
      <c r="M136" s="11"/>
      <c r="N136" s="11"/>
      <c r="O136" s="11"/>
      <c r="P136" s="31"/>
      <c r="Q136" s="31" t="s">
        <v>347</v>
      </c>
      <c r="R136" s="11"/>
      <c r="S136" s="11"/>
      <c r="T136" s="18" t="s">
        <v>0</v>
      </c>
      <c r="U136" s="12"/>
      <c r="V136" s="12"/>
      <c r="W136" s="12"/>
      <c r="X136" s="12"/>
      <c r="Y136" s="12"/>
      <c r="Z136" s="12"/>
      <c r="AA136" s="12"/>
      <c r="AB136" s="12"/>
      <c r="AC136" s="18" t="s">
        <v>0</v>
      </c>
      <c r="AD136" s="12"/>
      <c r="AE136" s="12"/>
      <c r="AF136" s="12"/>
      <c r="AG136" s="12"/>
      <c r="AH136" s="18" t="s">
        <v>0</v>
      </c>
    </row>
    <row r="137" spans="2:34" x14ac:dyDescent="0.25">
      <c r="B137" s="22">
        <v>134</v>
      </c>
      <c r="C137" s="18" t="s">
        <v>0</v>
      </c>
      <c r="D137" s="79"/>
      <c r="E137" s="18" t="s">
        <v>0</v>
      </c>
      <c r="F137" s="79"/>
      <c r="G137" s="79"/>
      <c r="H137" s="338" t="s">
        <v>349</v>
      </c>
      <c r="I137" s="80"/>
      <c r="J137" s="18" t="s">
        <v>0</v>
      </c>
      <c r="K137" s="81"/>
      <c r="L137" s="18" t="s">
        <v>0</v>
      </c>
      <c r="M137" s="81"/>
      <c r="N137" s="81"/>
      <c r="O137" s="81"/>
      <c r="P137" s="79"/>
      <c r="Q137" s="79"/>
      <c r="R137" s="81"/>
      <c r="S137" s="81"/>
      <c r="T137" s="18" t="s">
        <v>0</v>
      </c>
      <c r="U137" s="82"/>
      <c r="V137" s="82"/>
      <c r="W137" s="82"/>
      <c r="X137" s="82"/>
      <c r="Y137" s="82"/>
      <c r="Z137" s="82"/>
      <c r="AA137" s="82"/>
      <c r="AB137" s="82"/>
      <c r="AC137" s="18" t="s">
        <v>0</v>
      </c>
      <c r="AD137" s="82"/>
      <c r="AE137" s="82"/>
      <c r="AF137" s="82"/>
      <c r="AG137" s="82"/>
      <c r="AH137" s="18" t="s">
        <v>0</v>
      </c>
    </row>
    <row r="138" spans="2:34" x14ac:dyDescent="0.25">
      <c r="B138" s="24">
        <v>135</v>
      </c>
      <c r="C138" s="18" t="s">
        <v>0</v>
      </c>
      <c r="D138" s="2"/>
      <c r="E138" s="18" t="s">
        <v>0</v>
      </c>
      <c r="F138" s="2"/>
      <c r="G138" s="2"/>
      <c r="H138" s="64" t="s">
        <v>350</v>
      </c>
      <c r="I138" s="45"/>
      <c r="J138" s="18" t="s">
        <v>0</v>
      </c>
      <c r="K138" s="11"/>
      <c r="L138" s="18" t="s">
        <v>0</v>
      </c>
      <c r="M138" s="11"/>
      <c r="N138" s="11"/>
      <c r="O138" s="11"/>
      <c r="P138" s="2"/>
      <c r="Q138" s="2"/>
      <c r="R138" s="11"/>
      <c r="S138" s="11"/>
      <c r="T138" s="18" t="s">
        <v>0</v>
      </c>
      <c r="U138" s="12"/>
      <c r="V138" s="12"/>
      <c r="W138" s="12"/>
      <c r="X138" s="12"/>
      <c r="Y138" s="12"/>
      <c r="Z138" s="12"/>
      <c r="AA138" s="12"/>
      <c r="AB138" s="12"/>
      <c r="AC138" s="18" t="s">
        <v>0</v>
      </c>
      <c r="AD138" s="12"/>
      <c r="AE138" s="12"/>
      <c r="AF138" s="12"/>
      <c r="AG138" s="12"/>
      <c r="AH138" s="18" t="s">
        <v>0</v>
      </c>
    </row>
    <row r="139" spans="2:34" x14ac:dyDescent="0.25">
      <c r="B139" s="22">
        <v>136</v>
      </c>
      <c r="C139" s="18" t="s">
        <v>0</v>
      </c>
      <c r="D139" s="2"/>
      <c r="E139" s="18" t="s">
        <v>0</v>
      </c>
      <c r="F139" s="2"/>
      <c r="G139" s="2"/>
      <c r="H139" s="64" t="s">
        <v>351</v>
      </c>
      <c r="I139" s="45"/>
      <c r="J139" s="18" t="s">
        <v>0</v>
      </c>
      <c r="K139" s="11"/>
      <c r="L139" s="18" t="s">
        <v>0</v>
      </c>
      <c r="M139" s="11"/>
      <c r="N139" s="11"/>
      <c r="O139" s="11"/>
      <c r="P139" s="2"/>
      <c r="Q139" s="2"/>
      <c r="R139" s="11"/>
      <c r="S139" s="11"/>
      <c r="T139" s="18" t="s">
        <v>0</v>
      </c>
      <c r="U139" s="12"/>
      <c r="V139" s="12"/>
      <c r="W139" s="12"/>
      <c r="X139" s="12"/>
      <c r="Y139" s="12"/>
      <c r="Z139" s="12"/>
      <c r="AA139" s="12"/>
      <c r="AB139" s="12"/>
      <c r="AC139" s="18" t="s">
        <v>0</v>
      </c>
      <c r="AD139" s="12"/>
      <c r="AE139" s="12"/>
      <c r="AF139" s="12"/>
      <c r="AG139" s="12"/>
      <c r="AH139" s="18" t="s">
        <v>0</v>
      </c>
    </row>
    <row r="140" spans="2:34" x14ac:dyDescent="0.25">
      <c r="B140" s="24">
        <v>137</v>
      </c>
      <c r="C140" s="18" t="s">
        <v>0</v>
      </c>
      <c r="D140" s="2"/>
      <c r="E140" s="18" t="s">
        <v>0</v>
      </c>
      <c r="F140" s="2"/>
      <c r="G140" s="2"/>
      <c r="H140" s="64" t="s">
        <v>352</v>
      </c>
      <c r="I140" s="45"/>
      <c r="J140" s="18" t="s">
        <v>0</v>
      </c>
      <c r="K140" s="11"/>
      <c r="L140" s="18" t="s">
        <v>0</v>
      </c>
      <c r="M140" s="11"/>
      <c r="N140" s="11"/>
      <c r="O140" s="11"/>
      <c r="P140" s="2"/>
      <c r="Q140" s="2"/>
      <c r="R140" s="11"/>
      <c r="S140" s="11"/>
      <c r="T140" s="18" t="s">
        <v>0</v>
      </c>
      <c r="U140" s="12"/>
      <c r="V140" s="12"/>
      <c r="W140" s="12"/>
      <c r="X140" s="12"/>
      <c r="Y140" s="12"/>
      <c r="Z140" s="12"/>
      <c r="AA140" s="12"/>
      <c r="AB140" s="12"/>
      <c r="AC140" s="18" t="s">
        <v>0</v>
      </c>
      <c r="AD140" s="12"/>
      <c r="AE140" s="12"/>
      <c r="AF140" s="12"/>
      <c r="AG140" s="12"/>
      <c r="AH140" s="18" t="s">
        <v>0</v>
      </c>
    </row>
    <row r="141" spans="2:34" x14ac:dyDescent="0.25">
      <c r="B141" s="22">
        <v>138</v>
      </c>
      <c r="C141" s="18" t="s">
        <v>0</v>
      </c>
      <c r="D141" s="2"/>
      <c r="E141" s="18" t="s">
        <v>0</v>
      </c>
      <c r="F141" s="2"/>
      <c r="G141" s="2"/>
      <c r="H141" s="64" t="s">
        <v>353</v>
      </c>
      <c r="I141" s="45"/>
      <c r="J141" s="18" t="s">
        <v>0</v>
      </c>
      <c r="K141" s="11"/>
      <c r="L141" s="18" t="s">
        <v>0</v>
      </c>
      <c r="M141" s="11"/>
      <c r="N141" s="11"/>
      <c r="O141" s="11"/>
      <c r="P141" s="2"/>
      <c r="Q141" s="2"/>
      <c r="R141" s="11"/>
      <c r="S141" s="11"/>
      <c r="T141" s="18" t="s">
        <v>0</v>
      </c>
      <c r="U141" s="12"/>
      <c r="V141" s="12"/>
      <c r="W141" s="12"/>
      <c r="X141" s="12"/>
      <c r="Y141" s="12"/>
      <c r="Z141" s="12"/>
      <c r="AA141" s="12"/>
      <c r="AB141" s="12"/>
      <c r="AC141" s="18" t="s">
        <v>0</v>
      </c>
      <c r="AD141" s="12"/>
      <c r="AE141" s="12"/>
      <c r="AF141" s="12"/>
      <c r="AG141" s="12"/>
      <c r="AH141" s="18" t="s">
        <v>0</v>
      </c>
    </row>
    <row r="142" spans="2:34" x14ac:dyDescent="0.25">
      <c r="B142" s="24">
        <v>139</v>
      </c>
      <c r="C142" s="18" t="s">
        <v>0</v>
      </c>
      <c r="D142" s="2"/>
      <c r="E142" s="18" t="s">
        <v>0</v>
      </c>
      <c r="F142" s="2"/>
      <c r="G142" s="2"/>
      <c r="H142" s="64" t="s">
        <v>354</v>
      </c>
      <c r="I142" s="45"/>
      <c r="J142" s="18" t="s">
        <v>0</v>
      </c>
      <c r="K142" s="11"/>
      <c r="L142" s="18" t="s">
        <v>0</v>
      </c>
      <c r="M142" s="11"/>
      <c r="N142" s="11"/>
      <c r="O142" s="11"/>
      <c r="P142" s="2"/>
      <c r="Q142" s="2"/>
      <c r="R142" s="11"/>
      <c r="S142" s="11"/>
      <c r="T142" s="18" t="s">
        <v>0</v>
      </c>
      <c r="U142" s="12"/>
      <c r="V142" s="12"/>
      <c r="W142" s="12"/>
      <c r="X142" s="12"/>
      <c r="Y142" s="12"/>
      <c r="Z142" s="12"/>
      <c r="AA142" s="12"/>
      <c r="AB142" s="12"/>
      <c r="AC142" s="18" t="s">
        <v>0</v>
      </c>
      <c r="AD142" s="12"/>
      <c r="AE142" s="12"/>
      <c r="AF142" s="12"/>
      <c r="AG142" s="12"/>
      <c r="AH142" s="18" t="s">
        <v>0</v>
      </c>
    </row>
    <row r="143" spans="2:34" x14ac:dyDescent="0.25">
      <c r="B143" s="22">
        <v>140</v>
      </c>
      <c r="C143" s="18" t="s">
        <v>0</v>
      </c>
      <c r="D143" s="18"/>
      <c r="E143" s="18" t="s">
        <v>0</v>
      </c>
      <c r="F143" s="18"/>
      <c r="G143" s="18"/>
      <c r="H143" s="339"/>
      <c r="I143" s="83"/>
      <c r="J143" s="18" t="s">
        <v>0</v>
      </c>
      <c r="K143" s="84"/>
      <c r="L143" s="18" t="s">
        <v>0</v>
      </c>
      <c r="M143" s="84"/>
      <c r="N143" s="84"/>
      <c r="O143" s="84"/>
      <c r="P143" s="18"/>
      <c r="Q143" s="18"/>
      <c r="R143" s="84"/>
      <c r="S143" s="84"/>
      <c r="T143" s="18" t="s">
        <v>0</v>
      </c>
      <c r="U143" s="21"/>
      <c r="V143" s="21"/>
      <c r="W143" s="21"/>
      <c r="X143" s="21"/>
      <c r="Y143" s="21"/>
      <c r="Z143" s="21"/>
      <c r="AA143" s="21"/>
      <c r="AB143" s="21"/>
      <c r="AC143" s="18" t="s">
        <v>0</v>
      </c>
      <c r="AD143" s="21"/>
      <c r="AE143" s="21"/>
      <c r="AF143" s="21"/>
      <c r="AG143" s="21"/>
      <c r="AH143" s="18" t="s">
        <v>0</v>
      </c>
    </row>
    <row r="144" spans="2:34" x14ac:dyDescent="0.25">
      <c r="B144" s="24">
        <v>141</v>
      </c>
      <c r="C144" s="18" t="s">
        <v>0</v>
      </c>
      <c r="D144" s="32"/>
      <c r="E144" s="18" t="s">
        <v>0</v>
      </c>
      <c r="F144" s="32"/>
      <c r="G144" s="32"/>
      <c r="H144" s="334" t="s">
        <v>355</v>
      </c>
      <c r="I144" s="70"/>
      <c r="J144" s="18" t="s">
        <v>0</v>
      </c>
      <c r="K144" s="71"/>
      <c r="L144" s="18" t="s">
        <v>0</v>
      </c>
      <c r="M144" s="71"/>
      <c r="N144" s="71"/>
      <c r="O144" s="71"/>
      <c r="P144" s="37"/>
      <c r="Q144" s="37"/>
      <c r="R144" s="71"/>
      <c r="S144" s="71"/>
      <c r="T144" s="18" t="s">
        <v>0</v>
      </c>
      <c r="U144" s="13"/>
      <c r="V144" s="13"/>
      <c r="W144" s="13"/>
      <c r="X144" s="13"/>
      <c r="Y144" s="13"/>
      <c r="Z144" s="13"/>
      <c r="AA144" s="13"/>
      <c r="AB144" s="13"/>
      <c r="AC144" s="18" t="s">
        <v>0</v>
      </c>
      <c r="AD144" s="13"/>
      <c r="AE144" s="13"/>
      <c r="AF144" s="13"/>
      <c r="AG144" s="13"/>
      <c r="AH144" s="18" t="s">
        <v>0</v>
      </c>
    </row>
    <row r="145" spans="2:34" x14ac:dyDescent="0.25">
      <c r="B145" s="22">
        <v>142</v>
      </c>
      <c r="C145" s="18" t="s">
        <v>0</v>
      </c>
      <c r="D145" s="2"/>
      <c r="E145" s="18" t="s">
        <v>0</v>
      </c>
      <c r="F145" s="2"/>
      <c r="G145" s="2"/>
      <c r="H145" s="64" t="s">
        <v>356</v>
      </c>
      <c r="I145" s="45"/>
      <c r="J145" s="18" t="s">
        <v>0</v>
      </c>
      <c r="K145" s="61"/>
      <c r="L145" s="18" t="s">
        <v>0</v>
      </c>
      <c r="M145" s="61"/>
      <c r="N145" s="61"/>
      <c r="O145" s="61"/>
      <c r="P145" s="31"/>
      <c r="Q145" s="31"/>
      <c r="R145" s="61"/>
      <c r="S145" s="61"/>
      <c r="T145" s="18" t="s">
        <v>0</v>
      </c>
      <c r="U145" s="12"/>
      <c r="V145" s="12"/>
      <c r="W145" s="12"/>
      <c r="X145" s="12"/>
      <c r="Y145" s="12"/>
      <c r="Z145" s="12"/>
      <c r="AA145" s="12"/>
      <c r="AB145" s="12"/>
      <c r="AC145" s="18" t="s">
        <v>0</v>
      </c>
      <c r="AD145" s="12"/>
      <c r="AE145" s="12"/>
      <c r="AF145" s="12"/>
      <c r="AG145" s="12"/>
      <c r="AH145" s="18" t="s">
        <v>0</v>
      </c>
    </row>
    <row r="146" spans="2:34" x14ac:dyDescent="0.25">
      <c r="B146" s="24">
        <v>143</v>
      </c>
      <c r="C146" s="18" t="s">
        <v>0</v>
      </c>
      <c r="D146" s="85"/>
      <c r="E146" s="18" t="s">
        <v>0</v>
      </c>
      <c r="F146" s="85"/>
      <c r="G146" s="85"/>
      <c r="H146" s="340" t="s">
        <v>357</v>
      </c>
      <c r="I146" s="86"/>
      <c r="J146" s="18" t="s">
        <v>0</v>
      </c>
      <c r="K146" s="87"/>
      <c r="L146" s="18" t="s">
        <v>0</v>
      </c>
      <c r="M146" s="87"/>
      <c r="N146" s="87"/>
      <c r="O146" s="87"/>
      <c r="P146" s="88"/>
      <c r="Q146" s="88"/>
      <c r="R146" s="87"/>
      <c r="S146" s="87"/>
      <c r="T146" s="18" t="s">
        <v>0</v>
      </c>
      <c r="U146" s="89"/>
      <c r="V146" s="89"/>
      <c r="W146" s="89"/>
      <c r="X146" s="89"/>
      <c r="Y146" s="89"/>
      <c r="Z146" s="89"/>
      <c r="AA146" s="89"/>
      <c r="AB146" s="89"/>
      <c r="AC146" s="18" t="s">
        <v>0</v>
      </c>
      <c r="AD146" s="89"/>
      <c r="AE146" s="89"/>
      <c r="AF146" s="89"/>
      <c r="AG146" s="89"/>
      <c r="AH146" s="18" t="s">
        <v>0</v>
      </c>
    </row>
    <row r="147" spans="2:34" x14ac:dyDescent="0.25">
      <c r="B147" s="22">
        <v>144</v>
      </c>
      <c r="C147" s="18" t="s">
        <v>0</v>
      </c>
      <c r="D147" s="2"/>
      <c r="E147" s="18" t="s">
        <v>0</v>
      </c>
      <c r="F147" s="2"/>
      <c r="G147" s="2"/>
      <c r="H147" s="64" t="s">
        <v>358</v>
      </c>
      <c r="I147" s="45"/>
      <c r="J147" s="18" t="s">
        <v>0</v>
      </c>
      <c r="K147" s="11"/>
      <c r="L147" s="18" t="s">
        <v>0</v>
      </c>
      <c r="M147" s="11"/>
      <c r="N147" s="11"/>
      <c r="O147" s="11"/>
      <c r="P147" s="2"/>
      <c r="Q147" s="2"/>
      <c r="R147" s="11"/>
      <c r="S147" s="11"/>
      <c r="T147" s="18" t="s">
        <v>0</v>
      </c>
      <c r="U147" s="12"/>
      <c r="V147" s="12"/>
      <c r="W147" s="12"/>
      <c r="X147" s="12"/>
      <c r="Y147" s="12"/>
      <c r="Z147" s="12"/>
      <c r="AA147" s="12"/>
      <c r="AB147" s="12"/>
      <c r="AC147" s="18" t="s">
        <v>0</v>
      </c>
      <c r="AD147" s="12"/>
      <c r="AE147" s="12"/>
      <c r="AF147" s="12"/>
      <c r="AG147" s="12"/>
      <c r="AH147" s="18" t="s">
        <v>0</v>
      </c>
    </row>
    <row r="148" spans="2:34" x14ac:dyDescent="0.25">
      <c r="B148" s="24">
        <v>145</v>
      </c>
      <c r="C148" s="18" t="s">
        <v>0</v>
      </c>
      <c r="D148" s="79"/>
      <c r="E148" s="18" t="s">
        <v>0</v>
      </c>
      <c r="F148" s="79"/>
      <c r="G148" s="79"/>
      <c r="H148" s="338" t="s">
        <v>359</v>
      </c>
      <c r="I148" s="80"/>
      <c r="J148" s="18" t="s">
        <v>0</v>
      </c>
      <c r="K148" s="90"/>
      <c r="L148" s="18" t="s">
        <v>0</v>
      </c>
      <c r="M148" s="90"/>
      <c r="N148" s="90"/>
      <c r="O148" s="90"/>
      <c r="P148" s="91"/>
      <c r="Q148" s="91"/>
      <c r="R148" s="90"/>
      <c r="S148" s="90"/>
      <c r="T148" s="18" t="s">
        <v>0</v>
      </c>
      <c r="U148" s="82"/>
      <c r="V148" s="82"/>
      <c r="W148" s="82"/>
      <c r="X148" s="82"/>
      <c r="Y148" s="82"/>
      <c r="Z148" s="82"/>
      <c r="AA148" s="82"/>
      <c r="AB148" s="82"/>
      <c r="AC148" s="18" t="s">
        <v>0</v>
      </c>
      <c r="AD148" s="82"/>
      <c r="AE148" s="82"/>
      <c r="AF148" s="82"/>
      <c r="AG148" s="82"/>
      <c r="AH148" s="18" t="s">
        <v>0</v>
      </c>
    </row>
    <row r="149" spans="2:34" x14ac:dyDescent="0.25">
      <c r="B149" s="22">
        <v>146</v>
      </c>
      <c r="C149" s="18" t="s">
        <v>0</v>
      </c>
      <c r="D149" s="2"/>
      <c r="E149" s="18" t="s">
        <v>0</v>
      </c>
      <c r="F149" s="2"/>
      <c r="G149" s="2"/>
      <c r="H149" s="341" t="s">
        <v>360</v>
      </c>
      <c r="I149" s="92"/>
      <c r="J149" s="18" t="s">
        <v>0</v>
      </c>
      <c r="K149" s="61"/>
      <c r="L149" s="18" t="s">
        <v>0</v>
      </c>
      <c r="M149" s="61"/>
      <c r="N149" s="61"/>
      <c r="O149" s="61"/>
      <c r="P149" s="31"/>
      <c r="Q149" s="31"/>
      <c r="R149" s="61"/>
      <c r="S149" s="61"/>
      <c r="T149" s="18" t="s">
        <v>0</v>
      </c>
      <c r="U149" s="12"/>
      <c r="V149" s="12"/>
      <c r="W149" s="12"/>
      <c r="X149" s="12"/>
      <c r="Y149" s="12"/>
      <c r="Z149" s="12"/>
      <c r="AA149" s="12"/>
      <c r="AB149" s="12"/>
      <c r="AC149" s="18" t="s">
        <v>0</v>
      </c>
      <c r="AD149" s="12"/>
      <c r="AE149" s="12"/>
      <c r="AF149" s="12"/>
      <c r="AG149" s="12"/>
      <c r="AH149" s="18" t="s">
        <v>0</v>
      </c>
    </row>
    <row r="150" spans="2:34" x14ac:dyDescent="0.25">
      <c r="B150" s="24">
        <v>147</v>
      </c>
      <c r="C150" s="18" t="s">
        <v>0</v>
      </c>
      <c r="D150" s="2"/>
      <c r="E150" s="18" t="s">
        <v>0</v>
      </c>
      <c r="F150" s="2"/>
      <c r="G150" s="2"/>
      <c r="H150" s="341" t="s">
        <v>361</v>
      </c>
      <c r="I150" s="92"/>
      <c r="J150" s="18" t="s">
        <v>0</v>
      </c>
      <c r="K150" s="61"/>
      <c r="L150" s="18" t="s">
        <v>0</v>
      </c>
      <c r="M150" s="61"/>
      <c r="N150" s="61"/>
      <c r="O150" s="61"/>
      <c r="P150" s="31"/>
      <c r="Q150" s="31"/>
      <c r="R150" s="61"/>
      <c r="S150" s="61"/>
      <c r="T150" s="18" t="s">
        <v>0</v>
      </c>
      <c r="U150" s="12"/>
      <c r="V150" s="12"/>
      <c r="W150" s="12"/>
      <c r="X150" s="12"/>
      <c r="Y150" s="12"/>
      <c r="Z150" s="12"/>
      <c r="AA150" s="12"/>
      <c r="AB150" s="12"/>
      <c r="AC150" s="18" t="s">
        <v>0</v>
      </c>
      <c r="AD150" s="12"/>
      <c r="AE150" s="12"/>
      <c r="AF150" s="12"/>
      <c r="AG150" s="12"/>
      <c r="AH150" s="18" t="s">
        <v>0</v>
      </c>
    </row>
    <row r="151" spans="2:34" x14ac:dyDescent="0.25">
      <c r="B151" s="22">
        <v>148</v>
      </c>
      <c r="C151" s="18" t="s">
        <v>0</v>
      </c>
      <c r="D151" s="2"/>
      <c r="E151" s="18" t="s">
        <v>0</v>
      </c>
      <c r="F151" s="2"/>
      <c r="G151" s="2"/>
      <c r="H151" s="341" t="s">
        <v>362</v>
      </c>
      <c r="I151" s="93"/>
      <c r="J151" s="18" t="s">
        <v>0</v>
      </c>
      <c r="K151" s="61"/>
      <c r="L151" s="18" t="s">
        <v>0</v>
      </c>
      <c r="M151" s="61"/>
      <c r="N151" s="61"/>
      <c r="O151" s="61"/>
      <c r="P151" s="31"/>
      <c r="Q151" s="31"/>
      <c r="R151" s="61"/>
      <c r="S151" s="61"/>
      <c r="T151" s="18" t="s">
        <v>0</v>
      </c>
      <c r="U151" s="12"/>
      <c r="V151" s="12"/>
      <c r="W151" s="12"/>
      <c r="X151" s="12"/>
      <c r="Y151" s="12"/>
      <c r="Z151" s="12"/>
      <c r="AA151" s="12"/>
      <c r="AB151" s="12"/>
      <c r="AC151" s="18" t="s">
        <v>0</v>
      </c>
      <c r="AD151" s="12"/>
      <c r="AE151" s="12"/>
      <c r="AF151" s="12"/>
      <c r="AG151" s="12"/>
      <c r="AH151" s="18" t="s">
        <v>0</v>
      </c>
    </row>
    <row r="152" spans="2:34" x14ac:dyDescent="0.25">
      <c r="B152" s="24">
        <v>149</v>
      </c>
      <c r="C152" s="18" t="s">
        <v>0</v>
      </c>
      <c r="D152" s="2"/>
      <c r="E152" s="18" t="s">
        <v>0</v>
      </c>
      <c r="F152" s="2"/>
      <c r="G152" s="2"/>
      <c r="H152" s="341" t="s">
        <v>363</v>
      </c>
      <c r="I152" s="93"/>
      <c r="J152" s="18" t="s">
        <v>0</v>
      </c>
      <c r="K152" s="61"/>
      <c r="L152" s="18" t="s">
        <v>0</v>
      </c>
      <c r="M152" s="61"/>
      <c r="N152" s="61"/>
      <c r="O152" s="61"/>
      <c r="P152" s="31"/>
      <c r="Q152" s="31"/>
      <c r="R152" s="61"/>
      <c r="S152" s="61"/>
      <c r="T152" s="18" t="s">
        <v>0</v>
      </c>
      <c r="U152" s="12"/>
      <c r="V152" s="12"/>
      <c r="W152" s="12"/>
      <c r="X152" s="12"/>
      <c r="Y152" s="12"/>
      <c r="Z152" s="12"/>
      <c r="AA152" s="12"/>
      <c r="AB152" s="12"/>
      <c r="AC152" s="18" t="s">
        <v>0</v>
      </c>
      <c r="AD152" s="12"/>
      <c r="AE152" s="12"/>
      <c r="AF152" s="12"/>
      <c r="AG152" s="12"/>
      <c r="AH152" s="18" t="s">
        <v>0</v>
      </c>
    </row>
    <row r="153" spans="2:34" x14ac:dyDescent="0.25">
      <c r="B153" s="22">
        <v>150</v>
      </c>
      <c r="C153" s="18" t="s">
        <v>0</v>
      </c>
      <c r="D153" s="2"/>
      <c r="E153" s="18" t="s">
        <v>0</v>
      </c>
      <c r="F153" s="2"/>
      <c r="G153" s="2"/>
      <c r="H153" s="341" t="s">
        <v>364</v>
      </c>
      <c r="I153" s="93"/>
      <c r="J153" s="18" t="s">
        <v>0</v>
      </c>
      <c r="K153" s="61"/>
      <c r="L153" s="18" t="s">
        <v>0</v>
      </c>
      <c r="M153" s="61"/>
      <c r="N153" s="61"/>
      <c r="O153" s="61"/>
      <c r="P153" s="31"/>
      <c r="Q153" s="31"/>
      <c r="R153" s="61"/>
      <c r="S153" s="61"/>
      <c r="T153" s="18" t="s">
        <v>0</v>
      </c>
      <c r="U153" s="12"/>
      <c r="V153" s="12"/>
      <c r="W153" s="12"/>
      <c r="X153" s="12"/>
      <c r="Y153" s="12"/>
      <c r="Z153" s="12"/>
      <c r="AA153" s="12"/>
      <c r="AB153" s="12"/>
      <c r="AC153" s="18" t="s">
        <v>0</v>
      </c>
      <c r="AD153" s="12"/>
      <c r="AE153" s="12"/>
      <c r="AF153" s="12"/>
      <c r="AG153" s="12"/>
      <c r="AH153" s="18" t="s">
        <v>0</v>
      </c>
    </row>
    <row r="154" spans="2:34" x14ac:dyDescent="0.25">
      <c r="B154" s="24">
        <v>151</v>
      </c>
      <c r="C154" s="18" t="s">
        <v>0</v>
      </c>
      <c r="D154" s="2"/>
      <c r="E154" s="18" t="s">
        <v>0</v>
      </c>
      <c r="F154" s="2"/>
      <c r="G154" s="2"/>
      <c r="H154" s="341" t="s">
        <v>365</v>
      </c>
      <c r="I154" s="93"/>
      <c r="J154" s="18" t="s">
        <v>0</v>
      </c>
      <c r="K154" s="61"/>
      <c r="L154" s="18" t="s">
        <v>0</v>
      </c>
      <c r="M154" s="61"/>
      <c r="N154" s="61"/>
      <c r="O154" s="61"/>
      <c r="P154" s="31"/>
      <c r="Q154" s="31"/>
      <c r="R154" s="61"/>
      <c r="S154" s="61"/>
      <c r="T154" s="18" t="s">
        <v>0</v>
      </c>
      <c r="U154" s="12"/>
      <c r="V154" s="12"/>
      <c r="W154" s="12"/>
      <c r="X154" s="12"/>
      <c r="Y154" s="12"/>
      <c r="Z154" s="12"/>
      <c r="AA154" s="12"/>
      <c r="AB154" s="12"/>
      <c r="AC154" s="18" t="s">
        <v>0</v>
      </c>
      <c r="AD154" s="12"/>
      <c r="AE154" s="12"/>
      <c r="AF154" s="12"/>
      <c r="AG154" s="12"/>
      <c r="AH154" s="18" t="s">
        <v>0</v>
      </c>
    </row>
    <row r="155" spans="2:34" x14ac:dyDescent="0.25">
      <c r="B155" s="22">
        <v>152</v>
      </c>
      <c r="C155" s="18" t="s">
        <v>0</v>
      </c>
      <c r="D155" s="95"/>
      <c r="E155" s="18" t="s">
        <v>0</v>
      </c>
      <c r="F155" s="95"/>
      <c r="G155" s="95"/>
      <c r="H155" s="342" t="s">
        <v>366</v>
      </c>
      <c r="I155" s="96"/>
      <c r="J155" s="18" t="s">
        <v>0</v>
      </c>
      <c r="K155" s="97"/>
      <c r="L155" s="18" t="s">
        <v>0</v>
      </c>
      <c r="M155" s="97"/>
      <c r="N155" s="97"/>
      <c r="O155" s="97"/>
      <c r="P155" s="99"/>
      <c r="Q155" s="99"/>
      <c r="R155" s="97"/>
      <c r="S155" s="97"/>
      <c r="T155" s="18" t="s">
        <v>0</v>
      </c>
      <c r="U155" s="98"/>
      <c r="V155" s="98"/>
      <c r="W155" s="98"/>
      <c r="X155" s="98"/>
      <c r="Y155" s="98"/>
      <c r="Z155" s="98"/>
      <c r="AA155" s="98"/>
      <c r="AB155" s="98"/>
      <c r="AC155" s="18" t="s">
        <v>0</v>
      </c>
      <c r="AD155" s="98"/>
      <c r="AE155" s="98"/>
      <c r="AF155" s="98"/>
      <c r="AG155" s="98"/>
      <c r="AH155" s="18" t="s">
        <v>0</v>
      </c>
    </row>
    <row r="156" spans="2:34" x14ac:dyDescent="0.25">
      <c r="B156" s="24">
        <v>153</v>
      </c>
      <c r="C156" s="18" t="s">
        <v>0</v>
      </c>
      <c r="D156" s="2"/>
      <c r="E156" s="18" t="s">
        <v>0</v>
      </c>
      <c r="F156" s="2"/>
      <c r="G156" s="2"/>
      <c r="H156" s="64" t="s">
        <v>367</v>
      </c>
      <c r="I156" s="45"/>
      <c r="J156" s="18" t="s">
        <v>0</v>
      </c>
      <c r="K156" s="61"/>
      <c r="L156" s="18" t="s">
        <v>0</v>
      </c>
      <c r="M156" s="61"/>
      <c r="N156" s="61"/>
      <c r="O156" s="61"/>
      <c r="P156" s="31"/>
      <c r="Q156" s="31"/>
      <c r="R156" s="61"/>
      <c r="S156" s="61"/>
      <c r="T156" s="18" t="s">
        <v>0</v>
      </c>
      <c r="U156" s="12"/>
      <c r="V156" s="12"/>
      <c r="W156" s="12"/>
      <c r="X156" s="12"/>
      <c r="Y156" s="12"/>
      <c r="Z156" s="12"/>
      <c r="AA156" s="12"/>
      <c r="AB156" s="12"/>
      <c r="AC156" s="18" t="s">
        <v>0</v>
      </c>
      <c r="AD156" s="12"/>
      <c r="AE156" s="12"/>
      <c r="AF156" s="12"/>
      <c r="AG156" s="12"/>
      <c r="AH156" s="18" t="s">
        <v>0</v>
      </c>
    </row>
    <row r="157" spans="2:34" x14ac:dyDescent="0.25">
      <c r="B157" s="22">
        <v>154</v>
      </c>
      <c r="C157" s="18" t="s">
        <v>0</v>
      </c>
      <c r="D157" s="2"/>
      <c r="E157" s="18" t="s">
        <v>0</v>
      </c>
      <c r="F157" s="2"/>
      <c r="G157" s="2"/>
      <c r="H157" s="64" t="s">
        <v>368</v>
      </c>
      <c r="I157" s="45"/>
      <c r="J157" s="18" t="s">
        <v>0</v>
      </c>
      <c r="K157" s="61"/>
      <c r="L157" s="18" t="s">
        <v>0</v>
      </c>
      <c r="M157" s="61"/>
      <c r="N157" s="61"/>
      <c r="O157" s="61"/>
      <c r="P157" s="31"/>
      <c r="Q157" s="31"/>
      <c r="R157" s="61"/>
      <c r="S157" s="61"/>
      <c r="T157" s="18" t="s">
        <v>0</v>
      </c>
      <c r="U157" s="12"/>
      <c r="V157" s="12"/>
      <c r="W157" s="12"/>
      <c r="X157" s="12"/>
      <c r="Y157" s="12"/>
      <c r="Z157" s="12"/>
      <c r="AA157" s="12"/>
      <c r="AB157" s="12"/>
      <c r="AC157" s="18" t="s">
        <v>0</v>
      </c>
      <c r="AD157" s="12"/>
      <c r="AE157" s="12"/>
      <c r="AF157" s="12"/>
      <c r="AG157" s="12"/>
      <c r="AH157" s="18" t="s">
        <v>0</v>
      </c>
    </row>
    <row r="158" spans="2:34" x14ac:dyDescent="0.25">
      <c r="B158" s="24">
        <v>155</v>
      </c>
      <c r="C158" s="18" t="s">
        <v>0</v>
      </c>
      <c r="D158" s="18"/>
      <c r="E158" s="18" t="s">
        <v>0</v>
      </c>
      <c r="F158" s="18"/>
      <c r="G158" s="18"/>
      <c r="H158" s="339"/>
      <c r="I158" s="83"/>
      <c r="J158" s="18" t="s">
        <v>0</v>
      </c>
      <c r="K158" s="84"/>
      <c r="L158" s="18" t="s">
        <v>0</v>
      </c>
      <c r="M158" s="84"/>
      <c r="N158" s="84"/>
      <c r="O158" s="84"/>
      <c r="P158" s="18"/>
      <c r="Q158" s="18"/>
      <c r="R158" s="84"/>
      <c r="S158" s="84"/>
      <c r="T158" s="18" t="s">
        <v>0</v>
      </c>
      <c r="U158" s="21"/>
      <c r="V158" s="21"/>
      <c r="W158" s="21"/>
      <c r="X158" s="21"/>
      <c r="Y158" s="21"/>
      <c r="Z158" s="21"/>
      <c r="AA158" s="21"/>
      <c r="AB158" s="21"/>
      <c r="AC158" s="18" t="s">
        <v>0</v>
      </c>
      <c r="AD158" s="21"/>
      <c r="AE158" s="21"/>
      <c r="AF158" s="21"/>
      <c r="AG158" s="21"/>
      <c r="AH158" s="18" t="s">
        <v>0</v>
      </c>
    </row>
    <row r="159" spans="2:34" ht="15.75" x14ac:dyDescent="0.25">
      <c r="B159" s="22">
        <v>156</v>
      </c>
      <c r="C159" s="18" t="s">
        <v>0</v>
      </c>
      <c r="D159" s="32"/>
      <c r="E159" s="18" t="s">
        <v>0</v>
      </c>
      <c r="F159" s="32"/>
      <c r="G159" s="32"/>
      <c r="H159" s="343" t="s">
        <v>369</v>
      </c>
      <c r="I159" s="100"/>
      <c r="J159" s="18" t="s">
        <v>0</v>
      </c>
      <c r="K159" s="10"/>
      <c r="L159" s="18" t="s">
        <v>0</v>
      </c>
      <c r="M159" s="10"/>
      <c r="N159" s="10"/>
      <c r="O159" s="10"/>
      <c r="P159" s="32"/>
      <c r="Q159" s="32"/>
      <c r="R159" s="10"/>
      <c r="S159" s="10"/>
      <c r="T159" s="18" t="s">
        <v>0</v>
      </c>
      <c r="U159" s="13"/>
      <c r="V159" s="13"/>
      <c r="W159" s="13"/>
      <c r="X159" s="13"/>
      <c r="Y159" s="13"/>
      <c r="Z159" s="13"/>
      <c r="AA159" s="13"/>
      <c r="AB159" s="13"/>
      <c r="AC159" s="18" t="s">
        <v>0</v>
      </c>
      <c r="AD159" s="13"/>
      <c r="AE159" s="13"/>
      <c r="AF159" s="13"/>
      <c r="AG159" s="13"/>
      <c r="AH159" s="18" t="s">
        <v>0</v>
      </c>
    </row>
    <row r="160" spans="2:34" x14ac:dyDescent="0.25">
      <c r="B160" s="24">
        <v>157</v>
      </c>
      <c r="C160" s="18" t="s">
        <v>0</v>
      </c>
      <c r="D160" s="2"/>
      <c r="E160" s="18" t="s">
        <v>0</v>
      </c>
      <c r="F160" s="2"/>
      <c r="G160" s="2"/>
      <c r="H160" s="344" t="s">
        <v>370</v>
      </c>
      <c r="I160" s="101"/>
      <c r="J160" s="18" t="s">
        <v>0</v>
      </c>
      <c r="K160" s="11"/>
      <c r="L160" s="18" t="s">
        <v>0</v>
      </c>
      <c r="M160" s="11"/>
      <c r="N160" s="11"/>
      <c r="O160" s="11"/>
      <c r="P160" s="2"/>
      <c r="Q160" s="2"/>
      <c r="R160" s="11"/>
      <c r="S160" s="11"/>
      <c r="T160" s="18" t="s">
        <v>0</v>
      </c>
      <c r="U160" s="12"/>
      <c r="V160" s="12"/>
      <c r="W160" s="12"/>
      <c r="X160" s="12"/>
      <c r="Y160" s="12"/>
      <c r="Z160" s="12"/>
      <c r="AA160" s="12"/>
      <c r="AB160" s="12"/>
      <c r="AC160" s="18" t="s">
        <v>0</v>
      </c>
      <c r="AD160" s="12"/>
      <c r="AE160" s="12"/>
      <c r="AF160" s="12"/>
      <c r="AG160" s="12"/>
      <c r="AH160" s="18" t="s">
        <v>0</v>
      </c>
    </row>
    <row r="161" spans="2:34" ht="24.75" customHeight="1" x14ac:dyDescent="0.25">
      <c r="B161" s="22">
        <v>158</v>
      </c>
      <c r="C161" s="18" t="s">
        <v>0</v>
      </c>
      <c r="D161" s="2"/>
      <c r="E161" s="18" t="s">
        <v>0</v>
      </c>
      <c r="F161" s="2"/>
      <c r="G161" s="2"/>
      <c r="H161" s="344" t="s">
        <v>371</v>
      </c>
      <c r="I161" s="101"/>
      <c r="J161" s="18" t="s">
        <v>0</v>
      </c>
      <c r="K161" s="2"/>
      <c r="L161" s="18" t="s">
        <v>0</v>
      </c>
      <c r="M161" s="2"/>
      <c r="N161" s="2"/>
      <c r="O161" s="2"/>
      <c r="P161" s="2"/>
      <c r="Q161" s="2"/>
      <c r="R161" s="2"/>
      <c r="S161" s="2"/>
      <c r="T161" s="18" t="s">
        <v>0</v>
      </c>
      <c r="U161" s="102"/>
      <c r="V161" s="102"/>
      <c r="W161" s="102"/>
      <c r="X161" s="102"/>
      <c r="Y161" s="102"/>
      <c r="Z161" s="102"/>
      <c r="AA161" s="102"/>
      <c r="AB161" s="102"/>
      <c r="AC161" s="18" t="s">
        <v>0</v>
      </c>
      <c r="AD161" s="102"/>
      <c r="AE161" s="102"/>
      <c r="AF161" s="102"/>
      <c r="AG161" s="102"/>
      <c r="AH161" s="18" t="s">
        <v>0</v>
      </c>
    </row>
    <row r="162" spans="2:34" ht="38.25" customHeight="1" x14ac:dyDescent="0.25">
      <c r="B162" s="24">
        <v>159</v>
      </c>
      <c r="C162" s="18" t="s">
        <v>0</v>
      </c>
      <c r="D162" s="2"/>
      <c r="E162" s="18" t="s">
        <v>0</v>
      </c>
      <c r="F162" s="2"/>
      <c r="G162" s="2"/>
      <c r="H162" s="344" t="s">
        <v>372</v>
      </c>
      <c r="I162" s="101"/>
      <c r="J162" s="18" t="s">
        <v>0</v>
      </c>
      <c r="K162" s="11"/>
      <c r="L162" s="18" t="s">
        <v>0</v>
      </c>
      <c r="M162" s="11"/>
      <c r="N162" s="11"/>
      <c r="O162" s="11"/>
      <c r="P162" s="2"/>
      <c r="Q162" s="2"/>
      <c r="R162" s="11"/>
      <c r="S162" s="11"/>
      <c r="T162" s="18" t="s">
        <v>0</v>
      </c>
      <c r="U162" s="12"/>
      <c r="V162" s="12"/>
      <c r="W162" s="12"/>
      <c r="X162" s="12"/>
      <c r="Y162" s="12"/>
      <c r="Z162" s="12"/>
      <c r="AA162" s="12"/>
      <c r="AB162" s="12"/>
      <c r="AC162" s="18" t="s">
        <v>0</v>
      </c>
      <c r="AD162" s="12"/>
      <c r="AE162" s="12"/>
      <c r="AF162" s="12"/>
      <c r="AG162" s="12"/>
      <c r="AH162" s="18" t="s">
        <v>0</v>
      </c>
    </row>
    <row r="163" spans="2:34" ht="15" x14ac:dyDescent="0.25">
      <c r="B163" s="22">
        <v>160</v>
      </c>
      <c r="C163" s="18" t="s">
        <v>0</v>
      </c>
      <c r="D163" s="18"/>
      <c r="E163" s="18" t="s">
        <v>0</v>
      </c>
      <c r="F163" s="18"/>
      <c r="G163" s="18" t="s">
        <v>0</v>
      </c>
      <c r="H163" s="18" t="s">
        <v>0</v>
      </c>
      <c r="I163" s="18" t="s">
        <v>0</v>
      </c>
      <c r="J163" s="18" t="s">
        <v>0</v>
      </c>
      <c r="K163" s="18" t="s">
        <v>0</v>
      </c>
      <c r="L163" s="18" t="s">
        <v>0</v>
      </c>
      <c r="M163" s="18" t="s">
        <v>0</v>
      </c>
      <c r="N163" s="18" t="s">
        <v>0</v>
      </c>
      <c r="O163" s="18" t="s">
        <v>0</v>
      </c>
      <c r="P163" s="18" t="s">
        <v>0</v>
      </c>
      <c r="Q163" s="18" t="s">
        <v>0</v>
      </c>
      <c r="R163" s="18" t="s">
        <v>0</v>
      </c>
      <c r="S163" s="18" t="s">
        <v>0</v>
      </c>
      <c r="T163" s="18" t="s">
        <v>0</v>
      </c>
      <c r="U163" s="18" t="s">
        <v>0</v>
      </c>
      <c r="V163" s="18" t="s">
        <v>0</v>
      </c>
      <c r="W163" s="18" t="s">
        <v>0</v>
      </c>
      <c r="X163" s="18" t="s">
        <v>0</v>
      </c>
      <c r="Y163" s="18" t="s">
        <v>0</v>
      </c>
      <c r="Z163" s="18" t="s">
        <v>0</v>
      </c>
      <c r="AA163" s="18" t="s">
        <v>0</v>
      </c>
      <c r="AB163" s="18" t="s">
        <v>0</v>
      </c>
      <c r="AC163" s="18" t="s">
        <v>0</v>
      </c>
      <c r="AD163" s="18" t="s">
        <v>0</v>
      </c>
      <c r="AE163" s="18" t="s">
        <v>0</v>
      </c>
      <c r="AF163" s="18" t="s">
        <v>0</v>
      </c>
      <c r="AG163" s="18" t="s">
        <v>0</v>
      </c>
      <c r="AH163" s="18" t="s">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28"/>
  <sheetViews>
    <sheetView zoomScale="85" zoomScaleNormal="85" workbookViewId="0">
      <selection activeCell="E6" sqref="E6"/>
    </sheetView>
  </sheetViews>
  <sheetFormatPr defaultRowHeight="15" x14ac:dyDescent="0.25"/>
  <cols>
    <col min="1" max="1" width="4.7109375" customWidth="1"/>
    <col min="2" max="2" width="2.85546875" style="1" customWidth="1"/>
    <col min="3" max="3" width="3.5703125" style="1" customWidth="1"/>
    <col min="4" max="4" width="3.5703125" customWidth="1"/>
    <col min="5" max="5" width="100.42578125" customWidth="1"/>
    <col min="6" max="6" width="15.5703125" style="1" customWidth="1"/>
    <col min="7" max="7" width="16.7109375" style="1" bestFit="1" customWidth="1"/>
    <col min="8" max="8" width="2.28515625" style="1" customWidth="1"/>
    <col min="9" max="9" width="15.7109375" style="111" customWidth="1"/>
    <col min="10" max="10" width="16.85546875" style="111" bestFit="1" customWidth="1"/>
    <col min="11" max="11" width="15.7109375" style="111" customWidth="1"/>
    <col min="12" max="12" width="2.28515625" style="1" customWidth="1"/>
    <col min="13" max="13" width="7.85546875" style="112" bestFit="1" customWidth="1"/>
    <col min="14" max="14" width="12.42578125" style="111" customWidth="1"/>
    <col min="15" max="15" width="2.28515625" style="1" customWidth="1"/>
  </cols>
  <sheetData>
    <row r="2" spans="2:15" ht="28.5" customHeight="1" x14ac:dyDescent="0.25">
      <c r="B2" s="140"/>
      <c r="C2" s="139"/>
      <c r="D2" s="138"/>
      <c r="E2" s="138"/>
      <c r="F2" s="137" t="s">
        <v>516</v>
      </c>
      <c r="G2" s="113" t="s">
        <v>515</v>
      </c>
      <c r="H2" s="113"/>
      <c r="I2" s="135" t="s">
        <v>514</v>
      </c>
      <c r="J2" s="135" t="s">
        <v>513</v>
      </c>
      <c r="K2" s="135" t="s">
        <v>512</v>
      </c>
      <c r="L2" s="113"/>
      <c r="M2" s="136" t="s">
        <v>511</v>
      </c>
      <c r="N2" s="135" t="s">
        <v>510</v>
      </c>
      <c r="O2" s="113"/>
    </row>
    <row r="3" spans="2:15" x14ac:dyDescent="0.25">
      <c r="B3" s="127"/>
      <c r="C3" s="126" t="s">
        <v>509</v>
      </c>
      <c r="D3" s="125"/>
      <c r="E3" s="125"/>
      <c r="F3" s="122"/>
      <c r="G3" s="122"/>
      <c r="H3" s="113"/>
      <c r="I3" s="122"/>
      <c r="J3" s="124"/>
      <c r="K3" s="122"/>
      <c r="L3" s="113"/>
      <c r="M3" s="123"/>
      <c r="N3" s="122"/>
      <c r="O3" s="113"/>
    </row>
    <row r="4" spans="2:15" x14ac:dyDescent="0.25">
      <c r="B4" s="121"/>
      <c r="C4" s="118">
        <v>1</v>
      </c>
      <c r="D4" s="120" t="s">
        <v>508</v>
      </c>
      <c r="E4" s="120"/>
      <c r="F4" s="118"/>
      <c r="G4" s="118" t="s">
        <v>456</v>
      </c>
      <c r="H4" s="113"/>
      <c r="I4" s="117">
        <v>10700</v>
      </c>
      <c r="J4" s="117">
        <v>35000</v>
      </c>
      <c r="K4" s="117">
        <f>SUM(I4:J4)</f>
        <v>45700</v>
      </c>
      <c r="L4" s="113"/>
      <c r="M4" s="115">
        <v>1</v>
      </c>
      <c r="N4" s="114">
        <f>K4*M4</f>
        <v>45700</v>
      </c>
      <c r="O4" s="113"/>
    </row>
    <row r="5" spans="2:15" x14ac:dyDescent="0.25">
      <c r="B5" s="121"/>
      <c r="C5" s="118">
        <v>2</v>
      </c>
      <c r="D5" s="120" t="s">
        <v>507</v>
      </c>
      <c r="E5" s="120"/>
      <c r="F5" s="130"/>
      <c r="G5" s="130"/>
      <c r="H5" s="113"/>
      <c r="I5" s="130"/>
      <c r="J5" s="128"/>
      <c r="K5" s="130"/>
      <c r="L5" s="113"/>
      <c r="M5" s="129"/>
      <c r="N5" s="128"/>
      <c r="O5" s="113"/>
    </row>
    <row r="6" spans="2:15" x14ac:dyDescent="0.25">
      <c r="B6" s="121"/>
      <c r="C6" s="118"/>
      <c r="D6" s="118">
        <v>1</v>
      </c>
      <c r="E6" s="120" t="s">
        <v>506</v>
      </c>
      <c r="F6" s="118" t="s">
        <v>505</v>
      </c>
      <c r="G6" s="118" t="s">
        <v>456</v>
      </c>
      <c r="H6" s="113"/>
      <c r="I6" s="116">
        <v>0</v>
      </c>
      <c r="J6" s="116">
        <v>0</v>
      </c>
      <c r="K6" s="116">
        <f>SUM(I6:J6)</f>
        <v>0</v>
      </c>
      <c r="L6" s="113"/>
      <c r="M6" s="115">
        <v>1</v>
      </c>
      <c r="N6" s="114">
        <f>K6*M6</f>
        <v>0</v>
      </c>
      <c r="O6" s="113"/>
    </row>
    <row r="7" spans="2:15" x14ac:dyDescent="0.25">
      <c r="B7" s="121"/>
      <c r="C7" s="118"/>
      <c r="D7" s="118">
        <v>2</v>
      </c>
      <c r="E7" s="120" t="s">
        <v>504</v>
      </c>
      <c r="F7" s="118" t="s">
        <v>385</v>
      </c>
      <c r="G7" s="118" t="s">
        <v>456</v>
      </c>
      <c r="H7" s="113"/>
      <c r="I7" s="116">
        <v>0</v>
      </c>
      <c r="J7" s="116">
        <v>30000</v>
      </c>
      <c r="K7" s="116">
        <f>SUM(I7:J7)</f>
        <v>30000</v>
      </c>
      <c r="L7" s="113"/>
      <c r="M7" s="115">
        <v>1</v>
      </c>
      <c r="N7" s="114">
        <f>K7*M7</f>
        <v>30000</v>
      </c>
      <c r="O7" s="113"/>
    </row>
    <row r="8" spans="2:15" x14ac:dyDescent="0.25">
      <c r="B8" s="121"/>
      <c r="C8" s="118"/>
      <c r="D8" s="118">
        <v>3</v>
      </c>
      <c r="E8" s="120" t="s">
        <v>503</v>
      </c>
      <c r="F8" s="118" t="s">
        <v>385</v>
      </c>
      <c r="G8" s="118" t="s">
        <v>456</v>
      </c>
      <c r="H8" s="113"/>
      <c r="I8" s="116">
        <v>0</v>
      </c>
      <c r="J8" s="116">
        <v>20000</v>
      </c>
      <c r="K8" s="116">
        <f>SUM(I8:J8)</f>
        <v>20000</v>
      </c>
      <c r="L8" s="113"/>
      <c r="M8" s="115">
        <v>1</v>
      </c>
      <c r="N8" s="114">
        <f>K8*M8</f>
        <v>20000</v>
      </c>
      <c r="O8" s="113"/>
    </row>
    <row r="9" spans="2:15" x14ac:dyDescent="0.25">
      <c r="B9" s="121"/>
      <c r="C9" s="118"/>
      <c r="D9" s="118">
        <v>4</v>
      </c>
      <c r="E9" s="120" t="s">
        <v>502</v>
      </c>
      <c r="F9" s="118" t="s">
        <v>385</v>
      </c>
      <c r="G9" s="118" t="s">
        <v>456</v>
      </c>
      <c r="H9" s="113"/>
      <c r="I9" s="116">
        <v>0</v>
      </c>
      <c r="J9" s="116">
        <v>3000</v>
      </c>
      <c r="K9" s="116">
        <f>SUM(I9:J9)</f>
        <v>3000</v>
      </c>
      <c r="L9" s="113"/>
      <c r="M9" s="115">
        <v>1</v>
      </c>
      <c r="N9" s="114">
        <f>K9*M9</f>
        <v>3000</v>
      </c>
      <c r="O9" s="113"/>
    </row>
    <row r="10" spans="2:15" x14ac:dyDescent="0.25">
      <c r="B10" s="121"/>
      <c r="C10" s="118"/>
      <c r="D10" s="118">
        <v>5</v>
      </c>
      <c r="E10" s="120" t="s">
        <v>501</v>
      </c>
      <c r="F10" s="118" t="s">
        <v>385</v>
      </c>
      <c r="G10" s="118" t="s">
        <v>456</v>
      </c>
      <c r="H10" s="113"/>
      <c r="I10" s="116">
        <v>0</v>
      </c>
      <c r="J10" s="116">
        <v>3000</v>
      </c>
      <c r="K10" s="116">
        <f>SUM(I10:J10)</f>
        <v>3000</v>
      </c>
      <c r="L10" s="113"/>
      <c r="M10" s="115">
        <v>1</v>
      </c>
      <c r="N10" s="114">
        <f>K10*M10</f>
        <v>3000</v>
      </c>
      <c r="O10" s="113"/>
    </row>
    <row r="11" spans="2:15" x14ac:dyDescent="0.25">
      <c r="B11" s="127"/>
      <c r="C11" s="126" t="s">
        <v>500</v>
      </c>
      <c r="D11" s="125"/>
      <c r="E11" s="125"/>
      <c r="F11" s="122"/>
      <c r="G11" s="122"/>
      <c r="H11" s="113"/>
      <c r="I11" s="122"/>
      <c r="J11" s="124"/>
      <c r="K11" s="122"/>
      <c r="L11" s="113"/>
      <c r="M11" s="123"/>
      <c r="N11" s="122"/>
      <c r="O11" s="113"/>
    </row>
    <row r="12" spans="2:15" x14ac:dyDescent="0.25">
      <c r="B12" s="121"/>
      <c r="C12" s="118">
        <v>1</v>
      </c>
      <c r="D12" s="120" t="s">
        <v>499</v>
      </c>
      <c r="E12" s="120"/>
      <c r="F12" s="119" t="s">
        <v>378</v>
      </c>
      <c r="G12" s="118" t="s">
        <v>456</v>
      </c>
      <c r="H12" s="113"/>
      <c r="I12" s="117">
        <v>30000</v>
      </c>
      <c r="J12" s="117">
        <v>0</v>
      </c>
      <c r="K12" s="116">
        <f>SUM(I12:J12)</f>
        <v>30000</v>
      </c>
      <c r="L12" s="113"/>
      <c r="M12" s="115">
        <v>1</v>
      </c>
      <c r="N12" s="114">
        <f>K12*M12</f>
        <v>30000</v>
      </c>
      <c r="O12" s="113"/>
    </row>
    <row r="13" spans="2:15" x14ac:dyDescent="0.25">
      <c r="B13" s="121"/>
      <c r="C13" s="118">
        <v>2</v>
      </c>
      <c r="D13" s="120" t="s">
        <v>498</v>
      </c>
      <c r="E13" s="120"/>
      <c r="F13" s="119" t="s">
        <v>378</v>
      </c>
      <c r="G13" s="118" t="s">
        <v>456</v>
      </c>
      <c r="H13" s="113"/>
      <c r="I13" s="117">
        <v>14000</v>
      </c>
      <c r="J13" s="117">
        <v>0</v>
      </c>
      <c r="K13" s="116">
        <f>SUM(I13:J13)</f>
        <v>14000</v>
      </c>
      <c r="L13" s="113"/>
      <c r="M13" s="115">
        <v>1</v>
      </c>
      <c r="N13" s="114">
        <f>K13*M13</f>
        <v>14000</v>
      </c>
      <c r="O13" s="113"/>
    </row>
    <row r="14" spans="2:15" x14ac:dyDescent="0.25">
      <c r="B14" s="121"/>
      <c r="C14" s="11">
        <v>3</v>
      </c>
      <c r="D14" s="12" t="s">
        <v>497</v>
      </c>
      <c r="E14" s="120"/>
      <c r="F14" s="130"/>
      <c r="G14" s="130"/>
      <c r="H14" s="113"/>
      <c r="I14" s="130"/>
      <c r="J14" s="128"/>
      <c r="K14" s="130"/>
      <c r="L14" s="113"/>
      <c r="M14" s="129"/>
      <c r="N14" s="128"/>
      <c r="O14" s="113"/>
    </row>
    <row r="15" spans="2:15" x14ac:dyDescent="0.25">
      <c r="B15" s="121"/>
      <c r="C15" s="11"/>
      <c r="D15" s="118">
        <v>1</v>
      </c>
      <c r="E15" s="120" t="s">
        <v>496</v>
      </c>
      <c r="F15" s="119" t="s">
        <v>378</v>
      </c>
      <c r="G15" s="118" t="s">
        <v>456</v>
      </c>
      <c r="H15" s="113"/>
      <c r="I15" s="117">
        <v>360000</v>
      </c>
      <c r="J15" s="117">
        <v>0</v>
      </c>
      <c r="K15" s="116">
        <f>SUM(I15:J15)</f>
        <v>360000</v>
      </c>
      <c r="L15" s="113"/>
      <c r="M15" s="115">
        <v>1</v>
      </c>
      <c r="N15" s="114">
        <f>K15*M15</f>
        <v>360000</v>
      </c>
      <c r="O15" s="113"/>
    </row>
    <row r="16" spans="2:15" x14ac:dyDescent="0.25">
      <c r="B16" s="121"/>
      <c r="C16" s="11"/>
      <c r="D16" s="11">
        <v>2</v>
      </c>
      <c r="E16" s="120" t="s">
        <v>495</v>
      </c>
      <c r="F16" s="118" t="s">
        <v>385</v>
      </c>
      <c r="G16" s="118" t="s">
        <v>456</v>
      </c>
      <c r="H16" s="113"/>
      <c r="I16" s="117">
        <v>5000</v>
      </c>
      <c r="J16" s="117">
        <v>0</v>
      </c>
      <c r="K16" s="116">
        <f>SUM(I16:J16)</f>
        <v>5000</v>
      </c>
      <c r="L16" s="113"/>
      <c r="M16" s="115">
        <v>1</v>
      </c>
      <c r="N16" s="114">
        <f>K16*M16</f>
        <v>5000</v>
      </c>
      <c r="O16" s="113"/>
    </row>
    <row r="17" spans="2:15" x14ac:dyDescent="0.25">
      <c r="B17" s="121"/>
      <c r="C17" s="11"/>
      <c r="D17" s="11">
        <v>3</v>
      </c>
      <c r="E17" s="120" t="s">
        <v>494</v>
      </c>
      <c r="F17" s="118" t="s">
        <v>385</v>
      </c>
      <c r="G17" s="118" t="s">
        <v>456</v>
      </c>
      <c r="H17" s="113"/>
      <c r="I17" s="117">
        <v>5000</v>
      </c>
      <c r="J17" s="117">
        <v>0</v>
      </c>
      <c r="K17" s="116">
        <f>SUM(I17:J17)</f>
        <v>5000</v>
      </c>
      <c r="L17" s="113"/>
      <c r="M17" s="115">
        <v>1</v>
      </c>
      <c r="N17" s="114">
        <f>K17*M17</f>
        <v>5000</v>
      </c>
      <c r="O17" s="113"/>
    </row>
    <row r="18" spans="2:15" x14ac:dyDescent="0.25">
      <c r="B18" s="121"/>
      <c r="C18" s="11"/>
      <c r="D18" s="11">
        <v>4</v>
      </c>
      <c r="E18" s="120" t="s">
        <v>493</v>
      </c>
      <c r="F18" s="118" t="s">
        <v>385</v>
      </c>
      <c r="G18" s="118" t="s">
        <v>456</v>
      </c>
      <c r="H18" s="113"/>
      <c r="I18" s="117">
        <v>5000</v>
      </c>
      <c r="J18" s="117">
        <v>0</v>
      </c>
      <c r="K18" s="116">
        <f>SUM(I18:J18)</f>
        <v>5000</v>
      </c>
      <c r="L18" s="113"/>
      <c r="M18" s="115">
        <v>1</v>
      </c>
      <c r="N18" s="114">
        <f>K18*M18</f>
        <v>5000</v>
      </c>
      <c r="O18" s="113"/>
    </row>
    <row r="19" spans="2:15" x14ac:dyDescent="0.25">
      <c r="B19" s="121"/>
      <c r="C19" s="118">
        <v>4</v>
      </c>
      <c r="D19" s="120" t="s">
        <v>492</v>
      </c>
      <c r="E19" s="120"/>
      <c r="F19" s="130"/>
      <c r="G19" s="130"/>
      <c r="H19" s="113"/>
      <c r="I19" s="130"/>
      <c r="J19" s="128"/>
      <c r="K19" s="130"/>
      <c r="L19" s="113"/>
      <c r="M19" s="129"/>
      <c r="N19" s="128"/>
      <c r="O19" s="113"/>
    </row>
    <row r="20" spans="2:15" x14ac:dyDescent="0.25">
      <c r="B20" s="121"/>
      <c r="C20" s="118"/>
      <c r="D20" s="118">
        <v>1</v>
      </c>
      <c r="E20" s="120" t="s">
        <v>491</v>
      </c>
      <c r="F20" s="119" t="s">
        <v>378</v>
      </c>
      <c r="G20" s="118" t="s">
        <v>456</v>
      </c>
      <c r="H20" s="113"/>
      <c r="I20" s="117">
        <v>55000</v>
      </c>
      <c r="J20" s="117">
        <v>0</v>
      </c>
      <c r="K20" s="116">
        <f t="shared" ref="K20:K27" si="0">SUM(I20:J20)</f>
        <v>55000</v>
      </c>
      <c r="L20" s="113"/>
      <c r="M20" s="115">
        <v>2</v>
      </c>
      <c r="N20" s="114">
        <f t="shared" ref="N20:N27" si="1">K20*M20</f>
        <v>110000</v>
      </c>
      <c r="O20" s="113"/>
    </row>
    <row r="21" spans="2:15" x14ac:dyDescent="0.25">
      <c r="B21" s="121"/>
      <c r="C21" s="118"/>
      <c r="D21" s="118">
        <v>2</v>
      </c>
      <c r="E21" s="120" t="s">
        <v>490</v>
      </c>
      <c r="F21" s="119" t="s">
        <v>378</v>
      </c>
      <c r="G21" s="118" t="s">
        <v>456</v>
      </c>
      <c r="H21" s="113"/>
      <c r="I21" s="117">
        <v>250000</v>
      </c>
      <c r="J21" s="117">
        <v>0</v>
      </c>
      <c r="K21" s="116">
        <f t="shared" si="0"/>
        <v>250000</v>
      </c>
      <c r="L21" s="113"/>
      <c r="M21" s="115">
        <v>2</v>
      </c>
      <c r="N21" s="114">
        <f t="shared" si="1"/>
        <v>500000</v>
      </c>
      <c r="O21" s="113"/>
    </row>
    <row r="22" spans="2:15" x14ac:dyDescent="0.25">
      <c r="B22" s="121"/>
      <c r="C22" s="118"/>
      <c r="D22" s="118">
        <v>3</v>
      </c>
      <c r="E22" s="120" t="s">
        <v>489</v>
      </c>
      <c r="F22" s="119" t="s">
        <v>378</v>
      </c>
      <c r="G22" s="118" t="s">
        <v>456</v>
      </c>
      <c r="H22" s="113"/>
      <c r="I22" s="117">
        <v>100000</v>
      </c>
      <c r="J22" s="117">
        <v>0</v>
      </c>
      <c r="K22" s="116">
        <f t="shared" si="0"/>
        <v>100000</v>
      </c>
      <c r="L22" s="113"/>
      <c r="M22" s="115">
        <v>2</v>
      </c>
      <c r="N22" s="114">
        <f t="shared" si="1"/>
        <v>200000</v>
      </c>
      <c r="O22" s="113"/>
    </row>
    <row r="23" spans="2:15" x14ac:dyDescent="0.25">
      <c r="B23" s="121"/>
      <c r="C23" s="11"/>
      <c r="D23" s="118">
        <v>4</v>
      </c>
      <c r="E23" s="120" t="s">
        <v>488</v>
      </c>
      <c r="F23" s="119" t="s">
        <v>378</v>
      </c>
      <c r="G23" s="118" t="s">
        <v>456</v>
      </c>
      <c r="H23" s="113"/>
      <c r="I23" s="117">
        <v>100000</v>
      </c>
      <c r="J23" s="117">
        <v>0</v>
      </c>
      <c r="K23" s="116">
        <f t="shared" si="0"/>
        <v>100000</v>
      </c>
      <c r="L23" s="113"/>
      <c r="M23" s="115">
        <v>1</v>
      </c>
      <c r="N23" s="114">
        <f t="shared" si="1"/>
        <v>100000</v>
      </c>
      <c r="O23" s="113"/>
    </row>
    <row r="24" spans="2:15" x14ac:dyDescent="0.25">
      <c r="B24" s="121"/>
      <c r="C24" s="11"/>
      <c r="D24" s="118">
        <v>5</v>
      </c>
      <c r="E24" s="120" t="s">
        <v>487</v>
      </c>
      <c r="F24" s="119" t="s">
        <v>378</v>
      </c>
      <c r="G24" s="118" t="s">
        <v>456</v>
      </c>
      <c r="H24" s="113"/>
      <c r="I24" s="117">
        <v>70000</v>
      </c>
      <c r="J24" s="117">
        <v>0</v>
      </c>
      <c r="K24" s="116">
        <f t="shared" si="0"/>
        <v>70000</v>
      </c>
      <c r="L24" s="113"/>
      <c r="M24" s="115">
        <v>1</v>
      </c>
      <c r="N24" s="114">
        <f t="shared" si="1"/>
        <v>70000</v>
      </c>
      <c r="O24" s="113"/>
    </row>
    <row r="25" spans="2:15" x14ac:dyDescent="0.25">
      <c r="B25" s="121"/>
      <c r="C25" s="11"/>
      <c r="D25" s="118">
        <v>6</v>
      </c>
      <c r="E25" s="120" t="s">
        <v>486</v>
      </c>
      <c r="F25" s="119" t="s">
        <v>378</v>
      </c>
      <c r="G25" s="118" t="s">
        <v>456</v>
      </c>
      <c r="H25" s="113"/>
      <c r="I25" s="117">
        <v>40000</v>
      </c>
      <c r="J25" s="117">
        <v>0</v>
      </c>
      <c r="K25" s="116">
        <f t="shared" si="0"/>
        <v>40000</v>
      </c>
      <c r="L25" s="113"/>
      <c r="M25" s="115">
        <v>1</v>
      </c>
      <c r="N25" s="114">
        <f t="shared" si="1"/>
        <v>40000</v>
      </c>
      <c r="O25" s="113"/>
    </row>
    <row r="26" spans="2:15" x14ac:dyDescent="0.25">
      <c r="B26" s="121"/>
      <c r="C26" s="118"/>
      <c r="D26" s="118">
        <v>7</v>
      </c>
      <c r="E26" s="120" t="s">
        <v>485</v>
      </c>
      <c r="F26" s="119" t="s">
        <v>378</v>
      </c>
      <c r="G26" s="118" t="s">
        <v>456</v>
      </c>
      <c r="H26" s="113"/>
      <c r="I26" s="117">
        <v>5000</v>
      </c>
      <c r="J26" s="117">
        <v>0</v>
      </c>
      <c r="K26" s="116">
        <f t="shared" si="0"/>
        <v>5000</v>
      </c>
      <c r="L26" s="113"/>
      <c r="M26" s="115">
        <v>1</v>
      </c>
      <c r="N26" s="114">
        <f t="shared" si="1"/>
        <v>5000</v>
      </c>
      <c r="O26" s="113"/>
    </row>
    <row r="27" spans="2:15" x14ac:dyDescent="0.25">
      <c r="B27" s="121"/>
      <c r="C27" s="118"/>
      <c r="D27" s="118">
        <v>8</v>
      </c>
      <c r="E27" s="120" t="s">
        <v>484</v>
      </c>
      <c r="F27" s="119" t="s">
        <v>378</v>
      </c>
      <c r="G27" s="118" t="s">
        <v>456</v>
      </c>
      <c r="H27" s="113"/>
      <c r="I27" s="117">
        <v>5000</v>
      </c>
      <c r="J27" s="117">
        <v>0</v>
      </c>
      <c r="K27" s="116">
        <f t="shared" si="0"/>
        <v>5000</v>
      </c>
      <c r="L27" s="113"/>
      <c r="M27" s="115">
        <v>1</v>
      </c>
      <c r="N27" s="114">
        <f t="shared" si="1"/>
        <v>5000</v>
      </c>
      <c r="O27" s="113"/>
    </row>
    <row r="28" spans="2:15" x14ac:dyDescent="0.25">
      <c r="B28" s="121"/>
      <c r="C28" s="118">
        <v>5</v>
      </c>
      <c r="D28" s="120" t="s">
        <v>483</v>
      </c>
      <c r="E28" s="120"/>
      <c r="F28" s="130"/>
      <c r="G28" s="130"/>
      <c r="H28" s="113"/>
      <c r="I28" s="130"/>
      <c r="J28" s="128"/>
      <c r="K28" s="130"/>
      <c r="L28" s="113"/>
      <c r="M28" s="129"/>
      <c r="N28" s="128"/>
      <c r="O28" s="113"/>
    </row>
    <row r="29" spans="2:15" x14ac:dyDescent="0.25">
      <c r="B29" s="121"/>
      <c r="C29" s="118"/>
      <c r="D29" s="118">
        <v>1</v>
      </c>
      <c r="E29" s="120" t="s">
        <v>482</v>
      </c>
      <c r="F29" s="119" t="s">
        <v>378</v>
      </c>
      <c r="G29" s="118" t="s">
        <v>382</v>
      </c>
      <c r="H29" s="113"/>
      <c r="I29" s="117">
        <v>50000</v>
      </c>
      <c r="J29" s="117">
        <v>0</v>
      </c>
      <c r="K29" s="116">
        <f t="shared" ref="K29:K35" si="2">SUM(I29:J29)</f>
        <v>50000</v>
      </c>
      <c r="L29" s="113"/>
      <c r="M29" s="115">
        <v>1</v>
      </c>
      <c r="N29" s="114">
        <f t="shared" ref="N29:N35" si="3">K29*M29</f>
        <v>50000</v>
      </c>
      <c r="O29" s="113"/>
    </row>
    <row r="30" spans="2:15" x14ac:dyDescent="0.25">
      <c r="B30" s="121"/>
      <c r="C30" s="118"/>
      <c r="D30" s="118">
        <v>2</v>
      </c>
      <c r="E30" s="120" t="s">
        <v>481</v>
      </c>
      <c r="F30" s="118" t="s">
        <v>378</v>
      </c>
      <c r="G30" s="118" t="s">
        <v>382</v>
      </c>
      <c r="H30" s="113"/>
      <c r="I30" s="117">
        <v>7000</v>
      </c>
      <c r="J30" s="116">
        <v>0</v>
      </c>
      <c r="K30" s="116">
        <f t="shared" si="2"/>
        <v>7000</v>
      </c>
      <c r="L30" s="113"/>
      <c r="M30" s="115">
        <v>1</v>
      </c>
      <c r="N30" s="114">
        <f t="shared" si="3"/>
        <v>7000</v>
      </c>
      <c r="O30" s="113"/>
    </row>
    <row r="31" spans="2:15" x14ac:dyDescent="0.25">
      <c r="B31" s="121"/>
      <c r="C31" s="118"/>
      <c r="D31" s="118">
        <v>3</v>
      </c>
      <c r="E31" s="120" t="s">
        <v>480</v>
      </c>
      <c r="F31" s="118" t="s">
        <v>378</v>
      </c>
      <c r="G31" s="118" t="s">
        <v>382</v>
      </c>
      <c r="H31" s="113"/>
      <c r="I31" s="117">
        <v>50000</v>
      </c>
      <c r="J31" s="116">
        <v>0</v>
      </c>
      <c r="K31" s="116">
        <f t="shared" si="2"/>
        <v>50000</v>
      </c>
      <c r="L31" s="113"/>
      <c r="M31" s="115">
        <v>1</v>
      </c>
      <c r="N31" s="114">
        <f t="shared" si="3"/>
        <v>50000</v>
      </c>
      <c r="O31" s="113"/>
    </row>
    <row r="32" spans="2:15" x14ac:dyDescent="0.25">
      <c r="B32" s="121"/>
      <c r="C32" s="118"/>
      <c r="D32" s="118">
        <v>4</v>
      </c>
      <c r="E32" s="120" t="s">
        <v>479</v>
      </c>
      <c r="F32" s="118" t="s">
        <v>378</v>
      </c>
      <c r="G32" s="118" t="s">
        <v>382</v>
      </c>
      <c r="H32" s="113"/>
      <c r="I32" s="117">
        <v>100000</v>
      </c>
      <c r="J32" s="116">
        <v>0</v>
      </c>
      <c r="K32" s="116">
        <f t="shared" si="2"/>
        <v>100000</v>
      </c>
      <c r="L32" s="113"/>
      <c r="M32" s="115">
        <v>1</v>
      </c>
      <c r="N32" s="114">
        <f t="shared" si="3"/>
        <v>100000</v>
      </c>
      <c r="O32" s="113"/>
    </row>
    <row r="33" spans="2:15" x14ac:dyDescent="0.25">
      <c r="B33" s="121"/>
      <c r="C33" s="118"/>
      <c r="D33" s="118">
        <v>5</v>
      </c>
      <c r="E33" s="120" t="s">
        <v>478</v>
      </c>
      <c r="F33" s="118" t="s">
        <v>378</v>
      </c>
      <c r="G33" s="118" t="s">
        <v>382</v>
      </c>
      <c r="H33" s="113"/>
      <c r="I33" s="117">
        <v>20000</v>
      </c>
      <c r="J33" s="116">
        <v>0</v>
      </c>
      <c r="K33" s="116">
        <f t="shared" si="2"/>
        <v>20000</v>
      </c>
      <c r="L33" s="113"/>
      <c r="M33" s="115">
        <v>1</v>
      </c>
      <c r="N33" s="114">
        <f t="shared" si="3"/>
        <v>20000</v>
      </c>
      <c r="O33" s="113"/>
    </row>
    <row r="34" spans="2:15" x14ac:dyDescent="0.25">
      <c r="B34" s="121"/>
      <c r="C34" s="118"/>
      <c r="D34" s="118">
        <v>6</v>
      </c>
      <c r="E34" s="120" t="s">
        <v>477</v>
      </c>
      <c r="F34" s="118" t="s">
        <v>378</v>
      </c>
      <c r="G34" s="118" t="s">
        <v>382</v>
      </c>
      <c r="H34" s="113"/>
      <c r="I34" s="117">
        <v>3000</v>
      </c>
      <c r="J34" s="116">
        <v>0</v>
      </c>
      <c r="K34" s="116">
        <f t="shared" si="2"/>
        <v>3000</v>
      </c>
      <c r="L34" s="113"/>
      <c r="M34" s="115">
        <v>3</v>
      </c>
      <c r="N34" s="114">
        <f t="shared" si="3"/>
        <v>9000</v>
      </c>
      <c r="O34" s="113"/>
    </row>
    <row r="35" spans="2:15" x14ac:dyDescent="0.25">
      <c r="B35" s="121"/>
      <c r="C35" s="118"/>
      <c r="D35" s="118">
        <v>7</v>
      </c>
      <c r="E35" s="120" t="s">
        <v>476</v>
      </c>
      <c r="F35" s="118" t="s">
        <v>378</v>
      </c>
      <c r="G35" s="118" t="s">
        <v>382</v>
      </c>
      <c r="H35" s="113"/>
      <c r="I35" s="117">
        <v>4000</v>
      </c>
      <c r="J35" s="116">
        <v>0</v>
      </c>
      <c r="K35" s="116">
        <f t="shared" si="2"/>
        <v>4000</v>
      </c>
      <c r="L35" s="113"/>
      <c r="M35" s="115">
        <v>3</v>
      </c>
      <c r="N35" s="114">
        <f t="shared" si="3"/>
        <v>12000</v>
      </c>
      <c r="O35" s="113"/>
    </row>
    <row r="36" spans="2:15" x14ac:dyDescent="0.25">
      <c r="B36" s="121"/>
      <c r="C36" s="11">
        <v>6</v>
      </c>
      <c r="D36" s="131" t="s">
        <v>475</v>
      </c>
      <c r="E36" s="120"/>
      <c r="F36" s="130"/>
      <c r="G36" s="130"/>
      <c r="H36" s="113"/>
      <c r="I36" s="130"/>
      <c r="J36" s="128"/>
      <c r="K36" s="130"/>
      <c r="L36" s="113"/>
      <c r="M36" s="129"/>
      <c r="N36" s="128"/>
      <c r="O36" s="113"/>
    </row>
    <row r="37" spans="2:15" x14ac:dyDescent="0.25">
      <c r="B37" s="121"/>
      <c r="C37" s="11"/>
      <c r="D37" s="118">
        <v>1</v>
      </c>
      <c r="E37" s="120" t="s">
        <v>474</v>
      </c>
      <c r="F37" s="119" t="s">
        <v>378</v>
      </c>
      <c r="G37" s="118" t="s">
        <v>456</v>
      </c>
      <c r="H37" s="113"/>
      <c r="I37" s="117">
        <v>100000</v>
      </c>
      <c r="J37" s="117">
        <v>0</v>
      </c>
      <c r="K37" s="116">
        <f>SUM(I37:J37)</f>
        <v>100000</v>
      </c>
      <c r="L37" s="113"/>
      <c r="M37" s="115">
        <v>1</v>
      </c>
      <c r="N37" s="114">
        <f>K37*M37</f>
        <v>100000</v>
      </c>
      <c r="O37" s="113"/>
    </row>
    <row r="38" spans="2:15" x14ac:dyDescent="0.25">
      <c r="B38" s="121"/>
      <c r="C38" s="11"/>
      <c r="D38" s="118">
        <v>2</v>
      </c>
      <c r="E38" s="120" t="s">
        <v>473</v>
      </c>
      <c r="F38" s="119" t="s">
        <v>378</v>
      </c>
      <c r="G38" s="118" t="s">
        <v>456</v>
      </c>
      <c r="H38" s="113"/>
      <c r="I38" s="117">
        <v>50000</v>
      </c>
      <c r="J38" s="117">
        <v>0</v>
      </c>
      <c r="K38" s="116">
        <f>SUM(I38:J38)</f>
        <v>50000</v>
      </c>
      <c r="L38" s="113"/>
      <c r="M38" s="115">
        <v>1</v>
      </c>
      <c r="N38" s="114">
        <f>K38*M38</f>
        <v>50000</v>
      </c>
      <c r="O38" s="113"/>
    </row>
    <row r="39" spans="2:15" x14ac:dyDescent="0.25">
      <c r="B39" s="121"/>
      <c r="C39" s="11"/>
      <c r="D39" s="118">
        <v>3</v>
      </c>
      <c r="E39" s="120" t="s">
        <v>472</v>
      </c>
      <c r="F39" s="119" t="s">
        <v>378</v>
      </c>
      <c r="G39" s="118" t="s">
        <v>456</v>
      </c>
      <c r="H39" s="113"/>
      <c r="I39" s="117">
        <v>100000</v>
      </c>
      <c r="J39" s="117">
        <v>0</v>
      </c>
      <c r="K39" s="116">
        <f>SUM(I39:J39)</f>
        <v>100000</v>
      </c>
      <c r="L39" s="113"/>
      <c r="M39" s="115">
        <v>1</v>
      </c>
      <c r="N39" s="114">
        <f>K39*M39</f>
        <v>100000</v>
      </c>
      <c r="O39" s="113"/>
    </row>
    <row r="40" spans="2:15" x14ac:dyDescent="0.25">
      <c r="B40" s="121"/>
      <c r="C40" s="11"/>
      <c r="D40" s="118">
        <v>4</v>
      </c>
      <c r="E40" s="120" t="s">
        <v>471</v>
      </c>
      <c r="F40" s="119" t="s">
        <v>378</v>
      </c>
      <c r="G40" s="118" t="s">
        <v>456</v>
      </c>
      <c r="H40" s="113"/>
      <c r="I40" s="117">
        <v>50000</v>
      </c>
      <c r="J40" s="117">
        <v>0</v>
      </c>
      <c r="K40" s="116">
        <f>SUM(I40:J40)</f>
        <v>50000</v>
      </c>
      <c r="L40" s="113"/>
      <c r="M40" s="115">
        <v>1</v>
      </c>
      <c r="N40" s="114">
        <f>K40*M40</f>
        <v>50000</v>
      </c>
      <c r="O40" s="113"/>
    </row>
    <row r="41" spans="2:15" x14ac:dyDescent="0.25">
      <c r="B41" s="121"/>
      <c r="C41" s="11"/>
      <c r="D41" s="118">
        <v>5</v>
      </c>
      <c r="E41" s="120" t="s">
        <v>470</v>
      </c>
      <c r="F41" s="119" t="s">
        <v>378</v>
      </c>
      <c r="G41" s="118" t="s">
        <v>456</v>
      </c>
      <c r="H41" s="113"/>
      <c r="I41" s="117">
        <v>60000</v>
      </c>
      <c r="J41" s="117">
        <v>0</v>
      </c>
      <c r="K41" s="116">
        <f>SUM(I41:J41)</f>
        <v>60000</v>
      </c>
      <c r="L41" s="113"/>
      <c r="M41" s="115">
        <v>1</v>
      </c>
      <c r="N41" s="114">
        <f>K41*M41</f>
        <v>60000</v>
      </c>
      <c r="O41" s="113"/>
    </row>
    <row r="42" spans="2:15" x14ac:dyDescent="0.25">
      <c r="B42" s="121"/>
      <c r="C42" s="11">
        <v>7</v>
      </c>
      <c r="D42" s="12" t="s">
        <v>469</v>
      </c>
      <c r="E42" s="120"/>
      <c r="F42" s="130"/>
      <c r="G42" s="130"/>
      <c r="H42" s="113"/>
      <c r="I42" s="130"/>
      <c r="J42" s="128"/>
      <c r="K42" s="130"/>
      <c r="L42" s="113"/>
      <c r="M42" s="129"/>
      <c r="N42" s="128"/>
      <c r="O42" s="113"/>
    </row>
    <row r="43" spans="2:15" x14ac:dyDescent="0.25">
      <c r="B43" s="121"/>
      <c r="C43" s="11"/>
      <c r="D43" s="11">
        <v>1</v>
      </c>
      <c r="E43" s="120" t="s">
        <v>468</v>
      </c>
      <c r="F43" s="119" t="s">
        <v>378</v>
      </c>
      <c r="G43" s="118" t="s">
        <v>456</v>
      </c>
      <c r="H43" s="113"/>
      <c r="I43" s="117">
        <v>75000</v>
      </c>
      <c r="J43" s="117">
        <v>0</v>
      </c>
      <c r="K43" s="116">
        <f t="shared" ref="K43:K54" si="4">SUM(I43:J43)</f>
        <v>75000</v>
      </c>
      <c r="L43" s="113"/>
      <c r="M43" s="115">
        <v>2</v>
      </c>
      <c r="N43" s="114">
        <f t="shared" ref="N43:N54" si="5">K43*M43</f>
        <v>150000</v>
      </c>
      <c r="O43" s="113"/>
    </row>
    <row r="44" spans="2:15" x14ac:dyDescent="0.25">
      <c r="B44" s="121"/>
      <c r="C44" s="11"/>
      <c r="D44" s="11">
        <v>2</v>
      </c>
      <c r="E44" s="120" t="s">
        <v>467</v>
      </c>
      <c r="F44" s="119" t="s">
        <v>378</v>
      </c>
      <c r="G44" s="118" t="s">
        <v>456</v>
      </c>
      <c r="H44" s="113"/>
      <c r="I44" s="117">
        <v>75000</v>
      </c>
      <c r="J44" s="117">
        <v>0</v>
      </c>
      <c r="K44" s="116">
        <f t="shared" si="4"/>
        <v>75000</v>
      </c>
      <c r="L44" s="113"/>
      <c r="M44" s="115">
        <v>1</v>
      </c>
      <c r="N44" s="114">
        <f t="shared" si="5"/>
        <v>75000</v>
      </c>
      <c r="O44" s="113"/>
    </row>
    <row r="45" spans="2:15" x14ac:dyDescent="0.25">
      <c r="B45" s="121"/>
      <c r="C45" s="11"/>
      <c r="D45" s="11">
        <v>3</v>
      </c>
      <c r="E45" s="120" t="s">
        <v>466</v>
      </c>
      <c r="F45" s="119" t="s">
        <v>378</v>
      </c>
      <c r="G45" s="118" t="s">
        <v>456</v>
      </c>
      <c r="H45" s="113"/>
      <c r="I45" s="117">
        <v>200000</v>
      </c>
      <c r="J45" s="117">
        <v>0</v>
      </c>
      <c r="K45" s="116">
        <f t="shared" si="4"/>
        <v>200000</v>
      </c>
      <c r="L45" s="113"/>
      <c r="M45" s="115">
        <v>1</v>
      </c>
      <c r="N45" s="114">
        <f t="shared" si="5"/>
        <v>200000</v>
      </c>
      <c r="O45" s="113"/>
    </row>
    <row r="46" spans="2:15" x14ac:dyDescent="0.25">
      <c r="B46" s="121"/>
      <c r="C46" s="11"/>
      <c r="D46" s="11">
        <v>4</v>
      </c>
      <c r="E46" s="120" t="s">
        <v>465</v>
      </c>
      <c r="F46" s="119" t="s">
        <v>378</v>
      </c>
      <c r="G46" s="118" t="s">
        <v>456</v>
      </c>
      <c r="H46" s="113"/>
      <c r="I46" s="117">
        <v>100000</v>
      </c>
      <c r="J46" s="117">
        <v>0</v>
      </c>
      <c r="K46" s="116">
        <f t="shared" si="4"/>
        <v>100000</v>
      </c>
      <c r="L46" s="113"/>
      <c r="M46" s="115">
        <v>1</v>
      </c>
      <c r="N46" s="114">
        <f t="shared" si="5"/>
        <v>100000</v>
      </c>
      <c r="O46" s="113"/>
    </row>
    <row r="47" spans="2:15" x14ac:dyDescent="0.25">
      <c r="B47" s="121"/>
      <c r="C47" s="11"/>
      <c r="D47" s="11">
        <v>5</v>
      </c>
      <c r="E47" s="120" t="s">
        <v>464</v>
      </c>
      <c r="F47" s="119" t="s">
        <v>378</v>
      </c>
      <c r="G47" s="118" t="s">
        <v>456</v>
      </c>
      <c r="H47" s="113"/>
      <c r="I47" s="117">
        <v>50000</v>
      </c>
      <c r="J47" s="117">
        <v>0</v>
      </c>
      <c r="K47" s="116">
        <f t="shared" si="4"/>
        <v>50000</v>
      </c>
      <c r="L47" s="113"/>
      <c r="M47" s="115">
        <v>2</v>
      </c>
      <c r="N47" s="114">
        <f t="shared" si="5"/>
        <v>100000</v>
      </c>
      <c r="O47" s="113"/>
    </row>
    <row r="48" spans="2:15" x14ac:dyDescent="0.25">
      <c r="B48" s="121"/>
      <c r="C48" s="11"/>
      <c r="D48" s="11">
        <v>6</v>
      </c>
      <c r="E48" s="120" t="s">
        <v>463</v>
      </c>
      <c r="F48" s="119" t="s">
        <v>378</v>
      </c>
      <c r="G48" s="118" t="s">
        <v>456</v>
      </c>
      <c r="H48" s="113"/>
      <c r="I48" s="117">
        <v>3500</v>
      </c>
      <c r="J48" s="117">
        <v>0</v>
      </c>
      <c r="K48" s="116">
        <f t="shared" si="4"/>
        <v>3500</v>
      </c>
      <c r="L48" s="113"/>
      <c r="M48" s="115">
        <v>10</v>
      </c>
      <c r="N48" s="114">
        <f t="shared" si="5"/>
        <v>35000</v>
      </c>
      <c r="O48" s="113"/>
    </row>
    <row r="49" spans="2:15" x14ac:dyDescent="0.25">
      <c r="B49" s="121"/>
      <c r="C49" s="11"/>
      <c r="D49" s="11">
        <v>7</v>
      </c>
      <c r="E49" s="120" t="s">
        <v>462</v>
      </c>
      <c r="F49" s="119" t="s">
        <v>378</v>
      </c>
      <c r="G49" s="118" t="s">
        <v>456</v>
      </c>
      <c r="H49" s="113"/>
      <c r="I49" s="117">
        <v>100000</v>
      </c>
      <c r="J49" s="117">
        <v>0</v>
      </c>
      <c r="K49" s="116">
        <f t="shared" si="4"/>
        <v>100000</v>
      </c>
      <c r="L49" s="113"/>
      <c r="M49" s="115">
        <v>1</v>
      </c>
      <c r="N49" s="114">
        <f t="shared" si="5"/>
        <v>100000</v>
      </c>
      <c r="O49" s="113"/>
    </row>
    <row r="50" spans="2:15" x14ac:dyDescent="0.25">
      <c r="B50" s="121"/>
      <c r="C50" s="11"/>
      <c r="D50" s="11">
        <v>8</v>
      </c>
      <c r="E50" s="120" t="s">
        <v>461</v>
      </c>
      <c r="F50" s="119" t="s">
        <v>378</v>
      </c>
      <c r="G50" s="118" t="s">
        <v>456</v>
      </c>
      <c r="H50" s="113"/>
      <c r="I50" s="117">
        <v>50000</v>
      </c>
      <c r="J50" s="117">
        <v>0</v>
      </c>
      <c r="K50" s="116">
        <f t="shared" si="4"/>
        <v>50000</v>
      </c>
      <c r="L50" s="113"/>
      <c r="M50" s="115">
        <v>1</v>
      </c>
      <c r="N50" s="114">
        <f t="shared" si="5"/>
        <v>50000</v>
      </c>
      <c r="O50" s="113"/>
    </row>
    <row r="51" spans="2:15" x14ac:dyDescent="0.25">
      <c r="B51" s="121"/>
      <c r="C51" s="11"/>
      <c r="D51" s="11">
        <v>9</v>
      </c>
      <c r="E51" s="120" t="s">
        <v>460</v>
      </c>
      <c r="F51" s="119" t="s">
        <v>378</v>
      </c>
      <c r="G51" s="118" t="s">
        <v>456</v>
      </c>
      <c r="H51" s="113"/>
      <c r="I51" s="117">
        <v>20000</v>
      </c>
      <c r="J51" s="117">
        <v>0</v>
      </c>
      <c r="K51" s="116">
        <f t="shared" si="4"/>
        <v>20000</v>
      </c>
      <c r="L51" s="113"/>
      <c r="M51" s="115">
        <v>1</v>
      </c>
      <c r="N51" s="114">
        <f t="shared" si="5"/>
        <v>20000</v>
      </c>
      <c r="O51" s="113"/>
    </row>
    <row r="52" spans="2:15" x14ac:dyDescent="0.25">
      <c r="B52" s="121"/>
      <c r="C52" s="11"/>
      <c r="D52" s="11">
        <v>10</v>
      </c>
      <c r="E52" s="120" t="s">
        <v>459</v>
      </c>
      <c r="F52" s="119" t="s">
        <v>378</v>
      </c>
      <c r="G52" s="118" t="s">
        <v>456</v>
      </c>
      <c r="H52" s="113"/>
      <c r="I52" s="117">
        <v>50000</v>
      </c>
      <c r="J52" s="117">
        <v>0</v>
      </c>
      <c r="K52" s="116">
        <f t="shared" si="4"/>
        <v>50000</v>
      </c>
      <c r="L52" s="113"/>
      <c r="M52" s="115">
        <v>1</v>
      </c>
      <c r="N52" s="114">
        <f t="shared" si="5"/>
        <v>50000</v>
      </c>
      <c r="O52" s="113"/>
    </row>
    <row r="53" spans="2:15" x14ac:dyDescent="0.25">
      <c r="B53" s="121"/>
      <c r="C53" s="11"/>
      <c r="D53" s="11">
        <v>11</v>
      </c>
      <c r="E53" s="120" t="s">
        <v>458</v>
      </c>
      <c r="F53" s="119" t="s">
        <v>378</v>
      </c>
      <c r="G53" s="118" t="s">
        <v>456</v>
      </c>
      <c r="H53" s="113"/>
      <c r="I53" s="117">
        <v>50000</v>
      </c>
      <c r="J53" s="117">
        <v>0</v>
      </c>
      <c r="K53" s="116">
        <f t="shared" si="4"/>
        <v>50000</v>
      </c>
      <c r="L53" s="113"/>
      <c r="M53" s="115">
        <v>1</v>
      </c>
      <c r="N53" s="114">
        <f t="shared" si="5"/>
        <v>50000</v>
      </c>
      <c r="O53" s="113"/>
    </row>
    <row r="54" spans="2:15" x14ac:dyDescent="0.25">
      <c r="B54" s="121"/>
      <c r="C54" s="11">
        <v>8</v>
      </c>
      <c r="D54" s="109" t="s">
        <v>457</v>
      </c>
      <c r="E54" s="120"/>
      <c r="F54" s="119" t="s">
        <v>378</v>
      </c>
      <c r="G54" s="118" t="s">
        <v>456</v>
      </c>
      <c r="H54" s="113"/>
      <c r="I54" s="117" t="s">
        <v>376</v>
      </c>
      <c r="J54" s="117">
        <v>0</v>
      </c>
      <c r="K54" s="116">
        <f t="shared" si="4"/>
        <v>0</v>
      </c>
      <c r="L54" s="113"/>
      <c r="M54" s="115">
        <v>1</v>
      </c>
      <c r="N54" s="114">
        <f t="shared" si="5"/>
        <v>0</v>
      </c>
      <c r="O54" s="113"/>
    </row>
    <row r="55" spans="2:15" x14ac:dyDescent="0.25">
      <c r="B55" s="127"/>
      <c r="C55" s="126" t="s">
        <v>455</v>
      </c>
      <c r="D55" s="125"/>
      <c r="E55" s="125"/>
      <c r="F55" s="122"/>
      <c r="G55" s="122"/>
      <c r="H55" s="113"/>
      <c r="I55" s="122"/>
      <c r="J55" s="124"/>
      <c r="K55" s="122"/>
      <c r="L55" s="113"/>
      <c r="M55" s="123"/>
      <c r="N55" s="122"/>
      <c r="O55" s="113"/>
    </row>
    <row r="56" spans="2:15" x14ac:dyDescent="0.25">
      <c r="B56" s="121"/>
      <c r="C56" s="118">
        <v>1</v>
      </c>
      <c r="D56" s="120" t="s">
        <v>454</v>
      </c>
      <c r="E56" s="120"/>
      <c r="F56" s="130"/>
      <c r="G56" s="130"/>
      <c r="H56" s="113"/>
      <c r="I56" s="130"/>
      <c r="J56" s="128"/>
      <c r="K56" s="130"/>
      <c r="L56" s="113"/>
      <c r="M56" s="129"/>
      <c r="N56" s="128"/>
      <c r="O56" s="113"/>
    </row>
    <row r="57" spans="2:15" x14ac:dyDescent="0.25">
      <c r="B57" s="121"/>
      <c r="C57" s="118"/>
      <c r="D57" s="118">
        <v>1</v>
      </c>
      <c r="E57" s="120" t="s">
        <v>453</v>
      </c>
      <c r="F57" s="119" t="s">
        <v>446</v>
      </c>
      <c r="G57" s="118" t="s">
        <v>377</v>
      </c>
      <c r="H57" s="113"/>
      <c r="I57" s="117">
        <v>250000</v>
      </c>
      <c r="J57" s="117">
        <v>0</v>
      </c>
      <c r="K57" s="116">
        <f t="shared" ref="K57:K63" si="6">SUM(I57:J57)</f>
        <v>250000</v>
      </c>
      <c r="L57" s="113"/>
      <c r="M57" s="115">
        <v>2</v>
      </c>
      <c r="N57" s="114">
        <f t="shared" ref="N57:N63" si="7">K57*M57</f>
        <v>500000</v>
      </c>
      <c r="O57" s="113"/>
    </row>
    <row r="58" spans="2:15" x14ac:dyDescent="0.25">
      <c r="B58" s="121"/>
      <c r="C58" s="118"/>
      <c r="D58" s="118">
        <v>2</v>
      </c>
      <c r="E58" s="120" t="s">
        <v>452</v>
      </c>
      <c r="F58" s="119" t="s">
        <v>446</v>
      </c>
      <c r="G58" s="118" t="s">
        <v>377</v>
      </c>
      <c r="H58" s="113"/>
      <c r="I58" s="117" t="s">
        <v>376</v>
      </c>
      <c r="J58" s="117">
        <v>0</v>
      </c>
      <c r="K58" s="116">
        <f t="shared" si="6"/>
        <v>0</v>
      </c>
      <c r="L58" s="113"/>
      <c r="M58" s="115">
        <v>2</v>
      </c>
      <c r="N58" s="114">
        <f t="shared" si="7"/>
        <v>0</v>
      </c>
      <c r="O58" s="113"/>
    </row>
    <row r="59" spans="2:15" x14ac:dyDescent="0.25">
      <c r="B59" s="121"/>
      <c r="C59" s="118"/>
      <c r="D59" s="118">
        <v>3</v>
      </c>
      <c r="E59" s="120" t="s">
        <v>451</v>
      </c>
      <c r="F59" s="119" t="s">
        <v>446</v>
      </c>
      <c r="G59" s="118" t="s">
        <v>377</v>
      </c>
      <c r="H59" s="113"/>
      <c r="I59" s="117" t="s">
        <v>376</v>
      </c>
      <c r="J59" s="117">
        <v>0</v>
      </c>
      <c r="K59" s="116">
        <f t="shared" si="6"/>
        <v>0</v>
      </c>
      <c r="L59" s="113"/>
      <c r="M59" s="115">
        <v>2</v>
      </c>
      <c r="N59" s="114">
        <f t="shared" si="7"/>
        <v>0</v>
      </c>
      <c r="O59" s="113"/>
    </row>
    <row r="60" spans="2:15" x14ac:dyDescent="0.25">
      <c r="B60" s="121"/>
      <c r="C60" s="118"/>
      <c r="D60" s="118">
        <v>4</v>
      </c>
      <c r="E60" s="120" t="s">
        <v>450</v>
      </c>
      <c r="F60" s="119" t="s">
        <v>446</v>
      </c>
      <c r="G60" s="118" t="s">
        <v>377</v>
      </c>
      <c r="H60" s="113"/>
      <c r="I60" s="117">
        <v>75200</v>
      </c>
      <c r="J60" s="117">
        <v>0</v>
      </c>
      <c r="K60" s="116">
        <f t="shared" si="6"/>
        <v>75200</v>
      </c>
      <c r="L60" s="113"/>
      <c r="M60" s="115">
        <v>2</v>
      </c>
      <c r="N60" s="114">
        <f t="shared" si="7"/>
        <v>150400</v>
      </c>
      <c r="O60" s="113"/>
    </row>
    <row r="61" spans="2:15" x14ac:dyDescent="0.25">
      <c r="B61" s="121"/>
      <c r="C61" s="118"/>
      <c r="D61" s="118">
        <v>5</v>
      </c>
      <c r="E61" s="120" t="s">
        <v>449</v>
      </c>
      <c r="F61" s="119" t="s">
        <v>446</v>
      </c>
      <c r="G61" s="118" t="s">
        <v>377</v>
      </c>
      <c r="H61" s="113"/>
      <c r="I61" s="117">
        <v>1700</v>
      </c>
      <c r="J61" s="117">
        <v>0</v>
      </c>
      <c r="K61" s="116">
        <f t="shared" si="6"/>
        <v>1700</v>
      </c>
      <c r="L61" s="113"/>
      <c r="M61" s="115">
        <v>2</v>
      </c>
      <c r="N61" s="114">
        <f t="shared" si="7"/>
        <v>3400</v>
      </c>
      <c r="O61" s="113"/>
    </row>
    <row r="62" spans="2:15" x14ac:dyDescent="0.25">
      <c r="B62" s="121"/>
      <c r="C62" s="118"/>
      <c r="D62" s="118">
        <v>6</v>
      </c>
      <c r="E62" s="120" t="s">
        <v>448</v>
      </c>
      <c r="F62" s="119" t="s">
        <v>446</v>
      </c>
      <c r="G62" s="118" t="s">
        <v>377</v>
      </c>
      <c r="H62" s="113"/>
      <c r="I62" s="117">
        <v>2160</v>
      </c>
      <c r="J62" s="117">
        <v>0</v>
      </c>
      <c r="K62" s="116">
        <f t="shared" si="6"/>
        <v>2160</v>
      </c>
      <c r="L62" s="113"/>
      <c r="M62" s="115">
        <v>2</v>
      </c>
      <c r="N62" s="114">
        <f t="shared" si="7"/>
        <v>4320</v>
      </c>
      <c r="O62" s="113"/>
    </row>
    <row r="63" spans="2:15" x14ac:dyDescent="0.25">
      <c r="B63" s="121"/>
      <c r="C63" s="118"/>
      <c r="D63" s="118">
        <v>7</v>
      </c>
      <c r="E63" s="120" t="s">
        <v>447</v>
      </c>
      <c r="F63" s="119" t="s">
        <v>446</v>
      </c>
      <c r="G63" s="118" t="s">
        <v>377</v>
      </c>
      <c r="H63" s="113"/>
      <c r="I63" s="117">
        <v>50</v>
      </c>
      <c r="J63" s="117">
        <v>0</v>
      </c>
      <c r="K63" s="116">
        <f t="shared" si="6"/>
        <v>50</v>
      </c>
      <c r="L63" s="113"/>
      <c r="M63" s="115">
        <v>2</v>
      </c>
      <c r="N63" s="114">
        <f t="shared" si="7"/>
        <v>100</v>
      </c>
      <c r="O63" s="113"/>
    </row>
    <row r="64" spans="2:15" x14ac:dyDescent="0.25">
      <c r="B64" s="127"/>
      <c r="C64" s="134" t="s">
        <v>445</v>
      </c>
      <c r="D64" s="133"/>
      <c r="E64" s="133"/>
      <c r="F64" s="122"/>
      <c r="G64" s="122"/>
      <c r="H64" s="113"/>
      <c r="I64" s="122"/>
      <c r="J64" s="124"/>
      <c r="K64" s="122"/>
      <c r="L64" s="113"/>
      <c r="M64" s="123"/>
      <c r="N64" s="122"/>
      <c r="O64" s="113"/>
    </row>
    <row r="65" spans="2:15" x14ac:dyDescent="0.25">
      <c r="B65" s="121"/>
      <c r="C65" s="118">
        <v>2</v>
      </c>
      <c r="D65" s="120" t="s">
        <v>444</v>
      </c>
      <c r="E65" s="120"/>
      <c r="F65" s="119" t="s">
        <v>378</v>
      </c>
      <c r="G65" s="118" t="s">
        <v>382</v>
      </c>
      <c r="H65" s="113"/>
      <c r="I65" s="117">
        <v>279110</v>
      </c>
      <c r="J65" s="117">
        <v>0</v>
      </c>
      <c r="K65" s="116">
        <f>SUM(I65:J65)</f>
        <v>279110</v>
      </c>
      <c r="L65" s="113"/>
      <c r="M65" s="115">
        <v>2</v>
      </c>
      <c r="N65" s="114">
        <f>K65*M65</f>
        <v>558220</v>
      </c>
      <c r="O65" s="113"/>
    </row>
    <row r="66" spans="2:15" x14ac:dyDescent="0.25">
      <c r="B66" s="121"/>
      <c r="C66" s="118">
        <v>3</v>
      </c>
      <c r="D66" s="120" t="s">
        <v>443</v>
      </c>
      <c r="E66" s="120"/>
      <c r="F66" s="119" t="s">
        <v>378</v>
      </c>
      <c r="G66" s="118" t="s">
        <v>382</v>
      </c>
      <c r="H66" s="113"/>
      <c r="I66" s="117">
        <v>139555</v>
      </c>
      <c r="J66" s="117">
        <v>0</v>
      </c>
      <c r="K66" s="116">
        <f>SUM(I66:J66)</f>
        <v>139555</v>
      </c>
      <c r="L66" s="113"/>
      <c r="M66" s="115">
        <v>2</v>
      </c>
      <c r="N66" s="114">
        <f>K66*M66</f>
        <v>279110</v>
      </c>
      <c r="O66" s="113"/>
    </row>
    <row r="67" spans="2:15" x14ac:dyDescent="0.25">
      <c r="B67" s="121"/>
      <c r="C67" s="118">
        <v>4</v>
      </c>
      <c r="D67" s="120" t="s">
        <v>442</v>
      </c>
      <c r="E67" s="120"/>
      <c r="F67" s="119" t="s">
        <v>378</v>
      </c>
      <c r="G67" s="118" t="s">
        <v>382</v>
      </c>
      <c r="H67" s="113"/>
      <c r="I67" s="117">
        <v>30000</v>
      </c>
      <c r="J67" s="117">
        <v>0</v>
      </c>
      <c r="K67" s="116">
        <f>SUM(I67:J67)</f>
        <v>30000</v>
      </c>
      <c r="L67" s="113"/>
      <c r="M67" s="115">
        <v>2</v>
      </c>
      <c r="N67" s="114">
        <f>K67*M67</f>
        <v>60000</v>
      </c>
      <c r="O67" s="113"/>
    </row>
    <row r="68" spans="2:15" x14ac:dyDescent="0.25">
      <c r="B68" s="121"/>
      <c r="C68" s="118">
        <v>5</v>
      </c>
      <c r="D68" s="131" t="s">
        <v>441</v>
      </c>
      <c r="E68" s="120"/>
      <c r="F68" s="130"/>
      <c r="G68" s="130"/>
      <c r="H68" s="113"/>
      <c r="I68" s="130"/>
      <c r="J68" s="128"/>
      <c r="K68" s="130"/>
      <c r="L68" s="113"/>
      <c r="M68" s="129"/>
      <c r="N68" s="128"/>
      <c r="O68" s="113"/>
    </row>
    <row r="69" spans="2:15" x14ac:dyDescent="0.25">
      <c r="B69" s="121"/>
      <c r="C69" s="118"/>
      <c r="D69" s="118">
        <v>1</v>
      </c>
      <c r="E69" s="120" t="s">
        <v>440</v>
      </c>
      <c r="F69" s="118" t="s">
        <v>434</v>
      </c>
      <c r="G69" s="118" t="s">
        <v>438</v>
      </c>
      <c r="H69" s="113"/>
      <c r="I69" s="117">
        <f>200000+10000+5000+2000</f>
        <v>217000</v>
      </c>
      <c r="J69" s="117">
        <v>175000</v>
      </c>
      <c r="K69" s="116">
        <f>SUM(I69:J69)</f>
        <v>392000</v>
      </c>
      <c r="L69" s="113"/>
      <c r="M69" s="115">
        <v>1</v>
      </c>
      <c r="N69" s="114">
        <f>K69*M69</f>
        <v>392000</v>
      </c>
      <c r="O69" s="113"/>
    </row>
    <row r="70" spans="2:15" x14ac:dyDescent="0.25">
      <c r="B70" s="121"/>
      <c r="C70" s="118"/>
      <c r="D70" s="118">
        <v>2</v>
      </c>
      <c r="E70" s="120" t="s">
        <v>439</v>
      </c>
      <c r="F70" s="118" t="s">
        <v>434</v>
      </c>
      <c r="G70" s="118" t="s">
        <v>438</v>
      </c>
      <c r="H70" s="113"/>
      <c r="I70" s="117">
        <f>400000+10000+5000+2000</f>
        <v>417000</v>
      </c>
      <c r="J70" s="117">
        <v>175000</v>
      </c>
      <c r="K70" s="116">
        <f>SUM(I70:J70)</f>
        <v>592000</v>
      </c>
      <c r="L70" s="113"/>
      <c r="M70" s="115">
        <v>1</v>
      </c>
      <c r="N70" s="114">
        <f>K70*M70</f>
        <v>592000</v>
      </c>
      <c r="O70" s="113"/>
    </row>
    <row r="71" spans="2:15" x14ac:dyDescent="0.25">
      <c r="B71" s="121"/>
      <c r="C71" s="118"/>
      <c r="D71" s="118">
        <v>3</v>
      </c>
      <c r="E71" s="120" t="s">
        <v>437</v>
      </c>
      <c r="F71" s="118" t="s">
        <v>434</v>
      </c>
      <c r="G71" s="118" t="s">
        <v>436</v>
      </c>
      <c r="H71" s="113"/>
      <c r="I71" s="117">
        <v>15000</v>
      </c>
      <c r="J71" s="117">
        <v>20000</v>
      </c>
      <c r="K71" s="116">
        <f>SUM(I71:J71)</f>
        <v>35000</v>
      </c>
      <c r="L71" s="113"/>
      <c r="M71" s="115">
        <v>1</v>
      </c>
      <c r="N71" s="114">
        <f>K71*M71</f>
        <v>35000</v>
      </c>
      <c r="O71" s="113"/>
    </row>
    <row r="72" spans="2:15" x14ac:dyDescent="0.25">
      <c r="B72" s="121"/>
      <c r="C72" s="118"/>
      <c r="D72" s="118">
        <v>4</v>
      </c>
      <c r="E72" s="120" t="s">
        <v>435</v>
      </c>
      <c r="F72" s="118" t="s">
        <v>434</v>
      </c>
      <c r="G72" s="118" t="s">
        <v>433</v>
      </c>
      <c r="H72" s="113"/>
      <c r="I72" s="117">
        <v>7800</v>
      </c>
      <c r="J72" s="117">
        <v>3000</v>
      </c>
      <c r="K72" s="116">
        <f>SUM(I72:J72)</f>
        <v>10800</v>
      </c>
      <c r="L72" s="113"/>
      <c r="M72" s="115">
        <v>1</v>
      </c>
      <c r="N72" s="114">
        <f>K72*M72</f>
        <v>10800</v>
      </c>
      <c r="O72" s="113"/>
    </row>
    <row r="73" spans="2:15" x14ac:dyDescent="0.25">
      <c r="B73" s="127"/>
      <c r="C73" s="126" t="s">
        <v>432</v>
      </c>
      <c r="D73" s="125"/>
      <c r="E73" s="125"/>
      <c r="F73" s="122"/>
      <c r="G73" s="122"/>
      <c r="H73" s="113"/>
      <c r="I73" s="122"/>
      <c r="J73" s="124"/>
      <c r="K73" s="122"/>
      <c r="L73" s="113"/>
      <c r="M73" s="123"/>
      <c r="N73" s="122"/>
      <c r="O73" s="113"/>
    </row>
    <row r="74" spans="2:15" x14ac:dyDescent="0.25">
      <c r="B74" s="121"/>
      <c r="C74" s="118">
        <v>1</v>
      </c>
      <c r="D74" s="120" t="s">
        <v>431</v>
      </c>
      <c r="E74" s="120"/>
      <c r="F74" s="119" t="s">
        <v>378</v>
      </c>
      <c r="G74" s="118" t="s">
        <v>377</v>
      </c>
      <c r="H74" s="113"/>
      <c r="I74" s="117">
        <v>110000</v>
      </c>
      <c r="J74" s="117">
        <v>0</v>
      </c>
      <c r="K74" s="116">
        <f t="shared" ref="K74:K93" si="8">SUM(I74:J74)</f>
        <v>110000</v>
      </c>
      <c r="L74" s="113"/>
      <c r="M74" s="115">
        <v>1</v>
      </c>
      <c r="N74" s="114">
        <f t="shared" ref="N74:N93" si="9">K74*M74</f>
        <v>110000</v>
      </c>
      <c r="O74" s="113"/>
    </row>
    <row r="75" spans="2:15" x14ac:dyDescent="0.25">
      <c r="B75" s="121"/>
      <c r="C75" s="118">
        <v>2</v>
      </c>
      <c r="D75" s="120" t="s">
        <v>430</v>
      </c>
      <c r="E75" s="120"/>
      <c r="F75" s="119" t="s">
        <v>378</v>
      </c>
      <c r="G75" s="118" t="s">
        <v>377</v>
      </c>
      <c r="H75" s="113"/>
      <c r="I75" s="117">
        <v>10000</v>
      </c>
      <c r="J75" s="117">
        <v>0</v>
      </c>
      <c r="K75" s="116">
        <f t="shared" si="8"/>
        <v>10000</v>
      </c>
      <c r="L75" s="113"/>
      <c r="M75" s="115">
        <v>1</v>
      </c>
      <c r="N75" s="114">
        <f t="shared" si="9"/>
        <v>10000</v>
      </c>
      <c r="O75" s="113"/>
    </row>
    <row r="76" spans="2:15" x14ac:dyDescent="0.25">
      <c r="B76" s="121"/>
      <c r="C76" s="118">
        <v>3</v>
      </c>
      <c r="D76" s="120" t="s">
        <v>429</v>
      </c>
      <c r="E76" s="120"/>
      <c r="F76" s="119" t="s">
        <v>378</v>
      </c>
      <c r="G76" s="118" t="s">
        <v>377</v>
      </c>
      <c r="H76" s="113"/>
      <c r="I76" s="117">
        <v>10000</v>
      </c>
      <c r="J76" s="117">
        <v>0</v>
      </c>
      <c r="K76" s="116">
        <f t="shared" si="8"/>
        <v>10000</v>
      </c>
      <c r="L76" s="113"/>
      <c r="M76" s="115">
        <v>1</v>
      </c>
      <c r="N76" s="114">
        <f t="shared" si="9"/>
        <v>10000</v>
      </c>
      <c r="O76" s="113"/>
    </row>
    <row r="77" spans="2:15" x14ac:dyDescent="0.25">
      <c r="B77" s="121"/>
      <c r="C77" s="118">
        <v>4</v>
      </c>
      <c r="D77" s="120" t="s">
        <v>428</v>
      </c>
      <c r="E77" s="120"/>
      <c r="F77" s="119" t="s">
        <v>378</v>
      </c>
      <c r="G77" s="118" t="s">
        <v>377</v>
      </c>
      <c r="H77" s="113"/>
      <c r="I77" s="117">
        <v>5000</v>
      </c>
      <c r="J77" s="117">
        <v>0</v>
      </c>
      <c r="K77" s="116">
        <f t="shared" si="8"/>
        <v>5000</v>
      </c>
      <c r="L77" s="113"/>
      <c r="M77" s="115">
        <v>1</v>
      </c>
      <c r="N77" s="114">
        <f t="shared" si="9"/>
        <v>5000</v>
      </c>
      <c r="O77" s="113"/>
    </row>
    <row r="78" spans="2:15" x14ac:dyDescent="0.25">
      <c r="B78" s="121"/>
      <c r="C78" s="118">
        <v>5</v>
      </c>
      <c r="D78" s="120" t="s">
        <v>427</v>
      </c>
      <c r="E78" s="120"/>
      <c r="F78" s="119" t="s">
        <v>378</v>
      </c>
      <c r="G78" s="118" t="s">
        <v>377</v>
      </c>
      <c r="H78" s="113"/>
      <c r="I78" s="117">
        <v>10000</v>
      </c>
      <c r="J78" s="117">
        <v>0</v>
      </c>
      <c r="K78" s="116">
        <f t="shared" si="8"/>
        <v>10000</v>
      </c>
      <c r="L78" s="113"/>
      <c r="M78" s="115">
        <v>1</v>
      </c>
      <c r="N78" s="114">
        <f t="shared" si="9"/>
        <v>10000</v>
      </c>
      <c r="O78" s="113"/>
    </row>
    <row r="79" spans="2:15" x14ac:dyDescent="0.25">
      <c r="B79" s="121"/>
      <c r="C79" s="118">
        <v>6</v>
      </c>
      <c r="D79" s="120" t="s">
        <v>426</v>
      </c>
      <c r="E79" s="120"/>
      <c r="F79" s="119" t="s">
        <v>378</v>
      </c>
      <c r="G79" s="118" t="s">
        <v>377</v>
      </c>
      <c r="H79" s="113"/>
      <c r="I79" s="117">
        <v>3000</v>
      </c>
      <c r="J79" s="117">
        <v>0</v>
      </c>
      <c r="K79" s="116">
        <f t="shared" si="8"/>
        <v>3000</v>
      </c>
      <c r="L79" s="113"/>
      <c r="M79" s="115">
        <v>1</v>
      </c>
      <c r="N79" s="114">
        <f t="shared" si="9"/>
        <v>3000</v>
      </c>
      <c r="O79" s="113"/>
    </row>
    <row r="80" spans="2:15" x14ac:dyDescent="0.25">
      <c r="B80" s="121"/>
      <c r="C80" s="118">
        <v>7</v>
      </c>
      <c r="D80" s="120" t="s">
        <v>425</v>
      </c>
      <c r="E80" s="120"/>
      <c r="F80" s="119" t="s">
        <v>378</v>
      </c>
      <c r="G80" s="118" t="s">
        <v>377</v>
      </c>
      <c r="H80" s="113"/>
      <c r="I80" s="117">
        <v>30000</v>
      </c>
      <c r="J80" s="117">
        <v>0</v>
      </c>
      <c r="K80" s="116">
        <f t="shared" si="8"/>
        <v>30000</v>
      </c>
      <c r="L80" s="113"/>
      <c r="M80" s="115">
        <v>1</v>
      </c>
      <c r="N80" s="114">
        <f t="shared" si="9"/>
        <v>30000</v>
      </c>
      <c r="O80" s="113"/>
    </row>
    <row r="81" spans="2:15" x14ac:dyDescent="0.25">
      <c r="B81" s="121"/>
      <c r="C81" s="118">
        <v>8</v>
      </c>
      <c r="D81" s="120" t="s">
        <v>424</v>
      </c>
      <c r="E81" s="120"/>
      <c r="F81" s="119" t="s">
        <v>378</v>
      </c>
      <c r="G81" s="118" t="s">
        <v>377</v>
      </c>
      <c r="H81" s="113"/>
      <c r="I81" s="117">
        <v>5000</v>
      </c>
      <c r="J81" s="117">
        <v>0</v>
      </c>
      <c r="K81" s="116">
        <f t="shared" si="8"/>
        <v>5000</v>
      </c>
      <c r="L81" s="113"/>
      <c r="M81" s="115">
        <v>1</v>
      </c>
      <c r="N81" s="114">
        <f t="shared" si="9"/>
        <v>5000</v>
      </c>
      <c r="O81" s="113"/>
    </row>
    <row r="82" spans="2:15" x14ac:dyDescent="0.25">
      <c r="B82" s="121"/>
      <c r="C82" s="118">
        <v>9</v>
      </c>
      <c r="D82" s="120" t="s">
        <v>423</v>
      </c>
      <c r="E82" s="120"/>
      <c r="F82" s="119" t="s">
        <v>378</v>
      </c>
      <c r="G82" s="118" t="s">
        <v>377</v>
      </c>
      <c r="H82" s="113"/>
      <c r="I82" s="117">
        <v>5000</v>
      </c>
      <c r="J82" s="117">
        <v>0</v>
      </c>
      <c r="K82" s="116">
        <f t="shared" si="8"/>
        <v>5000</v>
      </c>
      <c r="L82" s="113"/>
      <c r="M82" s="115">
        <v>1</v>
      </c>
      <c r="N82" s="114">
        <f t="shared" si="9"/>
        <v>5000</v>
      </c>
      <c r="O82" s="113"/>
    </row>
    <row r="83" spans="2:15" x14ac:dyDescent="0.25">
      <c r="B83" s="121"/>
      <c r="C83" s="118">
        <v>10</v>
      </c>
      <c r="D83" s="120" t="s">
        <v>422</v>
      </c>
      <c r="E83" s="120"/>
      <c r="F83" s="119" t="s">
        <v>378</v>
      </c>
      <c r="G83" s="118" t="s">
        <v>377</v>
      </c>
      <c r="H83" s="113"/>
      <c r="I83" s="117">
        <v>7000</v>
      </c>
      <c r="J83" s="117">
        <v>0</v>
      </c>
      <c r="K83" s="116">
        <f t="shared" si="8"/>
        <v>7000</v>
      </c>
      <c r="L83" s="113"/>
      <c r="M83" s="115">
        <v>1</v>
      </c>
      <c r="N83" s="114">
        <f t="shared" si="9"/>
        <v>7000</v>
      </c>
      <c r="O83" s="113"/>
    </row>
    <row r="84" spans="2:15" x14ac:dyDescent="0.25">
      <c r="B84" s="121"/>
      <c r="C84" s="118">
        <v>11</v>
      </c>
      <c r="D84" s="120" t="s">
        <v>421</v>
      </c>
      <c r="E84" s="120"/>
      <c r="F84" s="119" t="s">
        <v>378</v>
      </c>
      <c r="G84" s="118" t="s">
        <v>377</v>
      </c>
      <c r="H84" s="113"/>
      <c r="I84" s="117">
        <v>10000</v>
      </c>
      <c r="J84" s="117">
        <v>0</v>
      </c>
      <c r="K84" s="116">
        <f t="shared" si="8"/>
        <v>10000</v>
      </c>
      <c r="L84" s="113"/>
      <c r="M84" s="115">
        <v>1</v>
      </c>
      <c r="N84" s="114">
        <f t="shared" si="9"/>
        <v>10000</v>
      </c>
      <c r="O84" s="113"/>
    </row>
    <row r="85" spans="2:15" x14ac:dyDescent="0.25">
      <c r="B85" s="121"/>
      <c r="C85" s="118">
        <v>12</v>
      </c>
      <c r="D85" s="120" t="s">
        <v>420</v>
      </c>
      <c r="E85" s="120"/>
      <c r="F85" s="119" t="s">
        <v>378</v>
      </c>
      <c r="G85" s="118" t="s">
        <v>377</v>
      </c>
      <c r="H85" s="113"/>
      <c r="I85" s="117">
        <v>0</v>
      </c>
      <c r="J85" s="117">
        <v>0</v>
      </c>
      <c r="K85" s="116">
        <f t="shared" si="8"/>
        <v>0</v>
      </c>
      <c r="L85" s="113"/>
      <c r="M85" s="115">
        <v>1</v>
      </c>
      <c r="N85" s="114">
        <f t="shared" si="9"/>
        <v>0</v>
      </c>
      <c r="O85" s="113"/>
    </row>
    <row r="86" spans="2:15" x14ac:dyDescent="0.25">
      <c r="B86" s="121"/>
      <c r="C86" s="118">
        <v>13</v>
      </c>
      <c r="D86" s="120" t="s">
        <v>419</v>
      </c>
      <c r="E86" s="120"/>
      <c r="F86" s="119" t="s">
        <v>378</v>
      </c>
      <c r="G86" s="118" t="s">
        <v>377</v>
      </c>
      <c r="H86" s="113"/>
      <c r="I86" s="117" t="s">
        <v>376</v>
      </c>
      <c r="J86" s="117">
        <v>0</v>
      </c>
      <c r="K86" s="116">
        <f t="shared" si="8"/>
        <v>0</v>
      </c>
      <c r="L86" s="113"/>
      <c r="M86" s="115">
        <v>1</v>
      </c>
      <c r="N86" s="114">
        <f t="shared" si="9"/>
        <v>0</v>
      </c>
      <c r="O86" s="113"/>
    </row>
    <row r="87" spans="2:15" x14ac:dyDescent="0.25">
      <c r="B87" s="121"/>
      <c r="C87" s="118">
        <v>14</v>
      </c>
      <c r="D87" s="120" t="s">
        <v>418</v>
      </c>
      <c r="E87" s="120"/>
      <c r="F87" s="119" t="s">
        <v>378</v>
      </c>
      <c r="G87" s="118" t="s">
        <v>377</v>
      </c>
      <c r="H87" s="113"/>
      <c r="I87" s="117" t="s">
        <v>376</v>
      </c>
      <c r="J87" s="117">
        <v>0</v>
      </c>
      <c r="K87" s="116">
        <f t="shared" si="8"/>
        <v>0</v>
      </c>
      <c r="L87" s="113"/>
      <c r="M87" s="115">
        <v>1</v>
      </c>
      <c r="N87" s="114">
        <f t="shared" si="9"/>
        <v>0</v>
      </c>
      <c r="O87" s="113"/>
    </row>
    <row r="88" spans="2:15" x14ac:dyDescent="0.25">
      <c r="B88" s="121"/>
      <c r="C88" s="118">
        <v>15</v>
      </c>
      <c r="D88" s="120" t="s">
        <v>417</v>
      </c>
      <c r="E88" s="120"/>
      <c r="F88" s="119" t="s">
        <v>378</v>
      </c>
      <c r="G88" s="118" t="s">
        <v>377</v>
      </c>
      <c r="H88" s="113"/>
      <c r="I88" s="117" t="s">
        <v>376</v>
      </c>
      <c r="J88" s="117">
        <v>0</v>
      </c>
      <c r="K88" s="116">
        <f t="shared" si="8"/>
        <v>0</v>
      </c>
      <c r="L88" s="113"/>
      <c r="M88" s="115">
        <v>1</v>
      </c>
      <c r="N88" s="114">
        <f t="shared" si="9"/>
        <v>0</v>
      </c>
      <c r="O88" s="113"/>
    </row>
    <row r="89" spans="2:15" x14ac:dyDescent="0.25">
      <c r="B89" s="121"/>
      <c r="C89" s="118">
        <v>16</v>
      </c>
      <c r="D89" s="120" t="s">
        <v>416</v>
      </c>
      <c r="E89" s="120"/>
      <c r="F89" s="119" t="s">
        <v>378</v>
      </c>
      <c r="G89" s="118" t="s">
        <v>377</v>
      </c>
      <c r="H89" s="113"/>
      <c r="I89" s="117">
        <v>10000</v>
      </c>
      <c r="J89" s="117">
        <v>0</v>
      </c>
      <c r="K89" s="116">
        <f t="shared" si="8"/>
        <v>10000</v>
      </c>
      <c r="L89" s="113"/>
      <c r="M89" s="115">
        <v>2</v>
      </c>
      <c r="N89" s="114">
        <f t="shared" si="9"/>
        <v>20000</v>
      </c>
      <c r="O89" s="113"/>
    </row>
    <row r="90" spans="2:15" x14ac:dyDescent="0.25">
      <c r="B90" s="121"/>
      <c r="C90" s="118">
        <v>17</v>
      </c>
      <c r="D90" s="120" t="s">
        <v>415</v>
      </c>
      <c r="E90" s="120"/>
      <c r="F90" s="119" t="s">
        <v>378</v>
      </c>
      <c r="G90" s="118" t="s">
        <v>377</v>
      </c>
      <c r="H90" s="113"/>
      <c r="I90" s="117" t="s">
        <v>376</v>
      </c>
      <c r="J90" s="117">
        <v>0</v>
      </c>
      <c r="K90" s="116">
        <f t="shared" si="8"/>
        <v>0</v>
      </c>
      <c r="L90" s="113"/>
      <c r="M90" s="115">
        <v>1</v>
      </c>
      <c r="N90" s="114">
        <f t="shared" si="9"/>
        <v>0</v>
      </c>
      <c r="O90" s="113"/>
    </row>
    <row r="91" spans="2:15" x14ac:dyDescent="0.25">
      <c r="B91" s="121"/>
      <c r="C91" s="118">
        <v>18</v>
      </c>
      <c r="D91" s="120" t="s">
        <v>414</v>
      </c>
      <c r="E91" s="120"/>
      <c r="F91" s="119" t="s">
        <v>378</v>
      </c>
      <c r="G91" s="118" t="s">
        <v>377</v>
      </c>
      <c r="H91" s="113"/>
      <c r="I91" s="117" t="s">
        <v>376</v>
      </c>
      <c r="J91" s="117">
        <v>0</v>
      </c>
      <c r="K91" s="116">
        <f t="shared" si="8"/>
        <v>0</v>
      </c>
      <c r="L91" s="113"/>
      <c r="M91" s="115">
        <v>1</v>
      </c>
      <c r="N91" s="114">
        <f t="shared" si="9"/>
        <v>0</v>
      </c>
      <c r="O91" s="113"/>
    </row>
    <row r="92" spans="2:15" x14ac:dyDescent="0.25">
      <c r="B92" s="121"/>
      <c r="C92" s="118">
        <v>19</v>
      </c>
      <c r="D92" s="120" t="s">
        <v>413</v>
      </c>
      <c r="E92" s="120"/>
      <c r="F92" s="119" t="s">
        <v>378</v>
      </c>
      <c r="G92" s="118" t="s">
        <v>377</v>
      </c>
      <c r="H92" s="113"/>
      <c r="I92" s="117" t="s">
        <v>376</v>
      </c>
      <c r="J92" s="117">
        <v>0</v>
      </c>
      <c r="K92" s="116">
        <f t="shared" si="8"/>
        <v>0</v>
      </c>
      <c r="L92" s="113"/>
      <c r="M92" s="115">
        <v>1</v>
      </c>
      <c r="N92" s="114">
        <f t="shared" si="9"/>
        <v>0</v>
      </c>
      <c r="O92" s="113"/>
    </row>
    <row r="93" spans="2:15" x14ac:dyDescent="0.25">
      <c r="B93" s="121"/>
      <c r="C93" s="118">
        <v>20</v>
      </c>
      <c r="D93" s="120" t="s">
        <v>412</v>
      </c>
      <c r="E93" s="120"/>
      <c r="F93" s="119" t="s">
        <v>378</v>
      </c>
      <c r="G93" s="118" t="s">
        <v>377</v>
      </c>
      <c r="H93" s="113"/>
      <c r="I93" s="117" t="s">
        <v>376</v>
      </c>
      <c r="J93" s="117">
        <v>0</v>
      </c>
      <c r="K93" s="116">
        <f t="shared" si="8"/>
        <v>0</v>
      </c>
      <c r="L93" s="113"/>
      <c r="M93" s="115">
        <v>1</v>
      </c>
      <c r="N93" s="114">
        <f t="shared" si="9"/>
        <v>0</v>
      </c>
      <c r="O93" s="113"/>
    </row>
    <row r="94" spans="2:15" x14ac:dyDescent="0.25">
      <c r="B94" s="121"/>
      <c r="C94" s="118">
        <v>21</v>
      </c>
      <c r="D94" s="120" t="s">
        <v>411</v>
      </c>
      <c r="E94" s="120"/>
      <c r="F94" s="130"/>
      <c r="G94" s="130"/>
      <c r="H94" s="113"/>
      <c r="I94" s="130"/>
      <c r="J94" s="128"/>
      <c r="K94" s="130"/>
      <c r="L94" s="113"/>
      <c r="M94" s="129"/>
      <c r="N94" s="128"/>
      <c r="O94" s="113"/>
    </row>
    <row r="95" spans="2:15" x14ac:dyDescent="0.25">
      <c r="B95" s="121"/>
      <c r="C95" s="118"/>
      <c r="D95" s="118">
        <v>1</v>
      </c>
      <c r="E95" s="120" t="s">
        <v>410</v>
      </c>
      <c r="F95" s="119" t="s">
        <v>378</v>
      </c>
      <c r="G95" s="118" t="s">
        <v>377</v>
      </c>
      <c r="H95" s="113"/>
      <c r="I95" s="117" t="s">
        <v>376</v>
      </c>
      <c r="J95" s="117">
        <v>0</v>
      </c>
      <c r="K95" s="116">
        <f>SUM(I95:J95)</f>
        <v>0</v>
      </c>
      <c r="L95" s="113"/>
      <c r="M95" s="115">
        <v>1</v>
      </c>
      <c r="N95" s="114">
        <f>K95*M95</f>
        <v>0</v>
      </c>
      <c r="O95" s="113"/>
    </row>
    <row r="96" spans="2:15" x14ac:dyDescent="0.25">
      <c r="B96" s="121"/>
      <c r="C96" s="118"/>
      <c r="D96" s="118">
        <v>2</v>
      </c>
      <c r="E96" s="120" t="s">
        <v>409</v>
      </c>
      <c r="F96" s="119" t="s">
        <v>378</v>
      </c>
      <c r="G96" s="118" t="s">
        <v>377</v>
      </c>
      <c r="H96" s="113"/>
      <c r="I96" s="117" t="s">
        <v>376</v>
      </c>
      <c r="J96" s="117">
        <v>0</v>
      </c>
      <c r="K96" s="116">
        <f>SUM(I96:J96)</f>
        <v>0</v>
      </c>
      <c r="L96" s="113"/>
      <c r="M96" s="115">
        <v>1</v>
      </c>
      <c r="N96" s="114">
        <f>K96*M96</f>
        <v>0</v>
      </c>
      <c r="O96" s="113"/>
    </row>
    <row r="97" spans="2:15" x14ac:dyDescent="0.25">
      <c r="B97" s="121"/>
      <c r="C97" s="118"/>
      <c r="D97" s="118">
        <v>3</v>
      </c>
      <c r="E97" s="120" t="s">
        <v>408</v>
      </c>
      <c r="F97" s="119" t="s">
        <v>378</v>
      </c>
      <c r="G97" s="118" t="s">
        <v>377</v>
      </c>
      <c r="H97" s="113"/>
      <c r="I97" s="117" t="s">
        <v>376</v>
      </c>
      <c r="J97" s="117">
        <v>0</v>
      </c>
      <c r="K97" s="116">
        <f>SUM(I97:J97)</f>
        <v>0</v>
      </c>
      <c r="L97" s="113"/>
      <c r="M97" s="115">
        <v>1</v>
      </c>
      <c r="N97" s="114">
        <f>K97*M97</f>
        <v>0</v>
      </c>
      <c r="O97" s="113"/>
    </row>
    <row r="98" spans="2:15" x14ac:dyDescent="0.25">
      <c r="B98" s="127"/>
      <c r="C98" s="134" t="s">
        <v>407</v>
      </c>
      <c r="D98" s="133"/>
      <c r="E98" s="133"/>
      <c r="F98" s="122"/>
      <c r="G98" s="122"/>
      <c r="H98" s="113"/>
      <c r="I98" s="122"/>
      <c r="J98" s="124"/>
      <c r="K98" s="122"/>
      <c r="L98" s="113"/>
      <c r="M98" s="123"/>
      <c r="N98" s="122"/>
      <c r="O98" s="113"/>
    </row>
    <row r="99" spans="2:15" x14ac:dyDescent="0.25">
      <c r="B99" s="121"/>
      <c r="C99" s="118">
        <v>22</v>
      </c>
      <c r="D99" s="120" t="s">
        <v>406</v>
      </c>
      <c r="E99" s="120"/>
      <c r="F99" s="119" t="s">
        <v>378</v>
      </c>
      <c r="G99" s="118" t="s">
        <v>382</v>
      </c>
      <c r="H99" s="113"/>
      <c r="I99" s="117">
        <v>100000</v>
      </c>
      <c r="J99" s="117">
        <v>0</v>
      </c>
      <c r="K99" s="116">
        <f t="shared" ref="K99:K113" si="10">SUM(I99:J99)</f>
        <v>100000</v>
      </c>
      <c r="L99" s="113"/>
      <c r="M99" s="115">
        <v>1</v>
      </c>
      <c r="N99" s="114">
        <f t="shared" ref="N99:N113" si="11">K99*M99</f>
        <v>100000</v>
      </c>
      <c r="O99" s="113"/>
    </row>
    <row r="100" spans="2:15" x14ac:dyDescent="0.25">
      <c r="B100" s="121"/>
      <c r="C100" s="118">
        <v>23</v>
      </c>
      <c r="D100" s="120" t="s">
        <v>405</v>
      </c>
      <c r="E100" s="120"/>
      <c r="F100" s="119" t="s">
        <v>378</v>
      </c>
      <c r="G100" s="118" t="s">
        <v>382</v>
      </c>
      <c r="H100" s="113"/>
      <c r="I100" s="117">
        <v>12000</v>
      </c>
      <c r="J100" s="117">
        <v>0</v>
      </c>
      <c r="K100" s="116">
        <f t="shared" si="10"/>
        <v>12000</v>
      </c>
      <c r="L100" s="113"/>
      <c r="M100" s="115">
        <v>1</v>
      </c>
      <c r="N100" s="114">
        <f t="shared" si="11"/>
        <v>12000</v>
      </c>
      <c r="O100" s="113"/>
    </row>
    <row r="101" spans="2:15" x14ac:dyDescent="0.25">
      <c r="B101" s="121"/>
      <c r="C101" s="118">
        <v>24</v>
      </c>
      <c r="D101" s="120" t="s">
        <v>404</v>
      </c>
      <c r="E101" s="120"/>
      <c r="F101" s="119" t="s">
        <v>378</v>
      </c>
      <c r="G101" s="118" t="s">
        <v>382</v>
      </c>
      <c r="H101" s="113"/>
      <c r="I101" s="117">
        <v>50000</v>
      </c>
      <c r="J101" s="117">
        <v>0</v>
      </c>
      <c r="K101" s="116">
        <f t="shared" si="10"/>
        <v>50000</v>
      </c>
      <c r="L101" s="113"/>
      <c r="M101" s="115">
        <v>1</v>
      </c>
      <c r="N101" s="114">
        <f t="shared" si="11"/>
        <v>50000</v>
      </c>
      <c r="O101" s="113"/>
    </row>
    <row r="102" spans="2:15" x14ac:dyDescent="0.25">
      <c r="B102" s="121"/>
      <c r="C102" s="118"/>
      <c r="D102" s="118">
        <v>1</v>
      </c>
      <c r="E102" s="132" t="s">
        <v>403</v>
      </c>
      <c r="F102" s="119" t="s">
        <v>378</v>
      </c>
      <c r="G102" s="118" t="s">
        <v>382</v>
      </c>
      <c r="H102" s="113"/>
      <c r="I102" s="117" t="s">
        <v>376</v>
      </c>
      <c r="J102" s="117">
        <v>0</v>
      </c>
      <c r="K102" s="116">
        <f t="shared" si="10"/>
        <v>0</v>
      </c>
      <c r="L102" s="113"/>
      <c r="M102" s="115">
        <v>1</v>
      </c>
      <c r="N102" s="114">
        <f t="shared" si="11"/>
        <v>0</v>
      </c>
      <c r="O102" s="113"/>
    </row>
    <row r="103" spans="2:15" x14ac:dyDescent="0.25">
      <c r="B103" s="121"/>
      <c r="C103" s="118"/>
      <c r="D103" s="118">
        <v>2</v>
      </c>
      <c r="E103" s="132" t="s">
        <v>402</v>
      </c>
      <c r="F103" s="119" t="s">
        <v>378</v>
      </c>
      <c r="G103" s="118" t="s">
        <v>382</v>
      </c>
      <c r="H103" s="113"/>
      <c r="I103" s="117" t="s">
        <v>376</v>
      </c>
      <c r="J103" s="117">
        <v>0</v>
      </c>
      <c r="K103" s="116">
        <f t="shared" si="10"/>
        <v>0</v>
      </c>
      <c r="L103" s="113"/>
      <c r="M103" s="115">
        <v>1</v>
      </c>
      <c r="N103" s="114">
        <f t="shared" si="11"/>
        <v>0</v>
      </c>
      <c r="O103" s="113"/>
    </row>
    <row r="104" spans="2:15" x14ac:dyDescent="0.25">
      <c r="B104" s="121"/>
      <c r="C104" s="118"/>
      <c r="D104" s="118">
        <v>3</v>
      </c>
      <c r="E104" s="132" t="s">
        <v>401</v>
      </c>
      <c r="F104" s="119" t="s">
        <v>378</v>
      </c>
      <c r="G104" s="118" t="s">
        <v>382</v>
      </c>
      <c r="H104" s="113"/>
      <c r="I104" s="117" t="s">
        <v>376</v>
      </c>
      <c r="J104" s="117">
        <v>0</v>
      </c>
      <c r="K104" s="116">
        <f t="shared" si="10"/>
        <v>0</v>
      </c>
      <c r="L104" s="113"/>
      <c r="M104" s="115">
        <v>1</v>
      </c>
      <c r="N104" s="114">
        <f t="shared" si="11"/>
        <v>0</v>
      </c>
      <c r="O104" s="113"/>
    </row>
    <row r="105" spans="2:15" x14ac:dyDescent="0.25">
      <c r="B105" s="121"/>
      <c r="C105" s="118"/>
      <c r="D105" s="118">
        <v>4</v>
      </c>
      <c r="E105" s="132" t="s">
        <v>400</v>
      </c>
      <c r="F105" s="119" t="s">
        <v>378</v>
      </c>
      <c r="G105" s="118" t="s">
        <v>382</v>
      </c>
      <c r="H105" s="113"/>
      <c r="I105" s="117" t="s">
        <v>376</v>
      </c>
      <c r="J105" s="117">
        <v>0</v>
      </c>
      <c r="K105" s="116">
        <f t="shared" si="10"/>
        <v>0</v>
      </c>
      <c r="L105" s="113"/>
      <c r="M105" s="115">
        <v>1</v>
      </c>
      <c r="N105" s="114">
        <f t="shared" si="11"/>
        <v>0</v>
      </c>
      <c r="O105" s="113"/>
    </row>
    <row r="106" spans="2:15" x14ac:dyDescent="0.25">
      <c r="B106" s="121"/>
      <c r="C106" s="118"/>
      <c r="D106" s="118">
        <v>5</v>
      </c>
      <c r="E106" s="132" t="s">
        <v>399</v>
      </c>
      <c r="F106" s="119" t="s">
        <v>378</v>
      </c>
      <c r="G106" s="118" t="s">
        <v>382</v>
      </c>
      <c r="H106" s="113"/>
      <c r="I106" s="117" t="s">
        <v>376</v>
      </c>
      <c r="J106" s="117">
        <v>0</v>
      </c>
      <c r="K106" s="116">
        <f t="shared" si="10"/>
        <v>0</v>
      </c>
      <c r="L106" s="113"/>
      <c r="M106" s="115">
        <v>1</v>
      </c>
      <c r="N106" s="114">
        <f t="shared" si="11"/>
        <v>0</v>
      </c>
      <c r="O106" s="113"/>
    </row>
    <row r="107" spans="2:15" x14ac:dyDescent="0.25">
      <c r="B107" s="121"/>
      <c r="C107" s="118"/>
      <c r="D107" s="118">
        <v>6</v>
      </c>
      <c r="E107" s="132" t="s">
        <v>398</v>
      </c>
      <c r="F107" s="119" t="s">
        <v>378</v>
      </c>
      <c r="G107" s="118" t="s">
        <v>382</v>
      </c>
      <c r="H107" s="113"/>
      <c r="I107" s="117" t="s">
        <v>376</v>
      </c>
      <c r="J107" s="117">
        <v>0</v>
      </c>
      <c r="K107" s="116">
        <f t="shared" si="10"/>
        <v>0</v>
      </c>
      <c r="L107" s="113"/>
      <c r="M107" s="115">
        <v>1</v>
      </c>
      <c r="N107" s="114">
        <f t="shared" si="11"/>
        <v>0</v>
      </c>
      <c r="O107" s="113"/>
    </row>
    <row r="108" spans="2:15" x14ac:dyDescent="0.25">
      <c r="B108" s="121"/>
      <c r="C108" s="118"/>
      <c r="D108" s="118">
        <v>7</v>
      </c>
      <c r="E108" s="132" t="s">
        <v>397</v>
      </c>
      <c r="F108" s="119" t="s">
        <v>378</v>
      </c>
      <c r="G108" s="118" t="s">
        <v>382</v>
      </c>
      <c r="H108" s="113"/>
      <c r="I108" s="117" t="s">
        <v>376</v>
      </c>
      <c r="J108" s="117">
        <v>0</v>
      </c>
      <c r="K108" s="116">
        <f t="shared" si="10"/>
        <v>0</v>
      </c>
      <c r="L108" s="113"/>
      <c r="M108" s="115">
        <v>1</v>
      </c>
      <c r="N108" s="114">
        <f t="shared" si="11"/>
        <v>0</v>
      </c>
      <c r="O108" s="113"/>
    </row>
    <row r="109" spans="2:15" x14ac:dyDescent="0.25">
      <c r="B109" s="121"/>
      <c r="C109" s="118"/>
      <c r="D109" s="118">
        <v>8</v>
      </c>
      <c r="E109" s="132" t="s">
        <v>396</v>
      </c>
      <c r="F109" s="119" t="s">
        <v>378</v>
      </c>
      <c r="G109" s="118" t="s">
        <v>382</v>
      </c>
      <c r="H109" s="113"/>
      <c r="I109" s="117" t="s">
        <v>376</v>
      </c>
      <c r="J109" s="117">
        <v>0</v>
      </c>
      <c r="K109" s="116">
        <f t="shared" si="10"/>
        <v>0</v>
      </c>
      <c r="L109" s="113"/>
      <c r="M109" s="115">
        <v>1</v>
      </c>
      <c r="N109" s="114">
        <f t="shared" si="11"/>
        <v>0</v>
      </c>
      <c r="O109" s="113"/>
    </row>
    <row r="110" spans="2:15" x14ac:dyDescent="0.25">
      <c r="B110" s="121"/>
      <c r="C110" s="118"/>
      <c r="D110" s="118">
        <v>9</v>
      </c>
      <c r="E110" s="132" t="s">
        <v>395</v>
      </c>
      <c r="F110" s="119" t="s">
        <v>378</v>
      </c>
      <c r="G110" s="118" t="s">
        <v>382</v>
      </c>
      <c r="H110" s="113"/>
      <c r="I110" s="117" t="s">
        <v>376</v>
      </c>
      <c r="J110" s="117">
        <v>0</v>
      </c>
      <c r="K110" s="116">
        <f t="shared" si="10"/>
        <v>0</v>
      </c>
      <c r="L110" s="113"/>
      <c r="M110" s="115">
        <v>1</v>
      </c>
      <c r="N110" s="114">
        <f t="shared" si="11"/>
        <v>0</v>
      </c>
      <c r="O110" s="113"/>
    </row>
    <row r="111" spans="2:15" x14ac:dyDescent="0.25">
      <c r="B111" s="121"/>
      <c r="C111" s="118"/>
      <c r="D111" s="118">
        <v>10</v>
      </c>
      <c r="E111" s="132" t="s">
        <v>394</v>
      </c>
      <c r="F111" s="119" t="s">
        <v>378</v>
      </c>
      <c r="G111" s="118" t="s">
        <v>382</v>
      </c>
      <c r="H111" s="113"/>
      <c r="I111" s="117" t="s">
        <v>376</v>
      </c>
      <c r="J111" s="117">
        <v>0</v>
      </c>
      <c r="K111" s="116">
        <f t="shared" si="10"/>
        <v>0</v>
      </c>
      <c r="L111" s="113"/>
      <c r="M111" s="115">
        <v>1</v>
      </c>
      <c r="N111" s="114">
        <f t="shared" si="11"/>
        <v>0</v>
      </c>
      <c r="O111" s="113"/>
    </row>
    <row r="112" spans="2:15" x14ac:dyDescent="0.25">
      <c r="B112" s="121"/>
      <c r="C112" s="118"/>
      <c r="D112" s="118">
        <v>11</v>
      </c>
      <c r="E112" s="132" t="s">
        <v>393</v>
      </c>
      <c r="F112" s="119" t="s">
        <v>378</v>
      </c>
      <c r="G112" s="118" t="s">
        <v>382</v>
      </c>
      <c r="H112" s="113"/>
      <c r="I112" s="117" t="s">
        <v>376</v>
      </c>
      <c r="J112" s="117">
        <v>0</v>
      </c>
      <c r="K112" s="116">
        <f t="shared" si="10"/>
        <v>0</v>
      </c>
      <c r="L112" s="113"/>
      <c r="M112" s="115">
        <v>1</v>
      </c>
      <c r="N112" s="114">
        <f t="shared" si="11"/>
        <v>0</v>
      </c>
      <c r="O112" s="113"/>
    </row>
    <row r="113" spans="2:15" x14ac:dyDescent="0.25">
      <c r="B113" s="121"/>
      <c r="C113" s="118"/>
      <c r="D113" s="118">
        <v>12</v>
      </c>
      <c r="E113" s="132" t="s">
        <v>392</v>
      </c>
      <c r="F113" s="119" t="s">
        <v>378</v>
      </c>
      <c r="G113" s="118" t="s">
        <v>382</v>
      </c>
      <c r="H113" s="113"/>
      <c r="I113" s="117" t="s">
        <v>376</v>
      </c>
      <c r="J113" s="117">
        <v>0</v>
      </c>
      <c r="K113" s="116">
        <f t="shared" si="10"/>
        <v>0</v>
      </c>
      <c r="L113" s="113"/>
      <c r="M113" s="115">
        <v>1</v>
      </c>
      <c r="N113" s="114">
        <f t="shared" si="11"/>
        <v>0</v>
      </c>
      <c r="O113" s="113"/>
    </row>
    <row r="114" spans="2:15" x14ac:dyDescent="0.25">
      <c r="B114" s="121"/>
      <c r="C114" s="118">
        <v>25</v>
      </c>
      <c r="D114" s="120" t="s">
        <v>391</v>
      </c>
      <c r="E114" s="120"/>
      <c r="F114" s="130"/>
      <c r="G114" s="130"/>
      <c r="H114" s="113"/>
      <c r="I114" s="130"/>
      <c r="J114" s="128"/>
      <c r="K114" s="130"/>
      <c r="L114" s="113"/>
      <c r="M114" s="129"/>
      <c r="N114" s="128"/>
      <c r="O114" s="113"/>
    </row>
    <row r="115" spans="2:15" x14ac:dyDescent="0.25">
      <c r="B115" s="121"/>
      <c r="C115" s="118"/>
      <c r="D115" s="118">
        <v>1</v>
      </c>
      <c r="E115" s="120" t="s">
        <v>390</v>
      </c>
      <c r="F115" s="119" t="s">
        <v>378</v>
      </c>
      <c r="G115" s="118" t="s">
        <v>382</v>
      </c>
      <c r="H115" s="113"/>
      <c r="I115" s="117" t="s">
        <v>376</v>
      </c>
      <c r="J115" s="117">
        <v>0</v>
      </c>
      <c r="K115" s="116">
        <f>SUM(I115:J115)</f>
        <v>0</v>
      </c>
      <c r="L115" s="113"/>
      <c r="M115" s="115">
        <v>1</v>
      </c>
      <c r="N115" s="114">
        <f>K115*M115</f>
        <v>0</v>
      </c>
      <c r="O115" s="113"/>
    </row>
    <row r="116" spans="2:15" x14ac:dyDescent="0.25">
      <c r="B116" s="121"/>
      <c r="C116" s="118"/>
      <c r="D116" s="118">
        <v>2</v>
      </c>
      <c r="E116" s="120" t="s">
        <v>389</v>
      </c>
      <c r="F116" s="119" t="s">
        <v>378</v>
      </c>
      <c r="G116" s="118" t="s">
        <v>382</v>
      </c>
      <c r="H116" s="113"/>
      <c r="I116" s="117">
        <v>50000</v>
      </c>
      <c r="J116" s="117">
        <v>0</v>
      </c>
      <c r="K116" s="116">
        <f>SUM(I116:J116)</f>
        <v>50000</v>
      </c>
      <c r="L116" s="113"/>
      <c r="M116" s="115">
        <v>1</v>
      </c>
      <c r="N116" s="114">
        <f>K116*M116</f>
        <v>50000</v>
      </c>
      <c r="O116" s="113"/>
    </row>
    <row r="117" spans="2:15" x14ac:dyDescent="0.25">
      <c r="B117" s="121"/>
      <c r="C117" s="118"/>
      <c r="D117" s="118">
        <v>3</v>
      </c>
      <c r="E117" s="120" t="s">
        <v>388</v>
      </c>
      <c r="F117" s="119" t="s">
        <v>378</v>
      </c>
      <c r="G117" s="118" t="s">
        <v>382</v>
      </c>
      <c r="H117" s="113"/>
      <c r="I117" s="117" t="s">
        <v>376</v>
      </c>
      <c r="J117" s="117">
        <v>0</v>
      </c>
      <c r="K117" s="116">
        <f>SUM(I117:J117)</f>
        <v>0</v>
      </c>
      <c r="L117" s="113"/>
      <c r="M117" s="115">
        <v>1</v>
      </c>
      <c r="N117" s="114">
        <f>K117*M117</f>
        <v>0</v>
      </c>
      <c r="O117" s="113"/>
    </row>
    <row r="118" spans="2:15" x14ac:dyDescent="0.25">
      <c r="B118" s="121"/>
      <c r="C118" s="118"/>
      <c r="D118" s="118">
        <v>4</v>
      </c>
      <c r="E118" s="120" t="s">
        <v>387</v>
      </c>
      <c r="F118" s="119" t="s">
        <v>378</v>
      </c>
      <c r="G118" s="118" t="s">
        <v>382</v>
      </c>
      <c r="H118" s="113"/>
      <c r="I118" s="117">
        <v>3000</v>
      </c>
      <c r="J118" s="117">
        <v>0</v>
      </c>
      <c r="K118" s="116">
        <f>SUM(I118:J118)</f>
        <v>3000</v>
      </c>
      <c r="L118" s="113"/>
      <c r="M118" s="115">
        <v>5</v>
      </c>
      <c r="N118" s="114">
        <f>K118*M118</f>
        <v>15000</v>
      </c>
      <c r="O118" s="113"/>
    </row>
    <row r="119" spans="2:15" x14ac:dyDescent="0.25">
      <c r="B119" s="121"/>
      <c r="C119" s="118">
        <v>26</v>
      </c>
      <c r="D119" s="131" t="s">
        <v>386</v>
      </c>
      <c r="E119" s="120"/>
      <c r="F119" s="130"/>
      <c r="G119" s="130"/>
      <c r="H119" s="113"/>
      <c r="I119" s="130"/>
      <c r="J119" s="128"/>
      <c r="K119" s="130"/>
      <c r="L119" s="113"/>
      <c r="M119" s="129"/>
      <c r="N119" s="128"/>
      <c r="O119" s="113"/>
    </row>
    <row r="120" spans="2:15" x14ac:dyDescent="0.25">
      <c r="B120" s="121"/>
      <c r="C120" s="118"/>
      <c r="D120" s="118">
        <v>1</v>
      </c>
      <c r="E120" s="120" t="s">
        <v>126</v>
      </c>
      <c r="F120" s="118" t="s">
        <v>378</v>
      </c>
      <c r="G120" s="118" t="s">
        <v>382</v>
      </c>
      <c r="H120" s="113"/>
      <c r="I120" s="117">
        <v>35000</v>
      </c>
      <c r="J120" s="116">
        <v>5000</v>
      </c>
      <c r="K120" s="116">
        <f>SUM(I120:J120)</f>
        <v>40000</v>
      </c>
      <c r="L120" s="113"/>
      <c r="M120" s="115">
        <v>1</v>
      </c>
      <c r="N120" s="114">
        <f>K120*M120</f>
        <v>40000</v>
      </c>
      <c r="O120" s="113"/>
    </row>
    <row r="121" spans="2:15" x14ac:dyDescent="0.25">
      <c r="B121" s="121"/>
      <c r="C121" s="118"/>
      <c r="D121" s="118">
        <v>2</v>
      </c>
      <c r="E121" s="120" t="s">
        <v>127</v>
      </c>
      <c r="F121" s="118" t="s">
        <v>385</v>
      </c>
      <c r="G121" s="118" t="s">
        <v>382</v>
      </c>
      <c r="H121" s="113"/>
      <c r="I121" s="117">
        <v>5200</v>
      </c>
      <c r="J121" s="116">
        <v>3000</v>
      </c>
      <c r="K121" s="116">
        <f>SUM(I121:J121)</f>
        <v>8200</v>
      </c>
      <c r="L121" s="113"/>
      <c r="M121" s="115">
        <v>1</v>
      </c>
      <c r="N121" s="114">
        <f>K121*M121</f>
        <v>8200</v>
      </c>
      <c r="O121" s="113"/>
    </row>
    <row r="122" spans="2:15" x14ac:dyDescent="0.25">
      <c r="B122" s="121"/>
      <c r="C122" s="118">
        <v>27</v>
      </c>
      <c r="D122" s="131" t="s">
        <v>384</v>
      </c>
      <c r="E122" s="120"/>
      <c r="F122" s="130"/>
      <c r="G122" s="130"/>
      <c r="H122" s="113"/>
      <c r="I122" s="130"/>
      <c r="J122" s="128"/>
      <c r="K122" s="130"/>
      <c r="L122" s="113"/>
      <c r="M122" s="129"/>
      <c r="N122" s="128"/>
      <c r="O122" s="113"/>
    </row>
    <row r="123" spans="2:15" x14ac:dyDescent="0.25">
      <c r="B123" s="121"/>
      <c r="C123" s="118"/>
      <c r="D123" s="118">
        <v>1</v>
      </c>
      <c r="E123" s="120" t="s">
        <v>383</v>
      </c>
      <c r="F123" s="118" t="s">
        <v>378</v>
      </c>
      <c r="G123" s="118" t="s">
        <v>382</v>
      </c>
      <c r="H123" s="113"/>
      <c r="I123" s="117">
        <v>75000</v>
      </c>
      <c r="J123" s="116">
        <v>0</v>
      </c>
      <c r="K123" s="116">
        <f>SUM(I123:J123)</f>
        <v>75000</v>
      </c>
      <c r="L123" s="113"/>
      <c r="M123" s="115">
        <v>1</v>
      </c>
      <c r="N123" s="114">
        <f>K123*M123</f>
        <v>75000</v>
      </c>
      <c r="O123" s="113"/>
    </row>
    <row r="124" spans="2:15" x14ac:dyDescent="0.25">
      <c r="B124" s="127"/>
      <c r="C124" s="126" t="s">
        <v>381</v>
      </c>
      <c r="D124" s="125"/>
      <c r="E124" s="125"/>
      <c r="F124" s="122"/>
      <c r="G124" s="122"/>
      <c r="H124" s="113"/>
      <c r="I124" s="122"/>
      <c r="J124" s="124"/>
      <c r="K124" s="122"/>
      <c r="L124" s="113"/>
      <c r="M124" s="123"/>
      <c r="N124" s="122"/>
      <c r="O124" s="113"/>
    </row>
    <row r="125" spans="2:15" x14ac:dyDescent="0.25">
      <c r="B125" s="121"/>
      <c r="C125" s="118">
        <v>1</v>
      </c>
      <c r="D125" s="120" t="s">
        <v>380</v>
      </c>
      <c r="E125" s="120"/>
      <c r="F125" s="119" t="s">
        <v>378</v>
      </c>
      <c r="G125" s="118" t="s">
        <v>377</v>
      </c>
      <c r="H125" s="113"/>
      <c r="I125" s="117">
        <v>3000</v>
      </c>
      <c r="J125" s="117">
        <v>0</v>
      </c>
      <c r="K125" s="116">
        <f>SUM(I125:J125)</f>
        <v>3000</v>
      </c>
      <c r="L125" s="113"/>
      <c r="M125" s="115">
        <v>1</v>
      </c>
      <c r="N125" s="114">
        <f>K125*M125</f>
        <v>3000</v>
      </c>
      <c r="O125" s="113"/>
    </row>
    <row r="126" spans="2:15" x14ac:dyDescent="0.25">
      <c r="B126" s="121"/>
      <c r="C126" s="118">
        <v>2</v>
      </c>
      <c r="D126" s="120" t="s">
        <v>379</v>
      </c>
      <c r="E126" s="120"/>
      <c r="F126" s="119" t="s">
        <v>378</v>
      </c>
      <c r="G126" s="118" t="s">
        <v>377</v>
      </c>
      <c r="H126" s="113"/>
      <c r="I126" s="117" t="s">
        <v>376</v>
      </c>
      <c r="J126" s="117">
        <v>0</v>
      </c>
      <c r="K126" s="116">
        <f>SUM(I126:J126)</f>
        <v>0</v>
      </c>
      <c r="L126" s="113"/>
      <c r="M126" s="115">
        <v>1</v>
      </c>
      <c r="N126" s="114">
        <f>K126*M126</f>
        <v>0</v>
      </c>
      <c r="O126" s="113"/>
    </row>
    <row r="127" spans="2:15" x14ac:dyDescent="0.25">
      <c r="B127" s="121"/>
      <c r="C127" s="118"/>
      <c r="D127" s="120"/>
      <c r="E127" s="120"/>
      <c r="F127" s="119"/>
      <c r="G127" s="118"/>
      <c r="H127" s="113"/>
      <c r="I127" s="117"/>
      <c r="J127" s="117"/>
      <c r="K127" s="116"/>
      <c r="L127" s="113"/>
      <c r="M127" s="115"/>
      <c r="N127" s="114"/>
      <c r="O127" s="113"/>
    </row>
    <row r="128" spans="2:15" x14ac:dyDescent="0.25">
      <c r="B128" s="121"/>
      <c r="C128" s="118"/>
      <c r="D128" s="120"/>
      <c r="E128" s="120"/>
      <c r="F128" s="119"/>
      <c r="G128" s="118"/>
      <c r="H128" s="113"/>
      <c r="I128" s="117"/>
      <c r="J128" s="117"/>
      <c r="K128" s="116"/>
      <c r="L128" s="113"/>
      <c r="M128" s="115"/>
      <c r="N128" s="114"/>
      <c r="O128" s="11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11"/>
  <sheetViews>
    <sheetView workbookViewId="0">
      <selection activeCell="I9" sqref="I9"/>
    </sheetView>
  </sheetViews>
  <sheetFormatPr defaultRowHeight="15" x14ac:dyDescent="0.25"/>
  <sheetData>
    <row r="3" spans="2:17" x14ac:dyDescent="0.25">
      <c r="B3" s="33"/>
      <c r="C3" s="33" t="s">
        <v>586</v>
      </c>
      <c r="D3" s="33"/>
      <c r="E3" s="33"/>
      <c r="F3" s="33"/>
      <c r="G3" s="33"/>
      <c r="H3" s="33"/>
      <c r="I3" s="33"/>
      <c r="J3" s="33"/>
      <c r="K3" s="33"/>
      <c r="L3" s="33"/>
      <c r="M3" s="33"/>
      <c r="N3" s="33"/>
      <c r="O3" s="33"/>
      <c r="P3" s="33"/>
      <c r="Q3" s="33"/>
    </row>
    <row r="5" spans="2:17" x14ac:dyDescent="0.25">
      <c r="C5" s="1">
        <v>1</v>
      </c>
      <c r="D5" t="s">
        <v>581</v>
      </c>
    </row>
    <row r="6" spans="2:17" x14ac:dyDescent="0.25">
      <c r="C6" s="1">
        <v>2</v>
      </c>
      <c r="D6" t="s">
        <v>582</v>
      </c>
    </row>
    <row r="7" spans="2:17" x14ac:dyDescent="0.25">
      <c r="C7" s="1">
        <v>3</v>
      </c>
      <c r="D7" t="s">
        <v>583</v>
      </c>
    </row>
    <row r="8" spans="2:17" x14ac:dyDescent="0.25">
      <c r="C8" s="1">
        <v>4</v>
      </c>
      <c r="D8" t="s">
        <v>584</v>
      </c>
    </row>
    <row r="9" spans="2:17" x14ac:dyDescent="0.25">
      <c r="C9" s="1">
        <v>5</v>
      </c>
      <c r="D9" t="s">
        <v>585</v>
      </c>
    </row>
    <row r="11" spans="2:17" x14ac:dyDescent="0.25">
      <c r="B11" s="33"/>
      <c r="C11" s="33"/>
      <c r="D11" s="33"/>
      <c r="E11" s="33"/>
      <c r="F11" s="33"/>
      <c r="G11" s="33"/>
      <c r="H11" s="33"/>
      <c r="I11" s="33"/>
      <c r="J11" s="33"/>
      <c r="K11" s="33"/>
      <c r="L11" s="33"/>
      <c r="M11" s="33"/>
      <c r="N11" s="33"/>
      <c r="O11" s="33"/>
      <c r="P11" s="33"/>
      <c r="Q11"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L19"/>
  <sheetViews>
    <sheetView workbookViewId="0">
      <selection activeCell="F17" sqref="F17"/>
    </sheetView>
  </sheetViews>
  <sheetFormatPr defaultRowHeight="15" x14ac:dyDescent="0.25"/>
  <cols>
    <col min="2" max="2" width="10.5703125" bestFit="1" customWidth="1"/>
    <col min="3" max="3" width="10.7109375" bestFit="1" customWidth="1"/>
    <col min="4" max="4" width="10.7109375" customWidth="1"/>
    <col min="5" max="5" width="15.28515625" bestFit="1" customWidth="1"/>
    <col min="6" max="6" width="59.85546875" bestFit="1" customWidth="1"/>
    <col min="7" max="7" width="10.28515625" style="141" bestFit="1" customWidth="1"/>
  </cols>
  <sheetData>
    <row r="2" spans="2:12" x14ac:dyDescent="0.25">
      <c r="B2" s="33" t="s">
        <v>574</v>
      </c>
      <c r="C2" s="33"/>
      <c r="D2" s="33"/>
      <c r="E2" s="33"/>
      <c r="F2" s="33"/>
      <c r="G2" s="146"/>
      <c r="H2" s="33"/>
      <c r="I2" s="33"/>
      <c r="J2" s="33"/>
      <c r="K2" s="33"/>
      <c r="L2" s="33"/>
    </row>
    <row r="4" spans="2:12" x14ac:dyDescent="0.25">
      <c r="B4" t="s">
        <v>538</v>
      </c>
      <c r="C4" t="s">
        <v>537</v>
      </c>
      <c r="D4" t="s">
        <v>536</v>
      </c>
      <c r="E4" t="s">
        <v>535</v>
      </c>
      <c r="F4" t="s">
        <v>534</v>
      </c>
      <c r="G4" s="141" t="s">
        <v>533</v>
      </c>
    </row>
    <row r="6" spans="2:12" x14ac:dyDescent="0.25">
      <c r="C6" t="s">
        <v>523</v>
      </c>
      <c r="F6" t="s">
        <v>532</v>
      </c>
      <c r="G6" s="141">
        <v>25000</v>
      </c>
    </row>
    <row r="7" spans="2:12" x14ac:dyDescent="0.25">
      <c r="C7" t="s">
        <v>137</v>
      </c>
      <c r="F7" t="s">
        <v>532</v>
      </c>
      <c r="G7" s="141">
        <v>100000</v>
      </c>
    </row>
    <row r="8" spans="2:12" x14ac:dyDescent="0.25">
      <c r="B8" s="143">
        <v>44823</v>
      </c>
      <c r="C8" t="s">
        <v>523</v>
      </c>
      <c r="F8" t="s">
        <v>530</v>
      </c>
      <c r="G8" s="141">
        <v>20000</v>
      </c>
      <c r="H8" t="s">
        <v>518</v>
      </c>
      <c r="I8" t="s">
        <v>517</v>
      </c>
    </row>
    <row r="9" spans="2:12" x14ac:dyDescent="0.25">
      <c r="B9" s="143">
        <v>44825</v>
      </c>
      <c r="C9" t="s">
        <v>523</v>
      </c>
      <c r="E9" t="s">
        <v>531</v>
      </c>
      <c r="F9" t="s">
        <v>530</v>
      </c>
      <c r="G9" s="141">
        <v>15000</v>
      </c>
      <c r="H9" t="s">
        <v>518</v>
      </c>
      <c r="I9" t="s">
        <v>517</v>
      </c>
    </row>
    <row r="10" spans="2:12" x14ac:dyDescent="0.25">
      <c r="B10" s="143">
        <v>44825</v>
      </c>
      <c r="C10" t="s">
        <v>529</v>
      </c>
      <c r="F10" t="s">
        <v>528</v>
      </c>
      <c r="G10" s="141">
        <f>100*10*14</f>
        <v>14000</v>
      </c>
      <c r="H10" t="s">
        <v>527</v>
      </c>
      <c r="I10" t="s">
        <v>517</v>
      </c>
    </row>
    <row r="11" spans="2:12" x14ac:dyDescent="0.25">
      <c r="B11" s="143">
        <v>44823</v>
      </c>
      <c r="C11" t="s">
        <v>523</v>
      </c>
      <c r="F11" t="s">
        <v>526</v>
      </c>
      <c r="G11" s="141">
        <v>3000</v>
      </c>
      <c r="H11" t="s">
        <v>518</v>
      </c>
      <c r="I11" t="s">
        <v>517</v>
      </c>
    </row>
    <row r="12" spans="2:12" x14ac:dyDescent="0.25">
      <c r="B12" s="143">
        <v>44825</v>
      </c>
      <c r="C12" t="s">
        <v>525</v>
      </c>
      <c r="F12" t="s">
        <v>524</v>
      </c>
      <c r="G12" s="141">
        <v>400000</v>
      </c>
      <c r="H12" t="s">
        <v>518</v>
      </c>
    </row>
    <row r="13" spans="2:12" x14ac:dyDescent="0.25">
      <c r="F13" t="s">
        <v>521</v>
      </c>
      <c r="H13" t="s">
        <v>518</v>
      </c>
      <c r="I13" t="s">
        <v>517</v>
      </c>
    </row>
    <row r="14" spans="2:12" x14ac:dyDescent="0.25">
      <c r="F14" t="s">
        <v>521</v>
      </c>
      <c r="H14" t="s">
        <v>518</v>
      </c>
      <c r="I14" t="s">
        <v>517</v>
      </c>
    </row>
    <row r="15" spans="2:12" x14ac:dyDescent="0.25">
      <c r="B15" s="143">
        <v>44814</v>
      </c>
      <c r="C15" t="s">
        <v>523</v>
      </c>
      <c r="D15" t="s">
        <v>522</v>
      </c>
      <c r="F15" t="s">
        <v>521</v>
      </c>
      <c r="G15" s="141">
        <v>15000</v>
      </c>
      <c r="H15" t="s">
        <v>518</v>
      </c>
      <c r="I15" t="s">
        <v>517</v>
      </c>
    </row>
    <row r="16" spans="2:12" x14ac:dyDescent="0.25">
      <c r="B16" s="142">
        <v>44044</v>
      </c>
      <c r="F16" t="s">
        <v>520</v>
      </c>
      <c r="G16" s="141">
        <v>10000</v>
      </c>
      <c r="H16" t="s">
        <v>518</v>
      </c>
      <c r="I16" t="s">
        <v>517</v>
      </c>
    </row>
    <row r="17" spans="2:12" x14ac:dyDescent="0.25">
      <c r="B17">
        <v>2020</v>
      </c>
      <c r="F17" t="s">
        <v>519</v>
      </c>
      <c r="G17" s="141">
        <v>25000</v>
      </c>
      <c r="H17" t="s">
        <v>518</v>
      </c>
      <c r="I17" t="s">
        <v>517</v>
      </c>
    </row>
    <row r="19" spans="2:12" x14ac:dyDescent="0.25">
      <c r="B19" s="33"/>
      <c r="C19" s="33"/>
      <c r="D19" s="33"/>
      <c r="E19" s="33"/>
      <c r="F19" s="33"/>
      <c r="G19" s="146"/>
      <c r="H19" s="33"/>
      <c r="I19" s="33"/>
      <c r="J19" s="33"/>
      <c r="K19" s="33"/>
      <c r="L19"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O24"/>
  <sheetViews>
    <sheetView workbookViewId="0">
      <selection activeCell="D26" sqref="D26"/>
    </sheetView>
  </sheetViews>
  <sheetFormatPr defaultRowHeight="15" x14ac:dyDescent="0.25"/>
  <cols>
    <col min="2" max="2" width="10.7109375" bestFit="1" customWidth="1"/>
    <col min="5" max="5" width="10.140625" bestFit="1" customWidth="1"/>
    <col min="6" max="6" width="16.85546875" bestFit="1" customWidth="1"/>
    <col min="7" max="7" width="16" bestFit="1" customWidth="1"/>
    <col min="8" max="8" width="11" bestFit="1" customWidth="1"/>
    <col min="9" max="9" width="11.5703125" bestFit="1" customWidth="1"/>
    <col min="10" max="10" width="18" bestFit="1" customWidth="1"/>
    <col min="11" max="14" width="11.42578125" customWidth="1"/>
  </cols>
  <sheetData>
    <row r="2" spans="2:15" s="145" customFormat="1" x14ac:dyDescent="0.25">
      <c r="B2" s="145" t="s">
        <v>538</v>
      </c>
      <c r="C2" s="145" t="s">
        <v>573</v>
      </c>
      <c r="D2" s="145" t="s">
        <v>572</v>
      </c>
      <c r="E2" s="145" t="s">
        <v>571</v>
      </c>
      <c r="F2" s="145" t="s">
        <v>570</v>
      </c>
      <c r="G2" s="145" t="s">
        <v>569</v>
      </c>
      <c r="H2" s="145" t="s">
        <v>568</v>
      </c>
      <c r="I2" s="145" t="s">
        <v>567</v>
      </c>
      <c r="K2" s="145" t="s">
        <v>566</v>
      </c>
      <c r="L2" s="145" t="s">
        <v>565</v>
      </c>
      <c r="M2" s="145" t="s">
        <v>564</v>
      </c>
      <c r="N2" s="145" t="s">
        <v>563</v>
      </c>
    </row>
    <row r="3" spans="2:15" x14ac:dyDescent="0.25">
      <c r="B3" s="143">
        <v>45095</v>
      </c>
      <c r="E3" t="s">
        <v>561</v>
      </c>
      <c r="G3" t="s">
        <v>562</v>
      </c>
      <c r="H3" t="s">
        <v>540</v>
      </c>
      <c r="I3" t="s">
        <v>559</v>
      </c>
      <c r="L3">
        <v>1</v>
      </c>
    </row>
    <row r="4" spans="2:15" x14ac:dyDescent="0.25">
      <c r="B4" s="143">
        <v>45095</v>
      </c>
      <c r="E4" t="s">
        <v>561</v>
      </c>
      <c r="G4" t="s">
        <v>560</v>
      </c>
      <c r="H4" t="s">
        <v>540</v>
      </c>
      <c r="I4" t="s">
        <v>559</v>
      </c>
    </row>
    <row r="5" spans="2:15" x14ac:dyDescent="0.25">
      <c r="B5" s="143">
        <v>45095</v>
      </c>
      <c r="E5" t="s">
        <v>558</v>
      </c>
      <c r="F5" t="s">
        <v>557</v>
      </c>
      <c r="H5" t="s">
        <v>540</v>
      </c>
      <c r="I5" t="s">
        <v>539</v>
      </c>
    </row>
    <row r="6" spans="2:15" x14ac:dyDescent="0.25">
      <c r="B6" s="143">
        <v>45095</v>
      </c>
      <c r="F6" t="s">
        <v>556</v>
      </c>
      <c r="H6" t="s">
        <v>540</v>
      </c>
      <c r="I6" t="s">
        <v>539</v>
      </c>
    </row>
    <row r="7" spans="2:15" x14ac:dyDescent="0.25">
      <c r="B7" s="143">
        <v>45095</v>
      </c>
      <c r="E7" t="s">
        <v>555</v>
      </c>
      <c r="F7" t="s">
        <v>554</v>
      </c>
      <c r="G7" t="s">
        <v>541</v>
      </c>
      <c r="H7" t="s">
        <v>540</v>
      </c>
      <c r="I7" t="s">
        <v>553</v>
      </c>
    </row>
    <row r="8" spans="2:15" x14ac:dyDescent="0.25">
      <c r="B8" s="143">
        <v>45095</v>
      </c>
      <c r="C8" s="144">
        <v>0.41666666666666669</v>
      </c>
      <c r="E8" t="s">
        <v>552</v>
      </c>
      <c r="F8" t="s">
        <v>551</v>
      </c>
      <c r="H8" t="s">
        <v>62</v>
      </c>
      <c r="I8" t="s">
        <v>545</v>
      </c>
      <c r="J8" t="s">
        <v>544</v>
      </c>
      <c r="K8" t="s">
        <v>550</v>
      </c>
    </row>
    <row r="9" spans="2:15" x14ac:dyDescent="0.25">
      <c r="B9" s="143">
        <v>45095</v>
      </c>
      <c r="F9" t="s">
        <v>549</v>
      </c>
      <c r="H9" t="s">
        <v>62</v>
      </c>
      <c r="I9" t="s">
        <v>545</v>
      </c>
      <c r="J9" t="s">
        <v>544</v>
      </c>
      <c r="K9" t="s">
        <v>548</v>
      </c>
      <c r="L9">
        <v>1</v>
      </c>
    </row>
    <row r="10" spans="2:15" x14ac:dyDescent="0.25">
      <c r="B10" s="143">
        <v>45095</v>
      </c>
      <c r="C10" t="s">
        <v>547</v>
      </c>
      <c r="F10" t="s">
        <v>546</v>
      </c>
      <c r="H10" t="s">
        <v>62</v>
      </c>
      <c r="I10" t="s">
        <v>545</v>
      </c>
      <c r="J10" t="s">
        <v>544</v>
      </c>
      <c r="K10" t="s">
        <v>76</v>
      </c>
    </row>
    <row r="11" spans="2:15" x14ac:dyDescent="0.25">
      <c r="B11" s="143">
        <v>45095</v>
      </c>
      <c r="E11" t="s">
        <v>543</v>
      </c>
      <c r="F11" t="s">
        <v>542</v>
      </c>
      <c r="G11" t="s">
        <v>541</v>
      </c>
      <c r="H11" t="s">
        <v>540</v>
      </c>
      <c r="I11" t="s">
        <v>539</v>
      </c>
    </row>
    <row r="13" spans="2:15" x14ac:dyDescent="0.25">
      <c r="B13" s="33"/>
      <c r="C13" s="33"/>
      <c r="D13" s="33"/>
      <c r="E13" s="33"/>
      <c r="F13" s="33"/>
      <c r="G13" s="33"/>
      <c r="H13" s="33"/>
      <c r="I13" s="33"/>
      <c r="J13" s="33"/>
      <c r="K13" s="33"/>
      <c r="L13" s="33"/>
      <c r="M13" s="33"/>
      <c r="N13" s="33"/>
      <c r="O13" s="33"/>
    </row>
    <row r="16" spans="2:15" x14ac:dyDescent="0.25">
      <c r="B16" s="143"/>
      <c r="D16" s="1"/>
      <c r="E16" s="1"/>
      <c r="F16" s="141"/>
      <c r="G16" s="141"/>
    </row>
    <row r="17" spans="2:15" x14ac:dyDescent="0.25">
      <c r="B17" s="150"/>
      <c r="C17" s="149"/>
      <c r="D17" s="149" t="s">
        <v>580</v>
      </c>
      <c r="E17" s="149" t="s">
        <v>579</v>
      </c>
      <c r="F17" s="149" t="s">
        <v>578</v>
      </c>
      <c r="G17" s="149" t="s">
        <v>577</v>
      </c>
    </row>
    <row r="18" spans="2:15" x14ac:dyDescent="0.25">
      <c r="B18" s="148">
        <v>45152</v>
      </c>
      <c r="C18" s="141" t="s">
        <v>576</v>
      </c>
      <c r="D18" s="147"/>
      <c r="E18" s="147"/>
      <c r="F18" s="141">
        <v>300000</v>
      </c>
      <c r="G18" s="141"/>
    </row>
    <row r="19" spans="2:15" x14ac:dyDescent="0.25">
      <c r="B19" s="148">
        <v>45152</v>
      </c>
      <c r="C19" s="141" t="s">
        <v>575</v>
      </c>
      <c r="D19" s="147"/>
      <c r="E19" s="147"/>
      <c r="F19" s="141"/>
      <c r="G19" s="141">
        <v>50000</v>
      </c>
    </row>
    <row r="20" spans="2:15" x14ac:dyDescent="0.25">
      <c r="B20" s="148">
        <v>45153</v>
      </c>
      <c r="C20" s="141"/>
      <c r="D20" s="147"/>
      <c r="E20" s="147"/>
      <c r="F20" s="141"/>
      <c r="G20" s="141"/>
    </row>
    <row r="21" spans="2:15" x14ac:dyDescent="0.25">
      <c r="B21" s="148">
        <v>45153</v>
      </c>
      <c r="C21" s="141"/>
      <c r="D21" s="147"/>
      <c r="E21" s="147"/>
      <c r="F21" s="141"/>
      <c r="G21" s="141"/>
    </row>
    <row r="22" spans="2:15" x14ac:dyDescent="0.25">
      <c r="B22" s="148"/>
      <c r="C22" s="141"/>
      <c r="D22" s="147"/>
      <c r="E22" s="147"/>
      <c r="F22" s="141"/>
      <c r="G22" s="141"/>
    </row>
    <row r="23" spans="2:15" x14ac:dyDescent="0.25">
      <c r="B23" s="148"/>
      <c r="C23" s="141"/>
      <c r="D23" s="147"/>
      <c r="E23" s="147"/>
      <c r="F23" s="141"/>
      <c r="G23" s="141"/>
    </row>
    <row r="24" spans="2:15" x14ac:dyDescent="0.25">
      <c r="B24" s="33"/>
      <c r="C24" s="33"/>
      <c r="D24" s="33"/>
      <c r="E24" s="33"/>
      <c r="F24" s="33"/>
      <c r="G24" s="33"/>
      <c r="H24" s="33"/>
      <c r="I24" s="33"/>
      <c r="J24" s="33"/>
      <c r="K24" s="33"/>
      <c r="L24" s="33"/>
      <c r="M24" s="33"/>
      <c r="N24" s="33"/>
      <c r="O24" s="3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L30"/>
  <sheetViews>
    <sheetView workbookViewId="0">
      <selection activeCell="M8" sqref="M8"/>
    </sheetView>
  </sheetViews>
  <sheetFormatPr defaultRowHeight="15" x14ac:dyDescent="0.25"/>
  <cols>
    <col min="2" max="2" width="4.42578125" customWidth="1"/>
    <col min="3" max="3" width="12.5703125" style="1" customWidth="1"/>
    <col min="4" max="4" width="11.5703125" style="1" customWidth="1"/>
    <col min="5" max="5" width="16" bestFit="1" customWidth="1"/>
    <col min="6" max="7" width="12.85546875" customWidth="1"/>
    <col min="8" max="9" width="12.140625" style="151" customWidth="1"/>
    <col min="10" max="10" width="21" style="1" bestFit="1" customWidth="1"/>
    <col min="11" max="12" width="10.5703125" style="1" customWidth="1"/>
  </cols>
  <sheetData>
    <row r="1" spans="2:12" x14ac:dyDescent="0.25">
      <c r="D1" s="1" t="s">
        <v>604</v>
      </c>
    </row>
    <row r="2" spans="2:12" x14ac:dyDescent="0.25">
      <c r="B2" s="12"/>
      <c r="C2" s="106" t="s">
        <v>603</v>
      </c>
      <c r="D2" s="11"/>
      <c r="E2" s="12"/>
      <c r="F2" s="12"/>
      <c r="G2" s="12"/>
      <c r="H2" s="155"/>
      <c r="I2" s="155"/>
      <c r="J2" s="11"/>
      <c r="K2" s="11"/>
      <c r="L2" s="11"/>
    </row>
    <row r="3" spans="2:12" s="350" customFormat="1" ht="30" x14ac:dyDescent="0.25">
      <c r="B3" s="104"/>
      <c r="C3" s="348" t="s">
        <v>602</v>
      </c>
      <c r="D3" s="348" t="s">
        <v>601</v>
      </c>
      <c r="E3" s="348" t="s">
        <v>600</v>
      </c>
      <c r="F3" s="349" t="s">
        <v>943</v>
      </c>
      <c r="G3" s="348" t="s">
        <v>599</v>
      </c>
      <c r="H3" s="351" t="s">
        <v>944</v>
      </c>
      <c r="I3" s="351" t="s">
        <v>945</v>
      </c>
      <c r="J3" s="348" t="s">
        <v>597</v>
      </c>
      <c r="K3" s="349" t="s">
        <v>941</v>
      </c>
      <c r="L3" s="348" t="s">
        <v>942</v>
      </c>
    </row>
    <row r="4" spans="2:12" x14ac:dyDescent="0.25">
      <c r="B4" s="12"/>
      <c r="C4" s="156">
        <v>45153</v>
      </c>
      <c r="D4" s="8" t="str">
        <f>CHOOSE(WEEKDAY(C4),"Sun","Mon","Tue","Wed","Thu","Fri","Sat")</f>
        <v>Tue</v>
      </c>
      <c r="E4" s="12" t="s">
        <v>596</v>
      </c>
      <c r="F4" s="12"/>
      <c r="G4" s="12"/>
      <c r="H4" s="155">
        <v>0.58333333333333337</v>
      </c>
      <c r="I4" s="155">
        <v>0.60416666666666663</v>
      </c>
      <c r="J4" s="11" t="s">
        <v>595</v>
      </c>
      <c r="K4" s="11" t="s">
        <v>594</v>
      </c>
      <c r="L4" s="11" t="s">
        <v>587</v>
      </c>
    </row>
    <row r="5" spans="2:12" x14ac:dyDescent="0.25">
      <c r="B5" s="12"/>
      <c r="C5" s="156">
        <v>45153</v>
      </c>
      <c r="D5" s="8" t="str">
        <f>CHOOSE(WEEKDAY(C5),"Sun","Mon","Tue","Wed","Thu","Fri","Sat")</f>
        <v>Tue</v>
      </c>
      <c r="E5" s="12" t="s">
        <v>593</v>
      </c>
      <c r="F5" s="12"/>
      <c r="G5" s="12"/>
      <c r="H5" s="155">
        <v>0.625</v>
      </c>
      <c r="I5" s="155">
        <v>0.64583333333333337</v>
      </c>
      <c r="J5" s="11" t="s">
        <v>588</v>
      </c>
      <c r="K5" s="11" t="s">
        <v>373</v>
      </c>
      <c r="L5" s="11" t="s">
        <v>587</v>
      </c>
    </row>
    <row r="6" spans="2:12" x14ac:dyDescent="0.25">
      <c r="B6" s="12"/>
      <c r="C6" s="156">
        <v>45153</v>
      </c>
      <c r="D6" s="8" t="str">
        <f>CHOOSE(WEEKDAY(C6),"Sun","Mon","Tue","Wed","Thu","Fri","Sat")</f>
        <v>Tue</v>
      </c>
      <c r="E6" s="12" t="s">
        <v>592</v>
      </c>
      <c r="F6" s="12"/>
      <c r="G6" s="12"/>
      <c r="H6" s="155">
        <v>0.41666666666666669</v>
      </c>
      <c r="I6" s="155">
        <v>0.4375</v>
      </c>
      <c r="J6" s="11" t="s">
        <v>588</v>
      </c>
      <c r="K6" s="11" t="s">
        <v>373</v>
      </c>
      <c r="L6" s="11" t="s">
        <v>587</v>
      </c>
    </row>
    <row r="7" spans="2:12" x14ac:dyDescent="0.25">
      <c r="B7" s="12"/>
      <c r="C7" s="156">
        <v>45154</v>
      </c>
      <c r="D7" s="8" t="str">
        <f>CHOOSE(WEEKDAY(C7),"Sun","Mon","Tue","Wed","Thu","Fri","Sat")</f>
        <v>Wed</v>
      </c>
      <c r="E7" s="12" t="s">
        <v>591</v>
      </c>
      <c r="F7" s="12"/>
      <c r="G7" s="12"/>
      <c r="H7" s="155">
        <v>0.375</v>
      </c>
      <c r="I7" s="155">
        <v>0.39583333333333331</v>
      </c>
      <c r="J7" s="11" t="s">
        <v>588</v>
      </c>
      <c r="K7" s="11" t="s">
        <v>590</v>
      </c>
      <c r="L7" s="11" t="s">
        <v>587</v>
      </c>
    </row>
    <row r="8" spans="2:12" x14ac:dyDescent="0.25">
      <c r="B8" s="12"/>
      <c r="C8" s="156">
        <v>45155</v>
      </c>
      <c r="D8" s="8" t="str">
        <f>CHOOSE(WEEKDAY(C8),"Sun","Mon","Tue","Wed","Thu","Fri","Sat")</f>
        <v>Thu</v>
      </c>
      <c r="E8" s="12" t="s">
        <v>589</v>
      </c>
      <c r="F8" s="12"/>
      <c r="G8" s="12"/>
      <c r="H8" s="155">
        <v>0.41666666666666669</v>
      </c>
      <c r="I8" s="155">
        <v>0.4375</v>
      </c>
      <c r="J8" s="11" t="s">
        <v>588</v>
      </c>
      <c r="K8" s="11" t="s">
        <v>373</v>
      </c>
      <c r="L8" s="11" t="s">
        <v>587</v>
      </c>
    </row>
    <row r="9" spans="2:12" x14ac:dyDescent="0.25">
      <c r="B9" s="12"/>
      <c r="C9" s="156"/>
      <c r="D9" s="156"/>
      <c r="E9" s="12"/>
      <c r="F9" s="12"/>
      <c r="G9" s="12"/>
      <c r="H9" s="155"/>
      <c r="I9" s="155"/>
      <c r="J9" s="11"/>
      <c r="K9" s="11"/>
      <c r="L9" s="11"/>
    </row>
    <row r="10" spans="2:12" x14ac:dyDescent="0.25">
      <c r="B10" s="12"/>
      <c r="C10" s="156"/>
      <c r="D10" s="156"/>
      <c r="E10" s="12"/>
      <c r="F10" s="12"/>
      <c r="G10" s="12"/>
      <c r="H10" s="155"/>
      <c r="I10" s="155"/>
      <c r="J10" s="11"/>
      <c r="K10" s="11"/>
      <c r="L10" s="11"/>
    </row>
    <row r="11" spans="2:12" x14ac:dyDescent="0.25">
      <c r="B11" s="12"/>
      <c r="C11" s="156"/>
      <c r="D11" s="156"/>
      <c r="E11" s="12"/>
      <c r="F11" s="12"/>
      <c r="G11" s="12"/>
      <c r="H11" s="155"/>
      <c r="I11" s="155"/>
      <c r="J11" s="11"/>
      <c r="K11" s="11"/>
      <c r="L11" s="11"/>
    </row>
    <row r="12" spans="2:12" x14ac:dyDescent="0.25">
      <c r="B12" s="12"/>
      <c r="C12" s="11"/>
      <c r="D12" s="8" t="str">
        <f>CHOOSE(WEEKDAY(C12),"Sun","Mon","Tue","Wed","Thu","Fri","Sat")</f>
        <v>Sat</v>
      </c>
      <c r="E12" s="12"/>
      <c r="F12" s="12"/>
      <c r="G12" s="12"/>
      <c r="H12" s="155"/>
      <c r="I12" s="155"/>
      <c r="J12" s="11"/>
      <c r="K12" s="11"/>
      <c r="L12" s="11"/>
    </row>
    <row r="13" spans="2:12" x14ac:dyDescent="0.25">
      <c r="B13" s="12"/>
      <c r="C13" s="11"/>
      <c r="D13" s="8" t="str">
        <f>CHOOSE(WEEKDAY(C13),"Sun","Mon","Tue","Wed","Thu","Fri","Sat")</f>
        <v>Sat</v>
      </c>
      <c r="E13" s="12"/>
      <c r="F13" s="12"/>
      <c r="G13" s="12"/>
      <c r="H13" s="155"/>
      <c r="I13" s="155"/>
      <c r="J13" s="11"/>
      <c r="K13" s="11"/>
      <c r="L13" s="11"/>
    </row>
    <row r="14" spans="2:12" x14ac:dyDescent="0.25">
      <c r="B14" s="12"/>
      <c r="C14" s="11"/>
      <c r="D14" s="8" t="str">
        <f>CHOOSE(WEEKDAY(C14),"Sun","Mon","Tue","Wed","Thu","Fri","Sat")</f>
        <v>Sat</v>
      </c>
      <c r="E14" s="12"/>
      <c r="F14" s="12"/>
      <c r="G14" s="12"/>
      <c r="H14" s="155"/>
      <c r="I14" s="155"/>
      <c r="J14" s="11"/>
      <c r="K14" s="11"/>
      <c r="L14" s="11"/>
    </row>
    <row r="15" spans="2:12" x14ac:dyDescent="0.25">
      <c r="B15" s="12"/>
      <c r="C15" s="11"/>
      <c r="D15" s="8" t="str">
        <f>CHOOSE(WEEKDAY(C15),"Sun","Mon","Tue","Wed","Thu","Fri","Sat")</f>
        <v>Sat</v>
      </c>
      <c r="E15" s="12"/>
      <c r="F15" s="12"/>
      <c r="G15" s="12"/>
      <c r="H15" s="155"/>
      <c r="I15" s="155"/>
      <c r="J15" s="11"/>
      <c r="K15" s="11"/>
      <c r="L15" s="11"/>
    </row>
    <row r="16" spans="2:12" x14ac:dyDescent="0.25">
      <c r="B16" s="12"/>
      <c r="C16" s="11"/>
      <c r="D16" s="8"/>
      <c r="E16" s="12"/>
      <c r="F16" s="12"/>
      <c r="G16" s="12"/>
      <c r="H16" s="155"/>
      <c r="I16" s="155"/>
      <c r="J16" s="11"/>
      <c r="K16" s="11"/>
      <c r="L16" s="11"/>
    </row>
    <row r="17" spans="2:12" x14ac:dyDescent="0.25">
      <c r="B17" s="12"/>
      <c r="C17" s="11"/>
      <c r="D17" s="8"/>
      <c r="E17" s="12"/>
      <c r="F17" s="12"/>
      <c r="G17" s="12"/>
      <c r="H17" s="155"/>
      <c r="I17" s="155"/>
      <c r="J17" s="11"/>
      <c r="K17" s="11"/>
      <c r="L17" s="11"/>
    </row>
    <row r="18" spans="2:12" x14ac:dyDescent="0.25">
      <c r="B18" s="12"/>
      <c r="C18" s="11"/>
      <c r="D18" s="8"/>
      <c r="E18" s="12"/>
      <c r="F18" s="12"/>
      <c r="G18" s="12"/>
      <c r="H18" s="155"/>
      <c r="I18" s="155"/>
      <c r="J18" s="11"/>
      <c r="K18" s="11"/>
      <c r="L18" s="11"/>
    </row>
    <row r="19" spans="2:12" x14ac:dyDescent="0.25">
      <c r="B19" s="12"/>
      <c r="C19" s="11"/>
      <c r="D19" s="8"/>
      <c r="E19" s="12"/>
      <c r="F19" s="12"/>
      <c r="G19" s="12"/>
      <c r="H19" s="155"/>
      <c r="I19" s="155"/>
      <c r="J19" s="11"/>
      <c r="K19" s="11"/>
      <c r="L19" s="11"/>
    </row>
    <row r="20" spans="2:12" x14ac:dyDescent="0.25">
      <c r="B20" s="12"/>
      <c r="C20" s="11"/>
      <c r="D20" s="8"/>
      <c r="E20" s="12"/>
      <c r="F20" s="12"/>
      <c r="G20" s="12"/>
      <c r="H20" s="155"/>
      <c r="I20" s="155"/>
      <c r="J20" s="11"/>
      <c r="K20" s="11"/>
      <c r="L20" s="11"/>
    </row>
    <row r="21" spans="2:12" x14ac:dyDescent="0.25">
      <c r="B21" s="12"/>
      <c r="C21" s="11"/>
      <c r="D21" s="8"/>
      <c r="E21" s="12"/>
      <c r="F21" s="12"/>
      <c r="G21" s="12"/>
      <c r="H21" s="155"/>
      <c r="I21" s="155"/>
      <c r="J21" s="11"/>
      <c r="K21" s="11"/>
      <c r="L21" s="11"/>
    </row>
    <row r="22" spans="2:12" x14ac:dyDescent="0.25">
      <c r="B22" s="12"/>
      <c r="C22" s="11"/>
      <c r="D22" s="8"/>
      <c r="E22" s="12"/>
      <c r="F22" s="12"/>
      <c r="G22" s="12"/>
      <c r="H22" s="155"/>
      <c r="I22" s="155"/>
      <c r="J22" s="11"/>
      <c r="K22" s="11"/>
      <c r="L22" s="11"/>
    </row>
    <row r="23" spans="2:12" x14ac:dyDescent="0.25">
      <c r="B23" s="12"/>
      <c r="C23" s="11"/>
      <c r="D23" s="8"/>
      <c r="E23" s="12"/>
      <c r="F23" s="12"/>
      <c r="G23" s="12"/>
      <c r="H23" s="155"/>
      <c r="I23" s="155"/>
      <c r="J23" s="11"/>
      <c r="K23" s="11"/>
      <c r="L23" s="11"/>
    </row>
    <row r="24" spans="2:12" x14ac:dyDescent="0.25">
      <c r="B24" s="12"/>
      <c r="C24" s="11"/>
      <c r="D24" s="8"/>
      <c r="E24" s="12"/>
      <c r="F24" s="12"/>
      <c r="G24" s="12"/>
      <c r="H24" s="155"/>
      <c r="I24" s="155"/>
      <c r="J24" s="11"/>
      <c r="K24" s="11"/>
      <c r="L24" s="11"/>
    </row>
    <row r="25" spans="2:12" x14ac:dyDescent="0.25">
      <c r="B25" s="12"/>
      <c r="C25" s="11"/>
      <c r="D25" s="8"/>
      <c r="E25" s="12"/>
      <c r="F25" s="12"/>
      <c r="G25" s="12"/>
      <c r="H25" s="155"/>
      <c r="I25" s="155"/>
      <c r="J25" s="11"/>
      <c r="K25" s="11"/>
      <c r="L25" s="11"/>
    </row>
    <row r="26" spans="2:12" x14ac:dyDescent="0.25">
      <c r="B26" s="12"/>
      <c r="C26" s="11"/>
      <c r="D26" s="8"/>
      <c r="E26" s="12"/>
      <c r="F26" s="12"/>
      <c r="G26" s="12"/>
      <c r="H26" s="155"/>
      <c r="I26" s="155"/>
      <c r="J26" s="11"/>
      <c r="K26" s="11"/>
      <c r="L26" s="11"/>
    </row>
    <row r="27" spans="2:12" x14ac:dyDescent="0.25">
      <c r="B27" s="12"/>
      <c r="C27" s="11"/>
      <c r="D27" s="8"/>
      <c r="E27" s="12"/>
      <c r="F27" s="12"/>
      <c r="G27" s="12"/>
      <c r="H27" s="155"/>
      <c r="I27" s="155"/>
      <c r="J27" s="11"/>
      <c r="K27" s="11"/>
      <c r="L27" s="11"/>
    </row>
    <row r="28" spans="2:12" x14ac:dyDescent="0.25">
      <c r="B28" s="12"/>
      <c r="C28" s="11"/>
      <c r="D28" s="8"/>
      <c r="E28" s="12"/>
      <c r="F28" s="12"/>
      <c r="G28" s="12"/>
      <c r="H28" s="155"/>
      <c r="I28" s="155"/>
      <c r="J28" s="11"/>
      <c r="K28" s="11"/>
      <c r="L28" s="11"/>
    </row>
    <row r="29" spans="2:12" x14ac:dyDescent="0.25">
      <c r="B29" s="12"/>
      <c r="C29" s="11"/>
      <c r="D29" s="8"/>
      <c r="E29" s="12"/>
      <c r="F29" s="12"/>
      <c r="G29" s="12"/>
      <c r="H29" s="155"/>
      <c r="I29" s="155"/>
      <c r="J29" s="11"/>
      <c r="K29" s="11"/>
      <c r="L29" s="11"/>
    </row>
    <row r="30" spans="2:12" x14ac:dyDescent="0.25">
      <c r="B30" s="154"/>
      <c r="C30" s="152"/>
      <c r="D30" s="152"/>
      <c r="E30" s="154"/>
      <c r="F30" s="154"/>
      <c r="G30" s="154"/>
      <c r="H30" s="153"/>
      <c r="I30" s="153"/>
      <c r="J30" s="152"/>
      <c r="K30" s="152"/>
      <c r="L30" s="1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Rough</vt:lpstr>
      <vt:lpstr>OVERALL - JOBS LIST</vt:lpstr>
      <vt:lpstr>Sheet1</vt:lpstr>
      <vt:lpstr>OVERALL - DOC REQ</vt:lpstr>
      <vt:lpstr>Budgeted Expenditure Sheet -Est</vt:lpstr>
      <vt:lpstr>CASES</vt:lpstr>
      <vt:lpstr>Petty Cash</vt:lpstr>
      <vt:lpstr>TO DO LIST 15.08.2023</vt:lpstr>
      <vt:lpstr>Meeting</vt:lpstr>
      <vt:lpstr>Contacts List - 06.03.2023</vt:lpstr>
      <vt:lpstr>Fee Notes Slab - 10 to 100 - XT</vt:lpstr>
      <vt:lpstr>Sample Co-Fee Note BreakDown-XT</vt:lpstr>
      <vt:lpstr>Sample Co- Cheque Summaries-XT</vt:lpstr>
      <vt:lpstr>Meetings</vt:lpstr>
      <vt:lpstr>Five Star FIle - Hand over</vt:lpstr>
      <vt:lpstr>IT Dept - James</vt:lpstr>
      <vt:lpstr>Sheet2</vt:lpstr>
      <vt:lpstr>Company Profile</vt:lpstr>
      <vt:lpstr>Tasks</vt:lpstr>
      <vt:lpstr>Sheet6</vt:lpstr>
      <vt:lpstr>'Fee Notes Slab - 10 to 100 - XT'!Print_Area</vt:lpstr>
      <vt:lpstr>'Five Star FIle - Hand over'!Print_Area</vt:lpstr>
      <vt:lpstr>'Sample Co-Fee Note BreakDown-XT'!Print_Area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Sandip</dc:creator>
  <cp:lastModifiedBy>DELL</cp:lastModifiedBy>
  <cp:lastPrinted>2023-09-18T15:24:04Z</cp:lastPrinted>
  <dcterms:created xsi:type="dcterms:W3CDTF">2023-08-26T07:31:18Z</dcterms:created>
  <dcterms:modified xsi:type="dcterms:W3CDTF">2023-10-19T20:00:21Z</dcterms:modified>
</cp:coreProperties>
</file>