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net-my.sharepoint.com/personal/maia_lunet_lboro_ac_uk/Documents/PhD/Scanning Electron Microscopy Images/SEM Simulation/SEM Simulation Images/Shell no shell Exepriment/SE/Solid_Hollow_Results_2025/"/>
    </mc:Choice>
  </mc:AlternateContent>
  <xr:revisionPtr revIDLastSave="119" documentId="8_{4CCFE7A0-E283-428C-9CC0-CD7DC616C27C}" xr6:coauthVersionLast="47" xr6:coauthVersionMax="47" xr10:uidLastSave="{34474D0A-9017-40EC-9143-90F87075153E}"/>
  <bookViews>
    <workbookView xWindow="-98" yWindow="-98" windowWidth="19396" windowHeight="11475" activeTab="1" xr2:uid="{FB83A09C-E2BD-4EAB-B540-7DB744615502}"/>
  </bookViews>
  <sheets>
    <sheet name="Sheet1" sheetId="2" r:id="rId1"/>
    <sheet name="Otsu_Threshold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3" l="1"/>
  <c r="O37" i="3"/>
  <c r="P37" i="3"/>
  <c r="P33" i="3"/>
  <c r="P38" i="3"/>
  <c r="P39" i="3"/>
  <c r="O33" i="3"/>
  <c r="N33" i="3"/>
  <c r="N34" i="3"/>
  <c r="O34" i="3" s="1"/>
  <c r="N35" i="3"/>
  <c r="O35" i="3" s="1"/>
  <c r="N32" i="3"/>
  <c r="P32" i="3" s="1"/>
  <c r="P31" i="3"/>
  <c r="O38" i="3"/>
  <c r="O39" i="3"/>
  <c r="N36" i="3"/>
  <c r="P36" i="3" s="1"/>
  <c r="N37" i="3"/>
  <c r="N38" i="3"/>
  <c r="N39" i="3"/>
  <c r="O31" i="3"/>
  <c r="N31" i="3"/>
  <c r="R32" i="2"/>
  <c r="O70" i="2"/>
  <c r="N70" i="2"/>
  <c r="P70" i="2" s="1"/>
  <c r="R70" i="2" s="1"/>
  <c r="N69" i="2"/>
  <c r="P69" i="2" s="1"/>
  <c r="N68" i="2"/>
  <c r="O68" i="2" s="1"/>
  <c r="N67" i="2"/>
  <c r="O67" i="2" s="1"/>
  <c r="O66" i="2"/>
  <c r="N66" i="2"/>
  <c r="P66" i="2" s="1"/>
  <c r="R66" i="2" s="1"/>
  <c r="N65" i="2"/>
  <c r="P65" i="2" s="1"/>
  <c r="N64" i="2"/>
  <c r="P64" i="2" s="1"/>
  <c r="N63" i="2"/>
  <c r="O63" i="2" s="1"/>
  <c r="O62" i="2"/>
  <c r="N62" i="2"/>
  <c r="P62" i="2" s="1"/>
  <c r="R62" i="2" s="1"/>
  <c r="N54" i="2"/>
  <c r="P54" i="2" s="1"/>
  <c r="N53" i="2"/>
  <c r="O53" i="2" s="1"/>
  <c r="N52" i="2"/>
  <c r="O52" i="2" s="1"/>
  <c r="O51" i="2"/>
  <c r="N51" i="2"/>
  <c r="P51" i="2" s="1"/>
  <c r="R51" i="2" s="1"/>
  <c r="N50" i="2"/>
  <c r="P50" i="2" s="1"/>
  <c r="N49" i="2"/>
  <c r="P49" i="2" s="1"/>
  <c r="N48" i="2"/>
  <c r="O48" i="2" s="1"/>
  <c r="O47" i="2"/>
  <c r="N47" i="2"/>
  <c r="P47" i="2" s="1"/>
  <c r="R47" i="2" s="1"/>
  <c r="N46" i="2"/>
  <c r="P46" i="2" s="1"/>
  <c r="N40" i="2"/>
  <c r="P40" i="2" s="1"/>
  <c r="N39" i="2"/>
  <c r="O39" i="2" s="1"/>
  <c r="O38" i="2"/>
  <c r="N38" i="2"/>
  <c r="P38" i="2" s="1"/>
  <c r="R38" i="2" s="1"/>
  <c r="N37" i="2"/>
  <c r="P37" i="2" s="1"/>
  <c r="N36" i="2"/>
  <c r="O36" i="2" s="1"/>
  <c r="N35" i="2"/>
  <c r="O35" i="2" s="1"/>
  <c r="O34" i="2"/>
  <c r="N34" i="2"/>
  <c r="P34" i="2" s="1"/>
  <c r="R34" i="2" s="1"/>
  <c r="N33" i="2"/>
  <c r="P33" i="2" s="1"/>
  <c r="N32" i="2"/>
  <c r="O32" i="2" s="1"/>
  <c r="R36" i="3" l="1"/>
  <c r="P35" i="3"/>
  <c r="P34" i="3"/>
  <c r="R34" i="3" s="1"/>
  <c r="O32" i="3"/>
  <c r="R32" i="3"/>
  <c r="R35" i="3"/>
  <c r="R39" i="3"/>
  <c r="R33" i="3"/>
  <c r="R38" i="3"/>
  <c r="R37" i="3"/>
  <c r="R31" i="3"/>
  <c r="R52" i="2"/>
  <c r="R36" i="2"/>
  <c r="R68" i="2"/>
  <c r="P35" i="2"/>
  <c r="R35" i="2" s="1"/>
  <c r="P39" i="2"/>
  <c r="R39" i="2" s="1"/>
  <c r="P48" i="2"/>
  <c r="R48" i="2" s="1"/>
  <c r="P52" i="2"/>
  <c r="P63" i="2"/>
  <c r="R63" i="2" s="1"/>
  <c r="P67" i="2"/>
  <c r="R67" i="2" s="1"/>
  <c r="O49" i="2"/>
  <c r="R49" i="2" s="1"/>
  <c r="P32" i="2"/>
  <c r="P68" i="2"/>
  <c r="O33" i="2"/>
  <c r="R33" i="2" s="1"/>
  <c r="O37" i="2"/>
  <c r="R37" i="2" s="1"/>
  <c r="O46" i="2"/>
  <c r="R46" i="2" s="1"/>
  <c r="O50" i="2"/>
  <c r="R50" i="2" s="1"/>
  <c r="O54" i="2"/>
  <c r="R54" i="2" s="1"/>
  <c r="O65" i="2"/>
  <c r="R65" i="2" s="1"/>
  <c r="O69" i="2"/>
  <c r="R69" i="2" s="1"/>
  <c r="P36" i="2"/>
  <c r="P53" i="2"/>
  <c r="R53" i="2" s="1"/>
  <c r="O40" i="2"/>
  <c r="R40" i="2" s="1"/>
  <c r="O64" i="2"/>
  <c r="R64" i="2" s="1"/>
</calcChain>
</file>

<file path=xl/sharedStrings.xml><?xml version="1.0" encoding="utf-8"?>
<sst xmlns="http://schemas.openxmlformats.org/spreadsheetml/2006/main" count="172" uniqueCount="69">
  <si>
    <t>Vary</t>
  </si>
  <si>
    <t>BD= Beam Diameter</t>
  </si>
  <si>
    <t>1-10 nm</t>
  </si>
  <si>
    <t>Beam spacing</t>
  </si>
  <si>
    <t>1 nm (check with Shadi and Zhaoxia)</t>
  </si>
  <si>
    <t>E (KeV) = Beam Energy</t>
  </si>
  <si>
    <t>1-10 KeV</t>
  </si>
  <si>
    <t>Beam Distribution</t>
  </si>
  <si>
    <t>Gaussian, 1.65 Variance</t>
  </si>
  <si>
    <t>Scan</t>
  </si>
  <si>
    <t>XY scan at 0,0,0 focus</t>
  </si>
  <si>
    <t>Sample angular rotation</t>
  </si>
  <si>
    <t>0,0</t>
  </si>
  <si>
    <t>E = number of simulated electrons</t>
  </si>
  <si>
    <t>1000-10000</t>
  </si>
  <si>
    <t>mrad = Beam semi-angle</t>
  </si>
  <si>
    <t>0 - 20 mrad</t>
  </si>
  <si>
    <t>particle material</t>
  </si>
  <si>
    <t>particle size</t>
  </si>
  <si>
    <t>shell thickness</t>
  </si>
  <si>
    <t>substrate material</t>
  </si>
  <si>
    <t>silicon</t>
  </si>
  <si>
    <t>substrate thickness</t>
  </si>
  <si>
    <t>80 (or more) nm</t>
  </si>
  <si>
    <t>gold layer thickness</t>
  </si>
  <si>
    <t>Number of points simulated</t>
  </si>
  <si>
    <t>2800 rectangle from (-40.33,-24.22) to (39.5, 20.64)</t>
  </si>
  <si>
    <t>Physics model</t>
  </si>
  <si>
    <t>Monsel</t>
  </si>
  <si>
    <t>Max Range parameters</t>
  </si>
  <si>
    <t>simulated</t>
  </si>
  <si>
    <t>IMinSE, IMaxSE = Min/Max energy for Secondary Electrons</t>
  </si>
  <si>
    <t>IMinBSE/IMaxBSE = Min/Max energy for Backscattered Electrons</t>
  </si>
  <si>
    <t>BSEc = Backscatter electron coefficient</t>
  </si>
  <si>
    <t xml:space="preserve">Sey = Secondary Electron yield </t>
  </si>
  <si>
    <t>nm per pixel</t>
  </si>
  <si>
    <t>PI</t>
  </si>
  <si>
    <t>At 10,000 E</t>
  </si>
  <si>
    <t>BD(nm)</t>
  </si>
  <si>
    <t>BSEc</t>
  </si>
  <si>
    <t>SEy</t>
  </si>
  <si>
    <t>IMinSE</t>
  </si>
  <si>
    <t>IMaxSE</t>
  </si>
  <si>
    <t>1MinBSE</t>
  </si>
  <si>
    <t>IMaxBSE</t>
  </si>
  <si>
    <t>Xs</t>
  </si>
  <si>
    <t>Xh</t>
  </si>
  <si>
    <t>solid gold at -15,0,-10 and and gold shell at 15,0,-10</t>
  </si>
  <si>
    <t>2 nm</t>
  </si>
  <si>
    <t>2, 800 Points</t>
  </si>
  <si>
    <t>0 mrad</t>
  </si>
  <si>
    <t>E (KeV)</t>
  </si>
  <si>
    <t>S area</t>
  </si>
  <si>
    <t>H area</t>
  </si>
  <si>
    <t>Pixels per nm</t>
  </si>
  <si>
    <t>FD_Solid</t>
  </si>
  <si>
    <t>FD_Shollow</t>
  </si>
  <si>
    <t>FD_In</t>
  </si>
  <si>
    <t>10 nm radius</t>
  </si>
  <si>
    <t>Difference</t>
  </si>
  <si>
    <t>At 1,000 E</t>
  </si>
  <si>
    <t>20 mrad</t>
  </si>
  <si>
    <t>Feret Diameter Solid</t>
  </si>
  <si>
    <t>Feret Diameter Hollow</t>
  </si>
  <si>
    <t>Thresholding</t>
  </si>
  <si>
    <t>Otsu</t>
  </si>
  <si>
    <t>5 mrad</t>
  </si>
  <si>
    <t>Solid Area</t>
  </si>
  <si>
    <t>Hollow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</si>
</sst>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B197-DE15-4B83-9FCF-BECADF772E31}">
  <dimension ref="A1:AG70"/>
  <sheetViews>
    <sheetView topLeftCell="A30" zoomScale="70" zoomScaleNormal="70" workbookViewId="0">
      <selection activeCell="K40" sqref="K40"/>
    </sheetView>
  </sheetViews>
  <sheetFormatPr defaultColWidth="8.86328125" defaultRowHeight="14.25" x14ac:dyDescent="0.45"/>
  <cols>
    <col min="2" max="2" width="22.1328125" customWidth="1"/>
    <col min="3" max="3" width="17.1328125" customWidth="1"/>
    <col min="4" max="4" width="10.265625" bestFit="1" customWidth="1"/>
    <col min="5" max="5" width="12" bestFit="1" customWidth="1"/>
    <col min="6" max="6" width="7.59765625" bestFit="1" customWidth="1"/>
    <col min="11" max="11" width="10.46484375" bestFit="1" customWidth="1"/>
    <col min="14" max="14" width="11.1328125" bestFit="1" customWidth="1"/>
    <col min="15" max="15" width="9" bestFit="1" customWidth="1"/>
    <col min="18" max="18" width="52" customWidth="1"/>
    <col min="20" max="20" width="48.265625" bestFit="1" customWidth="1"/>
    <col min="21" max="21" width="62.1328125" bestFit="1" customWidth="1"/>
    <col min="22" max="22" width="9.265625" customWidth="1"/>
  </cols>
  <sheetData>
    <row r="1" spans="2:3" ht="16.5" customHeight="1" x14ac:dyDescent="0.45">
      <c r="C1" t="s">
        <v>0</v>
      </c>
    </row>
    <row r="2" spans="2:3" x14ac:dyDescent="0.45">
      <c r="B2" t="s">
        <v>1</v>
      </c>
      <c r="C2" t="s">
        <v>2</v>
      </c>
    </row>
    <row r="3" spans="2:3" x14ac:dyDescent="0.45">
      <c r="B3" t="s">
        <v>3</v>
      </c>
      <c r="C3" t="s">
        <v>4</v>
      </c>
    </row>
    <row r="4" spans="2:3" x14ac:dyDescent="0.45">
      <c r="B4" t="s">
        <v>5</v>
      </c>
      <c r="C4" t="s">
        <v>6</v>
      </c>
    </row>
    <row r="5" spans="2:3" x14ac:dyDescent="0.45">
      <c r="B5" t="s">
        <v>7</v>
      </c>
      <c r="C5" t="s">
        <v>8</v>
      </c>
    </row>
    <row r="6" spans="2:3" x14ac:dyDescent="0.45">
      <c r="B6" t="s">
        <v>9</v>
      </c>
      <c r="C6" t="s">
        <v>10</v>
      </c>
    </row>
    <row r="7" spans="2:3" x14ac:dyDescent="0.45">
      <c r="B7" t="s">
        <v>11</v>
      </c>
      <c r="C7" t="s">
        <v>12</v>
      </c>
    </row>
    <row r="8" spans="2:3" x14ac:dyDescent="0.45">
      <c r="B8" t="s">
        <v>13</v>
      </c>
      <c r="C8" t="s">
        <v>14</v>
      </c>
    </row>
    <row r="9" spans="2:3" x14ac:dyDescent="0.45">
      <c r="B9" t="s">
        <v>15</v>
      </c>
      <c r="C9" t="s">
        <v>16</v>
      </c>
    </row>
    <row r="10" spans="2:3" x14ac:dyDescent="0.45">
      <c r="B10" t="s">
        <v>17</v>
      </c>
      <c r="C10" t="s">
        <v>47</v>
      </c>
    </row>
    <row r="11" spans="2:3" x14ac:dyDescent="0.45">
      <c r="B11" t="s">
        <v>18</v>
      </c>
      <c r="C11" t="s">
        <v>58</v>
      </c>
    </row>
    <row r="12" spans="2:3" x14ac:dyDescent="0.45">
      <c r="B12" t="s">
        <v>19</v>
      </c>
      <c r="C12" t="s">
        <v>48</v>
      </c>
    </row>
    <row r="13" spans="2:3" x14ac:dyDescent="0.45">
      <c r="B13" t="s">
        <v>20</v>
      </c>
      <c r="C13" t="s">
        <v>21</v>
      </c>
    </row>
    <row r="14" spans="2:3" x14ac:dyDescent="0.45">
      <c r="B14" t="s">
        <v>22</v>
      </c>
      <c r="C14" t="s">
        <v>23</v>
      </c>
    </row>
    <row r="15" spans="2:3" x14ac:dyDescent="0.45">
      <c r="B15" t="s">
        <v>24</v>
      </c>
      <c r="C15">
        <v>0</v>
      </c>
    </row>
    <row r="16" spans="2:3" x14ac:dyDescent="0.45">
      <c r="B16" t="s">
        <v>25</v>
      </c>
      <c r="C16" t="s">
        <v>26</v>
      </c>
    </row>
    <row r="17" spans="1:24" x14ac:dyDescent="0.45">
      <c r="B17" t="s">
        <v>27</v>
      </c>
      <c r="C17" t="s">
        <v>28</v>
      </c>
    </row>
    <row r="18" spans="1:24" x14ac:dyDescent="0.45">
      <c r="B18" t="s">
        <v>29</v>
      </c>
      <c r="C18" t="s">
        <v>30</v>
      </c>
    </row>
    <row r="19" spans="1:24" x14ac:dyDescent="0.45">
      <c r="B19" t="s">
        <v>64</v>
      </c>
      <c r="C19" t="s">
        <v>65</v>
      </c>
    </row>
    <row r="20" spans="1:24" x14ac:dyDescent="0.45">
      <c r="B20" t="s">
        <v>31</v>
      </c>
    </row>
    <row r="21" spans="1:24" x14ac:dyDescent="0.45">
      <c r="B21" t="s">
        <v>32</v>
      </c>
    </row>
    <row r="22" spans="1:24" x14ac:dyDescent="0.45">
      <c r="B22" t="s">
        <v>33</v>
      </c>
    </row>
    <row r="23" spans="1:24" x14ac:dyDescent="0.45">
      <c r="B23" t="s">
        <v>34</v>
      </c>
    </row>
    <row r="24" spans="1:24" x14ac:dyDescent="0.45">
      <c r="B24" t="s">
        <v>55</v>
      </c>
      <c r="C24" t="s">
        <v>62</v>
      </c>
    </row>
    <row r="25" spans="1:24" x14ac:dyDescent="0.45">
      <c r="B25" t="s">
        <v>56</v>
      </c>
      <c r="C25" t="s">
        <v>63</v>
      </c>
    </row>
    <row r="26" spans="1:24" x14ac:dyDescent="0.45">
      <c r="B26" t="s">
        <v>35</v>
      </c>
      <c r="C26">
        <v>30</v>
      </c>
    </row>
    <row r="27" spans="1:24" x14ac:dyDescent="0.45">
      <c r="B27" t="s">
        <v>36</v>
      </c>
      <c r="C27">
        <v>3.1415999999999999</v>
      </c>
    </row>
    <row r="30" spans="1:24" x14ac:dyDescent="0.45">
      <c r="D30" s="1" t="s">
        <v>37</v>
      </c>
      <c r="E30" s="1" t="s">
        <v>49</v>
      </c>
      <c r="F30" s="1" t="s">
        <v>50</v>
      </c>
    </row>
    <row r="31" spans="1:24" x14ac:dyDescent="0.45">
      <c r="B31" t="s">
        <v>38</v>
      </c>
      <c r="C31" t="s">
        <v>51</v>
      </c>
      <c r="D31" t="s">
        <v>39</v>
      </c>
      <c r="E31" t="s">
        <v>40</v>
      </c>
      <c r="F31" t="s">
        <v>41</v>
      </c>
      <c r="G31" t="s">
        <v>42</v>
      </c>
      <c r="H31" t="s">
        <v>43</v>
      </c>
      <c r="I31" t="s">
        <v>44</v>
      </c>
      <c r="J31" t="s">
        <v>67</v>
      </c>
      <c r="K31" t="s">
        <v>68</v>
      </c>
      <c r="L31" t="s">
        <v>45</v>
      </c>
      <c r="M31" t="s">
        <v>46</v>
      </c>
      <c r="N31" t="s">
        <v>54</v>
      </c>
      <c r="O31" t="s">
        <v>55</v>
      </c>
      <c r="P31" t="s">
        <v>56</v>
      </c>
      <c r="Q31" t="s">
        <v>57</v>
      </c>
      <c r="R31" t="s">
        <v>59</v>
      </c>
    </row>
    <row r="32" spans="1:24" x14ac:dyDescent="0.45">
      <c r="A32">
        <v>1</v>
      </c>
      <c r="B32">
        <v>1</v>
      </c>
      <c r="C32">
        <v>1</v>
      </c>
      <c r="D32">
        <v>0.25549699999999997</v>
      </c>
      <c r="E32">
        <v>0.86177999999999999</v>
      </c>
      <c r="F32">
        <v>0</v>
      </c>
      <c r="G32">
        <v>1805</v>
      </c>
      <c r="H32">
        <v>0</v>
      </c>
      <c r="I32">
        <v>618</v>
      </c>
      <c r="J32">
        <v>20799</v>
      </c>
      <c r="K32">
        <v>21451</v>
      </c>
      <c r="L32">
        <v>173.67</v>
      </c>
      <c r="M32">
        <v>427.66500000000002</v>
      </c>
      <c r="N32" s="2">
        <f>(ABS(L32-M32))/$C$26</f>
        <v>8.4665000000000017</v>
      </c>
      <c r="O32" s="2">
        <f>(SQRT(J32/$C$27)/N32)*2</f>
        <v>19.220817992910334</v>
      </c>
      <c r="P32" s="2">
        <f>(SQRT(K32/$C$27)/N32)*2</f>
        <v>19.519757152584745</v>
      </c>
      <c r="Q32">
        <v>20</v>
      </c>
      <c r="R32" s="2">
        <f>ABS(O32-P32)</f>
        <v>0.29893915967441131</v>
      </c>
      <c r="T32" s="2"/>
      <c r="U32" s="2"/>
      <c r="W32" s="2"/>
      <c r="X32" s="2"/>
    </row>
    <row r="33" spans="1:33" x14ac:dyDescent="0.45">
      <c r="A33">
        <v>2</v>
      </c>
      <c r="B33">
        <v>5</v>
      </c>
      <c r="C33">
        <v>1</v>
      </c>
      <c r="D33">
        <v>0.21330199999999999</v>
      </c>
      <c r="E33">
        <v>0.77272300000000005</v>
      </c>
      <c r="F33">
        <v>1335</v>
      </c>
      <c r="G33">
        <v>1659</v>
      </c>
      <c r="H33">
        <v>206</v>
      </c>
      <c r="I33">
        <v>5804</v>
      </c>
      <c r="J33">
        <v>17640</v>
      </c>
      <c r="K33">
        <v>18829</v>
      </c>
      <c r="L33">
        <v>162.358</v>
      </c>
      <c r="M33">
        <v>398.66199999999998</v>
      </c>
      <c r="N33" s="2">
        <f t="shared" ref="N33:N40" si="0">(ABS(L33-M33))/$C$26</f>
        <v>7.8767999999999994</v>
      </c>
      <c r="O33" s="2">
        <f t="shared" ref="O33:O40" si="1">(SQRT(J33/$C$27)/N33)*2</f>
        <v>19.02628612262501</v>
      </c>
      <c r="P33" s="2">
        <f t="shared" ref="P33:P40" si="2">(SQRT(K33/$C$27)/N33)*2</f>
        <v>19.657050836406821</v>
      </c>
      <c r="Q33">
        <v>20</v>
      </c>
      <c r="R33" s="2">
        <f t="shared" ref="R33:R40" si="3">ABS(O33-P33)</f>
        <v>0.63076471378181154</v>
      </c>
      <c r="T33" s="2"/>
      <c r="U33" s="2"/>
      <c r="W33" s="2"/>
      <c r="X33" s="2"/>
    </row>
    <row r="34" spans="1:33" x14ac:dyDescent="0.45">
      <c r="A34">
        <v>3</v>
      </c>
      <c r="B34">
        <v>10</v>
      </c>
      <c r="C34">
        <v>1</v>
      </c>
      <c r="D34">
        <v>0.15520200000000001</v>
      </c>
      <c r="E34">
        <v>0.51368800000000003</v>
      </c>
      <c r="F34">
        <v>1917</v>
      </c>
      <c r="G34">
        <v>15691</v>
      </c>
      <c r="H34">
        <v>432</v>
      </c>
      <c r="I34">
        <v>5714</v>
      </c>
      <c r="J34">
        <v>32808</v>
      </c>
      <c r="K34">
        <v>36271</v>
      </c>
      <c r="L34">
        <v>223.25299999999999</v>
      </c>
      <c r="M34">
        <v>545.67100000000005</v>
      </c>
      <c r="N34" s="2">
        <f t="shared" si="0"/>
        <v>10.747266666666668</v>
      </c>
      <c r="O34" s="2">
        <f t="shared" si="1"/>
        <v>19.0171925919839</v>
      </c>
      <c r="P34" s="2">
        <f t="shared" si="2"/>
        <v>19.995685218178455</v>
      </c>
      <c r="Q34">
        <v>20</v>
      </c>
      <c r="R34" s="2">
        <f t="shared" si="3"/>
        <v>0.97849262619455502</v>
      </c>
      <c r="T34" s="2"/>
      <c r="U34" s="2"/>
      <c r="W34" s="2"/>
      <c r="X34" s="2"/>
      <c r="AG34" s="3"/>
    </row>
    <row r="35" spans="1:33" x14ac:dyDescent="0.45">
      <c r="A35">
        <v>4</v>
      </c>
      <c r="B35">
        <v>1</v>
      </c>
      <c r="C35">
        <v>5</v>
      </c>
      <c r="D35">
        <v>6.5606200000000003E-2</v>
      </c>
      <c r="E35">
        <v>0.40559200000000001</v>
      </c>
      <c r="F35">
        <v>2</v>
      </c>
      <c r="G35">
        <v>6312</v>
      </c>
      <c r="H35">
        <v>0</v>
      </c>
      <c r="I35">
        <v>4606</v>
      </c>
      <c r="J35">
        <v>25855</v>
      </c>
      <c r="K35">
        <v>16430</v>
      </c>
      <c r="L35">
        <v>186.99700000000001</v>
      </c>
      <c r="M35">
        <v>470.35199999999998</v>
      </c>
      <c r="N35" s="2">
        <f t="shared" si="0"/>
        <v>9.4451666666666654</v>
      </c>
      <c r="O35" s="2">
        <f t="shared" si="1"/>
        <v>19.209550246053276</v>
      </c>
      <c r="P35" s="2">
        <f t="shared" si="2"/>
        <v>15.313120763129207</v>
      </c>
      <c r="Q35">
        <v>20</v>
      </c>
      <c r="R35" s="2">
        <f t="shared" si="3"/>
        <v>3.8964294829240682</v>
      </c>
      <c r="T35" s="2"/>
      <c r="U35" s="2"/>
      <c r="W35" s="2"/>
      <c r="X35" s="2"/>
    </row>
    <row r="36" spans="1:33" x14ac:dyDescent="0.45">
      <c r="A36">
        <v>5</v>
      </c>
      <c r="B36">
        <v>5</v>
      </c>
      <c r="C36">
        <v>5</v>
      </c>
      <c r="D36">
        <v>4.7987500000000002E-2</v>
      </c>
      <c r="E36">
        <v>0.37076999999999999</v>
      </c>
      <c r="F36">
        <v>808</v>
      </c>
      <c r="G36">
        <v>3939</v>
      </c>
      <c r="H36">
        <v>67</v>
      </c>
      <c r="I36">
        <v>4636</v>
      </c>
      <c r="J36">
        <v>32262</v>
      </c>
      <c r="K36">
        <v>26538</v>
      </c>
      <c r="L36">
        <v>214.07599999999999</v>
      </c>
      <c r="M36">
        <v>527.36400000000003</v>
      </c>
      <c r="N36" s="2">
        <f t="shared" si="0"/>
        <v>10.442933333333334</v>
      </c>
      <c r="O36" s="2">
        <f t="shared" si="1"/>
        <v>19.407861730541985</v>
      </c>
      <c r="P36" s="2">
        <f t="shared" si="2"/>
        <v>17.602167156430855</v>
      </c>
      <c r="Q36">
        <v>20</v>
      </c>
      <c r="R36" s="2">
        <f t="shared" si="3"/>
        <v>1.8056945741111292</v>
      </c>
      <c r="T36" s="2"/>
      <c r="U36" s="2"/>
      <c r="W36" s="2"/>
      <c r="X36" s="2"/>
    </row>
    <row r="37" spans="1:33" x14ac:dyDescent="0.45">
      <c r="A37">
        <v>6</v>
      </c>
      <c r="B37">
        <v>10</v>
      </c>
      <c r="C37">
        <v>5</v>
      </c>
      <c r="D37">
        <v>3.8151200000000003E-2</v>
      </c>
      <c r="E37">
        <v>0.23846999999999999</v>
      </c>
      <c r="F37">
        <v>917</v>
      </c>
      <c r="G37">
        <v>3266</v>
      </c>
      <c r="H37">
        <v>89</v>
      </c>
      <c r="I37">
        <v>4565</v>
      </c>
      <c r="J37">
        <v>37127</v>
      </c>
      <c r="K37">
        <v>38620</v>
      </c>
      <c r="L37">
        <v>220.809</v>
      </c>
      <c r="M37">
        <v>548.24400000000003</v>
      </c>
      <c r="N37" s="2">
        <f t="shared" si="0"/>
        <v>10.914500000000002</v>
      </c>
      <c r="O37" s="2">
        <f t="shared" si="1"/>
        <v>19.920289025047897</v>
      </c>
      <c r="P37" s="2">
        <f t="shared" si="2"/>
        <v>20.316871840008627</v>
      </c>
      <c r="Q37">
        <v>20</v>
      </c>
      <c r="R37" s="2">
        <f t="shared" si="3"/>
        <v>0.39658281496073045</v>
      </c>
      <c r="T37" s="2"/>
      <c r="U37" s="2"/>
      <c r="W37" s="2"/>
      <c r="X37" s="2"/>
    </row>
    <row r="38" spans="1:33" x14ac:dyDescent="0.45">
      <c r="A38">
        <v>7</v>
      </c>
      <c r="B38">
        <v>1</v>
      </c>
      <c r="C38">
        <v>10</v>
      </c>
      <c r="D38">
        <v>2.5718000000000001E-2</v>
      </c>
      <c r="E38">
        <v>0.31061699999999998</v>
      </c>
      <c r="F38">
        <v>6</v>
      </c>
      <c r="G38">
        <v>5451</v>
      </c>
      <c r="H38">
        <v>0</v>
      </c>
      <c r="I38">
        <v>2170</v>
      </c>
      <c r="J38">
        <v>15367</v>
      </c>
      <c r="K38">
        <v>13251</v>
      </c>
      <c r="L38">
        <v>199.99199999999999</v>
      </c>
      <c r="M38">
        <v>507.863</v>
      </c>
      <c r="N38" s="2">
        <f t="shared" si="0"/>
        <v>10.262366666666667</v>
      </c>
      <c r="O38" s="2">
        <f t="shared" si="1"/>
        <v>13.630179321957822</v>
      </c>
      <c r="P38" s="2">
        <f t="shared" si="2"/>
        <v>12.657016635521243</v>
      </c>
      <c r="Q38">
        <v>20</v>
      </c>
      <c r="R38" s="2">
        <f t="shared" si="3"/>
        <v>0.97316268643657899</v>
      </c>
      <c r="T38" s="2"/>
      <c r="U38" s="2"/>
      <c r="W38" s="2"/>
      <c r="X38" s="2"/>
    </row>
    <row r="39" spans="1:33" x14ac:dyDescent="0.45">
      <c r="A39">
        <v>8</v>
      </c>
      <c r="B39">
        <v>5</v>
      </c>
      <c r="C39">
        <v>10</v>
      </c>
      <c r="D39">
        <v>2.10084E-2</v>
      </c>
      <c r="E39">
        <v>0.288215</v>
      </c>
      <c r="F39">
        <v>306</v>
      </c>
      <c r="G39">
        <v>3161</v>
      </c>
      <c r="H39">
        <v>25</v>
      </c>
      <c r="I39">
        <v>2157</v>
      </c>
      <c r="J39">
        <v>27483</v>
      </c>
      <c r="K39">
        <v>18590</v>
      </c>
      <c r="L39">
        <v>190.9</v>
      </c>
      <c r="M39">
        <v>495.762</v>
      </c>
      <c r="N39" s="2">
        <f t="shared" si="0"/>
        <v>10.162066666666666</v>
      </c>
      <c r="O39" s="2">
        <f t="shared" si="1"/>
        <v>18.407914172703347</v>
      </c>
      <c r="P39" s="2">
        <f t="shared" si="2"/>
        <v>15.139523509747759</v>
      </c>
      <c r="Q39">
        <v>20</v>
      </c>
      <c r="R39" s="2">
        <f t="shared" si="3"/>
        <v>3.2683906629555874</v>
      </c>
      <c r="T39" s="2"/>
      <c r="U39" s="2"/>
      <c r="W39" s="2"/>
      <c r="X39" s="2"/>
    </row>
    <row r="40" spans="1:33" x14ac:dyDescent="0.45">
      <c r="A40">
        <v>9</v>
      </c>
      <c r="B40">
        <v>10</v>
      </c>
      <c r="C40">
        <v>10</v>
      </c>
      <c r="D40">
        <v>1.5992800000000001E-2</v>
      </c>
      <c r="E40">
        <v>0.19350400000000001</v>
      </c>
      <c r="F40">
        <v>336</v>
      </c>
      <c r="G40">
        <v>2094</v>
      </c>
      <c r="H40">
        <v>41</v>
      </c>
      <c r="I40">
        <v>2148</v>
      </c>
      <c r="J40">
        <v>30557</v>
      </c>
      <c r="K40">
        <v>25504</v>
      </c>
      <c r="L40">
        <v>204.03899999999999</v>
      </c>
      <c r="M40">
        <v>524.226</v>
      </c>
      <c r="N40" s="2">
        <f t="shared" si="0"/>
        <v>10.6729</v>
      </c>
      <c r="O40" s="2">
        <f t="shared" si="1"/>
        <v>18.481085162966874</v>
      </c>
      <c r="P40" s="2">
        <f t="shared" si="2"/>
        <v>16.884035673275434</v>
      </c>
      <c r="Q40">
        <v>20</v>
      </c>
      <c r="R40" s="2">
        <f t="shared" si="3"/>
        <v>1.5970494896914396</v>
      </c>
      <c r="T40" s="2"/>
      <c r="U40" s="2"/>
      <c r="W40" s="2"/>
      <c r="X40" s="2"/>
    </row>
    <row r="41" spans="1:33" x14ac:dyDescent="0.45">
      <c r="N41" s="2"/>
      <c r="O41" s="2"/>
      <c r="P41" s="2"/>
    </row>
    <row r="42" spans="1:33" x14ac:dyDescent="0.45">
      <c r="N42" s="2"/>
      <c r="O42" s="2"/>
      <c r="P42" s="2"/>
    </row>
    <row r="43" spans="1:33" x14ac:dyDescent="0.45">
      <c r="N43" s="2"/>
      <c r="O43" s="2"/>
      <c r="P43" s="2"/>
    </row>
    <row r="44" spans="1:33" x14ac:dyDescent="0.45">
      <c r="D44" s="1" t="s">
        <v>60</v>
      </c>
      <c r="E44" s="1" t="s">
        <v>49</v>
      </c>
      <c r="F44" s="1" t="s">
        <v>66</v>
      </c>
      <c r="N44" s="2"/>
      <c r="O44" s="2"/>
      <c r="P44" s="2"/>
    </row>
    <row r="45" spans="1:33" x14ac:dyDescent="0.45">
      <c r="B45" t="s">
        <v>38</v>
      </c>
      <c r="C45" t="s">
        <v>51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  <c r="J45" t="s">
        <v>52</v>
      </c>
      <c r="K45" t="s">
        <v>53</v>
      </c>
      <c r="L45" t="s">
        <v>45</v>
      </c>
      <c r="M45" t="s">
        <v>46</v>
      </c>
      <c r="N45" t="s">
        <v>54</v>
      </c>
      <c r="O45" t="s">
        <v>55</v>
      </c>
      <c r="P45" t="s">
        <v>56</v>
      </c>
      <c r="Q45" t="s">
        <v>57</v>
      </c>
      <c r="R45" t="s">
        <v>59</v>
      </c>
    </row>
    <row r="46" spans="1:33" x14ac:dyDescent="0.45">
      <c r="A46">
        <v>10</v>
      </c>
      <c r="B46">
        <v>1</v>
      </c>
      <c r="C46">
        <v>1</v>
      </c>
      <c r="D46">
        <v>0.26441399999999998</v>
      </c>
      <c r="E46">
        <v>0.91252500000000003</v>
      </c>
      <c r="F46">
        <v>0</v>
      </c>
      <c r="G46">
        <v>1833</v>
      </c>
      <c r="H46">
        <v>0</v>
      </c>
      <c r="I46">
        <v>622</v>
      </c>
      <c r="J46">
        <v>26992</v>
      </c>
      <c r="K46">
        <v>27905</v>
      </c>
      <c r="L46">
        <v>194.798</v>
      </c>
      <c r="M46">
        <v>484.08300000000003</v>
      </c>
      <c r="N46" s="2">
        <f>(ABS(L46-M46))/$C$26</f>
        <v>9.6428333333333338</v>
      </c>
      <c r="O46" s="2">
        <f>(SQRT(J46/$C$27)/N46)*2</f>
        <v>19.225047596082767</v>
      </c>
      <c r="P46" s="2">
        <f>(SQRT(K46/$C$27)/N46)*2</f>
        <v>19.54748571722418</v>
      </c>
      <c r="Q46">
        <v>20</v>
      </c>
      <c r="R46" s="2">
        <f>ABS(O46-P46)</f>
        <v>0.32243812114141335</v>
      </c>
      <c r="T46" s="2"/>
      <c r="U46" s="2"/>
      <c r="W46" s="2"/>
      <c r="X46" s="2"/>
    </row>
    <row r="47" spans="1:33" x14ac:dyDescent="0.45">
      <c r="A47">
        <v>11</v>
      </c>
      <c r="B47">
        <v>5</v>
      </c>
      <c r="C47">
        <v>1</v>
      </c>
      <c r="D47">
        <v>0.18892200000000001</v>
      </c>
      <c r="E47">
        <v>0.79426300000000005</v>
      </c>
      <c r="F47">
        <v>120</v>
      </c>
      <c r="G47">
        <v>1771</v>
      </c>
      <c r="H47">
        <v>20</v>
      </c>
      <c r="I47">
        <v>633</v>
      </c>
      <c r="J47">
        <v>24659</v>
      </c>
      <c r="K47">
        <v>26254</v>
      </c>
      <c r="L47">
        <v>189.12299999999999</v>
      </c>
      <c r="M47">
        <v>467.5</v>
      </c>
      <c r="N47" s="2">
        <f t="shared" ref="N47:N54" si="4">(ABS(L47-M47))/$C$26</f>
        <v>9.2792333333333339</v>
      </c>
      <c r="O47" s="2">
        <f t="shared" ref="O47:O54" si="5">(SQRT(J47/$C$27)/N47)*2</f>
        <v>19.095462706035569</v>
      </c>
      <c r="P47" s="2">
        <f t="shared" ref="P47:P54" si="6">(SQRT(K47/$C$27)/N47)*2</f>
        <v>19.703355647170852</v>
      </c>
      <c r="Q47">
        <v>20</v>
      </c>
      <c r="R47" s="2">
        <f t="shared" ref="R47:R54" si="7">ABS(O47-P47)</f>
        <v>0.60789294113528314</v>
      </c>
      <c r="T47" s="2"/>
      <c r="U47" s="2"/>
      <c r="W47" s="2"/>
      <c r="X47" s="2"/>
    </row>
    <row r="48" spans="1:33" x14ac:dyDescent="0.45">
      <c r="A48">
        <v>12</v>
      </c>
      <c r="B48">
        <v>10</v>
      </c>
      <c r="C48">
        <v>1</v>
      </c>
      <c r="D48">
        <v>0.17440700000000001</v>
      </c>
      <c r="E48">
        <v>0.51496399999999998</v>
      </c>
      <c r="F48">
        <v>180</v>
      </c>
      <c r="G48">
        <v>1752</v>
      </c>
      <c r="H48">
        <v>38</v>
      </c>
      <c r="I48">
        <v>601</v>
      </c>
      <c r="J48">
        <v>26112</v>
      </c>
      <c r="K48">
        <v>29083</v>
      </c>
      <c r="L48">
        <v>198.614</v>
      </c>
      <c r="M48">
        <v>489.55500000000001</v>
      </c>
      <c r="N48" s="2">
        <f t="shared" si="4"/>
        <v>9.6980333333333348</v>
      </c>
      <c r="O48" s="2">
        <f t="shared" si="5"/>
        <v>18.801432833676316</v>
      </c>
      <c r="P48" s="2">
        <f t="shared" si="6"/>
        <v>19.842230057135939</v>
      </c>
      <c r="Q48">
        <v>20</v>
      </c>
      <c r="R48" s="2">
        <f t="shared" si="7"/>
        <v>1.0407972234596237</v>
      </c>
      <c r="T48" s="2"/>
      <c r="U48" s="2"/>
      <c r="W48" s="2"/>
      <c r="X48" s="2"/>
    </row>
    <row r="49" spans="1:24" x14ac:dyDescent="0.45">
      <c r="A49">
        <v>13</v>
      </c>
      <c r="B49">
        <v>1</v>
      </c>
      <c r="C49">
        <v>5</v>
      </c>
      <c r="D49">
        <v>5.5327899999999999E-2</v>
      </c>
      <c r="E49">
        <v>0.375</v>
      </c>
      <c r="F49">
        <v>0</v>
      </c>
      <c r="G49">
        <v>621</v>
      </c>
      <c r="H49">
        <v>0</v>
      </c>
      <c r="I49">
        <v>488</v>
      </c>
      <c r="J49">
        <v>23103</v>
      </c>
      <c r="K49">
        <v>14761</v>
      </c>
      <c r="L49">
        <v>179.654</v>
      </c>
      <c r="M49">
        <v>453.173</v>
      </c>
      <c r="N49" s="2">
        <f t="shared" si="4"/>
        <v>9.1173000000000002</v>
      </c>
      <c r="O49" s="2">
        <f t="shared" si="5"/>
        <v>18.811459648440607</v>
      </c>
      <c r="P49" s="2">
        <f t="shared" si="6"/>
        <v>15.036480533628341</v>
      </c>
      <c r="Q49">
        <v>20</v>
      </c>
      <c r="R49" s="2">
        <f t="shared" si="7"/>
        <v>3.7749791148122664</v>
      </c>
      <c r="T49" s="2"/>
      <c r="U49" s="2"/>
      <c r="W49" s="2"/>
      <c r="X49" s="2"/>
    </row>
    <row r="50" spans="1:24" x14ac:dyDescent="0.45">
      <c r="A50">
        <v>14</v>
      </c>
      <c r="B50">
        <v>5</v>
      </c>
      <c r="C50">
        <v>5</v>
      </c>
      <c r="D50">
        <v>5.1231499999999999E-2</v>
      </c>
      <c r="E50">
        <v>0.36453200000000002</v>
      </c>
      <c r="F50">
        <v>52</v>
      </c>
      <c r="G50">
        <v>465</v>
      </c>
      <c r="H50">
        <v>6</v>
      </c>
      <c r="I50">
        <v>483</v>
      </c>
      <c r="J50">
        <v>28269</v>
      </c>
      <c r="K50">
        <v>24094</v>
      </c>
      <c r="L50">
        <v>196.214</v>
      </c>
      <c r="M50">
        <v>488.637</v>
      </c>
      <c r="N50" s="2">
        <f t="shared" si="4"/>
        <v>9.7474333333333334</v>
      </c>
      <c r="O50" s="2">
        <f t="shared" si="5"/>
        <v>19.463435530475376</v>
      </c>
      <c r="P50" s="2">
        <f t="shared" si="6"/>
        <v>17.968785773017004</v>
      </c>
      <c r="Q50">
        <v>20</v>
      </c>
      <c r="R50" s="2">
        <f t="shared" si="7"/>
        <v>1.4946497574583724</v>
      </c>
      <c r="T50" s="2"/>
      <c r="U50" s="2"/>
      <c r="W50" s="2"/>
      <c r="X50" s="2"/>
    </row>
    <row r="51" spans="1:24" x14ac:dyDescent="0.45">
      <c r="A51">
        <v>15</v>
      </c>
      <c r="B51">
        <v>10</v>
      </c>
      <c r="C51">
        <v>5</v>
      </c>
      <c r="D51">
        <v>4.1322299999999999E-2</v>
      </c>
      <c r="E51">
        <v>0.25309900000000002</v>
      </c>
      <c r="F51">
        <v>66</v>
      </c>
      <c r="G51">
        <v>356</v>
      </c>
      <c r="H51">
        <v>10</v>
      </c>
      <c r="I51">
        <v>480</v>
      </c>
      <c r="J51">
        <v>32905</v>
      </c>
      <c r="K51">
        <v>33631</v>
      </c>
      <c r="L51">
        <v>197.82</v>
      </c>
      <c r="M51">
        <v>494.78800000000001</v>
      </c>
      <c r="N51" s="2">
        <f t="shared" si="4"/>
        <v>9.8989333333333338</v>
      </c>
      <c r="O51" s="2">
        <f t="shared" si="5"/>
        <v>20.677455730601579</v>
      </c>
      <c r="P51" s="2">
        <f t="shared" si="6"/>
        <v>20.904319892107711</v>
      </c>
      <c r="Q51">
        <v>20</v>
      </c>
      <c r="R51" s="2">
        <f t="shared" si="7"/>
        <v>0.22686416150613198</v>
      </c>
      <c r="T51" s="2"/>
      <c r="U51" s="2"/>
      <c r="W51" s="2"/>
      <c r="X51" s="2"/>
    </row>
    <row r="52" spans="1:24" x14ac:dyDescent="0.45">
      <c r="A52">
        <v>16</v>
      </c>
      <c r="B52">
        <v>1</v>
      </c>
      <c r="C52">
        <v>10</v>
      </c>
      <c r="D52">
        <v>2.7E-2</v>
      </c>
      <c r="E52">
        <v>0.28000000000000003</v>
      </c>
      <c r="F52">
        <v>0</v>
      </c>
      <c r="G52">
        <v>583</v>
      </c>
      <c r="H52">
        <v>0</v>
      </c>
      <c r="I52">
        <v>247</v>
      </c>
      <c r="J52">
        <v>11156</v>
      </c>
      <c r="K52">
        <v>10338</v>
      </c>
      <c r="L52">
        <v>181.60400000000001</v>
      </c>
      <c r="M52">
        <v>459.16199999999998</v>
      </c>
      <c r="N52" s="2">
        <f t="shared" si="4"/>
        <v>9.2519333333333336</v>
      </c>
      <c r="O52" s="2">
        <f t="shared" si="5"/>
        <v>12.881792807244629</v>
      </c>
      <c r="P52" s="2">
        <f t="shared" si="6"/>
        <v>12.40053209531821</v>
      </c>
      <c r="Q52">
        <v>20</v>
      </c>
      <c r="R52" s="2">
        <f t="shared" si="7"/>
        <v>0.48126071192641895</v>
      </c>
      <c r="T52" s="2"/>
      <c r="U52" s="2"/>
      <c r="W52" s="2"/>
      <c r="X52" s="2"/>
    </row>
    <row r="53" spans="1:24" x14ac:dyDescent="0.45">
      <c r="A53">
        <v>17</v>
      </c>
      <c r="B53">
        <v>5</v>
      </c>
      <c r="C53">
        <v>10</v>
      </c>
      <c r="D53">
        <v>2.2199E-2</v>
      </c>
      <c r="E53">
        <v>0.31079699999999999</v>
      </c>
      <c r="F53">
        <v>21</v>
      </c>
      <c r="G53">
        <v>310</v>
      </c>
      <c r="H53">
        <v>3</v>
      </c>
      <c r="I53">
        <v>241</v>
      </c>
      <c r="J53">
        <v>24788</v>
      </c>
      <c r="K53">
        <v>20199</v>
      </c>
      <c r="L53">
        <v>212.84899999999999</v>
      </c>
      <c r="M53">
        <v>543.34199999999998</v>
      </c>
      <c r="N53" s="2">
        <f t="shared" si="4"/>
        <v>11.016433333333334</v>
      </c>
      <c r="O53" s="2">
        <f t="shared" si="5"/>
        <v>16.126283285063874</v>
      </c>
      <c r="P53" s="2">
        <f t="shared" si="6"/>
        <v>14.557221007045285</v>
      </c>
      <c r="Q53">
        <v>20</v>
      </c>
      <c r="R53" s="2">
        <f t="shared" si="7"/>
        <v>1.5690622780185883</v>
      </c>
      <c r="T53" s="2"/>
      <c r="U53" s="2"/>
      <c r="W53" s="2"/>
      <c r="X53" s="2"/>
    </row>
    <row r="54" spans="1:24" x14ac:dyDescent="0.45">
      <c r="A54">
        <v>18</v>
      </c>
      <c r="B54">
        <v>10</v>
      </c>
      <c r="C54">
        <v>10</v>
      </c>
      <c r="D54">
        <v>1.3292399999999999E-2</v>
      </c>
      <c r="E54">
        <v>0.183027</v>
      </c>
      <c r="F54">
        <v>23</v>
      </c>
      <c r="G54">
        <v>231</v>
      </c>
      <c r="H54">
        <v>3</v>
      </c>
      <c r="I54">
        <v>246</v>
      </c>
      <c r="J54">
        <v>25854</v>
      </c>
      <c r="K54">
        <v>21702</v>
      </c>
      <c r="L54">
        <v>193.13399999999999</v>
      </c>
      <c r="M54">
        <v>491.88900000000001</v>
      </c>
      <c r="N54" s="2">
        <f t="shared" si="4"/>
        <v>9.958499999999999</v>
      </c>
      <c r="O54" s="2">
        <f t="shared" si="5"/>
        <v>18.21899833136424</v>
      </c>
      <c r="P54" s="2">
        <f t="shared" si="6"/>
        <v>16.692081764872235</v>
      </c>
      <c r="Q54">
        <v>20</v>
      </c>
      <c r="R54" s="2">
        <f t="shared" si="7"/>
        <v>1.5269165664920052</v>
      </c>
      <c r="T54" s="2"/>
      <c r="U54" s="2"/>
      <c r="W54" s="2"/>
      <c r="X54" s="2"/>
    </row>
    <row r="55" spans="1:24" x14ac:dyDescent="0.45">
      <c r="T55" s="2"/>
      <c r="U55" s="2"/>
    </row>
    <row r="56" spans="1:24" x14ac:dyDescent="0.45">
      <c r="T56" s="2"/>
      <c r="U56" s="2"/>
    </row>
    <row r="57" spans="1:24" x14ac:dyDescent="0.45">
      <c r="T57" s="2"/>
      <c r="U57" s="2"/>
    </row>
    <row r="58" spans="1:24" x14ac:dyDescent="0.45">
      <c r="T58" s="2"/>
      <c r="U58" s="2"/>
    </row>
    <row r="59" spans="1:24" x14ac:dyDescent="0.45">
      <c r="T59" s="2"/>
      <c r="U59" s="2"/>
    </row>
    <row r="60" spans="1:24" x14ac:dyDescent="0.45">
      <c r="D60" s="1" t="s">
        <v>60</v>
      </c>
      <c r="E60" s="1" t="s">
        <v>49</v>
      </c>
      <c r="F60" s="1" t="s">
        <v>61</v>
      </c>
      <c r="T60" s="2"/>
      <c r="U60" s="2"/>
    </row>
    <row r="61" spans="1:24" x14ac:dyDescent="0.45">
      <c r="B61" t="s">
        <v>38</v>
      </c>
      <c r="C61" t="s">
        <v>51</v>
      </c>
      <c r="D61" t="s">
        <v>39</v>
      </c>
      <c r="E61" t="s">
        <v>40</v>
      </c>
      <c r="F61" t="s">
        <v>41</v>
      </c>
      <c r="G61" t="s">
        <v>42</v>
      </c>
      <c r="H61" t="s">
        <v>43</v>
      </c>
      <c r="I61" t="s">
        <v>44</v>
      </c>
      <c r="J61" t="s">
        <v>52</v>
      </c>
      <c r="K61" t="s">
        <v>53</v>
      </c>
      <c r="L61" t="s">
        <v>45</v>
      </c>
      <c r="M61" t="s">
        <v>46</v>
      </c>
      <c r="N61" t="s">
        <v>54</v>
      </c>
      <c r="O61" t="s">
        <v>55</v>
      </c>
      <c r="P61" t="s">
        <v>56</v>
      </c>
      <c r="Q61" t="s">
        <v>57</v>
      </c>
      <c r="R61" t="s">
        <v>59</v>
      </c>
      <c r="T61" s="2"/>
      <c r="U61" s="2"/>
    </row>
    <row r="62" spans="1:24" x14ac:dyDescent="0.45">
      <c r="A62">
        <v>19</v>
      </c>
      <c r="B62">
        <v>1</v>
      </c>
      <c r="C62">
        <v>1</v>
      </c>
      <c r="D62">
        <v>0.273453</v>
      </c>
      <c r="E62">
        <v>0.823353</v>
      </c>
      <c r="F62">
        <v>96</v>
      </c>
      <c r="G62">
        <v>1791</v>
      </c>
      <c r="H62">
        <v>9</v>
      </c>
      <c r="I62">
        <v>612</v>
      </c>
      <c r="J62">
        <v>32760</v>
      </c>
      <c r="K62">
        <v>34092</v>
      </c>
      <c r="L62">
        <v>220.68700000000001</v>
      </c>
      <c r="M62">
        <v>541.09500000000003</v>
      </c>
      <c r="N62" s="2">
        <f>(ABS(L62-M62))/$C$26</f>
        <v>10.680266666666666</v>
      </c>
      <c r="O62" s="2">
        <f>(SQRT(J62/$C$27)/N62)*2</f>
        <v>19.122488204851432</v>
      </c>
      <c r="P62" s="2">
        <f>(SQRT(K62/$C$27)/N62)*2</f>
        <v>19.507368816835843</v>
      </c>
      <c r="Q62">
        <v>20</v>
      </c>
      <c r="R62" s="2">
        <f>ABS(O62-P62)</f>
        <v>0.38488061198441059</v>
      </c>
      <c r="T62" s="2"/>
      <c r="U62" s="2"/>
      <c r="W62" s="2"/>
      <c r="X62" s="2"/>
    </row>
    <row r="63" spans="1:24" x14ac:dyDescent="0.45">
      <c r="A63">
        <v>20</v>
      </c>
      <c r="B63">
        <v>5</v>
      </c>
      <c r="C63">
        <v>1</v>
      </c>
      <c r="D63">
        <v>0.23733899999999999</v>
      </c>
      <c r="E63">
        <v>0.85104299999999999</v>
      </c>
      <c r="F63">
        <v>195</v>
      </c>
      <c r="G63">
        <v>1729</v>
      </c>
      <c r="H63">
        <v>30</v>
      </c>
      <c r="I63">
        <v>612</v>
      </c>
      <c r="J63">
        <v>22794</v>
      </c>
      <c r="K63">
        <v>24501</v>
      </c>
      <c r="L63">
        <v>185.70699999999999</v>
      </c>
      <c r="M63">
        <v>455.48399999999998</v>
      </c>
      <c r="N63" s="2">
        <f t="shared" ref="N63:N66" si="8">(ABS(L63-M63))/$C$26</f>
        <v>8.9925666666666668</v>
      </c>
      <c r="O63" s="2">
        <f t="shared" ref="O63:O70" si="9">(SQRT(J63/$C$27)/N63)*2</f>
        <v>18.944413187918535</v>
      </c>
      <c r="P63" s="2">
        <f t="shared" ref="P63:P70" si="10">(SQRT(K63/$C$27)/N63)*2</f>
        <v>19.640963588756144</v>
      </c>
      <c r="Q63">
        <v>20</v>
      </c>
      <c r="R63" s="2">
        <f t="shared" ref="R63:R70" si="11">ABS(O63-P63)</f>
        <v>0.69655040083760866</v>
      </c>
      <c r="T63" s="2"/>
      <c r="U63" s="2"/>
      <c r="W63" s="2"/>
      <c r="X63" s="2"/>
    </row>
    <row r="64" spans="1:24" x14ac:dyDescent="0.45">
      <c r="A64">
        <v>21</v>
      </c>
      <c r="B64">
        <v>10</v>
      </c>
      <c r="C64">
        <v>1</v>
      </c>
      <c r="D64">
        <v>0.16852800000000001</v>
      </c>
      <c r="E64">
        <v>0.58477199999999996</v>
      </c>
      <c r="F64">
        <v>215</v>
      </c>
      <c r="G64">
        <v>1663</v>
      </c>
      <c r="H64">
        <v>54</v>
      </c>
      <c r="I64">
        <v>596</v>
      </c>
      <c r="J64">
        <v>20223</v>
      </c>
      <c r="K64">
        <v>22195</v>
      </c>
      <c r="L64">
        <v>171.52099999999999</v>
      </c>
      <c r="M64">
        <v>424.33199999999999</v>
      </c>
      <c r="N64" s="2">
        <f t="shared" si="8"/>
        <v>8.427033333333334</v>
      </c>
      <c r="O64" s="2">
        <f t="shared" si="9"/>
        <v>19.041564609538355</v>
      </c>
      <c r="P64" s="2">
        <f t="shared" si="10"/>
        <v>19.948369979928131</v>
      </c>
      <c r="Q64">
        <v>20</v>
      </c>
      <c r="R64" s="2">
        <f t="shared" si="11"/>
        <v>0.90680537038977604</v>
      </c>
      <c r="T64" s="2"/>
      <c r="U64" s="2"/>
      <c r="W64" s="2"/>
      <c r="X64" s="2"/>
    </row>
    <row r="65" spans="1:24" x14ac:dyDescent="0.45">
      <c r="A65">
        <v>22</v>
      </c>
      <c r="B65">
        <v>1</v>
      </c>
      <c r="C65">
        <v>5</v>
      </c>
      <c r="D65">
        <v>6.5071000000000004E-2</v>
      </c>
      <c r="E65">
        <v>0.38086100000000001</v>
      </c>
      <c r="F65">
        <v>69</v>
      </c>
      <c r="G65">
        <v>591</v>
      </c>
      <c r="H65">
        <v>1</v>
      </c>
      <c r="I65">
        <v>492</v>
      </c>
      <c r="J65">
        <v>19770</v>
      </c>
      <c r="K65">
        <v>13055</v>
      </c>
      <c r="L65">
        <v>163.09100000000001</v>
      </c>
      <c r="M65">
        <v>411.38299999999998</v>
      </c>
      <c r="N65" s="2">
        <f t="shared" si="8"/>
        <v>8.2763999999999989</v>
      </c>
      <c r="O65" s="2">
        <f t="shared" si="9"/>
        <v>19.169748456759372</v>
      </c>
      <c r="P65" s="2">
        <f t="shared" si="10"/>
        <v>15.577634781885719</v>
      </c>
      <c r="Q65">
        <v>20</v>
      </c>
      <c r="R65" s="2">
        <f t="shared" si="11"/>
        <v>3.5921136748736533</v>
      </c>
      <c r="T65" s="2"/>
      <c r="U65" s="2"/>
      <c r="W65" s="2"/>
      <c r="X65" s="2"/>
    </row>
    <row r="66" spans="1:24" x14ac:dyDescent="0.45">
      <c r="A66">
        <v>23</v>
      </c>
      <c r="B66">
        <v>5</v>
      </c>
      <c r="C66">
        <v>5</v>
      </c>
      <c r="D66">
        <v>4.7619000000000002E-2</v>
      </c>
      <c r="E66">
        <v>0.41375699999999999</v>
      </c>
      <c r="F66">
        <v>67</v>
      </c>
      <c r="G66">
        <v>439</v>
      </c>
      <c r="H66">
        <v>12</v>
      </c>
      <c r="I66">
        <v>493</v>
      </c>
      <c r="J66">
        <v>25656</v>
      </c>
      <c r="K66">
        <v>20661</v>
      </c>
      <c r="L66">
        <v>191.06399999999999</v>
      </c>
      <c r="M66">
        <v>474.33499999999998</v>
      </c>
      <c r="N66" s="2">
        <f t="shared" si="8"/>
        <v>9.4423666666666648</v>
      </c>
      <c r="O66" s="2">
        <f t="shared" si="9"/>
        <v>19.141156055124497</v>
      </c>
      <c r="P66" s="2">
        <f t="shared" si="10"/>
        <v>17.177080833779456</v>
      </c>
      <c r="Q66">
        <v>20</v>
      </c>
      <c r="R66" s="2">
        <f t="shared" si="11"/>
        <v>1.9640752213450412</v>
      </c>
      <c r="T66" s="2"/>
      <c r="U66" s="2"/>
      <c r="W66" s="2"/>
      <c r="X66" s="2"/>
    </row>
    <row r="67" spans="1:24" x14ac:dyDescent="0.45">
      <c r="A67">
        <v>24</v>
      </c>
      <c r="B67">
        <v>10</v>
      </c>
      <c r="C67">
        <v>5</v>
      </c>
      <c r="D67">
        <v>4.5540799999999999E-2</v>
      </c>
      <c r="E67">
        <v>0.271347</v>
      </c>
      <c r="F67">
        <v>79</v>
      </c>
      <c r="G67">
        <v>391</v>
      </c>
      <c r="H67">
        <v>12</v>
      </c>
      <c r="I67">
        <v>475</v>
      </c>
      <c r="J67">
        <v>25656</v>
      </c>
      <c r="K67">
        <v>20661</v>
      </c>
      <c r="L67">
        <v>191.06399999999999</v>
      </c>
      <c r="M67">
        <v>474.33499999999998</v>
      </c>
      <c r="N67" s="2">
        <f>(ABS(L67-M67))/$C$26</f>
        <v>9.4423666666666648</v>
      </c>
      <c r="O67" s="2">
        <f t="shared" si="9"/>
        <v>19.141156055124497</v>
      </c>
      <c r="P67" s="2">
        <f t="shared" si="10"/>
        <v>17.177080833779456</v>
      </c>
      <c r="Q67">
        <v>20</v>
      </c>
      <c r="R67" s="2">
        <f t="shared" si="11"/>
        <v>1.9640752213450412</v>
      </c>
      <c r="T67" s="2"/>
      <c r="U67" s="2"/>
      <c r="W67" s="2"/>
      <c r="X67" s="2"/>
    </row>
    <row r="68" spans="1:24" x14ac:dyDescent="0.45">
      <c r="A68">
        <v>25</v>
      </c>
      <c r="B68">
        <v>1</v>
      </c>
      <c r="C68">
        <v>10</v>
      </c>
      <c r="D68">
        <v>2.12982E-2</v>
      </c>
      <c r="E68">
        <v>0.287018</v>
      </c>
      <c r="F68">
        <v>17</v>
      </c>
      <c r="G68">
        <v>540</v>
      </c>
      <c r="H68">
        <v>0</v>
      </c>
      <c r="I68">
        <v>243</v>
      </c>
      <c r="J68">
        <v>16536</v>
      </c>
      <c r="K68">
        <v>11494</v>
      </c>
      <c r="L68">
        <v>147.76499999999999</v>
      </c>
      <c r="M68">
        <v>373.04700000000003</v>
      </c>
      <c r="N68" s="2">
        <f t="shared" ref="N68:N70" si="12">(ABS(L68-M68))/$C$26</f>
        <v>7.5094000000000012</v>
      </c>
      <c r="O68" s="2">
        <f t="shared" si="9"/>
        <v>19.322554682597861</v>
      </c>
      <c r="P68" s="2">
        <f t="shared" si="10"/>
        <v>16.109605658689297</v>
      </c>
      <c r="Q68">
        <v>20</v>
      </c>
      <c r="R68" s="2">
        <f t="shared" si="11"/>
        <v>3.2129490239085641</v>
      </c>
      <c r="T68" s="2"/>
      <c r="U68" s="2"/>
      <c r="W68" s="2"/>
      <c r="X68" s="2"/>
    </row>
    <row r="69" spans="1:24" x14ac:dyDescent="0.45">
      <c r="A69">
        <v>26</v>
      </c>
      <c r="B69">
        <v>5</v>
      </c>
      <c r="C69">
        <v>10</v>
      </c>
      <c r="D69">
        <v>2.1042000000000002E-2</v>
      </c>
      <c r="E69">
        <v>0.35070099999999998</v>
      </c>
      <c r="F69">
        <v>17</v>
      </c>
      <c r="G69">
        <v>355</v>
      </c>
      <c r="H69">
        <v>2</v>
      </c>
      <c r="I69">
        <v>252</v>
      </c>
      <c r="J69">
        <v>12659</v>
      </c>
      <c r="K69">
        <v>10605</v>
      </c>
      <c r="L69">
        <v>164.761</v>
      </c>
      <c r="M69">
        <v>415.45299999999997</v>
      </c>
      <c r="N69" s="2">
        <f t="shared" si="12"/>
        <v>8.3563999999999989</v>
      </c>
      <c r="O69" s="2">
        <f t="shared" si="9"/>
        <v>15.192702409011272</v>
      </c>
      <c r="P69" s="2">
        <f t="shared" si="10"/>
        <v>13.905629937046509</v>
      </c>
      <c r="Q69">
        <v>20</v>
      </c>
      <c r="R69" s="2">
        <f t="shared" si="11"/>
        <v>1.2870724719647626</v>
      </c>
      <c r="T69" s="2"/>
      <c r="U69" s="2"/>
      <c r="W69" s="2"/>
      <c r="X69" s="2"/>
    </row>
    <row r="70" spans="1:24" x14ac:dyDescent="0.45">
      <c r="A70">
        <v>27</v>
      </c>
      <c r="B70">
        <v>10</v>
      </c>
      <c r="C70">
        <v>10</v>
      </c>
      <c r="D70">
        <v>2.3255000000000001E-2</v>
      </c>
      <c r="E70">
        <v>0.17998</v>
      </c>
      <c r="F70">
        <v>22</v>
      </c>
      <c r="G70">
        <v>254</v>
      </c>
      <c r="H70">
        <v>3</v>
      </c>
      <c r="I70">
        <v>232</v>
      </c>
      <c r="J70">
        <v>19899</v>
      </c>
      <c r="K70">
        <v>16016</v>
      </c>
      <c r="L70">
        <v>172.81700000000001</v>
      </c>
      <c r="M70">
        <v>445.12700000000001</v>
      </c>
      <c r="N70" s="2">
        <f t="shared" si="12"/>
        <v>9.077</v>
      </c>
      <c r="O70" s="2">
        <f t="shared" si="9"/>
        <v>17.535891193067375</v>
      </c>
      <c r="P70" s="2">
        <f t="shared" si="10"/>
        <v>15.732192294710073</v>
      </c>
      <c r="Q70">
        <v>20</v>
      </c>
      <c r="R70" s="2">
        <f t="shared" si="11"/>
        <v>1.8036988983573021</v>
      </c>
      <c r="T70" s="2"/>
      <c r="U70" s="2"/>
      <c r="W70" s="2"/>
      <c r="X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F03-CE35-46AC-8811-F02E7297C0E4}">
  <dimension ref="A1:R39"/>
  <sheetViews>
    <sheetView tabSelected="1" topLeftCell="B8" workbookViewId="0">
      <selection activeCell="R38" sqref="R38"/>
    </sheetView>
  </sheetViews>
  <sheetFormatPr defaultRowHeight="14.25" x14ac:dyDescent="0.45"/>
  <cols>
    <col min="2" max="2" width="50.53125" bestFit="1" customWidth="1"/>
  </cols>
  <sheetData>
    <row r="1" spans="2:3" ht="16.5" customHeight="1" x14ac:dyDescent="0.45">
      <c r="C1" t="s">
        <v>0</v>
      </c>
    </row>
    <row r="2" spans="2:3" x14ac:dyDescent="0.45">
      <c r="B2" t="s">
        <v>1</v>
      </c>
      <c r="C2" t="s">
        <v>2</v>
      </c>
    </row>
    <row r="3" spans="2:3" x14ac:dyDescent="0.45">
      <c r="B3" t="s">
        <v>3</v>
      </c>
      <c r="C3" t="s">
        <v>4</v>
      </c>
    </row>
    <row r="4" spans="2:3" x14ac:dyDescent="0.45">
      <c r="B4" t="s">
        <v>5</v>
      </c>
      <c r="C4" t="s">
        <v>6</v>
      </c>
    </row>
    <row r="5" spans="2:3" x14ac:dyDescent="0.45">
      <c r="B5" t="s">
        <v>7</v>
      </c>
      <c r="C5" t="s">
        <v>8</v>
      </c>
    </row>
    <row r="6" spans="2:3" x14ac:dyDescent="0.45">
      <c r="B6" t="s">
        <v>9</v>
      </c>
      <c r="C6" t="s">
        <v>10</v>
      </c>
    </row>
    <row r="7" spans="2:3" x14ac:dyDescent="0.45">
      <c r="B7" t="s">
        <v>11</v>
      </c>
      <c r="C7" t="s">
        <v>12</v>
      </c>
    </row>
    <row r="8" spans="2:3" x14ac:dyDescent="0.45">
      <c r="B8" t="s">
        <v>13</v>
      </c>
      <c r="C8" t="s">
        <v>14</v>
      </c>
    </row>
    <row r="9" spans="2:3" x14ac:dyDescent="0.45">
      <c r="B9" t="s">
        <v>15</v>
      </c>
      <c r="C9" t="s">
        <v>16</v>
      </c>
    </row>
    <row r="10" spans="2:3" x14ac:dyDescent="0.45">
      <c r="B10" t="s">
        <v>17</v>
      </c>
      <c r="C10" t="s">
        <v>47</v>
      </c>
    </row>
    <row r="11" spans="2:3" x14ac:dyDescent="0.45">
      <c r="B11" t="s">
        <v>18</v>
      </c>
      <c r="C11" t="s">
        <v>58</v>
      </c>
    </row>
    <row r="12" spans="2:3" x14ac:dyDescent="0.45">
      <c r="B12" t="s">
        <v>19</v>
      </c>
      <c r="C12" t="s">
        <v>48</v>
      </c>
    </row>
    <row r="13" spans="2:3" x14ac:dyDescent="0.45">
      <c r="B13" t="s">
        <v>20</v>
      </c>
      <c r="C13" t="s">
        <v>21</v>
      </c>
    </row>
    <row r="14" spans="2:3" x14ac:dyDescent="0.45">
      <c r="B14" t="s">
        <v>22</v>
      </c>
      <c r="C14" t="s">
        <v>23</v>
      </c>
    </row>
    <row r="15" spans="2:3" x14ac:dyDescent="0.45">
      <c r="B15" t="s">
        <v>24</v>
      </c>
      <c r="C15">
        <v>0</v>
      </c>
    </row>
    <row r="16" spans="2:3" x14ac:dyDescent="0.45">
      <c r="B16" t="s">
        <v>25</v>
      </c>
      <c r="C16" t="s">
        <v>26</v>
      </c>
    </row>
    <row r="17" spans="1:18" x14ac:dyDescent="0.45">
      <c r="B17" t="s">
        <v>27</v>
      </c>
      <c r="C17" t="s">
        <v>28</v>
      </c>
    </row>
    <row r="18" spans="1:18" x14ac:dyDescent="0.45">
      <c r="B18" t="s">
        <v>29</v>
      </c>
      <c r="C18" t="s">
        <v>30</v>
      </c>
    </row>
    <row r="19" spans="1:18" x14ac:dyDescent="0.45">
      <c r="B19" t="s">
        <v>64</v>
      </c>
      <c r="C19" t="s">
        <v>65</v>
      </c>
    </row>
    <row r="20" spans="1:18" x14ac:dyDescent="0.45">
      <c r="B20" t="s">
        <v>31</v>
      </c>
    </row>
    <row r="21" spans="1:18" x14ac:dyDescent="0.45">
      <c r="B21" t="s">
        <v>32</v>
      </c>
    </row>
    <row r="22" spans="1:18" x14ac:dyDescent="0.45">
      <c r="B22" t="s">
        <v>33</v>
      </c>
    </row>
    <row r="23" spans="1:18" x14ac:dyDescent="0.45">
      <c r="B23" t="s">
        <v>34</v>
      </c>
    </row>
    <row r="24" spans="1:18" x14ac:dyDescent="0.45">
      <c r="B24" t="s">
        <v>55</v>
      </c>
      <c r="C24" t="s">
        <v>62</v>
      </c>
    </row>
    <row r="25" spans="1:18" x14ac:dyDescent="0.45">
      <c r="B25" t="s">
        <v>56</v>
      </c>
      <c r="C25" t="s">
        <v>63</v>
      </c>
    </row>
    <row r="26" spans="1:18" x14ac:dyDescent="0.45">
      <c r="B26" t="s">
        <v>35</v>
      </c>
      <c r="C26">
        <v>30</v>
      </c>
    </row>
    <row r="27" spans="1:18" x14ac:dyDescent="0.45">
      <c r="B27" t="s">
        <v>36</v>
      </c>
      <c r="C27">
        <v>3.1415999999999999</v>
      </c>
    </row>
    <row r="29" spans="1:18" x14ac:dyDescent="0.45">
      <c r="D29" s="1" t="s">
        <v>37</v>
      </c>
      <c r="E29" s="1" t="s">
        <v>49</v>
      </c>
      <c r="F29" s="1" t="s">
        <v>50</v>
      </c>
    </row>
    <row r="30" spans="1:18" x14ac:dyDescent="0.45">
      <c r="B30" t="s">
        <v>38</v>
      </c>
      <c r="C30" t="s">
        <v>51</v>
      </c>
      <c r="D30" t="s">
        <v>39</v>
      </c>
      <c r="E30" t="s">
        <v>40</v>
      </c>
      <c r="F30" t="s">
        <v>41</v>
      </c>
      <c r="G30" t="s">
        <v>42</v>
      </c>
      <c r="H30" t="s">
        <v>43</v>
      </c>
      <c r="I30" t="s">
        <v>44</v>
      </c>
      <c r="J30" t="s">
        <v>52</v>
      </c>
      <c r="K30" t="s">
        <v>53</v>
      </c>
      <c r="L30" t="s">
        <v>45</v>
      </c>
      <c r="M30" t="s">
        <v>46</v>
      </c>
      <c r="N30" t="s">
        <v>54</v>
      </c>
      <c r="O30" t="s">
        <v>55</v>
      </c>
      <c r="P30" t="s">
        <v>56</v>
      </c>
      <c r="Q30" t="s">
        <v>57</v>
      </c>
      <c r="R30" t="s">
        <v>59</v>
      </c>
    </row>
    <row r="31" spans="1:18" x14ac:dyDescent="0.45">
      <c r="A31">
        <v>1</v>
      </c>
      <c r="B31">
        <v>1</v>
      </c>
      <c r="C31">
        <v>1</v>
      </c>
      <c r="D31">
        <v>0.25549699999999997</v>
      </c>
      <c r="E31">
        <v>0.86177999999999999</v>
      </c>
      <c r="F31">
        <v>0</v>
      </c>
      <c r="G31">
        <v>1805</v>
      </c>
      <c r="H31">
        <v>0</v>
      </c>
      <c r="I31">
        <v>618</v>
      </c>
      <c r="J31">
        <v>20854</v>
      </c>
      <c r="K31">
        <v>21518</v>
      </c>
      <c r="L31">
        <v>173.15757199999999</v>
      </c>
      <c r="M31">
        <v>427.18728499999997</v>
      </c>
      <c r="N31" s="2">
        <f>(ABS(L31-M31))/$C$26</f>
        <v>8.4676571000000003</v>
      </c>
      <c r="O31" s="2">
        <f>(SQRT(J31/$C$27)/N31)*2</f>
        <v>19.243584592472768</v>
      </c>
      <c r="P31" s="2">
        <f>(SQRT(K31/$C$27)/N31)*2</f>
        <v>19.547545841870068</v>
      </c>
      <c r="Q31">
        <v>20</v>
      </c>
      <c r="R31" s="2">
        <f>ABS(O31-P31)</f>
        <v>0.30396124939730029</v>
      </c>
    </row>
    <row r="32" spans="1:18" x14ac:dyDescent="0.45">
      <c r="A32">
        <v>2</v>
      </c>
      <c r="B32">
        <v>5</v>
      </c>
      <c r="C32">
        <v>1</v>
      </c>
      <c r="D32">
        <v>0.21330199999999999</v>
      </c>
      <c r="E32">
        <v>0.77272300000000005</v>
      </c>
      <c r="F32">
        <v>1335</v>
      </c>
      <c r="G32">
        <v>1659</v>
      </c>
      <c r="H32">
        <v>206</v>
      </c>
      <c r="I32">
        <v>5804</v>
      </c>
      <c r="J32">
        <v>17708</v>
      </c>
      <c r="K32">
        <v>18895</v>
      </c>
      <c r="L32">
        <v>161.88525000000001</v>
      </c>
      <c r="M32" s="4">
        <v>398.17353800000001</v>
      </c>
      <c r="N32" s="2">
        <f>(ABS(L32-M32))/$C$26</f>
        <v>7.8762762666666664</v>
      </c>
      <c r="O32" s="2">
        <f>(SQRT(K32/$C$27)/N32)*2</f>
        <v>19.692781339435061</v>
      </c>
      <c r="P32" s="2">
        <f>(SQRT(K32/$C$27)/N32)*2</f>
        <v>19.692781339435061</v>
      </c>
      <c r="Q32">
        <v>20</v>
      </c>
      <c r="R32" s="2">
        <f t="shared" ref="R32:R39" si="0">ABS(O32-P32)</f>
        <v>0</v>
      </c>
    </row>
    <row r="33" spans="1:18" x14ac:dyDescent="0.45">
      <c r="A33">
        <v>3</v>
      </c>
      <c r="B33">
        <v>10</v>
      </c>
      <c r="C33">
        <v>1</v>
      </c>
      <c r="D33">
        <v>0.15520200000000001</v>
      </c>
      <c r="E33">
        <v>0.51368800000000003</v>
      </c>
      <c r="F33">
        <v>1917</v>
      </c>
      <c r="G33">
        <v>15691</v>
      </c>
      <c r="H33">
        <v>432</v>
      </c>
      <c r="I33">
        <v>5714</v>
      </c>
      <c r="J33">
        <v>33013</v>
      </c>
      <c r="K33">
        <v>36499</v>
      </c>
      <c r="L33">
        <v>222.74852300000001</v>
      </c>
      <c r="M33">
        <v>545.21370400000001</v>
      </c>
      <c r="N33" s="2">
        <f t="shared" ref="N33:N35" si="1">(ABS(L33-M33))/$C$26</f>
        <v>10.748839366666667</v>
      </c>
      <c r="O33" s="2">
        <f t="shared" ref="O33:O36" si="2">(SQRT(K33/$C$27)/N33)*2</f>
        <v>20.055498519570691</v>
      </c>
      <c r="P33" s="2">
        <f t="shared" ref="P33:P39" si="3">(SQRT(K33/$C$27)/N33)*2</f>
        <v>20.055498519570691</v>
      </c>
      <c r="Q33">
        <v>20</v>
      </c>
      <c r="R33" s="2">
        <f t="shared" si="0"/>
        <v>0</v>
      </c>
    </row>
    <row r="34" spans="1:18" x14ac:dyDescent="0.45">
      <c r="A34">
        <v>4</v>
      </c>
      <c r="B34">
        <v>1</v>
      </c>
      <c r="C34">
        <v>5</v>
      </c>
      <c r="D34">
        <v>6.5606200000000003E-2</v>
      </c>
      <c r="E34">
        <v>0.40559200000000001</v>
      </c>
      <c r="F34">
        <v>2</v>
      </c>
      <c r="G34">
        <v>6312</v>
      </c>
      <c r="H34">
        <v>0</v>
      </c>
      <c r="I34">
        <v>4606</v>
      </c>
      <c r="J34">
        <v>25939</v>
      </c>
      <c r="K34">
        <v>16707</v>
      </c>
      <c r="L34">
        <v>186.510043</v>
      </c>
      <c r="M34">
        <v>469.86790000000002</v>
      </c>
      <c r="N34" s="2">
        <f t="shared" si="1"/>
        <v>9.4452619000000002</v>
      </c>
      <c r="O34" s="2">
        <f t="shared" si="2"/>
        <v>15.441510575654325</v>
      </c>
      <c r="P34" s="2">
        <f t="shared" si="3"/>
        <v>15.441510575654325</v>
      </c>
      <c r="Q34">
        <v>20</v>
      </c>
      <c r="R34" s="2">
        <f t="shared" si="0"/>
        <v>0</v>
      </c>
    </row>
    <row r="35" spans="1:18" x14ac:dyDescent="0.45">
      <c r="A35">
        <v>5</v>
      </c>
      <c r="B35">
        <v>5</v>
      </c>
      <c r="C35">
        <v>5</v>
      </c>
      <c r="D35">
        <v>4.7987500000000002E-2</v>
      </c>
      <c r="E35">
        <v>0.37076999999999999</v>
      </c>
      <c r="F35">
        <v>808</v>
      </c>
      <c r="G35">
        <v>3939</v>
      </c>
      <c r="H35">
        <v>67</v>
      </c>
      <c r="I35">
        <v>4636</v>
      </c>
      <c r="J35">
        <v>32263</v>
      </c>
      <c r="K35">
        <v>26619</v>
      </c>
      <c r="L35">
        <v>213.57291599999999</v>
      </c>
      <c r="M35">
        <v>526.90168700000004</v>
      </c>
      <c r="N35" s="2">
        <f t="shared" si="1"/>
        <v>10.444292366666669</v>
      </c>
      <c r="O35" s="2">
        <f t="shared" si="2"/>
        <v>17.626715670737191</v>
      </c>
      <c r="P35" s="2">
        <f t="shared" si="3"/>
        <v>17.626715670737191</v>
      </c>
      <c r="Q35">
        <v>20</v>
      </c>
      <c r="R35" s="2">
        <f t="shared" si="0"/>
        <v>0</v>
      </c>
    </row>
    <row r="36" spans="1:18" x14ac:dyDescent="0.45">
      <c r="A36">
        <v>6</v>
      </c>
      <c r="B36">
        <v>10</v>
      </c>
      <c r="C36">
        <v>5</v>
      </c>
      <c r="D36">
        <v>3.8151200000000003E-2</v>
      </c>
      <c r="E36">
        <v>0.23846999999999999</v>
      </c>
      <c r="F36">
        <v>917</v>
      </c>
      <c r="G36">
        <v>3266</v>
      </c>
      <c r="H36">
        <v>89</v>
      </c>
      <c r="I36">
        <v>4565</v>
      </c>
      <c r="J36">
        <v>37133</v>
      </c>
      <c r="K36">
        <v>38678</v>
      </c>
      <c r="L36">
        <v>220.31012799999999</v>
      </c>
      <c r="M36">
        <v>547.74148100000002</v>
      </c>
      <c r="N36" s="2">
        <f t="shared" ref="N32:N39" si="4">(ABS(L36-M36))/$C$26</f>
        <v>10.914378433333335</v>
      </c>
      <c r="O36" s="2">
        <f>(SQRT(K36/$C$27)/N36)*2</f>
        <v>20.332348646239861</v>
      </c>
      <c r="P36" s="2">
        <f t="shared" si="3"/>
        <v>20.332348646239861</v>
      </c>
      <c r="Q36">
        <v>20</v>
      </c>
      <c r="R36" s="2">
        <f t="shared" si="0"/>
        <v>0</v>
      </c>
    </row>
    <row r="37" spans="1:18" x14ac:dyDescent="0.45">
      <c r="A37">
        <v>7</v>
      </c>
      <c r="B37">
        <v>1</v>
      </c>
      <c r="C37">
        <v>10</v>
      </c>
      <c r="D37">
        <v>2.5718000000000001E-2</v>
      </c>
      <c r="E37">
        <v>0.31061699999999998</v>
      </c>
      <c r="F37">
        <v>6</v>
      </c>
      <c r="G37">
        <v>5451</v>
      </c>
      <c r="H37">
        <v>0</v>
      </c>
      <c r="I37">
        <v>2170</v>
      </c>
      <c r="J37">
        <v>15481</v>
      </c>
      <c r="K37">
        <v>13292</v>
      </c>
      <c r="L37">
        <v>199.46463399999999</v>
      </c>
      <c r="M37">
        <v>507.34456799999998</v>
      </c>
      <c r="N37" s="2">
        <f t="shared" si="4"/>
        <v>10.262664466666667</v>
      </c>
      <c r="O37" s="2">
        <f>(SQRT(J37/$C$27)/N37)*2</f>
        <v>13.680246623351103</v>
      </c>
      <c r="P37" s="2">
        <f>(SQRT(K37/$C$27)/N37)*2</f>
        <v>12.676214742043127</v>
      </c>
      <c r="Q37">
        <v>20</v>
      </c>
      <c r="R37" s="2">
        <f t="shared" si="0"/>
        <v>1.0040318813079754</v>
      </c>
    </row>
    <row r="38" spans="1:18" x14ac:dyDescent="0.45">
      <c r="A38">
        <v>8</v>
      </c>
      <c r="B38">
        <v>5</v>
      </c>
      <c r="C38">
        <v>10</v>
      </c>
      <c r="D38">
        <v>2.10084E-2</v>
      </c>
      <c r="E38">
        <v>0.288215</v>
      </c>
      <c r="F38">
        <v>306</v>
      </c>
      <c r="G38">
        <v>3161</v>
      </c>
      <c r="H38">
        <v>25</v>
      </c>
      <c r="I38">
        <v>2157</v>
      </c>
      <c r="J38">
        <v>27816</v>
      </c>
      <c r="K38">
        <v>18604</v>
      </c>
      <c r="L38">
        <v>190.52894000000001</v>
      </c>
      <c r="M38">
        <v>495.225167</v>
      </c>
      <c r="N38" s="2">
        <f t="shared" si="4"/>
        <v>10.156540900000001</v>
      </c>
      <c r="O38" s="2">
        <f t="shared" ref="O32:O39" si="5">(SQRT(J38/$C$27)/N38)*2</f>
        <v>18.529174384305133</v>
      </c>
      <c r="P38" s="2">
        <f t="shared" si="3"/>
        <v>15.153463080569534</v>
      </c>
      <c r="Q38">
        <v>20</v>
      </c>
      <c r="R38" s="2">
        <f t="shared" si="0"/>
        <v>3.3757113037355992</v>
      </c>
    </row>
    <row r="39" spans="1:18" x14ac:dyDescent="0.45">
      <c r="A39">
        <v>9</v>
      </c>
      <c r="B39">
        <v>10</v>
      </c>
      <c r="C39">
        <v>10</v>
      </c>
      <c r="D39">
        <v>1.5992800000000001E-2</v>
      </c>
      <c r="E39">
        <v>0.19350400000000001</v>
      </c>
      <c r="F39">
        <v>336</v>
      </c>
      <c r="G39">
        <v>2094</v>
      </c>
      <c r="H39">
        <v>41</v>
      </c>
      <c r="I39">
        <v>2148</v>
      </c>
      <c r="J39">
        <v>30575</v>
      </c>
      <c r="K39">
        <v>25536</v>
      </c>
      <c r="L39">
        <v>203.542666</v>
      </c>
      <c r="M39">
        <v>523.69094600000005</v>
      </c>
      <c r="N39" s="2">
        <f t="shared" si="4"/>
        <v>10.671609333333334</v>
      </c>
      <c r="O39" s="2">
        <f t="shared" si="5"/>
        <v>18.488763457721657</v>
      </c>
      <c r="P39" s="2">
        <f t="shared" si="3"/>
        <v>16.896667898791218</v>
      </c>
      <c r="Q39">
        <v>20</v>
      </c>
      <c r="R39" s="2">
        <f t="shared" si="0"/>
        <v>1.5920955589304384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Otsu_Thresholding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Imoleayomide Ajayi</dc:creator>
  <cp:lastModifiedBy>Imoleayomide Ajayi</cp:lastModifiedBy>
  <dcterms:created xsi:type="dcterms:W3CDTF">2025-07-21T00:47:00Z</dcterms:created>
  <dcterms:modified xsi:type="dcterms:W3CDTF">2025-07-23T12:28:35Z</dcterms:modified>
</cp:coreProperties>
</file>