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age\ms0539804git.github.io\source\download\"/>
    </mc:Choice>
  </mc:AlternateContent>
  <bookViews>
    <workbookView xWindow="0" yWindow="0" windowWidth="23445" windowHeight="9840"/>
  </bookViews>
  <sheets>
    <sheet name="帳戶理財範例" sheetId="1" r:id="rId1"/>
    <sheet name="空白表格1" sheetId="2" r:id="rId2"/>
    <sheet name="預算編列" sheetId="3" r:id="rId3"/>
    <sheet name="空白表格2" sheetId="7" r:id="rId4"/>
    <sheet name="股票帳本範例" sheetId="4" r:id="rId5"/>
    <sheet name="空白表格3" sheetId="6" r:id="rId6"/>
    <sheet name="財務目標表" sheetId="5" r:id="rId7"/>
    <sheet name="空白表格4" sheetId="8" r:id="rId8"/>
  </sheets>
  <definedNames>
    <definedName name="_xlnm._FilterDatabase" localSheetId="4" hidden="1">股票帳本範例!$A$3:$N$4</definedName>
  </definedNames>
  <calcPr calcId="162913"/>
</workbook>
</file>

<file path=xl/calcChain.xml><?xml version="1.0" encoding="utf-8"?>
<calcChain xmlns="http://schemas.openxmlformats.org/spreadsheetml/2006/main">
  <c r="H45" i="8" l="1"/>
  <c r="F45" i="8"/>
  <c r="H44" i="8"/>
  <c r="F44" i="8"/>
  <c r="H43" i="8"/>
  <c r="F43" i="8"/>
  <c r="H42" i="8"/>
  <c r="F42" i="8"/>
  <c r="H41" i="8"/>
  <c r="F41" i="8"/>
  <c r="H40" i="8"/>
  <c r="F40" i="8"/>
  <c r="H39" i="8"/>
  <c r="F39" i="8"/>
  <c r="H38" i="8"/>
  <c r="F38" i="8"/>
  <c r="H37" i="8"/>
  <c r="F37" i="8"/>
  <c r="H36" i="8"/>
  <c r="F36" i="8"/>
  <c r="H35" i="8"/>
  <c r="F35" i="8"/>
  <c r="H34" i="8"/>
  <c r="F34" i="8"/>
  <c r="H33" i="8"/>
  <c r="F33" i="8"/>
  <c r="H32" i="8"/>
  <c r="F32" i="8"/>
  <c r="H31" i="8"/>
  <c r="F31" i="8"/>
  <c r="H30" i="8"/>
  <c r="F30" i="8"/>
  <c r="H29" i="8"/>
  <c r="F29" i="8"/>
  <c r="H28" i="8"/>
  <c r="F28" i="8"/>
  <c r="H27" i="8"/>
  <c r="F27" i="8"/>
  <c r="H26" i="8"/>
  <c r="F26" i="8"/>
  <c r="H25" i="8"/>
  <c r="F25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H3" i="8"/>
  <c r="F3" i="8"/>
  <c r="H2" i="8"/>
  <c r="F2" i="8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2" i="5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N8" i="7"/>
  <c r="J8" i="7"/>
  <c r="F8" i="7"/>
  <c r="Q7" i="7"/>
  <c r="Q8" i="7" s="1"/>
  <c r="P7" i="7"/>
  <c r="P8" i="7" s="1"/>
  <c r="O7" i="7"/>
  <c r="O8" i="7" s="1"/>
  <c r="N7" i="7"/>
  <c r="M7" i="7"/>
  <c r="M8" i="7" s="1"/>
  <c r="L7" i="7"/>
  <c r="L8" i="7" s="1"/>
  <c r="K7" i="7"/>
  <c r="K8" i="7" s="1"/>
  <c r="J7" i="7"/>
  <c r="I7" i="7"/>
  <c r="I8" i="7" s="1"/>
  <c r="H7" i="7"/>
  <c r="H8" i="7" s="1"/>
  <c r="G7" i="7"/>
  <c r="G8" i="7" s="1"/>
  <c r="F7" i="7"/>
  <c r="E7" i="7"/>
  <c r="E8" i="7" s="1"/>
  <c r="D7" i="7"/>
  <c r="D8" i="7" s="1"/>
  <c r="C7" i="7"/>
  <c r="C8" i="7" s="1"/>
  <c r="B7" i="7"/>
  <c r="R6" i="7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L50" i="6"/>
  <c r="M50" i="6" s="1"/>
  <c r="J50" i="6"/>
  <c r="I50" i="6"/>
  <c r="L49" i="6"/>
  <c r="M49" i="6" s="1"/>
  <c r="J49" i="6"/>
  <c r="I49" i="6"/>
  <c r="L48" i="6"/>
  <c r="M48" i="6" s="1"/>
  <c r="J48" i="6"/>
  <c r="I48" i="6"/>
  <c r="L47" i="6"/>
  <c r="M47" i="6" s="1"/>
  <c r="J47" i="6"/>
  <c r="I47" i="6"/>
  <c r="L46" i="6"/>
  <c r="M46" i="6" s="1"/>
  <c r="J46" i="6"/>
  <c r="I46" i="6"/>
  <c r="L45" i="6"/>
  <c r="M45" i="6" s="1"/>
  <c r="J45" i="6"/>
  <c r="I45" i="6"/>
  <c r="L44" i="6"/>
  <c r="M44" i="6" s="1"/>
  <c r="J44" i="6"/>
  <c r="I44" i="6"/>
  <c r="L43" i="6"/>
  <c r="M43" i="6" s="1"/>
  <c r="J43" i="6"/>
  <c r="I43" i="6"/>
  <c r="L42" i="6"/>
  <c r="M42" i="6" s="1"/>
  <c r="J42" i="6"/>
  <c r="I42" i="6"/>
  <c r="L41" i="6"/>
  <c r="M41" i="6" s="1"/>
  <c r="J41" i="6"/>
  <c r="I41" i="6"/>
  <c r="L40" i="6"/>
  <c r="M40" i="6" s="1"/>
  <c r="J40" i="6"/>
  <c r="I40" i="6"/>
  <c r="L39" i="6"/>
  <c r="M39" i="6" s="1"/>
  <c r="J39" i="6"/>
  <c r="I39" i="6"/>
  <c r="L38" i="6"/>
  <c r="M38" i="6" s="1"/>
  <c r="J38" i="6"/>
  <c r="I38" i="6"/>
  <c r="L37" i="6"/>
  <c r="M37" i="6" s="1"/>
  <c r="J37" i="6"/>
  <c r="I37" i="6"/>
  <c r="L36" i="6"/>
  <c r="M36" i="6" s="1"/>
  <c r="J36" i="6"/>
  <c r="I36" i="6"/>
  <c r="L35" i="6"/>
  <c r="M35" i="6" s="1"/>
  <c r="J35" i="6"/>
  <c r="I35" i="6"/>
  <c r="L34" i="6"/>
  <c r="M34" i="6" s="1"/>
  <c r="J34" i="6"/>
  <c r="I34" i="6"/>
  <c r="L33" i="6"/>
  <c r="M33" i="6" s="1"/>
  <c r="J33" i="6"/>
  <c r="I33" i="6"/>
  <c r="L32" i="6"/>
  <c r="M32" i="6" s="1"/>
  <c r="J32" i="6"/>
  <c r="I32" i="6"/>
  <c r="L31" i="6"/>
  <c r="M31" i="6" s="1"/>
  <c r="J31" i="6"/>
  <c r="I31" i="6"/>
  <c r="L30" i="6"/>
  <c r="M30" i="6" s="1"/>
  <c r="J30" i="6"/>
  <c r="I30" i="6"/>
  <c r="L29" i="6"/>
  <c r="M29" i="6" s="1"/>
  <c r="J29" i="6"/>
  <c r="I29" i="6"/>
  <c r="L28" i="6"/>
  <c r="M28" i="6" s="1"/>
  <c r="J28" i="6"/>
  <c r="I28" i="6"/>
  <c r="L27" i="6"/>
  <c r="M27" i="6" s="1"/>
  <c r="J27" i="6"/>
  <c r="I27" i="6"/>
  <c r="L26" i="6"/>
  <c r="M26" i="6" s="1"/>
  <c r="J26" i="6"/>
  <c r="I26" i="6"/>
  <c r="L25" i="6"/>
  <c r="M25" i="6" s="1"/>
  <c r="J25" i="6"/>
  <c r="I25" i="6"/>
  <c r="L24" i="6"/>
  <c r="M24" i="6" s="1"/>
  <c r="J24" i="6"/>
  <c r="I24" i="6"/>
  <c r="J23" i="6"/>
  <c r="I23" i="6"/>
  <c r="L23" i="6" s="1"/>
  <c r="M23" i="6" s="1"/>
  <c r="L22" i="6"/>
  <c r="M22" i="6" s="1"/>
  <c r="J22" i="6"/>
  <c r="I22" i="6"/>
  <c r="L21" i="6"/>
  <c r="M21" i="6" s="1"/>
  <c r="J21" i="6"/>
  <c r="I21" i="6"/>
  <c r="L20" i="6"/>
  <c r="M20" i="6" s="1"/>
  <c r="J20" i="6"/>
  <c r="I20" i="6"/>
  <c r="L19" i="6"/>
  <c r="M19" i="6" s="1"/>
  <c r="J19" i="6"/>
  <c r="I19" i="6"/>
  <c r="L18" i="6"/>
  <c r="M18" i="6" s="1"/>
  <c r="J18" i="6"/>
  <c r="I18" i="6"/>
  <c r="L17" i="6"/>
  <c r="M17" i="6" s="1"/>
  <c r="J17" i="6"/>
  <c r="I17" i="6"/>
  <c r="L16" i="6"/>
  <c r="M16" i="6" s="1"/>
  <c r="J16" i="6"/>
  <c r="I16" i="6"/>
  <c r="L15" i="6"/>
  <c r="M15" i="6" s="1"/>
  <c r="J15" i="6"/>
  <c r="I15" i="6"/>
  <c r="L14" i="6"/>
  <c r="M14" i="6" s="1"/>
  <c r="J14" i="6"/>
  <c r="I14" i="6"/>
  <c r="J13" i="6"/>
  <c r="I13" i="6"/>
  <c r="L13" i="6" s="1"/>
  <c r="M13" i="6" s="1"/>
  <c r="L12" i="6"/>
  <c r="M12" i="6" s="1"/>
  <c r="J12" i="6"/>
  <c r="I12" i="6"/>
  <c r="L11" i="6"/>
  <c r="M11" i="6" s="1"/>
  <c r="J11" i="6"/>
  <c r="I11" i="6"/>
  <c r="L10" i="6"/>
  <c r="M10" i="6" s="1"/>
  <c r="J10" i="6"/>
  <c r="I10" i="6"/>
  <c r="L9" i="6"/>
  <c r="M9" i="6" s="1"/>
  <c r="J9" i="6"/>
  <c r="I9" i="6"/>
  <c r="L8" i="6"/>
  <c r="M8" i="6" s="1"/>
  <c r="J8" i="6"/>
  <c r="I8" i="6"/>
  <c r="L7" i="6"/>
  <c r="M7" i="6" s="1"/>
  <c r="J7" i="6"/>
  <c r="I7" i="6"/>
  <c r="L6" i="6"/>
  <c r="M6" i="6" s="1"/>
  <c r="J6" i="6"/>
  <c r="I6" i="6"/>
  <c r="L5" i="6"/>
  <c r="M5" i="6" s="1"/>
  <c r="J5" i="6"/>
  <c r="I5" i="6"/>
  <c r="L4" i="6"/>
  <c r="M4" i="6" s="1"/>
  <c r="J4" i="6"/>
  <c r="I4" i="6"/>
  <c r="M28" i="4"/>
  <c r="J28" i="4"/>
  <c r="I28" i="4"/>
  <c r="L28" i="4" s="1"/>
  <c r="J4" i="4"/>
  <c r="I5" i="4"/>
  <c r="I6" i="4"/>
  <c r="I7" i="4"/>
  <c r="I8" i="4"/>
  <c r="I9" i="4"/>
  <c r="I10" i="4"/>
  <c r="I11" i="4"/>
  <c r="I12" i="4"/>
  <c r="I13" i="4"/>
  <c r="L13" i="4" s="1"/>
  <c r="M13" i="4" s="1"/>
  <c r="I14" i="4"/>
  <c r="I15" i="4"/>
  <c r="I16" i="4"/>
  <c r="I17" i="4"/>
  <c r="I18" i="4"/>
  <c r="I19" i="4"/>
  <c r="I20" i="4"/>
  <c r="I21" i="4"/>
  <c r="I22" i="4"/>
  <c r="I23" i="4"/>
  <c r="L23" i="4" s="1"/>
  <c r="M23" i="4" s="1"/>
  <c r="I24" i="4"/>
  <c r="I25" i="4"/>
  <c r="I26" i="4"/>
  <c r="I27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4" i="4"/>
  <c r="M24" i="4" s="1"/>
  <c r="L25" i="4"/>
  <c r="M25" i="4" s="1"/>
  <c r="L26" i="4"/>
  <c r="M26" i="4" s="1"/>
  <c r="L27" i="4"/>
  <c r="M27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R7" i="7" l="1"/>
  <c r="E1" i="7" s="1"/>
  <c r="G1" i="7" s="1"/>
  <c r="B8" i="7"/>
  <c r="R8" i="7"/>
  <c r="L4" i="4"/>
  <c r="M4" i="4" s="1"/>
  <c r="R9" i="3"/>
  <c r="N8" i="3"/>
  <c r="J8" i="3"/>
  <c r="F8" i="3"/>
  <c r="Q7" i="3"/>
  <c r="Q8" i="3" s="1"/>
  <c r="P7" i="3"/>
  <c r="P8" i="3" s="1"/>
  <c r="O7" i="3"/>
  <c r="O8" i="3" s="1"/>
  <c r="N7" i="3"/>
  <c r="M7" i="3"/>
  <c r="M8" i="3" s="1"/>
  <c r="L7" i="3"/>
  <c r="L8" i="3" s="1"/>
  <c r="K7" i="3"/>
  <c r="K8" i="3" s="1"/>
  <c r="J7" i="3"/>
  <c r="I7" i="3"/>
  <c r="I8" i="3" s="1"/>
  <c r="H7" i="3"/>
  <c r="H8" i="3" s="1"/>
  <c r="G7" i="3"/>
  <c r="G8" i="3" s="1"/>
  <c r="F7" i="3"/>
  <c r="E7" i="3"/>
  <c r="E8" i="3" s="1"/>
  <c r="D7" i="3"/>
  <c r="D8" i="3" s="1"/>
  <c r="C7" i="3"/>
  <c r="C8" i="3" s="1"/>
  <c r="B7" i="3"/>
  <c r="R6" i="3"/>
  <c r="J34" i="2"/>
  <c r="I34" i="2"/>
  <c r="H34" i="2"/>
  <c r="M8" i="2" s="1"/>
  <c r="N8" i="2" s="1"/>
  <c r="G34" i="2"/>
  <c r="F34" i="2"/>
  <c r="K34" i="2" s="1"/>
  <c r="M15" i="2"/>
  <c r="M14" i="2"/>
  <c r="M13" i="2"/>
  <c r="N12" i="2"/>
  <c r="M12" i="2"/>
  <c r="M11" i="2"/>
  <c r="N11" i="2" s="1"/>
  <c r="N10" i="2"/>
  <c r="M10" i="2"/>
  <c r="M9" i="2"/>
  <c r="N9" i="2" s="1"/>
  <c r="M7" i="2"/>
  <c r="N7" i="2" s="1"/>
  <c r="N6" i="2"/>
  <c r="M6" i="2"/>
  <c r="N4" i="2"/>
  <c r="M4" i="2"/>
  <c r="J34" i="1"/>
  <c r="I34" i="1"/>
  <c r="H34" i="1"/>
  <c r="G34" i="1"/>
  <c r="F34" i="1"/>
  <c r="K34" i="1" s="1"/>
  <c r="M15" i="1"/>
  <c r="M14" i="1"/>
  <c r="M13" i="1"/>
  <c r="N12" i="1"/>
  <c r="M12" i="1"/>
  <c r="M11" i="1"/>
  <c r="N11" i="1" s="1"/>
  <c r="M10" i="1"/>
  <c r="N10" i="1" s="1"/>
  <c r="M9" i="1"/>
  <c r="N9" i="1" s="1"/>
  <c r="M8" i="1"/>
  <c r="N8" i="1" s="1"/>
  <c r="M7" i="1"/>
  <c r="N7" i="1" s="1"/>
  <c r="M4" i="1"/>
  <c r="N4" i="1" s="1"/>
  <c r="R7" i="3" l="1"/>
  <c r="E1" i="3" s="1"/>
  <c r="G1" i="3" s="1"/>
  <c r="B8" i="3"/>
  <c r="R8" i="3" s="1"/>
  <c r="M5" i="2"/>
  <c r="M6" i="1"/>
  <c r="N6" i="1" l="1"/>
  <c r="M5" i="1"/>
  <c r="M16" i="2"/>
  <c r="N5" i="2"/>
  <c r="N16" i="2" s="1"/>
  <c r="M16" i="1" l="1"/>
  <c r="N5" i="1"/>
  <c r="N16" i="1" s="1"/>
</calcChain>
</file>

<file path=xl/sharedStrings.xml><?xml version="1.0" encoding="utf-8"?>
<sst xmlns="http://schemas.openxmlformats.org/spreadsheetml/2006/main" count="204" uniqueCount="85">
  <si>
    <t>帳戶劃轉</t>
  </si>
  <si>
    <t>消費記帳</t>
  </si>
  <si>
    <t>資產明細</t>
  </si>
  <si>
    <t>日期</t>
  </si>
  <si>
    <t>轉出</t>
  </si>
  <si>
    <t>轉入</t>
  </si>
  <si>
    <t>金額</t>
  </si>
  <si>
    <t>現金</t>
  </si>
  <si>
    <t>LINE</t>
  </si>
  <si>
    <t>街口</t>
  </si>
  <si>
    <t>消費帳戶</t>
  </si>
  <si>
    <t>娛樂帳戶</t>
  </si>
  <si>
    <t>備註</t>
  </si>
  <si>
    <t>資產總表</t>
  </si>
  <si>
    <t>上月資產黏貼</t>
  </si>
  <si>
    <t>薪水收入</t>
  </si>
  <si>
    <t>專案</t>
  </si>
  <si>
    <t>資產價格</t>
  </si>
  <si>
    <t>即時價格</t>
  </si>
  <si>
    <t>存款帳戶</t>
  </si>
  <si>
    <t>現金資產</t>
  </si>
  <si>
    <t>KTV250</t>
  </si>
  <si>
    <t>投資帳戶</t>
  </si>
  <si>
    <t>基金資產</t>
  </si>
  <si>
    <t>股票資產</t>
  </si>
  <si>
    <t>房地產</t>
  </si>
  <si>
    <t>總額</t>
  </si>
  <si>
    <t>工資收入</t>
  </si>
  <si>
    <t>收入</t>
    <phoneticPr fontId="12" type="noConversion"/>
  </si>
  <si>
    <t>支出</t>
    <phoneticPr fontId="12" type="noConversion"/>
  </si>
  <si>
    <t>結餘</t>
    <phoneticPr fontId="12" type="noConversion"/>
  </si>
  <si>
    <t>浮動費用</t>
    <phoneticPr fontId="12" type="noConversion"/>
  </si>
  <si>
    <t>固定費用</t>
    <phoneticPr fontId="12" type="noConversion"/>
  </si>
  <si>
    <t>總計</t>
    <phoneticPr fontId="12" type="noConversion"/>
  </si>
  <si>
    <t>三餐</t>
    <phoneticPr fontId="12" type="noConversion"/>
  </si>
  <si>
    <t>交通費</t>
    <phoneticPr fontId="12" type="noConversion"/>
  </si>
  <si>
    <t>娛樂費</t>
    <phoneticPr fontId="12" type="noConversion"/>
  </si>
  <si>
    <t>雜項支出</t>
    <phoneticPr fontId="12" type="noConversion"/>
  </si>
  <si>
    <t>治裝費</t>
    <phoneticPr fontId="12" type="noConversion"/>
  </si>
  <si>
    <t>交際費</t>
    <phoneticPr fontId="12" type="noConversion"/>
  </si>
  <si>
    <t>電費</t>
    <phoneticPr fontId="12" type="noConversion"/>
  </si>
  <si>
    <t>水費</t>
    <phoneticPr fontId="12" type="noConversion"/>
  </si>
  <si>
    <t>天然氣</t>
    <phoneticPr fontId="12" type="noConversion"/>
  </si>
  <si>
    <t>電話費</t>
    <phoneticPr fontId="12" type="noConversion"/>
  </si>
  <si>
    <t>房租</t>
    <phoneticPr fontId="12" type="noConversion"/>
  </si>
  <si>
    <t>管理費</t>
    <phoneticPr fontId="12" type="noConversion"/>
  </si>
  <si>
    <t>網路</t>
    <phoneticPr fontId="12" type="noConversion"/>
  </si>
  <si>
    <t>保險</t>
    <phoneticPr fontId="12" type="noConversion"/>
  </si>
  <si>
    <t>貸款</t>
    <phoneticPr fontId="12" type="noConversion"/>
  </si>
  <si>
    <t>稅金</t>
    <phoneticPr fontId="12" type="noConversion"/>
  </si>
  <si>
    <t>預算</t>
    <phoneticPr fontId="12" type="noConversion"/>
  </si>
  <si>
    <t>實際花費</t>
    <phoneticPr fontId="12" type="noConversion"/>
  </si>
  <si>
    <t>股票代碼</t>
    <phoneticPr fontId="12" type="noConversion"/>
  </si>
  <si>
    <t>股票名稱</t>
    <phoneticPr fontId="12" type="noConversion"/>
  </si>
  <si>
    <t>買入時間</t>
    <phoneticPr fontId="12" type="noConversion"/>
  </si>
  <si>
    <t>買入股數</t>
    <phoneticPr fontId="12" type="noConversion"/>
  </si>
  <si>
    <t>賣出時間</t>
    <phoneticPr fontId="12" type="noConversion"/>
  </si>
  <si>
    <t>投資損益</t>
    <phoneticPr fontId="12" type="noConversion"/>
  </si>
  <si>
    <t>備注</t>
    <phoneticPr fontId="12" type="noConversion"/>
  </si>
  <si>
    <t>賣出股數</t>
    <phoneticPr fontId="11" type="noConversion"/>
  </si>
  <si>
    <t>手續費</t>
    <phoneticPr fontId="11" type="noConversion"/>
  </si>
  <si>
    <t>稅費</t>
    <phoneticPr fontId="11" type="noConversion"/>
  </si>
  <si>
    <t>股利</t>
    <phoneticPr fontId="11" type="noConversion"/>
  </si>
  <si>
    <t>買入價格</t>
    <phoneticPr fontId="11" type="noConversion"/>
  </si>
  <si>
    <t>手續費折數</t>
    <phoneticPr fontId="11" type="noConversion"/>
  </si>
  <si>
    <t>折</t>
    <phoneticPr fontId="11" type="noConversion"/>
  </si>
  <si>
    <t>賣出價格</t>
    <phoneticPr fontId="11" type="noConversion"/>
  </si>
  <si>
    <t>投資項目</t>
    <phoneticPr fontId="12" type="noConversion"/>
  </si>
  <si>
    <t>投資模式</t>
    <phoneticPr fontId="12" type="noConversion"/>
  </si>
  <si>
    <t>投入金額</t>
    <phoneticPr fontId="12" type="noConversion"/>
  </si>
  <si>
    <t>資產現值</t>
    <phoneticPr fontId="12" type="noConversion"/>
  </si>
  <si>
    <t>財務目標</t>
    <phoneticPr fontId="12" type="noConversion"/>
  </si>
  <si>
    <t>年化報酬</t>
    <phoneticPr fontId="12" type="noConversion"/>
  </si>
  <si>
    <t>0050</t>
  </si>
  <si>
    <t>0050</t>
    <phoneticPr fontId="11" type="noConversion"/>
  </si>
  <si>
    <t>元大50</t>
  </si>
  <si>
    <t>元大50</t>
    <phoneticPr fontId="11" type="noConversion"/>
  </si>
  <si>
    <t>總收益率</t>
    <phoneticPr fontId="11" type="noConversion"/>
  </si>
  <si>
    <t>存股</t>
    <phoneticPr fontId="12" type="noConversion"/>
  </si>
  <si>
    <t>銀行定存</t>
    <phoneticPr fontId="12" type="noConversion"/>
  </si>
  <si>
    <t>每月定存股</t>
    <phoneticPr fontId="11" type="noConversion"/>
  </si>
  <si>
    <t>0056</t>
    <phoneticPr fontId="12" type="noConversion"/>
  </si>
  <si>
    <t>富x銀行</t>
    <phoneticPr fontId="12" type="noConversion"/>
  </si>
  <si>
    <t>起始日期</t>
    <phoneticPr fontId="12" type="noConversion"/>
  </si>
  <si>
    <t>達成率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</si>
</sst>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yyyy/mm/dd"/>
    <numFmt numFmtId="177" formatCode="0.0%"/>
    <numFmt numFmtId="178" formatCode="_-* #,##0_-;\-* #,##0_-;_-* &quot;-&quot;??_-;_-@_-"/>
  </numFmts>
  <fonts count="15">
    <font>
      <sz val="11"/>
      <color theme="1"/>
      <name val="新細明體"/>
      <charset val="136"/>
      <scheme val="minor"/>
    </font>
    <font>
      <b/>
      <sz val="14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新細明體"/>
      <family val="1"/>
      <scheme val="minor"/>
    </font>
    <font>
      <sz val="9"/>
      <name val="新細明體"/>
      <family val="1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新細明體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65FF6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4" borderId="4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6" fontId="4" fillId="0" borderId="7" xfId="0" applyNumberFormat="1" applyFont="1" applyBorder="1">
      <alignment vertical="center"/>
    </xf>
    <xf numFmtId="0" fontId="4" fillId="5" borderId="8" xfId="0" applyFont="1" applyFill="1" applyBorder="1" applyAlignment="1">
      <alignment vertical="center"/>
    </xf>
    <xf numFmtId="43" fontId="4" fillId="0" borderId="9" xfId="1" applyFont="1" applyBorder="1">
      <alignment vertical="center"/>
    </xf>
    <xf numFmtId="176" fontId="3" fillId="2" borderId="8" xfId="0" applyNumberFormat="1" applyFont="1" applyFill="1" applyBorder="1">
      <alignment vertical="center"/>
    </xf>
    <xf numFmtId="43" fontId="4" fillId="6" borderId="8" xfId="1" applyFont="1" applyFill="1" applyBorder="1" applyAlignment="1">
      <alignment horizontal="center" vertical="center"/>
    </xf>
    <xf numFmtId="43" fontId="5" fillId="0" borderId="9" xfId="1" applyFont="1" applyBorder="1">
      <alignment vertical="center"/>
    </xf>
    <xf numFmtId="43" fontId="6" fillId="0" borderId="9" xfId="1" applyFont="1" applyBorder="1">
      <alignment vertical="center"/>
    </xf>
    <xf numFmtId="176" fontId="6" fillId="0" borderId="7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43" fontId="4" fillId="0" borderId="11" xfId="1" applyFont="1" applyBorder="1">
      <alignment vertical="center"/>
    </xf>
    <xf numFmtId="176" fontId="3" fillId="2" borderId="12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17" xfId="0" applyFont="1" applyFill="1" applyBorder="1">
      <alignment vertical="center"/>
    </xf>
    <xf numFmtId="0" fontId="8" fillId="0" borderId="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4" fillId="0" borderId="19" xfId="0" applyFont="1" applyBorder="1">
      <alignment vertical="center"/>
    </xf>
    <xf numFmtId="0" fontId="9" fillId="0" borderId="7" xfId="0" applyFont="1" applyBorder="1" applyAlignment="1">
      <alignment horizontal="left" vertical="center" indent="2"/>
    </xf>
    <xf numFmtId="43" fontId="6" fillId="0" borderId="0" xfId="1" applyFont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0" fontId="4" fillId="0" borderId="0" xfId="0" applyFont="1">
      <alignment vertical="center"/>
    </xf>
    <xf numFmtId="43" fontId="8" fillId="0" borderId="0" xfId="1" applyFont="1" applyBorder="1" applyAlignment="1">
      <alignment horizontal="center" vertical="center"/>
    </xf>
    <xf numFmtId="43" fontId="8" fillId="0" borderId="18" xfId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indent="2"/>
    </xf>
    <xf numFmtId="43" fontId="4" fillId="0" borderId="0" xfId="1" applyFont="1" applyBorder="1" applyAlignment="1">
      <alignment horizontal="right" vertical="center"/>
    </xf>
    <xf numFmtId="43" fontId="4" fillId="0" borderId="18" xfId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>
      <alignment vertical="center"/>
    </xf>
    <xf numFmtId="0" fontId="8" fillId="0" borderId="7" xfId="0" applyFont="1" applyBorder="1">
      <alignment vertical="center"/>
    </xf>
    <xf numFmtId="0" fontId="4" fillId="8" borderId="21" xfId="0" applyFont="1" applyFill="1" applyBorder="1">
      <alignment vertical="center"/>
    </xf>
    <xf numFmtId="0" fontId="9" fillId="0" borderId="10" xfId="0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43" fontId="9" fillId="0" borderId="22" xfId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4" xfId="0" applyFont="1" applyBorder="1">
      <alignment vertical="center"/>
    </xf>
    <xf numFmtId="176" fontId="3" fillId="2" borderId="25" xfId="0" applyNumberFormat="1" applyFont="1" applyFill="1" applyBorder="1" applyAlignment="1">
      <alignment horizontal="center" vertical="center"/>
    </xf>
    <xf numFmtId="176" fontId="3" fillId="2" borderId="36" xfId="0" applyNumberFormat="1" applyFont="1" applyFill="1" applyBorder="1" applyAlignment="1">
      <alignment horizontal="center" vertical="center"/>
    </xf>
    <xf numFmtId="176" fontId="3" fillId="2" borderId="1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176" fontId="3" fillId="2" borderId="17" xfId="0" applyNumberFormat="1" applyFont="1" applyFill="1" applyBorder="1">
      <alignment vertical="center"/>
    </xf>
    <xf numFmtId="176" fontId="3" fillId="2" borderId="41" xfId="0" applyNumberFormat="1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76" fontId="3" fillId="2" borderId="27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6" fontId="3" fillId="10" borderId="36" xfId="0" applyNumberFormat="1" applyFont="1" applyFill="1" applyBorder="1" applyAlignment="1">
      <alignment horizontal="center" vertical="center"/>
    </xf>
    <xf numFmtId="176" fontId="3" fillId="10" borderId="8" xfId="0" applyNumberFormat="1" applyFont="1" applyFill="1" applyBorder="1" applyAlignment="1">
      <alignment horizontal="center" vertical="center"/>
    </xf>
    <xf numFmtId="176" fontId="3" fillId="11" borderId="8" xfId="0" applyNumberFormat="1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14" fontId="4" fillId="14" borderId="8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4" fontId="4" fillId="13" borderId="8" xfId="0" applyNumberFormat="1" applyFont="1" applyFill="1" applyBorder="1" applyAlignment="1">
      <alignment horizontal="center" vertical="center"/>
    </xf>
    <xf numFmtId="49" fontId="4" fillId="12" borderId="8" xfId="0" applyNumberFormat="1" applyFont="1" applyFill="1" applyBorder="1" applyAlignment="1">
      <alignment horizontal="center" vertical="center"/>
    </xf>
    <xf numFmtId="10" fontId="4" fillId="12" borderId="8" xfId="2" applyNumberFormat="1" applyFont="1" applyFill="1" applyBorder="1" applyAlignment="1">
      <alignment horizontal="center" vertical="center"/>
    </xf>
    <xf numFmtId="14" fontId="8" fillId="13" borderId="8" xfId="0" applyNumberFormat="1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178" fontId="4" fillId="9" borderId="4" xfId="1" applyNumberFormat="1" applyFont="1" applyFill="1" applyBorder="1" applyAlignment="1">
      <alignment horizontal="center" vertical="center"/>
    </xf>
    <xf numFmtId="178" fontId="4" fillId="9" borderId="5" xfId="1" applyNumberFormat="1" applyFont="1" applyFill="1" applyBorder="1" applyAlignment="1">
      <alignment horizontal="center" vertical="center"/>
    </xf>
    <xf numFmtId="178" fontId="4" fillId="9" borderId="6" xfId="1" applyNumberFormat="1" applyFont="1" applyFill="1" applyBorder="1" applyAlignment="1">
      <alignment horizontal="center" vertical="center"/>
    </xf>
    <xf numFmtId="178" fontId="4" fillId="9" borderId="38" xfId="1" applyNumberFormat="1" applyFont="1" applyFill="1" applyBorder="1" applyAlignment="1">
      <alignment horizontal="center" vertical="center"/>
    </xf>
    <xf numFmtId="178" fontId="4" fillId="9" borderId="8" xfId="1" applyNumberFormat="1" applyFont="1" applyFill="1" applyBorder="1" applyAlignment="1">
      <alignment horizontal="center" vertical="center"/>
    </xf>
    <xf numFmtId="178" fontId="4" fillId="9" borderId="21" xfId="1" applyNumberFormat="1" applyFont="1" applyFill="1" applyBorder="1" applyAlignment="1">
      <alignment horizontal="center" vertical="center"/>
    </xf>
    <xf numFmtId="178" fontId="4" fillId="9" borderId="39" xfId="1" applyNumberFormat="1" applyFont="1" applyFill="1" applyBorder="1" applyAlignment="1">
      <alignment horizontal="center" vertical="center"/>
    </xf>
    <xf numFmtId="178" fontId="4" fillId="9" borderId="12" xfId="1" applyNumberFormat="1" applyFont="1" applyFill="1" applyBorder="1" applyAlignment="1">
      <alignment horizontal="center" vertical="center"/>
    </xf>
    <xf numFmtId="178" fontId="4" fillId="9" borderId="40" xfId="1" applyNumberFormat="1" applyFont="1" applyFill="1" applyBorder="1" applyAlignment="1">
      <alignment horizontal="center" vertical="center"/>
    </xf>
    <xf numFmtId="178" fontId="4" fillId="9" borderId="37" xfId="1" applyNumberFormat="1" applyFont="1" applyFill="1" applyBorder="1" applyAlignment="1">
      <alignment horizontal="center" vertical="center"/>
    </xf>
    <xf numFmtId="14" fontId="4" fillId="12" borderId="8" xfId="0" applyNumberFormat="1" applyFont="1" applyFill="1" applyBorder="1" applyAlignment="1">
      <alignment horizontal="center" vertical="center"/>
    </xf>
    <xf numFmtId="178" fontId="4" fillId="12" borderId="8" xfId="1" applyNumberFormat="1" applyFont="1" applyFill="1" applyBorder="1" applyAlignment="1">
      <alignment horizontal="center" vertical="center"/>
    </xf>
    <xf numFmtId="177" fontId="4" fillId="13" borderId="8" xfId="2" applyNumberFormat="1" applyFont="1" applyFill="1" applyBorder="1" applyAlignment="1">
      <alignment horizontal="center" vertical="center"/>
    </xf>
    <xf numFmtId="178" fontId="4" fillId="13" borderId="8" xfId="1" applyNumberFormat="1" applyFont="1" applyFill="1" applyBorder="1" applyAlignment="1">
      <alignment horizontal="center" vertical="center"/>
    </xf>
    <xf numFmtId="177" fontId="8" fillId="13" borderId="8" xfId="2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3" fontId="13" fillId="9" borderId="29" xfId="1" applyFont="1" applyFill="1" applyBorder="1" applyAlignment="1">
      <alignment horizontal="center" vertical="center"/>
    </xf>
    <xf numFmtId="43" fontId="13" fillId="9" borderId="30" xfId="1" applyFont="1" applyFill="1" applyBorder="1" applyAlignment="1">
      <alignment horizontal="center" vertical="center"/>
    </xf>
    <xf numFmtId="43" fontId="13" fillId="9" borderId="31" xfId="1" applyFont="1" applyFill="1" applyBorder="1" applyAlignment="1">
      <alignment horizontal="center" vertical="center"/>
    </xf>
    <xf numFmtId="43" fontId="13" fillId="9" borderId="33" xfId="1" applyFont="1" applyFill="1" applyBorder="1" applyAlignment="1">
      <alignment horizontal="center" vertical="center"/>
    </xf>
    <xf numFmtId="43" fontId="13" fillId="9" borderId="34" xfId="1" applyFont="1" applyFill="1" applyBorder="1" applyAlignment="1">
      <alignment horizontal="center" vertical="center"/>
    </xf>
    <xf numFmtId="43" fontId="13" fillId="9" borderId="35" xfId="1" applyFont="1" applyFill="1" applyBorder="1" applyAlignment="1">
      <alignment horizontal="center" vertical="center"/>
    </xf>
    <xf numFmtId="176" fontId="3" fillId="10" borderId="32" xfId="0" applyNumberFormat="1" applyFont="1" applyFill="1" applyBorder="1" applyAlignment="1">
      <alignment horizontal="center" vertical="center"/>
    </xf>
    <xf numFmtId="176" fontId="3" fillId="10" borderId="33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8989"/>
      <color rgb="FF65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47625</xdr:rowOff>
    </xdr:from>
    <xdr:to>
      <xdr:col>8</xdr:col>
      <xdr:colOff>285750</xdr:colOff>
      <xdr:row>2</xdr:row>
      <xdr:rowOff>152400</xdr:rowOff>
    </xdr:to>
    <xdr:sp macro="" textlink="">
      <xdr:nvSpPr>
        <xdr:cNvPr id="2" name="Line Callout 1 1"/>
        <xdr:cNvSpPr/>
      </xdr:nvSpPr>
      <xdr:spPr>
        <a:xfrm>
          <a:off x="3714750" y="285750"/>
          <a:ext cx="2181225" cy="304800"/>
        </a:xfrm>
        <a:prstGeom prst="borderCallout1">
          <a:avLst>
            <a:gd name="adj1" fmla="val 62500"/>
            <a:gd name="adj2" fmla="val -4680"/>
            <a:gd name="adj3" fmla="val -18750"/>
            <a:gd name="adj4" fmla="val -7339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步驟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：在此填寫收入狀況。</a:t>
          </a:r>
        </a:p>
      </xdr:txBody>
    </xdr:sp>
    <xdr:clientData/>
  </xdr:twoCellAnchor>
  <xdr:twoCellAnchor>
    <xdr:from>
      <xdr:col>5</xdr:col>
      <xdr:colOff>314325</xdr:colOff>
      <xdr:row>8</xdr:row>
      <xdr:rowOff>114300</xdr:rowOff>
    </xdr:from>
    <xdr:to>
      <xdr:col>8</xdr:col>
      <xdr:colOff>561975</xdr:colOff>
      <xdr:row>9</xdr:row>
      <xdr:rowOff>190500</xdr:rowOff>
    </xdr:to>
    <xdr:sp macro="" textlink="">
      <xdr:nvSpPr>
        <xdr:cNvPr id="3" name="Line Callout 1 2"/>
        <xdr:cNvSpPr/>
      </xdr:nvSpPr>
      <xdr:spPr>
        <a:xfrm>
          <a:off x="3990975" y="1895475"/>
          <a:ext cx="2181225" cy="304800"/>
        </a:xfrm>
        <a:prstGeom prst="borderCallout1">
          <a:avLst>
            <a:gd name="adj1" fmla="val 62500"/>
            <a:gd name="adj2" fmla="val -4680"/>
            <a:gd name="adj3" fmla="val -228125"/>
            <a:gd name="adj4" fmla="val -6029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步驟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：在月初時編列整月預算。</a:t>
          </a:r>
        </a:p>
      </xdr:txBody>
    </xdr:sp>
    <xdr:clientData/>
  </xdr:twoCellAnchor>
  <xdr:twoCellAnchor>
    <xdr:from>
      <xdr:col>3</xdr:col>
      <xdr:colOff>76201</xdr:colOff>
      <xdr:row>11</xdr:row>
      <xdr:rowOff>142875</xdr:rowOff>
    </xdr:from>
    <xdr:to>
      <xdr:col>5</xdr:col>
      <xdr:colOff>200026</xdr:colOff>
      <xdr:row>12</xdr:row>
      <xdr:rowOff>219075</xdr:rowOff>
    </xdr:to>
    <xdr:sp macro="" textlink="">
      <xdr:nvSpPr>
        <xdr:cNvPr id="4" name="Line Callout 1 3"/>
        <xdr:cNvSpPr/>
      </xdr:nvSpPr>
      <xdr:spPr>
        <a:xfrm>
          <a:off x="2495551" y="2609850"/>
          <a:ext cx="1485900" cy="304800"/>
        </a:xfrm>
        <a:prstGeom prst="borderCallout1">
          <a:avLst>
            <a:gd name="adj1" fmla="val 62500"/>
            <a:gd name="adj2" fmla="val -4680"/>
            <a:gd name="adj3" fmla="val -228125"/>
            <a:gd name="adj4" fmla="val -6029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步驟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：每日記帳。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161926</xdr:colOff>
      <xdr:row>0</xdr:row>
      <xdr:rowOff>85725</xdr:rowOff>
    </xdr:from>
    <xdr:to>
      <xdr:col>7</xdr:col>
      <xdr:colOff>428626</xdr:colOff>
      <xdr:row>1</xdr:row>
      <xdr:rowOff>180975</xdr:rowOff>
    </xdr:to>
    <xdr:sp macro="" textlink="">
      <xdr:nvSpPr>
        <xdr:cNvPr id="2" name="Line Callout 1 1"/>
        <xdr:cNvSpPr/>
      </xdr:nvSpPr>
      <xdr:spPr>
        <a:xfrm>
          <a:off x="2628901" y="85725"/>
          <a:ext cx="3486150" cy="304800"/>
        </a:xfrm>
        <a:prstGeom prst="borderCallout1">
          <a:avLst>
            <a:gd name="adj1" fmla="val 62500"/>
            <a:gd name="adj2" fmla="val -4680"/>
            <a:gd name="adj3" fmla="val 21875"/>
            <a:gd name="adj4" fmla="val -39108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步驟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：確認手續費折數，若無折扣則維持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"10"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不動。</a:t>
          </a:r>
        </a:p>
      </xdr:txBody>
    </xdr:sp>
    <xdr:clientData/>
  </xdr:twoCellAnchor>
  <xdr:twoCellAnchor>
    <xdr:from>
      <xdr:col>2</xdr:col>
      <xdr:colOff>876301</xdr:colOff>
      <xdr:row>7</xdr:row>
      <xdr:rowOff>28574</xdr:rowOff>
    </xdr:from>
    <xdr:to>
      <xdr:col>5</xdr:col>
      <xdr:colOff>485775</xdr:colOff>
      <xdr:row>9</xdr:row>
      <xdr:rowOff>200025</xdr:rowOff>
    </xdr:to>
    <xdr:sp macro="" textlink="">
      <xdr:nvSpPr>
        <xdr:cNvPr id="3" name="Line Callout 1 2"/>
        <xdr:cNvSpPr/>
      </xdr:nvSpPr>
      <xdr:spPr>
        <a:xfrm>
          <a:off x="2381251" y="1504949"/>
          <a:ext cx="2076449" cy="590551"/>
        </a:xfrm>
        <a:prstGeom prst="borderCallout1">
          <a:avLst>
            <a:gd name="adj1" fmla="val 62500"/>
            <a:gd name="adj2" fmla="val -4680"/>
            <a:gd name="adj3" fmla="val -81250"/>
            <a:gd name="adj4" fmla="val -15064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步驟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：填寫買入標的，分多次買入可換行填寫。</a:t>
          </a:r>
        </a:p>
      </xdr:txBody>
    </xdr:sp>
    <xdr:clientData/>
  </xdr:twoCellAnchor>
  <xdr:twoCellAnchor>
    <xdr:from>
      <xdr:col>2</xdr:col>
      <xdr:colOff>266701</xdr:colOff>
      <xdr:row>14</xdr:row>
      <xdr:rowOff>142872</xdr:rowOff>
    </xdr:from>
    <xdr:to>
      <xdr:col>4</xdr:col>
      <xdr:colOff>628650</xdr:colOff>
      <xdr:row>21</xdr:row>
      <xdr:rowOff>209549</xdr:rowOff>
    </xdr:to>
    <xdr:sp macro="" textlink="">
      <xdr:nvSpPr>
        <xdr:cNvPr id="4" name="Line Callout 1 3"/>
        <xdr:cNvSpPr/>
      </xdr:nvSpPr>
      <xdr:spPr>
        <a:xfrm>
          <a:off x="1771651" y="3086097"/>
          <a:ext cx="2076449" cy="1533527"/>
        </a:xfrm>
        <a:prstGeom prst="borderCallout1">
          <a:avLst>
            <a:gd name="adj1" fmla="val 54435"/>
            <a:gd name="adj2" fmla="val 104953"/>
            <a:gd name="adj3" fmla="val -13508"/>
            <a:gd name="adj4" fmla="val 12897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步驟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：填寫賣出標的，分多次賣出可換行填寫。另外賣出股數與買入股數需相同，總收益才不會錯誤。若要賣出較少股，可以將</a:t>
          </a:r>
          <a:r>
            <a:rPr lang="zh-TW" altLang="en-US" sz="11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買入股數分開紀錄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。如下所示。</a:t>
          </a:r>
        </a:p>
      </xdr:txBody>
    </xdr:sp>
    <xdr:clientData/>
  </xdr:twoCellAnchor>
  <xdr:twoCellAnchor>
    <xdr:from>
      <xdr:col>6</xdr:col>
      <xdr:colOff>561976</xdr:colOff>
      <xdr:row>28</xdr:row>
      <xdr:rowOff>104772</xdr:rowOff>
    </xdr:from>
    <xdr:to>
      <xdr:col>9</xdr:col>
      <xdr:colOff>381000</xdr:colOff>
      <xdr:row>31</xdr:row>
      <xdr:rowOff>114300</xdr:rowOff>
    </xdr:to>
    <xdr:sp macro="" textlink="">
      <xdr:nvSpPr>
        <xdr:cNvPr id="5" name="Line Callout 1 4"/>
        <xdr:cNvSpPr/>
      </xdr:nvSpPr>
      <xdr:spPr>
        <a:xfrm>
          <a:off x="5495926" y="5981697"/>
          <a:ext cx="2076449" cy="638178"/>
        </a:xfrm>
        <a:prstGeom prst="borderCallout1">
          <a:avLst>
            <a:gd name="adj1" fmla="val 54435"/>
            <a:gd name="adj2" fmla="val 104953"/>
            <a:gd name="adj3" fmla="val -13508"/>
            <a:gd name="adj4" fmla="val 12897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步驟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：若有股利要填寫可在此填入。賣出時會算入收益率。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3</xdr:row>
      <xdr:rowOff>152399</xdr:rowOff>
    </xdr:from>
    <xdr:to>
      <xdr:col>4</xdr:col>
      <xdr:colOff>619125</xdr:colOff>
      <xdr:row>6</xdr:row>
      <xdr:rowOff>104774</xdr:rowOff>
    </xdr:to>
    <xdr:sp macro="" textlink="">
      <xdr:nvSpPr>
        <xdr:cNvPr id="2" name="Line Callout 1 1"/>
        <xdr:cNvSpPr/>
      </xdr:nvSpPr>
      <xdr:spPr>
        <a:xfrm>
          <a:off x="2162175" y="800099"/>
          <a:ext cx="1781175" cy="581025"/>
        </a:xfrm>
        <a:prstGeom prst="borderCallout1">
          <a:avLst>
            <a:gd name="adj1" fmla="val 62500"/>
            <a:gd name="adj2" fmla="val -4680"/>
            <a:gd name="adj3" fmla="val -10451"/>
            <a:gd name="adj4" fmla="val -26244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步驟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：輸入灰色部分投資基本資料。</a:t>
          </a:r>
        </a:p>
      </xdr:txBody>
    </xdr:sp>
    <xdr:clientData/>
  </xdr:twoCellAnchor>
  <xdr:twoCellAnchor>
    <xdr:from>
      <xdr:col>7</xdr:col>
      <xdr:colOff>95250</xdr:colOff>
      <xdr:row>3</xdr:row>
      <xdr:rowOff>190499</xdr:rowOff>
    </xdr:from>
    <xdr:to>
      <xdr:col>10</xdr:col>
      <xdr:colOff>0</xdr:colOff>
      <xdr:row>6</xdr:row>
      <xdr:rowOff>142874</xdr:rowOff>
    </xdr:to>
    <xdr:sp macro="" textlink="">
      <xdr:nvSpPr>
        <xdr:cNvPr id="4" name="Line Callout 1 3"/>
        <xdr:cNvSpPr/>
      </xdr:nvSpPr>
      <xdr:spPr>
        <a:xfrm>
          <a:off x="6076950" y="838199"/>
          <a:ext cx="1781175" cy="581025"/>
        </a:xfrm>
        <a:prstGeom prst="borderCallout1">
          <a:avLst>
            <a:gd name="adj1" fmla="val 62500"/>
            <a:gd name="adj2" fmla="val -4680"/>
            <a:gd name="adj3" fmla="val -10451"/>
            <a:gd name="adj4" fmla="val -26244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步驟</a:t>
          </a:r>
          <a:r>
            <a:rPr lang="en-US" altLang="zh-TW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TW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：輸入欲達成的財務目標。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workbookViewId="0">
      <pane ySplit="2" topLeftCell="A3" activePane="bottomLeft" state="frozen"/>
      <selection pane="bottomLeft" sqref="A1:D1"/>
    </sheetView>
  </sheetViews>
  <sheetFormatPr defaultColWidth="9" defaultRowHeight="15.75"/>
  <cols>
    <col min="1" max="1" width="14.42578125" style="1" customWidth="1"/>
    <col min="2" max="3" width="10.5703125" customWidth="1"/>
    <col min="4" max="4" width="12.85546875" customWidth="1"/>
    <col min="5" max="5" width="16.42578125" style="1" customWidth="1"/>
    <col min="7" max="7" width="11.28515625" customWidth="1"/>
    <col min="8" max="8" width="10.28515625" customWidth="1"/>
    <col min="9" max="9" width="12" customWidth="1"/>
    <col min="10" max="10" width="11.5703125" customWidth="1"/>
    <col min="12" max="12" width="13.5703125" customWidth="1"/>
    <col min="13" max="14" width="14.5703125" customWidth="1"/>
  </cols>
  <sheetData>
    <row r="1" spans="1:26" ht="21">
      <c r="A1" s="83" t="s">
        <v>0</v>
      </c>
      <c r="B1" s="83"/>
      <c r="C1" s="83"/>
      <c r="D1" s="83"/>
      <c r="E1" s="84" t="s">
        <v>1</v>
      </c>
      <c r="F1" s="85"/>
      <c r="G1" s="85"/>
      <c r="H1" s="85"/>
      <c r="I1" s="85"/>
      <c r="J1" s="85"/>
      <c r="K1" s="86"/>
      <c r="L1" s="87" t="s">
        <v>2</v>
      </c>
      <c r="M1" s="87"/>
      <c r="N1" s="87"/>
    </row>
    <row r="2" spans="1:26" ht="18">
      <c r="A2" s="2" t="s">
        <v>3</v>
      </c>
      <c r="B2" s="3" t="s">
        <v>4</v>
      </c>
      <c r="C2" s="3" t="s">
        <v>5</v>
      </c>
      <c r="D2" s="4" t="s">
        <v>6</v>
      </c>
      <c r="E2" s="5" t="s">
        <v>3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88" t="s">
        <v>13</v>
      </c>
      <c r="M2" s="89"/>
      <c r="N2" s="89"/>
      <c r="O2" s="19"/>
      <c r="P2" s="90" t="s">
        <v>14</v>
      </c>
      <c r="Q2" s="91"/>
      <c r="R2" s="28"/>
      <c r="S2" s="28"/>
      <c r="T2" s="28"/>
      <c r="U2" s="28"/>
      <c r="V2" s="28"/>
      <c r="W2" s="28"/>
      <c r="X2" s="28"/>
      <c r="Y2" s="28"/>
    </row>
    <row r="3" spans="1:26" ht="18">
      <c r="A3" s="7">
        <v>43770</v>
      </c>
      <c r="B3" s="8" t="s">
        <v>15</v>
      </c>
      <c r="C3" s="8" t="s">
        <v>10</v>
      </c>
      <c r="D3" s="9">
        <v>6000</v>
      </c>
      <c r="E3" s="10">
        <v>43770</v>
      </c>
      <c r="F3" s="11"/>
      <c r="G3" s="11"/>
      <c r="H3" s="11"/>
      <c r="I3" s="11">
        <v>120</v>
      </c>
      <c r="J3" s="11"/>
      <c r="K3" s="20"/>
      <c r="L3" s="21" t="s">
        <v>16</v>
      </c>
      <c r="M3" s="22" t="s">
        <v>17</v>
      </c>
      <c r="N3" s="23" t="s">
        <v>18</v>
      </c>
      <c r="P3" s="24" t="s">
        <v>7</v>
      </c>
      <c r="Q3" s="42">
        <v>1000</v>
      </c>
    </row>
    <row r="4" spans="1:26" ht="18">
      <c r="A4" s="7">
        <v>43770</v>
      </c>
      <c r="B4" s="8" t="s">
        <v>15</v>
      </c>
      <c r="C4" s="8" t="s">
        <v>11</v>
      </c>
      <c r="D4" s="12">
        <v>1000</v>
      </c>
      <c r="E4" s="10">
        <v>43771</v>
      </c>
      <c r="F4" s="11"/>
      <c r="G4" s="11"/>
      <c r="H4" s="11"/>
      <c r="I4" s="11">
        <v>540</v>
      </c>
      <c r="J4" s="11"/>
      <c r="K4" s="20"/>
      <c r="L4" s="25" t="s">
        <v>15</v>
      </c>
      <c r="M4" s="26">
        <f>SUMIFS(D3:D34,B3:B34,L4)</f>
        <v>10000</v>
      </c>
      <c r="N4" s="27">
        <f t="shared" ref="N4:N12" si="0">M4</f>
        <v>10000</v>
      </c>
      <c r="O4" s="28"/>
      <c r="P4" s="24" t="s">
        <v>8</v>
      </c>
      <c r="Q4" s="42">
        <v>1000</v>
      </c>
      <c r="Z4" s="28"/>
    </row>
    <row r="5" spans="1:26" ht="18">
      <c r="A5" s="7">
        <v>43770</v>
      </c>
      <c r="B5" s="8" t="s">
        <v>15</v>
      </c>
      <c r="C5" s="8" t="s">
        <v>19</v>
      </c>
      <c r="D5" s="12">
        <v>3000</v>
      </c>
      <c r="E5" s="10">
        <v>43772</v>
      </c>
      <c r="F5" s="11"/>
      <c r="G5" s="11"/>
      <c r="H5" s="11"/>
      <c r="I5" s="11">
        <v>180</v>
      </c>
      <c r="J5" s="11"/>
      <c r="K5" s="20"/>
      <c r="L5" s="21" t="s">
        <v>20</v>
      </c>
      <c r="M5" s="29">
        <f>SUM(M6:M12)</f>
        <v>15910</v>
      </c>
      <c r="N5" s="30">
        <f t="shared" si="0"/>
        <v>15910</v>
      </c>
      <c r="O5" s="28"/>
      <c r="P5" s="24" t="s">
        <v>9</v>
      </c>
      <c r="Q5" s="42">
        <v>1000</v>
      </c>
    </row>
    <row r="6" spans="1:26" ht="18">
      <c r="A6" s="7"/>
      <c r="B6" s="8"/>
      <c r="C6" s="8"/>
      <c r="D6" s="12"/>
      <c r="E6" s="10">
        <v>43773</v>
      </c>
      <c r="F6" s="11"/>
      <c r="G6" s="11"/>
      <c r="H6" s="11"/>
      <c r="I6" s="11"/>
      <c r="J6" s="11">
        <v>250</v>
      </c>
      <c r="K6" s="20" t="s">
        <v>21</v>
      </c>
      <c r="L6" s="31" t="s">
        <v>7</v>
      </c>
      <c r="M6" s="32">
        <f>Q3-F34-SUMIFS(D3:D34,B3:B34,L6)+SUMIFS(D3:D34,C3:C34,L6)</f>
        <v>1000</v>
      </c>
      <c r="N6" s="33">
        <f t="shared" si="0"/>
        <v>1000</v>
      </c>
      <c r="O6" s="28"/>
      <c r="P6" s="24" t="s">
        <v>10</v>
      </c>
      <c r="Q6" s="42">
        <v>1000</v>
      </c>
    </row>
    <row r="7" spans="1:26" ht="18">
      <c r="A7" s="7"/>
      <c r="B7" s="8"/>
      <c r="C7" s="8"/>
      <c r="D7" s="12"/>
      <c r="E7" s="10">
        <v>43774</v>
      </c>
      <c r="F7" s="11"/>
      <c r="G7" s="11"/>
      <c r="H7" s="11"/>
      <c r="I7" s="11"/>
      <c r="J7" s="11"/>
      <c r="K7" s="20"/>
      <c r="L7" s="31" t="s">
        <v>8</v>
      </c>
      <c r="M7" s="32">
        <f>Q4-G34-SUMIFS(D3:D34,B3:B34,L7)+SUMIFS(D3:D34,C3:C34,L7)</f>
        <v>1000</v>
      </c>
      <c r="N7" s="33">
        <f t="shared" si="0"/>
        <v>1000</v>
      </c>
      <c r="O7" s="28"/>
      <c r="P7" s="24" t="s">
        <v>19</v>
      </c>
      <c r="Q7" s="42">
        <v>1000</v>
      </c>
      <c r="R7" s="28"/>
      <c r="S7" s="28"/>
      <c r="T7" s="28"/>
      <c r="U7" s="28"/>
      <c r="V7" s="28"/>
      <c r="W7" s="28"/>
      <c r="X7" s="28"/>
      <c r="Y7" s="28"/>
    </row>
    <row r="8" spans="1:26" ht="18">
      <c r="A8" s="7"/>
      <c r="B8" s="8"/>
      <c r="C8" s="8"/>
      <c r="D8" s="12"/>
      <c r="E8" s="10">
        <v>43775</v>
      </c>
      <c r="F8" s="11"/>
      <c r="G8" s="11"/>
      <c r="H8" s="11"/>
      <c r="I8" s="11"/>
      <c r="J8" s="11"/>
      <c r="K8" s="20"/>
      <c r="L8" s="31" t="s">
        <v>9</v>
      </c>
      <c r="M8" s="32">
        <f>Q5-H34-SUMIFS(D3:D34,B3:B34,L8)+SUMIFS(D3:D34,C3:C34,L8)</f>
        <v>1000</v>
      </c>
      <c r="N8" s="33">
        <f t="shared" si="0"/>
        <v>1000</v>
      </c>
      <c r="O8" s="28"/>
      <c r="P8" s="24" t="s">
        <v>11</v>
      </c>
      <c r="Q8" s="42">
        <v>1000</v>
      </c>
      <c r="R8" s="28"/>
      <c r="S8" s="28"/>
      <c r="T8" s="28"/>
      <c r="U8" s="28"/>
      <c r="V8" s="28"/>
      <c r="W8" s="28"/>
      <c r="X8" s="28"/>
      <c r="Y8" s="28"/>
    </row>
    <row r="9" spans="1:26" ht="18">
      <c r="A9" s="7"/>
      <c r="B9" s="8"/>
      <c r="C9" s="8"/>
      <c r="D9" s="12"/>
      <c r="E9" s="10">
        <v>43776</v>
      </c>
      <c r="F9" s="11"/>
      <c r="G9" s="11"/>
      <c r="H9" s="11"/>
      <c r="I9" s="11"/>
      <c r="J9" s="11"/>
      <c r="K9" s="20"/>
      <c r="L9" s="31" t="s">
        <v>10</v>
      </c>
      <c r="M9" s="32">
        <f>Q6-I34-SUMIFS(D3:D34,B3:B34,L9)+SUMIFS(D3:D34,C3:C34,L9)</f>
        <v>6160</v>
      </c>
      <c r="N9" s="33">
        <f t="shared" si="0"/>
        <v>6160</v>
      </c>
      <c r="O9" s="28"/>
      <c r="P9" s="24" t="s">
        <v>22</v>
      </c>
      <c r="Q9" s="42">
        <v>1000</v>
      </c>
      <c r="R9" s="28"/>
      <c r="S9" s="28"/>
      <c r="T9" s="28"/>
      <c r="U9" s="28"/>
      <c r="V9" s="28"/>
      <c r="W9" s="28"/>
      <c r="X9" s="28"/>
      <c r="Y9" s="28"/>
    </row>
    <row r="10" spans="1:26" ht="18">
      <c r="A10" s="7"/>
      <c r="B10" s="8"/>
      <c r="C10" s="8"/>
      <c r="D10" s="12"/>
      <c r="E10" s="10">
        <v>43777</v>
      </c>
      <c r="F10" s="11"/>
      <c r="G10" s="11"/>
      <c r="H10" s="11"/>
      <c r="I10" s="11"/>
      <c r="J10" s="11"/>
      <c r="K10" s="20"/>
      <c r="L10" s="31" t="s">
        <v>19</v>
      </c>
      <c r="M10" s="32">
        <f>Q7-SUMIFS(D3:D34,B3:B34,L10)+SUMIFS(D3:D34,C3:C34,L10)</f>
        <v>4000</v>
      </c>
      <c r="N10" s="33">
        <f t="shared" si="0"/>
        <v>4000</v>
      </c>
      <c r="O10" s="28"/>
      <c r="P10" s="34" t="s">
        <v>23</v>
      </c>
      <c r="Q10" s="42">
        <v>1000</v>
      </c>
      <c r="R10" s="28"/>
      <c r="S10" s="28"/>
      <c r="T10" s="28"/>
      <c r="U10" s="28"/>
      <c r="V10" s="28"/>
      <c r="W10" s="28"/>
      <c r="X10" s="28"/>
      <c r="Y10" s="28"/>
    </row>
    <row r="11" spans="1:26" ht="18">
      <c r="A11" s="7"/>
      <c r="B11" s="8"/>
      <c r="C11" s="8"/>
      <c r="D11" s="13"/>
      <c r="E11" s="10">
        <v>43778</v>
      </c>
      <c r="F11" s="11"/>
      <c r="G11" s="11"/>
      <c r="H11" s="11"/>
      <c r="I11" s="11"/>
      <c r="J11" s="11"/>
      <c r="K11" s="20"/>
      <c r="L11" s="31" t="s">
        <v>11</v>
      </c>
      <c r="M11" s="32">
        <f>Q8-J34-SUMIFS(D3:D34,B3:B34,L11)+SUMIFS(D3:D34,C3:C34,L11)</f>
        <v>1750</v>
      </c>
      <c r="N11" s="33">
        <f t="shared" si="0"/>
        <v>1750</v>
      </c>
      <c r="O11" s="28"/>
      <c r="P11" s="34" t="s">
        <v>24</v>
      </c>
      <c r="Q11" s="42">
        <v>1000</v>
      </c>
      <c r="R11" s="28"/>
      <c r="S11" s="28"/>
      <c r="T11" s="28"/>
      <c r="U11" s="28"/>
      <c r="V11" s="28"/>
      <c r="W11" s="28"/>
      <c r="X11" s="28"/>
      <c r="Y11" s="28"/>
    </row>
    <row r="12" spans="1:26" ht="18">
      <c r="A12" s="7"/>
      <c r="B12" s="8"/>
      <c r="C12" s="8"/>
      <c r="D12" s="9"/>
      <c r="E12" s="10">
        <v>43779</v>
      </c>
      <c r="F12" s="11"/>
      <c r="G12" s="11"/>
      <c r="H12" s="11"/>
      <c r="I12" s="11"/>
      <c r="J12" s="11"/>
      <c r="K12" s="20"/>
      <c r="L12" s="31" t="s">
        <v>22</v>
      </c>
      <c r="M12" s="32">
        <f>Q9-SUMIFS(D3:D34,B3:B34,L12)+SUMIFS(D3:D34,C3:C34,L12)</f>
        <v>1000</v>
      </c>
      <c r="N12" s="33">
        <f t="shared" si="0"/>
        <v>1000</v>
      </c>
      <c r="O12" s="28"/>
      <c r="P12" s="35" t="s">
        <v>25</v>
      </c>
      <c r="Q12" s="43">
        <v>1000</v>
      </c>
      <c r="R12" s="28"/>
      <c r="S12" s="28"/>
      <c r="T12" s="28"/>
      <c r="U12" s="28"/>
      <c r="V12" s="28"/>
      <c r="W12" s="28"/>
      <c r="X12" s="28"/>
      <c r="Y12" s="28"/>
    </row>
    <row r="13" spans="1:26" ht="18">
      <c r="A13" s="7"/>
      <c r="B13" s="8"/>
      <c r="C13" s="8"/>
      <c r="D13" s="9"/>
      <c r="E13" s="10">
        <v>43780</v>
      </c>
      <c r="F13" s="11"/>
      <c r="G13" s="11"/>
      <c r="H13" s="11"/>
      <c r="I13" s="11"/>
      <c r="J13" s="11"/>
      <c r="K13" s="20"/>
      <c r="L13" s="21" t="s">
        <v>23</v>
      </c>
      <c r="M13" s="29">
        <f>Q10-SUMIFS(D3:D34,B3:B34,L13)+SUMIFS(D3:D34,C3:C34,L13)</f>
        <v>1000</v>
      </c>
      <c r="N13" s="30">
        <v>1100</v>
      </c>
      <c r="O13" s="28"/>
      <c r="R13" s="28"/>
      <c r="S13" s="28"/>
      <c r="T13" s="28"/>
      <c r="U13" s="28"/>
      <c r="V13" s="28"/>
      <c r="W13" s="28"/>
      <c r="X13" s="28"/>
      <c r="Y13" s="28"/>
    </row>
    <row r="14" spans="1:26" ht="18">
      <c r="A14" s="7"/>
      <c r="B14" s="8"/>
      <c r="C14" s="8"/>
      <c r="D14" s="9"/>
      <c r="E14" s="10">
        <v>43781</v>
      </c>
      <c r="F14" s="11"/>
      <c r="G14" s="11"/>
      <c r="H14" s="11"/>
      <c r="I14" s="11"/>
      <c r="J14" s="11"/>
      <c r="K14" s="20"/>
      <c r="L14" s="36" t="s">
        <v>24</v>
      </c>
      <c r="M14" s="29">
        <f>Q11-SUMIFS(D3:D34,B3:B34,L15)+SUMIFS(D3:D34,C3:C34,L15)</f>
        <v>1000</v>
      </c>
      <c r="N14" s="30">
        <v>1300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6" ht="18">
      <c r="A15" s="7"/>
      <c r="B15" s="8"/>
      <c r="C15" s="8"/>
      <c r="D15" s="9"/>
      <c r="E15" s="10">
        <v>43782</v>
      </c>
      <c r="F15" s="11"/>
      <c r="G15" s="11"/>
      <c r="H15" s="11"/>
      <c r="I15" s="11"/>
      <c r="J15" s="11"/>
      <c r="K15" s="37"/>
      <c r="L15" s="21" t="s">
        <v>25</v>
      </c>
      <c r="M15" s="29">
        <f>Q12-SUMIFS(D3:D34,B3:B34,L15)+SUMIFS(D3:D34,C3:C34,L15)</f>
        <v>1000</v>
      </c>
      <c r="N15" s="30">
        <v>2000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6" ht="18">
      <c r="A16" s="7"/>
      <c r="B16" s="8"/>
      <c r="C16" s="8"/>
      <c r="D16" s="9"/>
      <c r="E16" s="10">
        <v>43783</v>
      </c>
      <c r="F16" s="11"/>
      <c r="G16" s="11"/>
      <c r="H16" s="11"/>
      <c r="I16" s="11"/>
      <c r="J16" s="11"/>
      <c r="K16" s="37"/>
      <c r="L16" s="38" t="s">
        <v>26</v>
      </c>
      <c r="M16" s="39">
        <f>M5+M13+M14+M15</f>
        <v>18910</v>
      </c>
      <c r="N16" s="40">
        <f>N5+N13+N14+N15</f>
        <v>20310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8">
      <c r="A17" s="7"/>
      <c r="B17" s="8"/>
      <c r="C17" s="8"/>
      <c r="D17" s="9"/>
      <c r="E17" s="10">
        <v>43784</v>
      </c>
      <c r="F17" s="11"/>
      <c r="G17" s="11"/>
      <c r="H17" s="11"/>
      <c r="I17" s="11"/>
      <c r="J17" s="11"/>
      <c r="K17" s="37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18">
      <c r="A18" s="7"/>
      <c r="B18" s="8"/>
      <c r="C18" s="8"/>
      <c r="D18" s="9"/>
      <c r="E18" s="10">
        <v>43785</v>
      </c>
      <c r="F18" s="11"/>
      <c r="G18" s="11"/>
      <c r="H18" s="11"/>
      <c r="I18" s="11"/>
      <c r="J18" s="11"/>
      <c r="K18" s="37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18">
      <c r="A19" s="7"/>
      <c r="B19" s="8"/>
      <c r="C19" s="8"/>
      <c r="D19" s="9"/>
      <c r="E19" s="10">
        <v>43786</v>
      </c>
      <c r="F19" s="11"/>
      <c r="G19" s="11"/>
      <c r="H19" s="11"/>
      <c r="I19" s="11"/>
      <c r="J19" s="11"/>
      <c r="K19" s="37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18">
      <c r="A20" s="7"/>
      <c r="B20" s="8"/>
      <c r="C20" s="8"/>
      <c r="D20" s="9"/>
      <c r="E20" s="10">
        <v>43787</v>
      </c>
      <c r="F20" s="11"/>
      <c r="G20" s="11"/>
      <c r="H20" s="11"/>
      <c r="I20" s="11"/>
      <c r="J20" s="11"/>
      <c r="K20" s="3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18">
      <c r="A21" s="7"/>
      <c r="B21" s="8"/>
      <c r="C21" s="8"/>
      <c r="D21" s="9"/>
      <c r="E21" s="10">
        <v>43788</v>
      </c>
      <c r="F21" s="11"/>
      <c r="G21" s="11"/>
      <c r="H21" s="11"/>
      <c r="I21" s="11"/>
      <c r="J21" s="11"/>
      <c r="K21" s="3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18">
      <c r="A22" s="7"/>
      <c r="B22" s="8"/>
      <c r="C22" s="8"/>
      <c r="D22" s="9"/>
      <c r="E22" s="10">
        <v>43789</v>
      </c>
      <c r="F22" s="11"/>
      <c r="G22" s="11"/>
      <c r="H22" s="11"/>
      <c r="I22" s="11"/>
      <c r="J22" s="11"/>
      <c r="K22" s="3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18">
      <c r="A23" s="14"/>
      <c r="B23" s="8"/>
      <c r="C23" s="8"/>
      <c r="D23" s="13"/>
      <c r="E23" s="10">
        <v>43790</v>
      </c>
      <c r="F23" s="11"/>
      <c r="G23" s="11"/>
      <c r="H23" s="11"/>
      <c r="I23" s="11"/>
      <c r="J23" s="11"/>
      <c r="K23" s="37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18">
      <c r="A24" s="14"/>
      <c r="B24" s="8"/>
      <c r="C24" s="8"/>
      <c r="D24" s="13"/>
      <c r="E24" s="10">
        <v>43791</v>
      </c>
      <c r="F24" s="11"/>
      <c r="G24" s="11"/>
      <c r="H24" s="11"/>
      <c r="I24" s="11"/>
      <c r="J24" s="11"/>
      <c r="K24" s="3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18">
      <c r="A25" s="7"/>
      <c r="B25" s="8"/>
      <c r="C25" s="8"/>
      <c r="D25" s="9"/>
      <c r="E25" s="10">
        <v>43792</v>
      </c>
      <c r="F25" s="11"/>
      <c r="G25" s="11"/>
      <c r="H25" s="11"/>
      <c r="I25" s="11"/>
      <c r="J25" s="11"/>
      <c r="K25" s="3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8">
      <c r="A26" s="7"/>
      <c r="B26" s="8"/>
      <c r="C26" s="8"/>
      <c r="D26" s="9"/>
      <c r="E26" s="10">
        <v>43793</v>
      </c>
      <c r="F26" s="11"/>
      <c r="G26" s="11"/>
      <c r="H26" s="11"/>
      <c r="I26" s="11"/>
      <c r="J26" s="11"/>
      <c r="K26" s="3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8">
      <c r="A27" s="7"/>
      <c r="B27" s="8"/>
      <c r="C27" s="8"/>
      <c r="D27" s="9"/>
      <c r="E27" s="10">
        <v>43794</v>
      </c>
      <c r="F27" s="11"/>
      <c r="G27" s="11"/>
      <c r="H27" s="11"/>
      <c r="I27" s="11"/>
      <c r="J27" s="11"/>
      <c r="K27" s="3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8">
      <c r="A28" s="7"/>
      <c r="B28" s="8"/>
      <c r="C28" s="8"/>
      <c r="D28" s="9"/>
      <c r="E28" s="10">
        <v>43795</v>
      </c>
      <c r="F28" s="11"/>
      <c r="G28" s="11"/>
      <c r="H28" s="11"/>
      <c r="I28" s="11"/>
      <c r="J28" s="11"/>
      <c r="K28" s="3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8">
      <c r="A29" s="7"/>
      <c r="B29" s="8"/>
      <c r="C29" s="8"/>
      <c r="D29" s="9"/>
      <c r="E29" s="10">
        <v>43796</v>
      </c>
      <c r="F29" s="11"/>
      <c r="G29" s="11"/>
      <c r="H29" s="11"/>
      <c r="I29" s="11"/>
      <c r="J29" s="11"/>
      <c r="K29" s="3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8">
      <c r="A30" s="7"/>
      <c r="B30" s="8"/>
      <c r="C30" s="8"/>
      <c r="D30" s="9"/>
      <c r="E30" s="10">
        <v>43797</v>
      </c>
      <c r="F30" s="11"/>
      <c r="G30" s="11"/>
      <c r="H30" s="11"/>
      <c r="I30" s="11"/>
      <c r="J30" s="11"/>
      <c r="K30" s="3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8">
      <c r="A31" s="7"/>
      <c r="B31" s="8"/>
      <c r="C31" s="8"/>
      <c r="D31" s="9"/>
      <c r="E31" s="10">
        <v>43798</v>
      </c>
      <c r="F31" s="11"/>
      <c r="G31" s="11"/>
      <c r="H31" s="11"/>
      <c r="I31" s="11"/>
      <c r="J31" s="11"/>
      <c r="K31" s="3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8">
      <c r="A32" s="7"/>
      <c r="B32" s="8"/>
      <c r="C32" s="8"/>
      <c r="D32" s="9"/>
      <c r="E32" s="10">
        <v>43799</v>
      </c>
      <c r="F32" s="11"/>
      <c r="G32" s="11"/>
      <c r="H32" s="11"/>
      <c r="I32" s="11"/>
      <c r="J32" s="11"/>
      <c r="K32" s="3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18">
      <c r="A33" s="7"/>
      <c r="B33" s="8"/>
      <c r="C33" s="8"/>
      <c r="D33" s="9"/>
      <c r="E33" s="10"/>
      <c r="F33" s="11"/>
      <c r="G33" s="11"/>
      <c r="H33" s="11"/>
      <c r="I33" s="11"/>
      <c r="J33" s="11"/>
      <c r="K33" s="3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8">
      <c r="A34" s="15"/>
      <c r="B34" s="8"/>
      <c r="C34" s="8"/>
      <c r="D34" s="16"/>
      <c r="E34" s="17" t="s">
        <v>26</v>
      </c>
      <c r="F34" s="18">
        <f t="shared" ref="F34:J34" si="1">SUM(F3:F33)</f>
        <v>0</v>
      </c>
      <c r="G34" s="18">
        <f t="shared" si="1"/>
        <v>0</v>
      </c>
      <c r="H34" s="18">
        <f t="shared" si="1"/>
        <v>0</v>
      </c>
      <c r="I34" s="18">
        <f t="shared" si="1"/>
        <v>840</v>
      </c>
      <c r="J34" s="18">
        <f t="shared" si="1"/>
        <v>250</v>
      </c>
      <c r="K34" s="41">
        <f>SUM(F34:J34)</f>
        <v>1090</v>
      </c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</sheetData>
  <mergeCells count="5">
    <mergeCell ref="A1:D1"/>
    <mergeCell ref="E1:K1"/>
    <mergeCell ref="L1:N1"/>
    <mergeCell ref="L2:N2"/>
    <mergeCell ref="P2:Q2"/>
  </mergeCells>
  <phoneticPr fontId="11" type="noConversion"/>
  <dataValidations count="1">
    <dataValidation type="list" allowBlank="1" showInputMessage="1" showErrorMessage="1" promptTitle="From" sqref="B3:C34">
      <formula1>"薪水收入,利息收入,租金收入,股票, 基金,房地產,現金,LINE,街口,消費帳戶,投資帳戶,娛樂帳戶,存款帳戶"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H9" sqref="H9"/>
    </sheetView>
  </sheetViews>
  <sheetFormatPr defaultColWidth="9" defaultRowHeight="15.75"/>
  <cols>
    <col min="1" max="1" width="14.42578125" style="1" customWidth="1"/>
    <col min="2" max="3" width="10.5703125" customWidth="1"/>
    <col min="4" max="4" width="12.85546875" customWidth="1"/>
    <col min="5" max="5" width="16.42578125" style="1" customWidth="1"/>
    <col min="7" max="7" width="11.28515625" customWidth="1"/>
    <col min="8" max="8" width="10.28515625" customWidth="1"/>
    <col min="9" max="9" width="12" customWidth="1"/>
    <col min="10" max="10" width="11.5703125" customWidth="1"/>
    <col min="12" max="12" width="13.5703125" customWidth="1"/>
    <col min="13" max="14" width="14.5703125" customWidth="1"/>
  </cols>
  <sheetData>
    <row r="1" spans="1:26" ht="21">
      <c r="A1" s="83" t="s">
        <v>0</v>
      </c>
      <c r="B1" s="83"/>
      <c r="C1" s="83"/>
      <c r="D1" s="83"/>
      <c r="E1" s="84" t="s">
        <v>1</v>
      </c>
      <c r="F1" s="85"/>
      <c r="G1" s="85"/>
      <c r="H1" s="85"/>
      <c r="I1" s="85"/>
      <c r="J1" s="85"/>
      <c r="K1" s="86"/>
      <c r="L1" s="87" t="s">
        <v>2</v>
      </c>
      <c r="M1" s="87"/>
      <c r="N1" s="87"/>
    </row>
    <row r="2" spans="1:26" ht="18">
      <c r="A2" s="2" t="s">
        <v>3</v>
      </c>
      <c r="B2" s="3" t="s">
        <v>4</v>
      </c>
      <c r="C2" s="3" t="s">
        <v>5</v>
      </c>
      <c r="D2" s="4" t="s">
        <v>6</v>
      </c>
      <c r="E2" s="5" t="s">
        <v>3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88" t="s">
        <v>13</v>
      </c>
      <c r="M2" s="89"/>
      <c r="N2" s="89"/>
      <c r="O2" s="19"/>
      <c r="P2" s="90" t="s">
        <v>14</v>
      </c>
      <c r="Q2" s="91"/>
      <c r="R2" s="28"/>
      <c r="S2" s="28"/>
      <c r="T2" s="28"/>
      <c r="U2" s="28"/>
      <c r="V2" s="28"/>
      <c r="W2" s="28"/>
      <c r="X2" s="28"/>
      <c r="Y2" s="28"/>
    </row>
    <row r="3" spans="1:26" ht="18">
      <c r="A3" s="7"/>
      <c r="B3" s="8"/>
      <c r="C3" s="8"/>
      <c r="D3" s="9"/>
      <c r="E3" s="10">
        <v>43770</v>
      </c>
      <c r="F3" s="11"/>
      <c r="G3" s="11"/>
      <c r="H3" s="11"/>
      <c r="I3" s="11"/>
      <c r="J3" s="11"/>
      <c r="K3" s="20"/>
      <c r="L3" s="21" t="s">
        <v>16</v>
      </c>
      <c r="M3" s="22" t="s">
        <v>17</v>
      </c>
      <c r="N3" s="23" t="s">
        <v>18</v>
      </c>
      <c r="P3" s="24" t="s">
        <v>7</v>
      </c>
      <c r="Q3" s="42"/>
    </row>
    <row r="4" spans="1:26" ht="18">
      <c r="A4" s="7"/>
      <c r="B4" s="8"/>
      <c r="C4" s="8"/>
      <c r="D4" s="12"/>
      <c r="E4" s="10">
        <v>43771</v>
      </c>
      <c r="F4" s="11"/>
      <c r="G4" s="11"/>
      <c r="H4" s="11"/>
      <c r="I4" s="11"/>
      <c r="J4" s="11"/>
      <c r="K4" s="20"/>
      <c r="L4" s="25" t="s">
        <v>27</v>
      </c>
      <c r="M4" s="26">
        <f>SUMIFS(D3:D34,B3:B34,L4)</f>
        <v>0</v>
      </c>
      <c r="N4" s="27">
        <f t="shared" ref="N4:N12" si="0">M4</f>
        <v>0</v>
      </c>
      <c r="O4" s="28"/>
      <c r="P4" s="24" t="s">
        <v>8</v>
      </c>
      <c r="Q4" s="42"/>
      <c r="Z4" s="28"/>
    </row>
    <row r="5" spans="1:26" ht="18">
      <c r="A5" s="7"/>
      <c r="B5" s="8"/>
      <c r="C5" s="8"/>
      <c r="D5" s="12"/>
      <c r="E5" s="10">
        <v>43772</v>
      </c>
      <c r="F5" s="11"/>
      <c r="G5" s="11"/>
      <c r="H5" s="11"/>
      <c r="I5" s="11"/>
      <c r="J5" s="11"/>
      <c r="K5" s="20"/>
      <c r="L5" s="21" t="s">
        <v>20</v>
      </c>
      <c r="M5" s="29">
        <f>SUM(M6:M12)</f>
        <v>0</v>
      </c>
      <c r="N5" s="30">
        <f t="shared" si="0"/>
        <v>0</v>
      </c>
      <c r="O5" s="28"/>
      <c r="P5" s="24" t="s">
        <v>9</v>
      </c>
      <c r="Q5" s="42"/>
    </row>
    <row r="6" spans="1:26" ht="18">
      <c r="A6" s="7"/>
      <c r="B6" s="8"/>
      <c r="C6" s="8"/>
      <c r="D6" s="12"/>
      <c r="E6" s="10">
        <v>43773</v>
      </c>
      <c r="F6" s="11"/>
      <c r="G6" s="11"/>
      <c r="H6" s="11"/>
      <c r="I6" s="11"/>
      <c r="J6" s="11"/>
      <c r="K6" s="20"/>
      <c r="L6" s="31" t="s">
        <v>7</v>
      </c>
      <c r="M6" s="32">
        <f>Q3-F34-SUMIFS(D3:D34,B3:B34,L6)+SUMIFS(D3:D34,C3:C34,L6)</f>
        <v>0</v>
      </c>
      <c r="N6" s="33">
        <f t="shared" si="0"/>
        <v>0</v>
      </c>
      <c r="O6" s="28"/>
      <c r="P6" s="24" t="s">
        <v>10</v>
      </c>
      <c r="Q6" s="42"/>
    </row>
    <row r="7" spans="1:26" ht="18">
      <c r="A7" s="7"/>
      <c r="B7" s="8"/>
      <c r="C7" s="8"/>
      <c r="D7" s="12"/>
      <c r="E7" s="10">
        <v>43774</v>
      </c>
      <c r="F7" s="11"/>
      <c r="G7" s="11"/>
      <c r="H7" s="11"/>
      <c r="I7" s="11"/>
      <c r="J7" s="11"/>
      <c r="K7" s="20"/>
      <c r="L7" s="31" t="s">
        <v>8</v>
      </c>
      <c r="M7" s="32">
        <f>Q4-G34-SUMIFS(D3:D34,B3:B34,L7)+SUMIFS(D3:D34,C3:C34,L7)</f>
        <v>0</v>
      </c>
      <c r="N7" s="33">
        <f t="shared" si="0"/>
        <v>0</v>
      </c>
      <c r="O7" s="28"/>
      <c r="P7" s="24" t="s">
        <v>19</v>
      </c>
      <c r="Q7" s="42"/>
      <c r="R7" s="28"/>
      <c r="S7" s="28"/>
      <c r="T7" s="28"/>
      <c r="U7" s="28"/>
      <c r="V7" s="28"/>
      <c r="W7" s="28"/>
      <c r="X7" s="28"/>
      <c r="Y7" s="28"/>
    </row>
    <row r="8" spans="1:26" ht="18">
      <c r="A8" s="7"/>
      <c r="B8" s="8"/>
      <c r="C8" s="8"/>
      <c r="D8" s="12"/>
      <c r="E8" s="10">
        <v>43775</v>
      </c>
      <c r="F8" s="11"/>
      <c r="G8" s="11"/>
      <c r="H8" s="11"/>
      <c r="I8" s="11"/>
      <c r="J8" s="11"/>
      <c r="K8" s="20"/>
      <c r="L8" s="31" t="s">
        <v>9</v>
      </c>
      <c r="M8" s="32">
        <f>Q5-H34-SUMIFS(D3:D34,B3:B34,L8)+SUMIFS(D3:D34,C3:C34,L8)</f>
        <v>0</v>
      </c>
      <c r="N8" s="33">
        <f t="shared" si="0"/>
        <v>0</v>
      </c>
      <c r="O8" s="28"/>
      <c r="P8" s="24" t="s">
        <v>11</v>
      </c>
      <c r="Q8" s="42"/>
      <c r="R8" s="28"/>
      <c r="S8" s="28"/>
      <c r="T8" s="28"/>
      <c r="U8" s="28"/>
      <c r="V8" s="28"/>
      <c r="W8" s="28"/>
      <c r="X8" s="28"/>
      <c r="Y8" s="28"/>
    </row>
    <row r="9" spans="1:26" ht="18">
      <c r="A9" s="7"/>
      <c r="B9" s="8"/>
      <c r="C9" s="8"/>
      <c r="D9" s="12"/>
      <c r="E9" s="10">
        <v>43776</v>
      </c>
      <c r="F9" s="11"/>
      <c r="G9" s="11"/>
      <c r="H9" s="11"/>
      <c r="I9" s="11"/>
      <c r="J9" s="11"/>
      <c r="K9" s="20"/>
      <c r="L9" s="31" t="s">
        <v>10</v>
      </c>
      <c r="M9" s="32">
        <f>Q6-I34-SUMIFS(D3:D34,B3:B34,L9)+SUMIFS(D3:D34,C3:C34,L9)</f>
        <v>0</v>
      </c>
      <c r="N9" s="33">
        <f t="shared" si="0"/>
        <v>0</v>
      </c>
      <c r="O9" s="28"/>
      <c r="P9" s="24" t="s">
        <v>22</v>
      </c>
      <c r="Q9" s="42"/>
      <c r="R9" s="28"/>
      <c r="S9" s="28"/>
      <c r="T9" s="28"/>
      <c r="U9" s="28"/>
      <c r="V9" s="28"/>
      <c r="W9" s="28"/>
      <c r="X9" s="28"/>
      <c r="Y9" s="28"/>
    </row>
    <row r="10" spans="1:26" ht="18">
      <c r="A10" s="7"/>
      <c r="B10" s="8"/>
      <c r="C10" s="8"/>
      <c r="D10" s="12"/>
      <c r="E10" s="10">
        <v>43777</v>
      </c>
      <c r="F10" s="11"/>
      <c r="G10" s="11"/>
      <c r="H10" s="11"/>
      <c r="I10" s="11"/>
      <c r="J10" s="11"/>
      <c r="K10" s="20"/>
      <c r="L10" s="31" t="s">
        <v>19</v>
      </c>
      <c r="M10" s="32">
        <f>Q7-SUMIFS(D3:D34,B3:B34,L10)+SUMIFS(D3:D34,C3:C34,L10)</f>
        <v>0</v>
      </c>
      <c r="N10" s="33">
        <f t="shared" si="0"/>
        <v>0</v>
      </c>
      <c r="O10" s="28"/>
      <c r="P10" s="34" t="s">
        <v>23</v>
      </c>
      <c r="Q10" s="42"/>
      <c r="R10" s="28"/>
      <c r="S10" s="28"/>
      <c r="T10" s="28"/>
      <c r="U10" s="28"/>
      <c r="V10" s="28"/>
      <c r="W10" s="28"/>
      <c r="X10" s="28"/>
      <c r="Y10" s="28"/>
    </row>
    <row r="11" spans="1:26" ht="18">
      <c r="A11" s="7"/>
      <c r="B11" s="8"/>
      <c r="C11" s="8"/>
      <c r="D11" s="13"/>
      <c r="E11" s="10">
        <v>43778</v>
      </c>
      <c r="F11" s="11"/>
      <c r="G11" s="11"/>
      <c r="H11" s="11"/>
      <c r="I11" s="11"/>
      <c r="J11" s="11"/>
      <c r="K11" s="20"/>
      <c r="L11" s="31" t="s">
        <v>11</v>
      </c>
      <c r="M11" s="32">
        <f>Q8-J34-SUMIFS(D3:D34,B3:B34,L11)+SUMIFS(D3:D34,C3:C34,L11)</f>
        <v>0</v>
      </c>
      <c r="N11" s="33">
        <f t="shared" si="0"/>
        <v>0</v>
      </c>
      <c r="O11" s="28"/>
      <c r="P11" s="34" t="s">
        <v>24</v>
      </c>
      <c r="Q11" s="42"/>
      <c r="R11" s="28"/>
      <c r="S11" s="28"/>
      <c r="T11" s="28"/>
      <c r="U11" s="28"/>
      <c r="V11" s="28"/>
      <c r="W11" s="28"/>
      <c r="X11" s="28"/>
      <c r="Y11" s="28"/>
    </row>
    <row r="12" spans="1:26" ht="18">
      <c r="A12" s="7"/>
      <c r="B12" s="8"/>
      <c r="C12" s="8"/>
      <c r="D12" s="9"/>
      <c r="E12" s="10">
        <v>43779</v>
      </c>
      <c r="F12" s="11"/>
      <c r="G12" s="11"/>
      <c r="H12" s="11"/>
      <c r="I12" s="11"/>
      <c r="J12" s="11"/>
      <c r="K12" s="20"/>
      <c r="L12" s="31" t="s">
        <v>22</v>
      </c>
      <c r="M12" s="32">
        <f>Q9-SUMIFS(D3:D34,B3:B34,L12)+SUMIFS(D3:D34,C3:C34,L12)</f>
        <v>0</v>
      </c>
      <c r="N12" s="33">
        <f t="shared" si="0"/>
        <v>0</v>
      </c>
      <c r="O12" s="28"/>
      <c r="P12" s="35" t="s">
        <v>25</v>
      </c>
      <c r="Q12" s="43"/>
      <c r="R12" s="28"/>
      <c r="S12" s="28"/>
      <c r="T12" s="28"/>
      <c r="U12" s="28"/>
      <c r="V12" s="28"/>
      <c r="W12" s="28"/>
      <c r="X12" s="28"/>
      <c r="Y12" s="28"/>
    </row>
    <row r="13" spans="1:26" ht="18">
      <c r="A13" s="7"/>
      <c r="B13" s="8"/>
      <c r="C13" s="8"/>
      <c r="D13" s="9"/>
      <c r="E13" s="10">
        <v>43780</v>
      </c>
      <c r="F13" s="11"/>
      <c r="G13" s="11"/>
      <c r="H13" s="11"/>
      <c r="I13" s="11"/>
      <c r="J13" s="11"/>
      <c r="K13" s="20"/>
      <c r="L13" s="21" t="s">
        <v>23</v>
      </c>
      <c r="M13" s="29">
        <f>Q10-SUMIFS(D3:D34,B3:B34,L13)+SUMIFS(D3:D34,C3:C34,L13)</f>
        <v>0</v>
      </c>
      <c r="N13" s="30"/>
      <c r="O13" s="28"/>
      <c r="R13" s="28"/>
      <c r="S13" s="28"/>
      <c r="T13" s="28"/>
      <c r="U13" s="28"/>
      <c r="V13" s="28"/>
      <c r="W13" s="28"/>
      <c r="X13" s="28"/>
      <c r="Y13" s="28"/>
    </row>
    <row r="14" spans="1:26" ht="18">
      <c r="A14" s="7"/>
      <c r="B14" s="8"/>
      <c r="C14" s="8"/>
      <c r="D14" s="9"/>
      <c r="E14" s="10">
        <v>43781</v>
      </c>
      <c r="F14" s="11"/>
      <c r="G14" s="11"/>
      <c r="H14" s="11"/>
      <c r="I14" s="11"/>
      <c r="J14" s="11"/>
      <c r="K14" s="20"/>
      <c r="L14" s="36" t="s">
        <v>24</v>
      </c>
      <c r="M14" s="29">
        <f>Q11-SUMIFS(D3:D34,B3:B34,L15)+SUMIFS(D3:D34,C3:C34,L15)</f>
        <v>0</v>
      </c>
      <c r="N14" s="30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6" ht="18">
      <c r="A15" s="7"/>
      <c r="B15" s="8"/>
      <c r="C15" s="8"/>
      <c r="D15" s="9"/>
      <c r="E15" s="10">
        <v>43782</v>
      </c>
      <c r="F15" s="11"/>
      <c r="G15" s="11"/>
      <c r="H15" s="11"/>
      <c r="I15" s="11"/>
      <c r="J15" s="11"/>
      <c r="K15" s="37"/>
      <c r="L15" s="21" t="s">
        <v>25</v>
      </c>
      <c r="M15" s="29">
        <f>Q12-SUMIFS(D3:D34,B3:B34,L15)+SUMIFS(D3:D34,C3:C34,L15)</f>
        <v>0</v>
      </c>
      <c r="N15" s="30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6" ht="18">
      <c r="A16" s="7"/>
      <c r="B16" s="8"/>
      <c r="C16" s="8"/>
      <c r="D16" s="9"/>
      <c r="E16" s="10">
        <v>43783</v>
      </c>
      <c r="F16" s="11"/>
      <c r="G16" s="11"/>
      <c r="H16" s="11"/>
      <c r="I16" s="11"/>
      <c r="J16" s="11"/>
      <c r="K16" s="37"/>
      <c r="L16" s="38" t="s">
        <v>26</v>
      </c>
      <c r="M16" s="39">
        <f>M5+M13+M14+M15</f>
        <v>0</v>
      </c>
      <c r="N16" s="40">
        <f>N5+N13+N14+N15</f>
        <v>0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8">
      <c r="A17" s="7"/>
      <c r="B17" s="8"/>
      <c r="C17" s="8"/>
      <c r="D17" s="9"/>
      <c r="E17" s="10">
        <v>43784</v>
      </c>
      <c r="F17" s="11"/>
      <c r="G17" s="11"/>
      <c r="H17" s="11"/>
      <c r="I17" s="11"/>
      <c r="J17" s="11"/>
      <c r="K17" s="37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18">
      <c r="A18" s="7"/>
      <c r="B18" s="8"/>
      <c r="C18" s="8"/>
      <c r="D18" s="9"/>
      <c r="E18" s="10">
        <v>43785</v>
      </c>
      <c r="F18" s="11"/>
      <c r="G18" s="11"/>
      <c r="H18" s="11"/>
      <c r="I18" s="11"/>
      <c r="J18" s="11"/>
      <c r="K18" s="37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18">
      <c r="A19" s="7"/>
      <c r="B19" s="8"/>
      <c r="C19" s="8"/>
      <c r="D19" s="9"/>
      <c r="E19" s="10">
        <v>43786</v>
      </c>
      <c r="F19" s="11"/>
      <c r="G19" s="11"/>
      <c r="H19" s="11"/>
      <c r="I19" s="11"/>
      <c r="J19" s="11"/>
      <c r="K19" s="37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18">
      <c r="A20" s="7"/>
      <c r="B20" s="8"/>
      <c r="C20" s="8"/>
      <c r="D20" s="9"/>
      <c r="E20" s="10">
        <v>43787</v>
      </c>
      <c r="F20" s="11"/>
      <c r="G20" s="11"/>
      <c r="H20" s="11"/>
      <c r="I20" s="11"/>
      <c r="J20" s="11"/>
      <c r="K20" s="3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18">
      <c r="A21" s="7"/>
      <c r="B21" s="8"/>
      <c r="C21" s="8"/>
      <c r="D21" s="9"/>
      <c r="E21" s="10">
        <v>43788</v>
      </c>
      <c r="F21" s="11"/>
      <c r="G21" s="11"/>
      <c r="H21" s="11"/>
      <c r="I21" s="11"/>
      <c r="J21" s="11"/>
      <c r="K21" s="3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18">
      <c r="A22" s="7"/>
      <c r="B22" s="8"/>
      <c r="C22" s="8"/>
      <c r="D22" s="9"/>
      <c r="E22" s="10">
        <v>43789</v>
      </c>
      <c r="F22" s="11"/>
      <c r="G22" s="11"/>
      <c r="H22" s="11"/>
      <c r="I22" s="11"/>
      <c r="J22" s="11"/>
      <c r="K22" s="3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18">
      <c r="A23" s="14"/>
      <c r="B23" s="8"/>
      <c r="C23" s="8"/>
      <c r="D23" s="13"/>
      <c r="E23" s="10">
        <v>43790</v>
      </c>
      <c r="F23" s="11"/>
      <c r="G23" s="11"/>
      <c r="H23" s="11"/>
      <c r="I23" s="11"/>
      <c r="J23" s="11"/>
      <c r="K23" s="37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18">
      <c r="A24" s="14"/>
      <c r="B24" s="8"/>
      <c r="C24" s="8"/>
      <c r="D24" s="13"/>
      <c r="E24" s="10">
        <v>43791</v>
      </c>
      <c r="F24" s="11"/>
      <c r="G24" s="11"/>
      <c r="H24" s="11"/>
      <c r="I24" s="11"/>
      <c r="J24" s="11"/>
      <c r="K24" s="3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18">
      <c r="A25" s="7"/>
      <c r="B25" s="8"/>
      <c r="C25" s="8"/>
      <c r="D25" s="9"/>
      <c r="E25" s="10">
        <v>43792</v>
      </c>
      <c r="F25" s="11"/>
      <c r="G25" s="11"/>
      <c r="H25" s="11"/>
      <c r="I25" s="11"/>
      <c r="J25" s="11"/>
      <c r="K25" s="3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8">
      <c r="A26" s="7"/>
      <c r="B26" s="8"/>
      <c r="C26" s="8"/>
      <c r="D26" s="9"/>
      <c r="E26" s="10">
        <v>43793</v>
      </c>
      <c r="F26" s="11"/>
      <c r="G26" s="11"/>
      <c r="H26" s="11"/>
      <c r="I26" s="11"/>
      <c r="J26" s="11"/>
      <c r="K26" s="3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8">
      <c r="A27" s="7"/>
      <c r="B27" s="8"/>
      <c r="C27" s="8"/>
      <c r="D27" s="9"/>
      <c r="E27" s="10">
        <v>43794</v>
      </c>
      <c r="F27" s="11"/>
      <c r="G27" s="11"/>
      <c r="H27" s="11"/>
      <c r="I27" s="11"/>
      <c r="J27" s="11"/>
      <c r="K27" s="3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8">
      <c r="A28" s="7"/>
      <c r="B28" s="8"/>
      <c r="C28" s="8"/>
      <c r="D28" s="9"/>
      <c r="E28" s="10">
        <v>43795</v>
      </c>
      <c r="F28" s="11"/>
      <c r="G28" s="11"/>
      <c r="H28" s="11"/>
      <c r="I28" s="11"/>
      <c r="J28" s="11"/>
      <c r="K28" s="3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8">
      <c r="A29" s="7"/>
      <c r="B29" s="8"/>
      <c r="C29" s="8"/>
      <c r="D29" s="9"/>
      <c r="E29" s="10">
        <v>43796</v>
      </c>
      <c r="F29" s="11"/>
      <c r="G29" s="11"/>
      <c r="H29" s="11"/>
      <c r="I29" s="11"/>
      <c r="J29" s="11"/>
      <c r="K29" s="3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8">
      <c r="A30" s="7"/>
      <c r="B30" s="8"/>
      <c r="C30" s="8"/>
      <c r="D30" s="9"/>
      <c r="E30" s="10">
        <v>43797</v>
      </c>
      <c r="F30" s="11"/>
      <c r="G30" s="11"/>
      <c r="H30" s="11"/>
      <c r="I30" s="11"/>
      <c r="J30" s="11"/>
      <c r="K30" s="3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8">
      <c r="A31" s="7"/>
      <c r="B31" s="8"/>
      <c r="C31" s="8"/>
      <c r="D31" s="9"/>
      <c r="E31" s="10">
        <v>43798</v>
      </c>
      <c r="F31" s="11"/>
      <c r="G31" s="11"/>
      <c r="H31" s="11"/>
      <c r="I31" s="11"/>
      <c r="J31" s="11"/>
      <c r="K31" s="3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8">
      <c r="A32" s="7"/>
      <c r="B32" s="8"/>
      <c r="C32" s="8"/>
      <c r="D32" s="9"/>
      <c r="E32" s="10">
        <v>43799</v>
      </c>
      <c r="F32" s="11"/>
      <c r="G32" s="11"/>
      <c r="H32" s="11"/>
      <c r="I32" s="11"/>
      <c r="J32" s="11"/>
      <c r="K32" s="3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18">
      <c r="A33" s="7"/>
      <c r="B33" s="8"/>
      <c r="C33" s="8"/>
      <c r="D33" s="9"/>
      <c r="E33" s="10"/>
      <c r="F33" s="11"/>
      <c r="G33" s="11"/>
      <c r="H33" s="11"/>
      <c r="I33" s="11"/>
      <c r="J33" s="11"/>
      <c r="K33" s="3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8">
      <c r="A34" s="15"/>
      <c r="B34" s="8"/>
      <c r="C34" s="8"/>
      <c r="D34" s="16"/>
      <c r="E34" s="17" t="s">
        <v>26</v>
      </c>
      <c r="F34" s="18">
        <f t="shared" ref="F34:J34" si="1">SUM(F3:F33)</f>
        <v>0</v>
      </c>
      <c r="G34" s="18">
        <f t="shared" si="1"/>
        <v>0</v>
      </c>
      <c r="H34" s="18">
        <f t="shared" si="1"/>
        <v>0</v>
      </c>
      <c r="I34" s="18">
        <f t="shared" si="1"/>
        <v>0</v>
      </c>
      <c r="J34" s="18">
        <f t="shared" si="1"/>
        <v>0</v>
      </c>
      <c r="K34" s="41">
        <f>SUM(F34:J34)</f>
        <v>0</v>
      </c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</sheetData>
  <mergeCells count="5">
    <mergeCell ref="A1:D1"/>
    <mergeCell ref="E1:K1"/>
    <mergeCell ref="L1:N1"/>
    <mergeCell ref="L2:N2"/>
    <mergeCell ref="P2:Q2"/>
  </mergeCells>
  <phoneticPr fontId="11" type="noConversion"/>
  <dataValidations count="1">
    <dataValidation type="list" allowBlank="1" showInputMessage="1" showErrorMessage="1" promptTitle="From" sqref="B3:C34">
      <formula1>"薪水收入,利息收入,租金收入,股票, 基金,房地產,現金,LINE,街口,消費帳戶,投資帳戶,娛樂帳戶,存款帳戶"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0" sqref="F20"/>
    </sheetView>
  </sheetViews>
  <sheetFormatPr defaultRowHeight="15.75"/>
  <cols>
    <col min="1" max="1" width="16.42578125" bestFit="1" customWidth="1"/>
    <col min="2" max="2" width="10.7109375" bestFit="1" customWidth="1"/>
    <col min="5" max="5" width="11.28515625" bestFit="1" customWidth="1"/>
    <col min="6" max="6" width="10.7109375" bestFit="1" customWidth="1"/>
    <col min="18" max="18" width="10.7109375" bestFit="1" customWidth="1"/>
  </cols>
  <sheetData>
    <row r="1" spans="1:18" ht="18.75" thickBot="1">
      <c r="B1" s="44" t="s">
        <v>28</v>
      </c>
      <c r="C1" s="55">
        <v>50000</v>
      </c>
      <c r="D1" s="54" t="s">
        <v>29</v>
      </c>
      <c r="E1" s="53">
        <f>R7</f>
        <v>2090</v>
      </c>
      <c r="F1" s="52" t="s">
        <v>30</v>
      </c>
      <c r="G1" s="53">
        <f>C1-E1</f>
        <v>47910</v>
      </c>
    </row>
    <row r="3" spans="1:18" ht="15.75" customHeight="1">
      <c r="A3" s="92"/>
      <c r="B3" s="94" t="s">
        <v>31</v>
      </c>
      <c r="C3" s="95"/>
      <c r="D3" s="95"/>
      <c r="E3" s="95"/>
      <c r="F3" s="95"/>
      <c r="G3" s="96"/>
      <c r="H3" s="94" t="s">
        <v>32</v>
      </c>
      <c r="I3" s="95"/>
      <c r="J3" s="95"/>
      <c r="K3" s="95"/>
      <c r="L3" s="95"/>
      <c r="M3" s="95"/>
      <c r="N3" s="95"/>
      <c r="O3" s="95"/>
      <c r="P3" s="95"/>
      <c r="Q3" s="96"/>
      <c r="R3" s="100" t="s">
        <v>33</v>
      </c>
    </row>
    <row r="4" spans="1:18" ht="15.75" customHeight="1">
      <c r="A4" s="92"/>
      <c r="B4" s="97"/>
      <c r="C4" s="98"/>
      <c r="D4" s="98"/>
      <c r="E4" s="98"/>
      <c r="F4" s="98"/>
      <c r="G4" s="99"/>
      <c r="H4" s="97"/>
      <c r="I4" s="98"/>
      <c r="J4" s="98"/>
      <c r="K4" s="98"/>
      <c r="L4" s="98"/>
      <c r="M4" s="98"/>
      <c r="N4" s="98"/>
      <c r="O4" s="98"/>
      <c r="P4" s="98"/>
      <c r="Q4" s="99"/>
      <c r="R4" s="100"/>
    </row>
    <row r="5" spans="1:18" ht="18.75" thickBot="1">
      <c r="A5" s="93"/>
      <c r="B5" s="45" t="s">
        <v>34</v>
      </c>
      <c r="C5" s="45" t="s">
        <v>35</v>
      </c>
      <c r="D5" s="45" t="s">
        <v>36</v>
      </c>
      <c r="E5" s="45" t="s">
        <v>37</v>
      </c>
      <c r="F5" s="45" t="s">
        <v>38</v>
      </c>
      <c r="G5" s="45" t="s">
        <v>39</v>
      </c>
      <c r="H5" s="45" t="s">
        <v>40</v>
      </c>
      <c r="I5" s="45" t="s">
        <v>41</v>
      </c>
      <c r="J5" s="45" t="s">
        <v>42</v>
      </c>
      <c r="K5" s="45" t="s">
        <v>43</v>
      </c>
      <c r="L5" s="45" t="s">
        <v>44</v>
      </c>
      <c r="M5" s="45" t="s">
        <v>45</v>
      </c>
      <c r="N5" s="45" t="s">
        <v>46</v>
      </c>
      <c r="O5" s="45" t="s">
        <v>47</v>
      </c>
      <c r="P5" s="45" t="s">
        <v>48</v>
      </c>
      <c r="Q5" s="45" t="s">
        <v>49</v>
      </c>
      <c r="R5" s="101"/>
    </row>
    <row r="6" spans="1:18" ht="18.75" thickBot="1">
      <c r="A6" s="46" t="s">
        <v>50</v>
      </c>
      <c r="B6" s="47">
        <v>10000</v>
      </c>
      <c r="C6" s="48">
        <v>5000</v>
      </c>
      <c r="D6" s="48">
        <v>5000</v>
      </c>
      <c r="E6" s="48">
        <v>3000</v>
      </c>
      <c r="F6" s="48">
        <v>5000</v>
      </c>
      <c r="G6" s="48">
        <v>3000</v>
      </c>
      <c r="H6" s="48"/>
      <c r="I6" s="48"/>
      <c r="J6" s="48"/>
      <c r="K6" s="48"/>
      <c r="L6" s="48"/>
      <c r="M6" s="48"/>
      <c r="N6" s="48"/>
      <c r="O6" s="48"/>
      <c r="P6" s="48"/>
      <c r="Q6" s="49"/>
      <c r="R6" s="19">
        <f t="shared" ref="R6:R39" si="0">SUM(B6:Q6)</f>
        <v>31000</v>
      </c>
    </row>
    <row r="7" spans="1:18" ht="18">
      <c r="A7" s="50" t="s">
        <v>51</v>
      </c>
      <c r="B7" s="19">
        <f t="shared" ref="B7:Q7" si="1">SUM(B9:B39)</f>
        <v>1410</v>
      </c>
      <c r="C7" s="19">
        <f t="shared" si="1"/>
        <v>280</v>
      </c>
      <c r="D7" s="19">
        <f t="shared" si="1"/>
        <v>100</v>
      </c>
      <c r="E7" s="19">
        <f t="shared" si="1"/>
        <v>300</v>
      </c>
      <c r="F7" s="19">
        <f t="shared" si="1"/>
        <v>0</v>
      </c>
      <c r="G7" s="19">
        <f t="shared" si="1"/>
        <v>0</v>
      </c>
      <c r="H7" s="19">
        <f t="shared" si="1"/>
        <v>0</v>
      </c>
      <c r="I7" s="19">
        <f t="shared" si="1"/>
        <v>0</v>
      </c>
      <c r="J7" s="19">
        <f t="shared" si="1"/>
        <v>0</v>
      </c>
      <c r="K7" s="19">
        <f t="shared" si="1"/>
        <v>0</v>
      </c>
      <c r="L7" s="19">
        <f t="shared" si="1"/>
        <v>0</v>
      </c>
      <c r="M7" s="19">
        <f t="shared" si="1"/>
        <v>0</v>
      </c>
      <c r="N7" s="19">
        <f t="shared" si="1"/>
        <v>0</v>
      </c>
      <c r="O7" s="19">
        <f t="shared" si="1"/>
        <v>0</v>
      </c>
      <c r="P7" s="19">
        <f t="shared" si="1"/>
        <v>0</v>
      </c>
      <c r="Q7" s="19">
        <f t="shared" si="1"/>
        <v>0</v>
      </c>
      <c r="R7" s="19">
        <f t="shared" si="0"/>
        <v>2090</v>
      </c>
    </row>
    <row r="8" spans="1:18" ht="18.75" thickBot="1">
      <c r="A8" s="50" t="s">
        <v>30</v>
      </c>
      <c r="B8" s="19">
        <f>B6-B7</f>
        <v>8590</v>
      </c>
      <c r="C8" s="19">
        <f t="shared" ref="C8:Q8" si="2">C6-C7</f>
        <v>4720</v>
      </c>
      <c r="D8" s="19">
        <f t="shared" si="2"/>
        <v>4900</v>
      </c>
      <c r="E8" s="19">
        <f>E6-E7</f>
        <v>2700</v>
      </c>
      <c r="F8" s="19">
        <f t="shared" si="2"/>
        <v>5000</v>
      </c>
      <c r="G8" s="19">
        <f t="shared" si="2"/>
        <v>3000</v>
      </c>
      <c r="H8" s="19">
        <f t="shared" si="2"/>
        <v>0</v>
      </c>
      <c r="I8" s="19">
        <f t="shared" si="2"/>
        <v>0</v>
      </c>
      <c r="J8" s="19">
        <f t="shared" si="2"/>
        <v>0</v>
      </c>
      <c r="K8" s="19">
        <f t="shared" si="2"/>
        <v>0</v>
      </c>
      <c r="L8" s="19">
        <f t="shared" si="2"/>
        <v>0</v>
      </c>
      <c r="M8" s="19">
        <f t="shared" si="2"/>
        <v>0</v>
      </c>
      <c r="N8" s="19">
        <f t="shared" si="2"/>
        <v>0</v>
      </c>
      <c r="O8" s="19">
        <f t="shared" si="2"/>
        <v>0</v>
      </c>
      <c r="P8" s="19">
        <f t="shared" si="2"/>
        <v>0</v>
      </c>
      <c r="Q8" s="19">
        <f t="shared" si="2"/>
        <v>0</v>
      </c>
      <c r="R8" s="19">
        <f t="shared" si="0"/>
        <v>28910</v>
      </c>
    </row>
    <row r="9" spans="1:18" ht="18">
      <c r="A9" s="51">
        <v>44197</v>
      </c>
      <c r="B9" s="68">
        <v>300</v>
      </c>
      <c r="C9" s="69">
        <v>80</v>
      </c>
      <c r="D9" s="69">
        <v>100</v>
      </c>
      <c r="E9" s="69">
        <v>200</v>
      </c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70"/>
      <c r="R9" s="77">
        <f t="shared" si="0"/>
        <v>680</v>
      </c>
    </row>
    <row r="10" spans="1:18" ht="18">
      <c r="A10" s="51">
        <v>44198</v>
      </c>
      <c r="B10" s="71">
        <v>360</v>
      </c>
      <c r="C10" s="72">
        <v>80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3"/>
      <c r="R10" s="77">
        <f t="shared" si="0"/>
        <v>440</v>
      </c>
    </row>
    <row r="11" spans="1:18" ht="18">
      <c r="A11" s="51">
        <v>44199</v>
      </c>
      <c r="B11" s="71">
        <v>150</v>
      </c>
      <c r="C11" s="72">
        <v>40</v>
      </c>
      <c r="D11" s="72"/>
      <c r="E11" s="72">
        <v>100</v>
      </c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3"/>
      <c r="R11" s="77">
        <f t="shared" si="0"/>
        <v>290</v>
      </c>
    </row>
    <row r="12" spans="1:18" ht="18">
      <c r="A12" s="51">
        <v>44200</v>
      </c>
      <c r="B12" s="71">
        <v>600</v>
      </c>
      <c r="C12" s="72">
        <v>80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3"/>
      <c r="R12" s="77">
        <f t="shared" si="0"/>
        <v>680</v>
      </c>
    </row>
    <row r="13" spans="1:18" ht="18">
      <c r="A13" s="51">
        <v>44201</v>
      </c>
      <c r="B13" s="7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3"/>
      <c r="R13" s="77">
        <f t="shared" si="0"/>
        <v>0</v>
      </c>
    </row>
    <row r="14" spans="1:18" ht="18">
      <c r="A14" s="51">
        <v>44202</v>
      </c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  <c r="R14" s="77">
        <f t="shared" si="0"/>
        <v>0</v>
      </c>
    </row>
    <row r="15" spans="1:18" ht="18">
      <c r="A15" s="51">
        <v>44203</v>
      </c>
      <c r="B15" s="71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3"/>
      <c r="R15" s="77">
        <f t="shared" si="0"/>
        <v>0</v>
      </c>
    </row>
    <row r="16" spans="1:18" ht="18">
      <c r="A16" s="51">
        <v>44204</v>
      </c>
      <c r="B16" s="71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  <c r="R16" s="77">
        <f t="shared" si="0"/>
        <v>0</v>
      </c>
    </row>
    <row r="17" spans="1:18" ht="18">
      <c r="A17" s="51">
        <v>44205</v>
      </c>
      <c r="B17" s="71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  <c r="R17" s="77">
        <f t="shared" si="0"/>
        <v>0</v>
      </c>
    </row>
    <row r="18" spans="1:18" ht="18">
      <c r="A18" s="51">
        <v>44206</v>
      </c>
      <c r="B18" s="71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  <c r="R18" s="77">
        <f t="shared" si="0"/>
        <v>0</v>
      </c>
    </row>
    <row r="19" spans="1:18" ht="18">
      <c r="A19" s="51">
        <v>44207</v>
      </c>
      <c r="B19" s="71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  <c r="R19" s="77">
        <f t="shared" si="0"/>
        <v>0</v>
      </c>
    </row>
    <row r="20" spans="1:18" ht="18">
      <c r="A20" s="51">
        <v>44208</v>
      </c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3"/>
      <c r="R20" s="77">
        <f t="shared" si="0"/>
        <v>0</v>
      </c>
    </row>
    <row r="21" spans="1:18" ht="18">
      <c r="A21" s="51">
        <v>44209</v>
      </c>
      <c r="B21" s="7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3"/>
      <c r="R21" s="77">
        <f t="shared" si="0"/>
        <v>0</v>
      </c>
    </row>
    <row r="22" spans="1:18" ht="18">
      <c r="A22" s="51">
        <v>44210</v>
      </c>
      <c r="B22" s="71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  <c r="R22" s="77">
        <f t="shared" si="0"/>
        <v>0</v>
      </c>
    </row>
    <row r="23" spans="1:18" ht="18">
      <c r="A23" s="51">
        <v>44211</v>
      </c>
      <c r="B23" s="71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7">
        <f t="shared" si="0"/>
        <v>0</v>
      </c>
    </row>
    <row r="24" spans="1:18" ht="18">
      <c r="A24" s="51">
        <v>44212</v>
      </c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/>
      <c r="R24" s="77">
        <f t="shared" si="0"/>
        <v>0</v>
      </c>
    </row>
    <row r="25" spans="1:18" ht="18">
      <c r="A25" s="51">
        <v>44213</v>
      </c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  <c r="R25" s="77">
        <f t="shared" si="0"/>
        <v>0</v>
      </c>
    </row>
    <row r="26" spans="1:18" ht="18">
      <c r="A26" s="51">
        <v>44214</v>
      </c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3"/>
      <c r="R26" s="77">
        <f t="shared" si="0"/>
        <v>0</v>
      </c>
    </row>
    <row r="27" spans="1:18" ht="18">
      <c r="A27" s="51">
        <v>44215</v>
      </c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3"/>
      <c r="R27" s="77">
        <f t="shared" si="0"/>
        <v>0</v>
      </c>
    </row>
    <row r="28" spans="1:18" ht="18">
      <c r="A28" s="51">
        <v>44216</v>
      </c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3"/>
      <c r="R28" s="77">
        <f t="shared" si="0"/>
        <v>0</v>
      </c>
    </row>
    <row r="29" spans="1:18" ht="18">
      <c r="A29" s="51">
        <v>44217</v>
      </c>
      <c r="B29" s="7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3"/>
      <c r="R29" s="77">
        <f t="shared" si="0"/>
        <v>0</v>
      </c>
    </row>
    <row r="30" spans="1:18" ht="18">
      <c r="A30" s="51">
        <v>44218</v>
      </c>
      <c r="B30" s="71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/>
      <c r="R30" s="77">
        <f t="shared" si="0"/>
        <v>0</v>
      </c>
    </row>
    <row r="31" spans="1:18" ht="18">
      <c r="A31" s="51">
        <v>44219</v>
      </c>
      <c r="B31" s="71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3"/>
      <c r="R31" s="77">
        <f t="shared" si="0"/>
        <v>0</v>
      </c>
    </row>
    <row r="32" spans="1:18" ht="18">
      <c r="A32" s="51">
        <v>44220</v>
      </c>
      <c r="B32" s="71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3"/>
      <c r="R32" s="77">
        <f t="shared" si="0"/>
        <v>0</v>
      </c>
    </row>
    <row r="33" spans="1:18" ht="18">
      <c r="A33" s="51">
        <v>44221</v>
      </c>
      <c r="B33" s="71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3"/>
      <c r="R33" s="77">
        <f t="shared" si="0"/>
        <v>0</v>
      </c>
    </row>
    <row r="34" spans="1:18" ht="18">
      <c r="A34" s="51">
        <v>44222</v>
      </c>
      <c r="B34" s="71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3"/>
      <c r="R34" s="77">
        <f t="shared" si="0"/>
        <v>0</v>
      </c>
    </row>
    <row r="35" spans="1:18" ht="18">
      <c r="A35" s="51">
        <v>44223</v>
      </c>
      <c r="B35" s="7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  <c r="R35" s="77">
        <f t="shared" si="0"/>
        <v>0</v>
      </c>
    </row>
    <row r="36" spans="1:18" ht="18">
      <c r="A36" s="51">
        <v>44224</v>
      </c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3"/>
      <c r="R36" s="77">
        <f t="shared" si="0"/>
        <v>0</v>
      </c>
    </row>
    <row r="37" spans="1:18" ht="18">
      <c r="A37" s="51">
        <v>44225</v>
      </c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3"/>
      <c r="R37" s="77">
        <f t="shared" si="0"/>
        <v>0</v>
      </c>
    </row>
    <row r="38" spans="1:18" ht="18">
      <c r="A38" s="51">
        <v>44226</v>
      </c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3"/>
      <c r="R38" s="77">
        <f t="shared" si="0"/>
        <v>0</v>
      </c>
    </row>
    <row r="39" spans="1:18" ht="18.75" thickBot="1">
      <c r="A39" s="51">
        <v>44227</v>
      </c>
      <c r="B39" s="74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6"/>
      <c r="R39" s="77">
        <f t="shared" si="0"/>
        <v>0</v>
      </c>
    </row>
  </sheetData>
  <mergeCells count="4">
    <mergeCell ref="A3:A5"/>
    <mergeCell ref="B3:G4"/>
    <mergeCell ref="H3:Q4"/>
    <mergeCell ref="R3:R5"/>
  </mergeCells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I14" sqref="H14:I14"/>
    </sheetView>
  </sheetViews>
  <sheetFormatPr defaultRowHeight="15.75"/>
  <cols>
    <col min="1" max="1" width="16.42578125" bestFit="1" customWidth="1"/>
    <col min="2" max="2" width="10.7109375" bestFit="1" customWidth="1"/>
    <col min="5" max="5" width="11.28515625" bestFit="1" customWidth="1"/>
    <col min="6" max="6" width="10.7109375" bestFit="1" customWidth="1"/>
    <col min="18" max="18" width="10.7109375" bestFit="1" customWidth="1"/>
  </cols>
  <sheetData>
    <row r="1" spans="1:18" ht="18.75" thickBot="1">
      <c r="B1" s="44" t="s">
        <v>28</v>
      </c>
      <c r="C1" s="55"/>
      <c r="D1" s="54" t="s">
        <v>29</v>
      </c>
      <c r="E1" s="53">
        <f>R7</f>
        <v>0</v>
      </c>
      <c r="F1" s="52" t="s">
        <v>30</v>
      </c>
      <c r="G1" s="53">
        <f>C1-E1</f>
        <v>0</v>
      </c>
    </row>
    <row r="3" spans="1:18" ht="15.75" customHeight="1">
      <c r="A3" s="92"/>
      <c r="B3" s="94" t="s">
        <v>31</v>
      </c>
      <c r="C3" s="95"/>
      <c r="D3" s="95"/>
      <c r="E3" s="95"/>
      <c r="F3" s="95"/>
      <c r="G3" s="96"/>
      <c r="H3" s="94" t="s">
        <v>32</v>
      </c>
      <c r="I3" s="95"/>
      <c r="J3" s="95"/>
      <c r="K3" s="95"/>
      <c r="L3" s="95"/>
      <c r="M3" s="95"/>
      <c r="N3" s="95"/>
      <c r="O3" s="95"/>
      <c r="P3" s="95"/>
      <c r="Q3" s="96"/>
      <c r="R3" s="100" t="s">
        <v>33</v>
      </c>
    </row>
    <row r="4" spans="1:18" ht="15.75" customHeight="1">
      <c r="A4" s="92"/>
      <c r="B4" s="97"/>
      <c r="C4" s="98"/>
      <c r="D4" s="98"/>
      <c r="E4" s="98"/>
      <c r="F4" s="98"/>
      <c r="G4" s="99"/>
      <c r="H4" s="97"/>
      <c r="I4" s="98"/>
      <c r="J4" s="98"/>
      <c r="K4" s="98"/>
      <c r="L4" s="98"/>
      <c r="M4" s="98"/>
      <c r="N4" s="98"/>
      <c r="O4" s="98"/>
      <c r="P4" s="98"/>
      <c r="Q4" s="99"/>
      <c r="R4" s="100"/>
    </row>
    <row r="5" spans="1:18" ht="18.75" thickBot="1">
      <c r="A5" s="93"/>
      <c r="B5" s="45" t="s">
        <v>34</v>
      </c>
      <c r="C5" s="45" t="s">
        <v>35</v>
      </c>
      <c r="D5" s="45" t="s">
        <v>36</v>
      </c>
      <c r="E5" s="45" t="s">
        <v>37</v>
      </c>
      <c r="F5" s="45" t="s">
        <v>38</v>
      </c>
      <c r="G5" s="45" t="s">
        <v>39</v>
      </c>
      <c r="H5" s="45" t="s">
        <v>40</v>
      </c>
      <c r="I5" s="45" t="s">
        <v>41</v>
      </c>
      <c r="J5" s="45" t="s">
        <v>42</v>
      </c>
      <c r="K5" s="45" t="s">
        <v>43</v>
      </c>
      <c r="L5" s="45" t="s">
        <v>44</v>
      </c>
      <c r="M5" s="45" t="s">
        <v>45</v>
      </c>
      <c r="N5" s="45" t="s">
        <v>46</v>
      </c>
      <c r="O5" s="45" t="s">
        <v>47</v>
      </c>
      <c r="P5" s="45" t="s">
        <v>48</v>
      </c>
      <c r="Q5" s="45" t="s">
        <v>49</v>
      </c>
      <c r="R5" s="101"/>
    </row>
    <row r="6" spans="1:18" ht="18.75" thickBot="1">
      <c r="A6" s="46" t="s">
        <v>50</v>
      </c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9"/>
      <c r="R6" s="19">
        <f t="shared" ref="R6:R39" si="0">SUM(B6:Q6)</f>
        <v>0</v>
      </c>
    </row>
    <row r="7" spans="1:18" ht="18">
      <c r="A7" s="50" t="s">
        <v>51</v>
      </c>
      <c r="B7" s="19">
        <f t="shared" ref="B7:Q7" si="1">SUM(B9:B39)</f>
        <v>0</v>
      </c>
      <c r="C7" s="19">
        <f t="shared" si="1"/>
        <v>0</v>
      </c>
      <c r="D7" s="19">
        <f t="shared" si="1"/>
        <v>0</v>
      </c>
      <c r="E7" s="19">
        <f t="shared" si="1"/>
        <v>0</v>
      </c>
      <c r="F7" s="19">
        <f t="shared" si="1"/>
        <v>0</v>
      </c>
      <c r="G7" s="19">
        <f t="shared" si="1"/>
        <v>0</v>
      </c>
      <c r="H7" s="19">
        <f t="shared" si="1"/>
        <v>0</v>
      </c>
      <c r="I7" s="19">
        <f t="shared" si="1"/>
        <v>0</v>
      </c>
      <c r="J7" s="19">
        <f t="shared" si="1"/>
        <v>0</v>
      </c>
      <c r="K7" s="19">
        <f t="shared" si="1"/>
        <v>0</v>
      </c>
      <c r="L7" s="19">
        <f t="shared" si="1"/>
        <v>0</v>
      </c>
      <c r="M7" s="19">
        <f t="shared" si="1"/>
        <v>0</v>
      </c>
      <c r="N7" s="19">
        <f t="shared" si="1"/>
        <v>0</v>
      </c>
      <c r="O7" s="19">
        <f t="shared" si="1"/>
        <v>0</v>
      </c>
      <c r="P7" s="19">
        <f t="shared" si="1"/>
        <v>0</v>
      </c>
      <c r="Q7" s="19">
        <f t="shared" si="1"/>
        <v>0</v>
      </c>
      <c r="R7" s="19">
        <f t="shared" si="0"/>
        <v>0</v>
      </c>
    </row>
    <row r="8" spans="1:18" ht="18.75" thickBot="1">
      <c r="A8" s="50" t="s">
        <v>30</v>
      </c>
      <c r="B8" s="19">
        <f>B6-B7</f>
        <v>0</v>
      </c>
      <c r="C8" s="19">
        <f t="shared" ref="C8:Q8" si="2">C6-C7</f>
        <v>0</v>
      </c>
      <c r="D8" s="19">
        <f t="shared" si="2"/>
        <v>0</v>
      </c>
      <c r="E8" s="19">
        <f>E6-E7</f>
        <v>0</v>
      </c>
      <c r="F8" s="19">
        <f t="shared" si="2"/>
        <v>0</v>
      </c>
      <c r="G8" s="19">
        <f t="shared" si="2"/>
        <v>0</v>
      </c>
      <c r="H8" s="19">
        <f t="shared" si="2"/>
        <v>0</v>
      </c>
      <c r="I8" s="19">
        <f t="shared" si="2"/>
        <v>0</v>
      </c>
      <c r="J8" s="19">
        <f t="shared" si="2"/>
        <v>0</v>
      </c>
      <c r="K8" s="19">
        <f t="shared" si="2"/>
        <v>0</v>
      </c>
      <c r="L8" s="19">
        <f t="shared" si="2"/>
        <v>0</v>
      </c>
      <c r="M8" s="19">
        <f t="shared" si="2"/>
        <v>0</v>
      </c>
      <c r="N8" s="19">
        <f t="shared" si="2"/>
        <v>0</v>
      </c>
      <c r="O8" s="19">
        <f t="shared" si="2"/>
        <v>0</v>
      </c>
      <c r="P8" s="19">
        <f t="shared" si="2"/>
        <v>0</v>
      </c>
      <c r="Q8" s="19">
        <f t="shared" si="2"/>
        <v>0</v>
      </c>
      <c r="R8" s="19">
        <f t="shared" si="0"/>
        <v>0</v>
      </c>
    </row>
    <row r="9" spans="1:18" ht="18">
      <c r="A9" s="51">
        <v>44197</v>
      </c>
      <c r="B9" s="6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70"/>
      <c r="R9" s="77">
        <f t="shared" si="0"/>
        <v>0</v>
      </c>
    </row>
    <row r="10" spans="1:18" ht="18">
      <c r="A10" s="51">
        <v>44198</v>
      </c>
      <c r="B10" s="71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3"/>
      <c r="R10" s="77">
        <f t="shared" si="0"/>
        <v>0</v>
      </c>
    </row>
    <row r="11" spans="1:18" ht="18">
      <c r="A11" s="51">
        <v>44199</v>
      </c>
      <c r="B11" s="71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3"/>
      <c r="R11" s="77">
        <f t="shared" si="0"/>
        <v>0</v>
      </c>
    </row>
    <row r="12" spans="1:18" ht="18">
      <c r="A12" s="51">
        <v>44200</v>
      </c>
      <c r="B12" s="71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3"/>
      <c r="R12" s="77">
        <f t="shared" si="0"/>
        <v>0</v>
      </c>
    </row>
    <row r="13" spans="1:18" ht="18">
      <c r="A13" s="51">
        <v>44201</v>
      </c>
      <c r="B13" s="7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3"/>
      <c r="R13" s="77">
        <f t="shared" si="0"/>
        <v>0</v>
      </c>
    </row>
    <row r="14" spans="1:18" ht="18">
      <c r="A14" s="51">
        <v>44202</v>
      </c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  <c r="R14" s="77">
        <f t="shared" si="0"/>
        <v>0</v>
      </c>
    </row>
    <row r="15" spans="1:18" ht="18">
      <c r="A15" s="51">
        <v>44203</v>
      </c>
      <c r="B15" s="71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3"/>
      <c r="R15" s="77">
        <f t="shared" si="0"/>
        <v>0</v>
      </c>
    </row>
    <row r="16" spans="1:18" ht="18">
      <c r="A16" s="51">
        <v>44204</v>
      </c>
      <c r="B16" s="71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  <c r="R16" s="77">
        <f t="shared" si="0"/>
        <v>0</v>
      </c>
    </row>
    <row r="17" spans="1:18" ht="18">
      <c r="A17" s="51">
        <v>44205</v>
      </c>
      <c r="B17" s="71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  <c r="R17" s="77">
        <f t="shared" si="0"/>
        <v>0</v>
      </c>
    </row>
    <row r="18" spans="1:18" ht="18">
      <c r="A18" s="51">
        <v>44206</v>
      </c>
      <c r="B18" s="71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  <c r="R18" s="77">
        <f t="shared" si="0"/>
        <v>0</v>
      </c>
    </row>
    <row r="19" spans="1:18" ht="18">
      <c r="A19" s="51">
        <v>44207</v>
      </c>
      <c r="B19" s="71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  <c r="R19" s="77">
        <f t="shared" si="0"/>
        <v>0</v>
      </c>
    </row>
    <row r="20" spans="1:18" ht="18">
      <c r="A20" s="51">
        <v>44208</v>
      </c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3"/>
      <c r="R20" s="77">
        <f t="shared" si="0"/>
        <v>0</v>
      </c>
    </row>
    <row r="21" spans="1:18" ht="18">
      <c r="A21" s="51">
        <v>44209</v>
      </c>
      <c r="B21" s="7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3"/>
      <c r="R21" s="77">
        <f t="shared" si="0"/>
        <v>0</v>
      </c>
    </row>
    <row r="22" spans="1:18" ht="18">
      <c r="A22" s="51">
        <v>44210</v>
      </c>
      <c r="B22" s="71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  <c r="R22" s="77">
        <f t="shared" si="0"/>
        <v>0</v>
      </c>
    </row>
    <row r="23" spans="1:18" ht="18">
      <c r="A23" s="51">
        <v>44211</v>
      </c>
      <c r="B23" s="71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7">
        <f t="shared" si="0"/>
        <v>0</v>
      </c>
    </row>
    <row r="24" spans="1:18" ht="18">
      <c r="A24" s="51">
        <v>44212</v>
      </c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/>
      <c r="R24" s="77">
        <f t="shared" si="0"/>
        <v>0</v>
      </c>
    </row>
    <row r="25" spans="1:18" ht="18">
      <c r="A25" s="51">
        <v>44213</v>
      </c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  <c r="R25" s="77">
        <f t="shared" si="0"/>
        <v>0</v>
      </c>
    </row>
    <row r="26" spans="1:18" ht="18">
      <c r="A26" s="51">
        <v>44214</v>
      </c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3"/>
      <c r="R26" s="77">
        <f t="shared" si="0"/>
        <v>0</v>
      </c>
    </row>
    <row r="27" spans="1:18" ht="18">
      <c r="A27" s="51">
        <v>44215</v>
      </c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3"/>
      <c r="R27" s="77">
        <f t="shared" si="0"/>
        <v>0</v>
      </c>
    </row>
    <row r="28" spans="1:18" ht="18">
      <c r="A28" s="51">
        <v>44216</v>
      </c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3"/>
      <c r="R28" s="77">
        <f t="shared" si="0"/>
        <v>0</v>
      </c>
    </row>
    <row r="29" spans="1:18" ht="18">
      <c r="A29" s="51">
        <v>44217</v>
      </c>
      <c r="B29" s="7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3"/>
      <c r="R29" s="77">
        <f t="shared" si="0"/>
        <v>0</v>
      </c>
    </row>
    <row r="30" spans="1:18" ht="18">
      <c r="A30" s="51">
        <v>44218</v>
      </c>
      <c r="B30" s="71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/>
      <c r="R30" s="77">
        <f t="shared" si="0"/>
        <v>0</v>
      </c>
    </row>
    <row r="31" spans="1:18" ht="18">
      <c r="A31" s="51">
        <v>44219</v>
      </c>
      <c r="B31" s="71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3"/>
      <c r="R31" s="77">
        <f t="shared" si="0"/>
        <v>0</v>
      </c>
    </row>
    <row r="32" spans="1:18" ht="18">
      <c r="A32" s="51">
        <v>44220</v>
      </c>
      <c r="B32" s="71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3"/>
      <c r="R32" s="77">
        <f t="shared" si="0"/>
        <v>0</v>
      </c>
    </row>
    <row r="33" spans="1:18" ht="18">
      <c r="A33" s="51">
        <v>44221</v>
      </c>
      <c r="B33" s="71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3"/>
      <c r="R33" s="77">
        <f t="shared" si="0"/>
        <v>0</v>
      </c>
    </row>
    <row r="34" spans="1:18" ht="18">
      <c r="A34" s="51">
        <v>44222</v>
      </c>
      <c r="B34" s="71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3"/>
      <c r="R34" s="77">
        <f t="shared" si="0"/>
        <v>0</v>
      </c>
    </row>
    <row r="35" spans="1:18" ht="18">
      <c r="A35" s="51">
        <v>44223</v>
      </c>
      <c r="B35" s="7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  <c r="R35" s="77">
        <f t="shared" si="0"/>
        <v>0</v>
      </c>
    </row>
    <row r="36" spans="1:18" ht="18">
      <c r="A36" s="51">
        <v>44224</v>
      </c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3"/>
      <c r="R36" s="77">
        <f t="shared" si="0"/>
        <v>0</v>
      </c>
    </row>
    <row r="37" spans="1:18" ht="18">
      <c r="A37" s="51">
        <v>44225</v>
      </c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3"/>
      <c r="R37" s="77">
        <f t="shared" si="0"/>
        <v>0</v>
      </c>
    </row>
    <row r="38" spans="1:18" ht="18">
      <c r="A38" s="51">
        <v>44226</v>
      </c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3"/>
      <c r="R38" s="77">
        <f t="shared" si="0"/>
        <v>0</v>
      </c>
    </row>
    <row r="39" spans="1:18" ht="18.75" thickBot="1">
      <c r="A39" s="51">
        <v>44227</v>
      </c>
      <c r="B39" s="74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6"/>
      <c r="R39" s="77">
        <f t="shared" si="0"/>
        <v>0</v>
      </c>
    </row>
  </sheetData>
  <mergeCells count="4">
    <mergeCell ref="A3:A5"/>
    <mergeCell ref="B3:G4"/>
    <mergeCell ref="H3:Q4"/>
    <mergeCell ref="R3:R5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N8" sqref="N8"/>
    </sheetView>
  </sheetViews>
  <sheetFormatPr defaultRowHeight="15.75"/>
  <cols>
    <col min="1" max="2" width="11.28515625" bestFit="1" customWidth="1"/>
    <col min="3" max="3" width="14.42578125" bestFit="1" customWidth="1"/>
    <col min="4" max="4" width="11.28515625" bestFit="1" customWidth="1"/>
    <col min="5" max="5" width="11.28515625" customWidth="1"/>
    <col min="6" max="6" width="14.42578125" bestFit="1" customWidth="1"/>
    <col min="7" max="11" width="11.28515625" customWidth="1"/>
    <col min="12" max="12" width="11.42578125" bestFit="1" customWidth="1"/>
    <col min="13" max="13" width="11.42578125" customWidth="1"/>
    <col min="14" max="14" width="31.140625" customWidth="1"/>
  </cols>
  <sheetData>
    <row r="1" spans="1:14" ht="16.5">
      <c r="A1" s="19" t="s">
        <v>64</v>
      </c>
      <c r="B1" s="19">
        <v>10</v>
      </c>
      <c r="C1" s="19" t="s">
        <v>65</v>
      </c>
    </row>
    <row r="3" spans="1:14" ht="18">
      <c r="A3" s="50" t="s">
        <v>52</v>
      </c>
      <c r="B3" s="50" t="s">
        <v>53</v>
      </c>
      <c r="C3" s="57" t="s">
        <v>54</v>
      </c>
      <c r="D3" s="57" t="s">
        <v>55</v>
      </c>
      <c r="E3" s="57" t="s">
        <v>63</v>
      </c>
      <c r="F3" s="58" t="s">
        <v>56</v>
      </c>
      <c r="G3" s="58" t="s">
        <v>59</v>
      </c>
      <c r="H3" s="58" t="s">
        <v>66</v>
      </c>
      <c r="I3" s="50" t="s">
        <v>60</v>
      </c>
      <c r="J3" s="50" t="s">
        <v>61</v>
      </c>
      <c r="K3" s="57" t="s">
        <v>62</v>
      </c>
      <c r="L3" s="50" t="s">
        <v>57</v>
      </c>
      <c r="M3" s="50" t="s">
        <v>77</v>
      </c>
      <c r="N3" s="50" t="s">
        <v>58</v>
      </c>
    </row>
    <row r="4" spans="1:14" ht="16.5">
      <c r="A4" s="64" t="s">
        <v>74</v>
      </c>
      <c r="B4" s="59" t="s">
        <v>76</v>
      </c>
      <c r="C4" s="63">
        <v>43895</v>
      </c>
      <c r="D4" s="60">
        <v>2000</v>
      </c>
      <c r="E4" s="60">
        <v>100</v>
      </c>
      <c r="F4" s="61"/>
      <c r="G4" s="62"/>
      <c r="H4" s="62"/>
      <c r="I4" s="59">
        <f>IF(ISBLANK(G4),IF(ISBLANK(D4),"-",IF(ABS(D4*E4*0.001425)*$B$1/10&lt;20,20,ROUNDDOWN(D4*E4*0.001425*$B$1/10,0))),IF(ABS(H4*G4*0.001425)*$B$1/10&lt;20,20*2,ROUNDDOWN(H4*G4*0.001425*$B$1/10*2,0)))</f>
        <v>285</v>
      </c>
      <c r="J4" s="59" t="str">
        <f>IF(ISBLANK(G4),"-",ROUND(H4*G4*0.003,0))</f>
        <v>-</v>
      </c>
      <c r="K4" s="60"/>
      <c r="L4" s="59" t="str">
        <f t="shared" ref="L4:L50" si="0">IF(ISBLANK(G4),"-",G4*H4-G4*E4-I4-J4)</f>
        <v>-</v>
      </c>
      <c r="M4" s="65" t="str">
        <f t="shared" ref="M4:M50" si="1">IF(L4="-","-",(L4+K4)/(D4*E4))</f>
        <v>-</v>
      </c>
      <c r="N4" s="59" t="s">
        <v>80</v>
      </c>
    </row>
    <row r="5" spans="1:14" ht="16.5">
      <c r="A5" s="64"/>
      <c r="B5" s="59"/>
      <c r="C5" s="63">
        <v>44124</v>
      </c>
      <c r="D5" s="60">
        <v>2000</v>
      </c>
      <c r="E5" s="60">
        <v>103</v>
      </c>
      <c r="F5" s="62"/>
      <c r="G5" s="62"/>
      <c r="H5" s="62"/>
      <c r="I5" s="59">
        <f t="shared" ref="I5:I50" si="2">IF(ISBLANK(G5),IF(ISBLANK(D5),"-",IF(ABS(D5*E5*0.001425)*$B$1/10&lt;20,20,ROUNDDOWN(D5*E5*0.001425*$B$1/10,0))),IF(ABS(H5*G5*0.001425)*$B$1/10&lt;20,20*2,ROUNDDOWN(H5*G5*0.001425*$B$1/10*2,0)))</f>
        <v>293</v>
      </c>
      <c r="J5" s="59" t="str">
        <f t="shared" ref="J5:J50" si="3">IF(ISBLANK(G5),"-",ROUND(H5*G5*0.003,0))</f>
        <v>-</v>
      </c>
      <c r="K5" s="60"/>
      <c r="L5" s="59" t="str">
        <f t="shared" si="0"/>
        <v>-</v>
      </c>
      <c r="M5" s="65" t="str">
        <f t="shared" si="1"/>
        <v>-</v>
      </c>
      <c r="N5" s="59"/>
    </row>
    <row r="6" spans="1:14" ht="16.5">
      <c r="A6" s="64"/>
      <c r="B6" s="59"/>
      <c r="C6" s="63"/>
      <c r="D6" s="60"/>
      <c r="E6" s="60"/>
      <c r="F6" s="62"/>
      <c r="G6" s="62"/>
      <c r="H6" s="62"/>
      <c r="I6" s="59" t="str">
        <f t="shared" si="2"/>
        <v>-</v>
      </c>
      <c r="J6" s="59" t="str">
        <f t="shared" si="3"/>
        <v>-</v>
      </c>
      <c r="K6" s="60"/>
      <c r="L6" s="59" t="str">
        <f t="shared" si="0"/>
        <v>-</v>
      </c>
      <c r="M6" s="65" t="str">
        <f t="shared" si="1"/>
        <v>-</v>
      </c>
      <c r="N6" s="59"/>
    </row>
    <row r="7" spans="1:14" ht="16.5">
      <c r="A7" s="64"/>
      <c r="B7" s="59"/>
      <c r="C7" s="63"/>
      <c r="D7" s="60"/>
      <c r="E7" s="60"/>
      <c r="F7" s="62"/>
      <c r="G7" s="62"/>
      <c r="H7" s="62"/>
      <c r="I7" s="59" t="str">
        <f t="shared" si="2"/>
        <v>-</v>
      </c>
      <c r="J7" s="59" t="str">
        <f t="shared" si="3"/>
        <v>-</v>
      </c>
      <c r="K7" s="60"/>
      <c r="L7" s="59" t="str">
        <f t="shared" si="0"/>
        <v>-</v>
      </c>
      <c r="M7" s="65" t="str">
        <f t="shared" si="1"/>
        <v>-</v>
      </c>
      <c r="N7" s="59"/>
    </row>
    <row r="8" spans="1:14" ht="16.5">
      <c r="A8" s="64"/>
      <c r="B8" s="59"/>
      <c r="C8" s="63"/>
      <c r="D8" s="60"/>
      <c r="E8" s="60"/>
      <c r="F8" s="62"/>
      <c r="G8" s="62"/>
      <c r="H8" s="62"/>
      <c r="I8" s="59" t="str">
        <f t="shared" si="2"/>
        <v>-</v>
      </c>
      <c r="J8" s="59" t="str">
        <f t="shared" si="3"/>
        <v>-</v>
      </c>
      <c r="K8" s="60"/>
      <c r="L8" s="59" t="str">
        <f t="shared" si="0"/>
        <v>-</v>
      </c>
      <c r="M8" s="65" t="str">
        <f t="shared" si="1"/>
        <v>-</v>
      </c>
      <c r="N8" s="59"/>
    </row>
    <row r="9" spans="1:14" ht="16.5">
      <c r="A9" s="64"/>
      <c r="B9" s="59"/>
      <c r="C9" s="63"/>
      <c r="D9" s="60"/>
      <c r="E9" s="60"/>
      <c r="F9" s="62"/>
      <c r="G9" s="62"/>
      <c r="H9" s="62"/>
      <c r="I9" s="59" t="str">
        <f t="shared" si="2"/>
        <v>-</v>
      </c>
      <c r="J9" s="59" t="str">
        <f t="shared" si="3"/>
        <v>-</v>
      </c>
      <c r="K9" s="60"/>
      <c r="L9" s="59" t="str">
        <f t="shared" si="0"/>
        <v>-</v>
      </c>
      <c r="M9" s="65" t="str">
        <f t="shared" si="1"/>
        <v>-</v>
      </c>
      <c r="N9" s="59"/>
    </row>
    <row r="10" spans="1:14" ht="16.5">
      <c r="A10" s="64"/>
      <c r="B10" s="59"/>
      <c r="C10" s="63"/>
      <c r="D10" s="60"/>
      <c r="E10" s="60"/>
      <c r="F10" s="62"/>
      <c r="G10" s="62"/>
      <c r="H10" s="62"/>
      <c r="I10" s="59" t="str">
        <f t="shared" si="2"/>
        <v>-</v>
      </c>
      <c r="J10" s="59" t="str">
        <f t="shared" si="3"/>
        <v>-</v>
      </c>
      <c r="K10" s="60"/>
      <c r="L10" s="59" t="str">
        <f t="shared" si="0"/>
        <v>-</v>
      </c>
      <c r="M10" s="65" t="str">
        <f t="shared" si="1"/>
        <v>-</v>
      </c>
      <c r="N10" s="59"/>
    </row>
    <row r="11" spans="1:14" ht="16.5">
      <c r="A11" s="64"/>
      <c r="B11" s="59"/>
      <c r="C11" s="63"/>
      <c r="D11" s="60"/>
      <c r="E11" s="60"/>
      <c r="F11" s="62"/>
      <c r="G11" s="62"/>
      <c r="H11" s="62"/>
      <c r="I11" s="59" t="str">
        <f t="shared" si="2"/>
        <v>-</v>
      </c>
      <c r="J11" s="59" t="str">
        <f t="shared" si="3"/>
        <v>-</v>
      </c>
      <c r="K11" s="60"/>
      <c r="L11" s="59" t="str">
        <f t="shared" si="0"/>
        <v>-</v>
      </c>
      <c r="M11" s="65" t="str">
        <f t="shared" si="1"/>
        <v>-</v>
      </c>
      <c r="N11" s="59"/>
    </row>
    <row r="12" spans="1:14" ht="16.5">
      <c r="A12" s="64"/>
      <c r="B12" s="59"/>
      <c r="C12" s="63"/>
      <c r="D12" s="60"/>
      <c r="E12" s="60"/>
      <c r="F12" s="62"/>
      <c r="G12" s="62"/>
      <c r="H12" s="62"/>
      <c r="I12" s="59" t="str">
        <f t="shared" si="2"/>
        <v>-</v>
      </c>
      <c r="J12" s="59" t="str">
        <f t="shared" si="3"/>
        <v>-</v>
      </c>
      <c r="K12" s="60"/>
      <c r="L12" s="59" t="str">
        <f t="shared" si="0"/>
        <v>-</v>
      </c>
      <c r="M12" s="65" t="str">
        <f t="shared" si="1"/>
        <v>-</v>
      </c>
      <c r="N12" s="59"/>
    </row>
    <row r="13" spans="1:14" ht="16.5">
      <c r="A13" s="64" t="s">
        <v>73</v>
      </c>
      <c r="B13" s="59" t="s">
        <v>75</v>
      </c>
      <c r="C13" s="66">
        <v>43895</v>
      </c>
      <c r="D13" s="67">
        <v>2000</v>
      </c>
      <c r="E13" s="67">
        <v>100</v>
      </c>
      <c r="F13" s="61">
        <v>44125</v>
      </c>
      <c r="G13" s="62">
        <v>2000</v>
      </c>
      <c r="H13" s="62">
        <v>102</v>
      </c>
      <c r="I13" s="59">
        <f t="shared" si="2"/>
        <v>581</v>
      </c>
      <c r="J13" s="59">
        <f t="shared" si="3"/>
        <v>612</v>
      </c>
      <c r="K13" s="60"/>
      <c r="L13" s="59">
        <f t="shared" si="0"/>
        <v>2807</v>
      </c>
      <c r="M13" s="65">
        <f t="shared" si="1"/>
        <v>1.4035000000000001E-2</v>
      </c>
      <c r="N13" s="59"/>
    </row>
    <row r="14" spans="1:14" ht="16.5">
      <c r="A14" s="64"/>
      <c r="B14" s="59"/>
      <c r="C14" s="63">
        <v>44124</v>
      </c>
      <c r="D14" s="60">
        <v>2000</v>
      </c>
      <c r="E14" s="60">
        <v>103</v>
      </c>
      <c r="F14" s="62"/>
      <c r="G14" s="62"/>
      <c r="H14" s="62"/>
      <c r="I14" s="59">
        <f t="shared" si="2"/>
        <v>293</v>
      </c>
      <c r="J14" s="59" t="str">
        <f t="shared" si="3"/>
        <v>-</v>
      </c>
      <c r="K14" s="60"/>
      <c r="L14" s="59" t="str">
        <f t="shared" si="0"/>
        <v>-</v>
      </c>
      <c r="M14" s="65" t="str">
        <f t="shared" si="1"/>
        <v>-</v>
      </c>
      <c r="N14" s="59"/>
    </row>
    <row r="15" spans="1:14" ht="16.5">
      <c r="A15" s="64"/>
      <c r="B15" s="59"/>
      <c r="C15" s="63"/>
      <c r="D15" s="60"/>
      <c r="E15" s="60"/>
      <c r="F15" s="62"/>
      <c r="G15" s="62"/>
      <c r="H15" s="62"/>
      <c r="I15" s="59" t="str">
        <f t="shared" si="2"/>
        <v>-</v>
      </c>
      <c r="J15" s="59" t="str">
        <f t="shared" si="3"/>
        <v>-</v>
      </c>
      <c r="K15" s="60"/>
      <c r="L15" s="59" t="str">
        <f t="shared" si="0"/>
        <v>-</v>
      </c>
      <c r="M15" s="65" t="str">
        <f t="shared" si="1"/>
        <v>-</v>
      </c>
      <c r="N15" s="59"/>
    </row>
    <row r="16" spans="1:14" ht="16.5">
      <c r="A16" s="64"/>
      <c r="B16" s="59"/>
      <c r="C16" s="63"/>
      <c r="D16" s="60"/>
      <c r="E16" s="60"/>
      <c r="F16" s="62"/>
      <c r="G16" s="62"/>
      <c r="H16" s="62"/>
      <c r="I16" s="59" t="str">
        <f t="shared" si="2"/>
        <v>-</v>
      </c>
      <c r="J16" s="59" t="str">
        <f t="shared" si="3"/>
        <v>-</v>
      </c>
      <c r="K16" s="60"/>
      <c r="L16" s="59" t="str">
        <f t="shared" si="0"/>
        <v>-</v>
      </c>
      <c r="M16" s="65" t="str">
        <f t="shared" si="1"/>
        <v>-</v>
      </c>
      <c r="N16" s="59"/>
    </row>
    <row r="17" spans="1:14" ht="16.5">
      <c r="A17" s="64"/>
      <c r="B17" s="59"/>
      <c r="C17" s="63"/>
      <c r="D17" s="60"/>
      <c r="E17" s="60"/>
      <c r="F17" s="62"/>
      <c r="G17" s="62"/>
      <c r="H17" s="62"/>
      <c r="I17" s="59" t="str">
        <f t="shared" si="2"/>
        <v>-</v>
      </c>
      <c r="J17" s="59" t="str">
        <f t="shared" si="3"/>
        <v>-</v>
      </c>
      <c r="K17" s="60"/>
      <c r="L17" s="59" t="str">
        <f t="shared" si="0"/>
        <v>-</v>
      </c>
      <c r="M17" s="65" t="str">
        <f t="shared" si="1"/>
        <v>-</v>
      </c>
      <c r="N17" s="59"/>
    </row>
    <row r="18" spans="1:14" ht="16.5">
      <c r="A18" s="64"/>
      <c r="B18" s="59"/>
      <c r="C18" s="63"/>
      <c r="D18" s="60"/>
      <c r="E18" s="60"/>
      <c r="F18" s="62"/>
      <c r="G18" s="62"/>
      <c r="H18" s="62"/>
      <c r="I18" s="59" t="str">
        <f t="shared" si="2"/>
        <v>-</v>
      </c>
      <c r="J18" s="59" t="str">
        <f t="shared" si="3"/>
        <v>-</v>
      </c>
      <c r="K18" s="60"/>
      <c r="L18" s="59" t="str">
        <f t="shared" si="0"/>
        <v>-</v>
      </c>
      <c r="M18" s="65" t="str">
        <f t="shared" si="1"/>
        <v>-</v>
      </c>
      <c r="N18" s="59"/>
    </row>
    <row r="19" spans="1:14" ht="16.5">
      <c r="A19" s="64"/>
      <c r="B19" s="59"/>
      <c r="C19" s="63"/>
      <c r="D19" s="60"/>
      <c r="E19" s="60"/>
      <c r="F19" s="62"/>
      <c r="G19" s="62"/>
      <c r="H19" s="62"/>
      <c r="I19" s="59" t="str">
        <f t="shared" si="2"/>
        <v>-</v>
      </c>
      <c r="J19" s="59" t="str">
        <f t="shared" si="3"/>
        <v>-</v>
      </c>
      <c r="K19" s="60"/>
      <c r="L19" s="59" t="str">
        <f t="shared" si="0"/>
        <v>-</v>
      </c>
      <c r="M19" s="65" t="str">
        <f t="shared" si="1"/>
        <v>-</v>
      </c>
      <c r="N19" s="59"/>
    </row>
    <row r="20" spans="1:14" ht="16.5">
      <c r="A20" s="64"/>
      <c r="B20" s="59"/>
      <c r="C20" s="63"/>
      <c r="D20" s="60"/>
      <c r="E20" s="60"/>
      <c r="F20" s="62"/>
      <c r="G20" s="62"/>
      <c r="H20" s="62"/>
      <c r="I20" s="59" t="str">
        <f t="shared" si="2"/>
        <v>-</v>
      </c>
      <c r="J20" s="59" t="str">
        <f t="shared" si="3"/>
        <v>-</v>
      </c>
      <c r="K20" s="60"/>
      <c r="L20" s="59" t="str">
        <f t="shared" si="0"/>
        <v>-</v>
      </c>
      <c r="M20" s="65" t="str">
        <f t="shared" si="1"/>
        <v>-</v>
      </c>
      <c r="N20" s="59"/>
    </row>
    <row r="21" spans="1:14" ht="16.5">
      <c r="A21" s="64"/>
      <c r="B21" s="59"/>
      <c r="C21" s="63"/>
      <c r="D21" s="60"/>
      <c r="E21" s="60"/>
      <c r="F21" s="62"/>
      <c r="G21" s="62"/>
      <c r="H21" s="62"/>
      <c r="I21" s="59" t="str">
        <f t="shared" si="2"/>
        <v>-</v>
      </c>
      <c r="J21" s="59" t="str">
        <f t="shared" si="3"/>
        <v>-</v>
      </c>
      <c r="K21" s="60"/>
      <c r="L21" s="59" t="str">
        <f t="shared" si="0"/>
        <v>-</v>
      </c>
      <c r="M21" s="65" t="str">
        <f t="shared" si="1"/>
        <v>-</v>
      </c>
      <c r="N21" s="59"/>
    </row>
    <row r="22" spans="1:14" ht="16.5">
      <c r="A22" s="64"/>
      <c r="B22" s="59"/>
      <c r="C22" s="63"/>
      <c r="D22" s="60"/>
      <c r="E22" s="60"/>
      <c r="F22" s="62"/>
      <c r="G22" s="62"/>
      <c r="H22" s="62"/>
      <c r="I22" s="59" t="str">
        <f t="shared" si="2"/>
        <v>-</v>
      </c>
      <c r="J22" s="59" t="str">
        <f t="shared" si="3"/>
        <v>-</v>
      </c>
      <c r="K22" s="60"/>
      <c r="L22" s="59" t="str">
        <f t="shared" si="0"/>
        <v>-</v>
      </c>
      <c r="M22" s="65" t="str">
        <f t="shared" si="1"/>
        <v>-</v>
      </c>
      <c r="N22" s="59"/>
    </row>
    <row r="23" spans="1:14" ht="16.5">
      <c r="A23" s="64" t="s">
        <v>73</v>
      </c>
      <c r="B23" s="59" t="s">
        <v>75</v>
      </c>
      <c r="C23" s="66">
        <v>43895</v>
      </c>
      <c r="D23" s="67">
        <v>1000</v>
      </c>
      <c r="E23" s="67">
        <v>100</v>
      </c>
      <c r="F23" s="61">
        <v>44125</v>
      </c>
      <c r="G23" s="62">
        <v>1000</v>
      </c>
      <c r="H23" s="62">
        <v>102</v>
      </c>
      <c r="I23" s="59">
        <f t="shared" si="2"/>
        <v>290</v>
      </c>
      <c r="J23" s="59">
        <f t="shared" si="3"/>
        <v>306</v>
      </c>
      <c r="K23" s="60"/>
      <c r="L23" s="59">
        <f t="shared" si="0"/>
        <v>1404</v>
      </c>
      <c r="M23" s="65">
        <f t="shared" si="1"/>
        <v>1.404E-2</v>
      </c>
      <c r="N23" s="59"/>
    </row>
    <row r="24" spans="1:14" ht="16.5">
      <c r="A24" s="64"/>
      <c r="B24" s="59"/>
      <c r="C24" s="66">
        <v>43895</v>
      </c>
      <c r="D24" s="67">
        <v>1000</v>
      </c>
      <c r="E24" s="67">
        <v>100</v>
      </c>
      <c r="F24" s="62"/>
      <c r="G24" s="62"/>
      <c r="H24" s="62"/>
      <c r="I24" s="59">
        <f t="shared" si="2"/>
        <v>142</v>
      </c>
      <c r="J24" s="59" t="str">
        <f t="shared" si="3"/>
        <v>-</v>
      </c>
      <c r="K24" s="60"/>
      <c r="L24" s="59" t="str">
        <f t="shared" si="0"/>
        <v>-</v>
      </c>
      <c r="M24" s="65" t="str">
        <f t="shared" si="1"/>
        <v>-</v>
      </c>
      <c r="N24" s="59"/>
    </row>
    <row r="25" spans="1:14" ht="16.5">
      <c r="A25" s="64"/>
      <c r="B25" s="59"/>
      <c r="C25" s="63">
        <v>44124</v>
      </c>
      <c r="D25" s="60">
        <v>2000</v>
      </c>
      <c r="E25" s="60">
        <v>103</v>
      </c>
      <c r="F25" s="62"/>
      <c r="G25" s="62"/>
      <c r="H25" s="62"/>
      <c r="I25" s="59">
        <f t="shared" si="2"/>
        <v>293</v>
      </c>
      <c r="J25" s="59" t="str">
        <f t="shared" si="3"/>
        <v>-</v>
      </c>
      <c r="K25" s="60"/>
      <c r="L25" s="59" t="str">
        <f t="shared" si="0"/>
        <v>-</v>
      </c>
      <c r="M25" s="65" t="str">
        <f t="shared" si="1"/>
        <v>-</v>
      </c>
      <c r="N25" s="59"/>
    </row>
    <row r="26" spans="1:14" ht="16.5">
      <c r="A26" s="64"/>
      <c r="B26" s="59"/>
      <c r="C26" s="63"/>
      <c r="D26" s="60"/>
      <c r="E26" s="60"/>
      <c r="F26" s="62"/>
      <c r="G26" s="62"/>
      <c r="H26" s="62"/>
      <c r="I26" s="59" t="str">
        <f t="shared" si="2"/>
        <v>-</v>
      </c>
      <c r="J26" s="59" t="str">
        <f t="shared" si="3"/>
        <v>-</v>
      </c>
      <c r="K26" s="60"/>
      <c r="L26" s="59" t="str">
        <f t="shared" si="0"/>
        <v>-</v>
      </c>
      <c r="M26" s="65" t="str">
        <f t="shared" si="1"/>
        <v>-</v>
      </c>
      <c r="N26" s="59"/>
    </row>
    <row r="27" spans="1:14" ht="16.5">
      <c r="A27" s="64"/>
      <c r="B27" s="59"/>
      <c r="C27" s="63"/>
      <c r="D27" s="60"/>
      <c r="E27" s="60"/>
      <c r="F27" s="62"/>
      <c r="G27" s="62"/>
      <c r="H27" s="62"/>
      <c r="I27" s="59" t="str">
        <f t="shared" si="2"/>
        <v>-</v>
      </c>
      <c r="J27" s="59" t="str">
        <f t="shared" si="3"/>
        <v>-</v>
      </c>
      <c r="K27" s="60"/>
      <c r="L27" s="59" t="str">
        <f t="shared" si="0"/>
        <v>-</v>
      </c>
      <c r="M27" s="65" t="str">
        <f t="shared" si="1"/>
        <v>-</v>
      </c>
      <c r="N27" s="59"/>
    </row>
    <row r="28" spans="1:14" ht="16.5">
      <c r="A28" s="64" t="s">
        <v>73</v>
      </c>
      <c r="B28" s="59" t="s">
        <v>75</v>
      </c>
      <c r="C28" s="63">
        <v>43895</v>
      </c>
      <c r="D28" s="60">
        <v>1000</v>
      </c>
      <c r="E28" s="60">
        <v>100</v>
      </c>
      <c r="F28" s="61"/>
      <c r="G28" s="62"/>
      <c r="H28" s="62"/>
      <c r="I28" s="59">
        <f t="shared" ref="I28" si="4">IF(ISBLANK(G28),IF(ISBLANK(D28),"-",IF(ABS(D28*E28*0.001425)*$B$1/10&lt;20,20,ROUNDDOWN(D28*E28*0.001425*$B$1/10,0))),IF(ABS(H28*G28*0.001425)*$B$1/10&lt;20,20*2,ROUNDDOWN(H28*G28*0.001425*$B$1/10*2,0)))</f>
        <v>142</v>
      </c>
      <c r="J28" s="59" t="str">
        <f t="shared" ref="J28" si="5">IF(ISBLANK(G28),"-",ROUND(H28*G28*0.003,0))</f>
        <v>-</v>
      </c>
      <c r="K28" s="60">
        <v>1000</v>
      </c>
      <c r="L28" s="59" t="str">
        <f t="shared" si="0"/>
        <v>-</v>
      </c>
      <c r="M28" s="65" t="str">
        <f t="shared" si="1"/>
        <v>-</v>
      </c>
      <c r="N28" s="59"/>
    </row>
    <row r="29" spans="1:14" ht="16.5">
      <c r="A29" s="64"/>
      <c r="B29" s="59"/>
      <c r="C29" s="63"/>
      <c r="D29" s="60"/>
      <c r="E29" s="60"/>
      <c r="F29" s="62"/>
      <c r="G29" s="62"/>
      <c r="H29" s="62"/>
      <c r="I29" s="59" t="str">
        <f t="shared" si="2"/>
        <v>-</v>
      </c>
      <c r="J29" s="59" t="str">
        <f t="shared" si="3"/>
        <v>-</v>
      </c>
      <c r="K29" s="60"/>
      <c r="L29" s="59" t="str">
        <f t="shared" si="0"/>
        <v>-</v>
      </c>
      <c r="M29" s="65" t="str">
        <f t="shared" si="1"/>
        <v>-</v>
      </c>
      <c r="N29" s="59"/>
    </row>
    <row r="30" spans="1:14" ht="16.5">
      <c r="A30" s="64"/>
      <c r="B30" s="59"/>
      <c r="C30" s="63"/>
      <c r="D30" s="60"/>
      <c r="E30" s="60"/>
      <c r="F30" s="62"/>
      <c r="G30" s="62"/>
      <c r="H30" s="62"/>
      <c r="I30" s="59" t="str">
        <f t="shared" si="2"/>
        <v>-</v>
      </c>
      <c r="J30" s="59" t="str">
        <f t="shared" si="3"/>
        <v>-</v>
      </c>
      <c r="K30" s="60"/>
      <c r="L30" s="59" t="str">
        <f t="shared" si="0"/>
        <v>-</v>
      </c>
      <c r="M30" s="65" t="str">
        <f t="shared" si="1"/>
        <v>-</v>
      </c>
      <c r="N30" s="59"/>
    </row>
    <row r="31" spans="1:14" ht="16.5">
      <c r="A31" s="64"/>
      <c r="B31" s="59"/>
      <c r="C31" s="63"/>
      <c r="D31" s="60"/>
      <c r="E31" s="60"/>
      <c r="F31" s="62"/>
      <c r="G31" s="62"/>
      <c r="H31" s="62"/>
      <c r="I31" s="59" t="str">
        <f t="shared" si="2"/>
        <v>-</v>
      </c>
      <c r="J31" s="59" t="str">
        <f t="shared" si="3"/>
        <v>-</v>
      </c>
      <c r="K31" s="60"/>
      <c r="L31" s="59" t="str">
        <f t="shared" si="0"/>
        <v>-</v>
      </c>
      <c r="M31" s="65" t="str">
        <f t="shared" si="1"/>
        <v>-</v>
      </c>
      <c r="N31" s="59"/>
    </row>
    <row r="32" spans="1:14" ht="16.5">
      <c r="A32" s="64"/>
      <c r="B32" s="59"/>
      <c r="C32" s="63"/>
      <c r="D32" s="60"/>
      <c r="E32" s="60"/>
      <c r="F32" s="62"/>
      <c r="G32" s="62"/>
      <c r="H32" s="62"/>
      <c r="I32" s="59" t="str">
        <f t="shared" si="2"/>
        <v>-</v>
      </c>
      <c r="J32" s="59" t="str">
        <f t="shared" si="3"/>
        <v>-</v>
      </c>
      <c r="K32" s="60"/>
      <c r="L32" s="59" t="str">
        <f t="shared" si="0"/>
        <v>-</v>
      </c>
      <c r="M32" s="65" t="str">
        <f t="shared" si="1"/>
        <v>-</v>
      </c>
      <c r="N32" s="59"/>
    </row>
    <row r="33" spans="1:14" ht="16.5">
      <c r="A33" s="64"/>
      <c r="B33" s="59"/>
      <c r="C33" s="63"/>
      <c r="D33" s="60"/>
      <c r="E33" s="60"/>
      <c r="F33" s="62"/>
      <c r="G33" s="62"/>
      <c r="H33" s="62"/>
      <c r="I33" s="59" t="str">
        <f t="shared" si="2"/>
        <v>-</v>
      </c>
      <c r="J33" s="59" t="str">
        <f t="shared" si="3"/>
        <v>-</v>
      </c>
      <c r="K33" s="60"/>
      <c r="L33" s="59" t="str">
        <f t="shared" si="0"/>
        <v>-</v>
      </c>
      <c r="M33" s="65" t="str">
        <f t="shared" si="1"/>
        <v>-</v>
      </c>
      <c r="N33" s="59"/>
    </row>
    <row r="34" spans="1:14" ht="16.5">
      <c r="A34" s="64"/>
      <c r="B34" s="59"/>
      <c r="C34" s="63"/>
      <c r="D34" s="60"/>
      <c r="E34" s="60"/>
      <c r="F34" s="62"/>
      <c r="G34" s="62"/>
      <c r="H34" s="62"/>
      <c r="I34" s="59" t="str">
        <f t="shared" si="2"/>
        <v>-</v>
      </c>
      <c r="J34" s="59" t="str">
        <f t="shared" si="3"/>
        <v>-</v>
      </c>
      <c r="K34" s="60"/>
      <c r="L34" s="59" t="str">
        <f t="shared" si="0"/>
        <v>-</v>
      </c>
      <c r="M34" s="65" t="str">
        <f t="shared" si="1"/>
        <v>-</v>
      </c>
      <c r="N34" s="59"/>
    </row>
    <row r="35" spans="1:14" ht="16.5">
      <c r="A35" s="64"/>
      <c r="B35" s="59"/>
      <c r="C35" s="63"/>
      <c r="D35" s="60"/>
      <c r="E35" s="60"/>
      <c r="F35" s="62"/>
      <c r="G35" s="62"/>
      <c r="H35" s="62"/>
      <c r="I35" s="59" t="str">
        <f t="shared" si="2"/>
        <v>-</v>
      </c>
      <c r="J35" s="59" t="str">
        <f t="shared" si="3"/>
        <v>-</v>
      </c>
      <c r="K35" s="60"/>
      <c r="L35" s="59" t="str">
        <f t="shared" si="0"/>
        <v>-</v>
      </c>
      <c r="M35" s="65" t="str">
        <f t="shared" si="1"/>
        <v>-</v>
      </c>
      <c r="N35" s="59"/>
    </row>
    <row r="36" spans="1:14" ht="16.5">
      <c r="A36" s="64"/>
      <c r="B36" s="59"/>
      <c r="C36" s="63"/>
      <c r="D36" s="60"/>
      <c r="E36" s="60"/>
      <c r="F36" s="62"/>
      <c r="G36" s="62"/>
      <c r="H36" s="62"/>
      <c r="I36" s="59" t="str">
        <f t="shared" si="2"/>
        <v>-</v>
      </c>
      <c r="J36" s="59" t="str">
        <f t="shared" si="3"/>
        <v>-</v>
      </c>
      <c r="K36" s="60"/>
      <c r="L36" s="59" t="str">
        <f t="shared" si="0"/>
        <v>-</v>
      </c>
      <c r="M36" s="65" t="str">
        <f t="shared" si="1"/>
        <v>-</v>
      </c>
      <c r="N36" s="59"/>
    </row>
    <row r="37" spans="1:14" ht="16.5">
      <c r="A37" s="64"/>
      <c r="B37" s="59"/>
      <c r="C37" s="63"/>
      <c r="D37" s="60"/>
      <c r="E37" s="60"/>
      <c r="F37" s="62"/>
      <c r="G37" s="62"/>
      <c r="H37" s="62"/>
      <c r="I37" s="59" t="str">
        <f t="shared" si="2"/>
        <v>-</v>
      </c>
      <c r="J37" s="59" t="str">
        <f t="shared" si="3"/>
        <v>-</v>
      </c>
      <c r="K37" s="60"/>
      <c r="L37" s="59" t="str">
        <f t="shared" si="0"/>
        <v>-</v>
      </c>
      <c r="M37" s="65" t="str">
        <f t="shared" si="1"/>
        <v>-</v>
      </c>
      <c r="N37" s="59"/>
    </row>
    <row r="38" spans="1:14" ht="16.5">
      <c r="A38" s="64"/>
      <c r="B38" s="59"/>
      <c r="C38" s="63"/>
      <c r="D38" s="60"/>
      <c r="E38" s="60"/>
      <c r="F38" s="62"/>
      <c r="G38" s="62"/>
      <c r="H38" s="62"/>
      <c r="I38" s="59" t="str">
        <f t="shared" si="2"/>
        <v>-</v>
      </c>
      <c r="J38" s="59" t="str">
        <f t="shared" si="3"/>
        <v>-</v>
      </c>
      <c r="K38" s="60"/>
      <c r="L38" s="59" t="str">
        <f t="shared" si="0"/>
        <v>-</v>
      </c>
      <c r="M38" s="65" t="str">
        <f t="shared" si="1"/>
        <v>-</v>
      </c>
      <c r="N38" s="59"/>
    </row>
    <row r="39" spans="1:14" ht="16.5">
      <c r="A39" s="64"/>
      <c r="B39" s="59"/>
      <c r="C39" s="63"/>
      <c r="D39" s="60"/>
      <c r="E39" s="60"/>
      <c r="F39" s="62"/>
      <c r="G39" s="62"/>
      <c r="H39" s="62"/>
      <c r="I39" s="59" t="str">
        <f t="shared" si="2"/>
        <v>-</v>
      </c>
      <c r="J39" s="59" t="str">
        <f t="shared" si="3"/>
        <v>-</v>
      </c>
      <c r="K39" s="60"/>
      <c r="L39" s="59" t="str">
        <f t="shared" si="0"/>
        <v>-</v>
      </c>
      <c r="M39" s="65" t="str">
        <f t="shared" si="1"/>
        <v>-</v>
      </c>
      <c r="N39" s="59"/>
    </row>
    <row r="40" spans="1:14" ht="16.5">
      <c r="A40" s="64"/>
      <c r="B40" s="59"/>
      <c r="C40" s="63"/>
      <c r="D40" s="60"/>
      <c r="E40" s="60"/>
      <c r="F40" s="62"/>
      <c r="G40" s="62"/>
      <c r="H40" s="62"/>
      <c r="I40" s="59" t="str">
        <f t="shared" si="2"/>
        <v>-</v>
      </c>
      <c r="J40" s="59" t="str">
        <f t="shared" si="3"/>
        <v>-</v>
      </c>
      <c r="K40" s="60"/>
      <c r="L40" s="59" t="str">
        <f t="shared" si="0"/>
        <v>-</v>
      </c>
      <c r="M40" s="65" t="str">
        <f t="shared" si="1"/>
        <v>-</v>
      </c>
      <c r="N40" s="59"/>
    </row>
    <row r="41" spans="1:14" ht="16.5">
      <c r="A41" s="64"/>
      <c r="B41" s="59"/>
      <c r="C41" s="63"/>
      <c r="D41" s="60"/>
      <c r="E41" s="60"/>
      <c r="F41" s="62"/>
      <c r="G41" s="62"/>
      <c r="H41" s="62"/>
      <c r="I41" s="59" t="str">
        <f t="shared" si="2"/>
        <v>-</v>
      </c>
      <c r="J41" s="59" t="str">
        <f t="shared" si="3"/>
        <v>-</v>
      </c>
      <c r="K41" s="60"/>
      <c r="L41" s="59" t="str">
        <f t="shared" si="0"/>
        <v>-</v>
      </c>
      <c r="M41" s="65" t="str">
        <f t="shared" si="1"/>
        <v>-</v>
      </c>
      <c r="N41" s="59"/>
    </row>
    <row r="42" spans="1:14" ht="16.5">
      <c r="A42" s="64"/>
      <c r="B42" s="59"/>
      <c r="C42" s="63"/>
      <c r="D42" s="60"/>
      <c r="E42" s="60"/>
      <c r="F42" s="62"/>
      <c r="G42" s="62"/>
      <c r="H42" s="62"/>
      <c r="I42" s="59" t="str">
        <f t="shared" si="2"/>
        <v>-</v>
      </c>
      <c r="J42" s="59" t="str">
        <f t="shared" si="3"/>
        <v>-</v>
      </c>
      <c r="K42" s="60"/>
      <c r="L42" s="59" t="str">
        <f t="shared" si="0"/>
        <v>-</v>
      </c>
      <c r="M42" s="65" t="str">
        <f t="shared" si="1"/>
        <v>-</v>
      </c>
      <c r="N42" s="59"/>
    </row>
    <row r="43" spans="1:14" ht="16.5">
      <c r="A43" s="64"/>
      <c r="B43" s="59"/>
      <c r="C43" s="63"/>
      <c r="D43" s="60"/>
      <c r="E43" s="60"/>
      <c r="F43" s="62"/>
      <c r="G43" s="62"/>
      <c r="H43" s="62"/>
      <c r="I43" s="59" t="str">
        <f t="shared" si="2"/>
        <v>-</v>
      </c>
      <c r="J43" s="59" t="str">
        <f t="shared" si="3"/>
        <v>-</v>
      </c>
      <c r="K43" s="60"/>
      <c r="L43" s="59" t="str">
        <f t="shared" si="0"/>
        <v>-</v>
      </c>
      <c r="M43" s="65" t="str">
        <f t="shared" si="1"/>
        <v>-</v>
      </c>
      <c r="N43" s="59"/>
    </row>
    <row r="44" spans="1:14" ht="16.5">
      <c r="A44" s="64"/>
      <c r="B44" s="59"/>
      <c r="C44" s="63"/>
      <c r="D44" s="60"/>
      <c r="E44" s="60"/>
      <c r="F44" s="62"/>
      <c r="G44" s="62"/>
      <c r="H44" s="62"/>
      <c r="I44" s="59" t="str">
        <f t="shared" si="2"/>
        <v>-</v>
      </c>
      <c r="J44" s="59" t="str">
        <f t="shared" si="3"/>
        <v>-</v>
      </c>
      <c r="K44" s="60"/>
      <c r="L44" s="59" t="str">
        <f t="shared" si="0"/>
        <v>-</v>
      </c>
      <c r="M44" s="65" t="str">
        <f t="shared" si="1"/>
        <v>-</v>
      </c>
      <c r="N44" s="59"/>
    </row>
    <row r="45" spans="1:14" ht="16.5">
      <c r="A45" s="64"/>
      <c r="B45" s="59"/>
      <c r="C45" s="63"/>
      <c r="D45" s="60"/>
      <c r="E45" s="60"/>
      <c r="F45" s="62"/>
      <c r="G45" s="62"/>
      <c r="H45" s="62"/>
      <c r="I45" s="59" t="str">
        <f t="shared" si="2"/>
        <v>-</v>
      </c>
      <c r="J45" s="59" t="str">
        <f t="shared" si="3"/>
        <v>-</v>
      </c>
      <c r="K45" s="60"/>
      <c r="L45" s="59" t="str">
        <f t="shared" si="0"/>
        <v>-</v>
      </c>
      <c r="M45" s="65" t="str">
        <f t="shared" si="1"/>
        <v>-</v>
      </c>
      <c r="N45" s="59"/>
    </row>
    <row r="46" spans="1:14" ht="16.5">
      <c r="A46" s="64"/>
      <c r="B46" s="59"/>
      <c r="C46" s="63"/>
      <c r="D46" s="60"/>
      <c r="E46" s="60"/>
      <c r="F46" s="62"/>
      <c r="G46" s="62"/>
      <c r="H46" s="62"/>
      <c r="I46" s="59" t="str">
        <f t="shared" si="2"/>
        <v>-</v>
      </c>
      <c r="J46" s="59" t="str">
        <f t="shared" si="3"/>
        <v>-</v>
      </c>
      <c r="K46" s="60"/>
      <c r="L46" s="59" t="str">
        <f t="shared" si="0"/>
        <v>-</v>
      </c>
      <c r="M46" s="65" t="str">
        <f t="shared" si="1"/>
        <v>-</v>
      </c>
      <c r="N46" s="59"/>
    </row>
    <row r="47" spans="1:14" ht="16.5">
      <c r="A47" s="64"/>
      <c r="B47" s="59"/>
      <c r="C47" s="63"/>
      <c r="D47" s="60"/>
      <c r="E47" s="60"/>
      <c r="F47" s="62"/>
      <c r="G47" s="62"/>
      <c r="H47" s="62"/>
      <c r="I47" s="59" t="str">
        <f t="shared" si="2"/>
        <v>-</v>
      </c>
      <c r="J47" s="59" t="str">
        <f t="shared" si="3"/>
        <v>-</v>
      </c>
      <c r="K47" s="60"/>
      <c r="L47" s="59" t="str">
        <f t="shared" si="0"/>
        <v>-</v>
      </c>
      <c r="M47" s="65" t="str">
        <f t="shared" si="1"/>
        <v>-</v>
      </c>
      <c r="N47" s="59"/>
    </row>
    <row r="48" spans="1:14" ht="16.5">
      <c r="A48" s="64"/>
      <c r="B48" s="59"/>
      <c r="C48" s="63"/>
      <c r="D48" s="60"/>
      <c r="E48" s="60"/>
      <c r="F48" s="62"/>
      <c r="G48" s="62"/>
      <c r="H48" s="62"/>
      <c r="I48" s="59" t="str">
        <f t="shared" si="2"/>
        <v>-</v>
      </c>
      <c r="J48" s="59" t="str">
        <f t="shared" si="3"/>
        <v>-</v>
      </c>
      <c r="K48" s="60"/>
      <c r="L48" s="59" t="str">
        <f t="shared" si="0"/>
        <v>-</v>
      </c>
      <c r="M48" s="65" t="str">
        <f t="shared" si="1"/>
        <v>-</v>
      </c>
      <c r="N48" s="59"/>
    </row>
    <row r="49" spans="1:14" ht="16.5">
      <c r="A49" s="64"/>
      <c r="B49" s="59"/>
      <c r="C49" s="63"/>
      <c r="D49" s="60"/>
      <c r="E49" s="60"/>
      <c r="F49" s="62"/>
      <c r="G49" s="62"/>
      <c r="H49" s="62"/>
      <c r="I49" s="59" t="str">
        <f t="shared" si="2"/>
        <v>-</v>
      </c>
      <c r="J49" s="59" t="str">
        <f t="shared" si="3"/>
        <v>-</v>
      </c>
      <c r="K49" s="60"/>
      <c r="L49" s="59" t="str">
        <f t="shared" si="0"/>
        <v>-</v>
      </c>
      <c r="M49" s="65" t="str">
        <f t="shared" si="1"/>
        <v>-</v>
      </c>
      <c r="N49" s="59"/>
    </row>
    <row r="50" spans="1:14" ht="16.5">
      <c r="A50" s="64"/>
      <c r="B50" s="59"/>
      <c r="C50" s="63"/>
      <c r="D50" s="60"/>
      <c r="E50" s="60"/>
      <c r="F50" s="62"/>
      <c r="G50" s="62"/>
      <c r="H50" s="62"/>
      <c r="I50" s="59" t="str">
        <f t="shared" si="2"/>
        <v>-</v>
      </c>
      <c r="J50" s="59" t="str">
        <f t="shared" si="3"/>
        <v>-</v>
      </c>
      <c r="K50" s="60"/>
      <c r="L50" s="59" t="str">
        <f t="shared" si="0"/>
        <v>-</v>
      </c>
      <c r="M50" s="65" t="str">
        <f t="shared" si="1"/>
        <v>-</v>
      </c>
      <c r="N50" s="59"/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F8" sqref="F8"/>
    </sheetView>
  </sheetViews>
  <sheetFormatPr defaultRowHeight="15.75"/>
  <cols>
    <col min="1" max="2" width="11.28515625" bestFit="1" customWidth="1"/>
    <col min="3" max="3" width="14.42578125" bestFit="1" customWidth="1"/>
    <col min="4" max="4" width="11.28515625" bestFit="1" customWidth="1"/>
    <col min="5" max="5" width="11.28515625" customWidth="1"/>
    <col min="6" max="6" width="14.42578125" bestFit="1" customWidth="1"/>
    <col min="7" max="11" width="11.28515625" customWidth="1"/>
    <col min="12" max="12" width="11.42578125" bestFit="1" customWidth="1"/>
    <col min="13" max="13" width="11.42578125" customWidth="1"/>
    <col min="14" max="14" width="31.140625" customWidth="1"/>
  </cols>
  <sheetData>
    <row r="1" spans="1:14" ht="16.5">
      <c r="A1" s="19" t="s">
        <v>64</v>
      </c>
      <c r="B1" s="19">
        <v>10</v>
      </c>
      <c r="C1" s="19" t="s">
        <v>65</v>
      </c>
    </row>
    <row r="3" spans="1:14" ht="18">
      <c r="A3" s="50" t="s">
        <v>52</v>
      </c>
      <c r="B3" s="50" t="s">
        <v>53</v>
      </c>
      <c r="C3" s="57" t="s">
        <v>54</v>
      </c>
      <c r="D3" s="57" t="s">
        <v>55</v>
      </c>
      <c r="E3" s="57" t="s">
        <v>63</v>
      </c>
      <c r="F3" s="58" t="s">
        <v>56</v>
      </c>
      <c r="G3" s="58" t="s">
        <v>59</v>
      </c>
      <c r="H3" s="58" t="s">
        <v>66</v>
      </c>
      <c r="I3" s="50" t="s">
        <v>60</v>
      </c>
      <c r="J3" s="50" t="s">
        <v>61</v>
      </c>
      <c r="K3" s="57" t="s">
        <v>62</v>
      </c>
      <c r="L3" s="50" t="s">
        <v>57</v>
      </c>
      <c r="M3" s="50" t="s">
        <v>77</v>
      </c>
      <c r="N3" s="50" t="s">
        <v>58</v>
      </c>
    </row>
    <row r="4" spans="1:14" ht="16.5">
      <c r="A4" s="64"/>
      <c r="B4" s="59"/>
      <c r="C4" s="63"/>
      <c r="D4" s="60"/>
      <c r="E4" s="60"/>
      <c r="F4" s="61"/>
      <c r="G4" s="62"/>
      <c r="H4" s="62"/>
      <c r="I4" s="59" t="str">
        <f>IF(ISBLANK(G4),IF(ISBLANK(D4),"-",IF(ABS(D4*E4*0.001425)*$B$1/10&lt;20,20,ROUNDDOWN(D4*E4*0.001425*$B$1/10,0))),IF(ABS(H4*G4*0.001425)*$B$1/10&lt;20,20*2,ROUNDDOWN(H4*G4*0.001425*$B$1/10*2,0)))</f>
        <v>-</v>
      </c>
      <c r="J4" s="59" t="str">
        <f>IF(ISBLANK(G4),"-",ROUND(H4*G4*0.003,0))</f>
        <v>-</v>
      </c>
      <c r="K4" s="60"/>
      <c r="L4" s="59" t="str">
        <f t="shared" ref="L4:L50" si="0">IF(ISBLANK(G4),"-",G4*H4-G4*E4-I4-J4)</f>
        <v>-</v>
      </c>
      <c r="M4" s="65" t="str">
        <f t="shared" ref="M4:M50" si="1">IF(L4="-","-",(L4+K4)/(D4*E4))</f>
        <v>-</v>
      </c>
      <c r="N4" s="59"/>
    </row>
    <row r="5" spans="1:14" ht="16.5">
      <c r="A5" s="64"/>
      <c r="B5" s="59"/>
      <c r="C5" s="63"/>
      <c r="D5" s="60"/>
      <c r="E5" s="60"/>
      <c r="F5" s="62"/>
      <c r="G5" s="62"/>
      <c r="H5" s="62"/>
      <c r="I5" s="59" t="str">
        <f t="shared" ref="I5:I50" si="2">IF(ISBLANK(G5),IF(ISBLANK(D5),"-",IF(ABS(D5*E5*0.001425)*$B$1/10&lt;20,20,ROUNDDOWN(D5*E5*0.001425*$B$1/10,0))),IF(ABS(H5*G5*0.001425)*$B$1/10&lt;20,20*2,ROUNDDOWN(H5*G5*0.001425*$B$1/10*2,0)))</f>
        <v>-</v>
      </c>
      <c r="J5" s="59" t="str">
        <f t="shared" ref="J5:J50" si="3">IF(ISBLANK(G5),"-",ROUND(H5*G5*0.003,0))</f>
        <v>-</v>
      </c>
      <c r="K5" s="60"/>
      <c r="L5" s="59" t="str">
        <f t="shared" si="0"/>
        <v>-</v>
      </c>
      <c r="M5" s="65" t="str">
        <f t="shared" si="1"/>
        <v>-</v>
      </c>
      <c r="N5" s="59"/>
    </row>
    <row r="6" spans="1:14" ht="16.5">
      <c r="A6" s="64"/>
      <c r="B6" s="59"/>
      <c r="C6" s="63"/>
      <c r="D6" s="60"/>
      <c r="E6" s="60"/>
      <c r="F6" s="62"/>
      <c r="G6" s="62"/>
      <c r="H6" s="62"/>
      <c r="I6" s="59" t="str">
        <f t="shared" si="2"/>
        <v>-</v>
      </c>
      <c r="J6" s="59" t="str">
        <f t="shared" si="3"/>
        <v>-</v>
      </c>
      <c r="K6" s="60"/>
      <c r="L6" s="59" t="str">
        <f t="shared" si="0"/>
        <v>-</v>
      </c>
      <c r="M6" s="65" t="str">
        <f t="shared" si="1"/>
        <v>-</v>
      </c>
      <c r="N6" s="59"/>
    </row>
    <row r="7" spans="1:14" ht="16.5">
      <c r="A7" s="64"/>
      <c r="B7" s="59"/>
      <c r="C7" s="63"/>
      <c r="D7" s="60"/>
      <c r="E7" s="60"/>
      <c r="F7" s="62"/>
      <c r="G7" s="62"/>
      <c r="H7" s="62"/>
      <c r="I7" s="59" t="str">
        <f t="shared" si="2"/>
        <v>-</v>
      </c>
      <c r="J7" s="59" t="str">
        <f t="shared" si="3"/>
        <v>-</v>
      </c>
      <c r="K7" s="60"/>
      <c r="L7" s="59" t="str">
        <f t="shared" si="0"/>
        <v>-</v>
      </c>
      <c r="M7" s="65" t="str">
        <f t="shared" si="1"/>
        <v>-</v>
      </c>
      <c r="N7" s="59"/>
    </row>
    <row r="8" spans="1:14" ht="16.5">
      <c r="A8" s="64"/>
      <c r="B8" s="59"/>
      <c r="C8" s="63"/>
      <c r="D8" s="60"/>
      <c r="E8" s="60"/>
      <c r="F8" s="62"/>
      <c r="G8" s="62"/>
      <c r="H8" s="62"/>
      <c r="I8" s="59" t="str">
        <f t="shared" si="2"/>
        <v>-</v>
      </c>
      <c r="J8" s="59" t="str">
        <f t="shared" si="3"/>
        <v>-</v>
      </c>
      <c r="K8" s="60"/>
      <c r="L8" s="59" t="str">
        <f t="shared" si="0"/>
        <v>-</v>
      </c>
      <c r="M8" s="65" t="str">
        <f t="shared" si="1"/>
        <v>-</v>
      </c>
      <c r="N8" s="59"/>
    </row>
    <row r="9" spans="1:14" ht="16.5">
      <c r="A9" s="64"/>
      <c r="B9" s="59"/>
      <c r="C9" s="63"/>
      <c r="D9" s="60"/>
      <c r="E9" s="60"/>
      <c r="F9" s="62"/>
      <c r="G9" s="62"/>
      <c r="H9" s="62"/>
      <c r="I9" s="59" t="str">
        <f t="shared" si="2"/>
        <v>-</v>
      </c>
      <c r="J9" s="59" t="str">
        <f t="shared" si="3"/>
        <v>-</v>
      </c>
      <c r="K9" s="60"/>
      <c r="L9" s="59" t="str">
        <f t="shared" si="0"/>
        <v>-</v>
      </c>
      <c r="M9" s="65" t="str">
        <f t="shared" si="1"/>
        <v>-</v>
      </c>
      <c r="N9" s="59"/>
    </row>
    <row r="10" spans="1:14" ht="16.5">
      <c r="A10" s="64"/>
      <c r="B10" s="59"/>
      <c r="C10" s="63"/>
      <c r="D10" s="60"/>
      <c r="E10" s="60"/>
      <c r="F10" s="62"/>
      <c r="G10" s="62"/>
      <c r="H10" s="62"/>
      <c r="I10" s="59" t="str">
        <f t="shared" si="2"/>
        <v>-</v>
      </c>
      <c r="J10" s="59" t="str">
        <f t="shared" si="3"/>
        <v>-</v>
      </c>
      <c r="K10" s="60"/>
      <c r="L10" s="59" t="str">
        <f t="shared" si="0"/>
        <v>-</v>
      </c>
      <c r="M10" s="65" t="str">
        <f t="shared" si="1"/>
        <v>-</v>
      </c>
      <c r="N10" s="59"/>
    </row>
    <row r="11" spans="1:14" ht="16.5">
      <c r="A11" s="64"/>
      <c r="B11" s="59"/>
      <c r="C11" s="63"/>
      <c r="D11" s="60"/>
      <c r="E11" s="60"/>
      <c r="F11" s="62"/>
      <c r="G11" s="62"/>
      <c r="H11" s="62"/>
      <c r="I11" s="59" t="str">
        <f t="shared" si="2"/>
        <v>-</v>
      </c>
      <c r="J11" s="59" t="str">
        <f t="shared" si="3"/>
        <v>-</v>
      </c>
      <c r="K11" s="60"/>
      <c r="L11" s="59" t="str">
        <f t="shared" si="0"/>
        <v>-</v>
      </c>
      <c r="M11" s="65" t="str">
        <f t="shared" si="1"/>
        <v>-</v>
      </c>
      <c r="N11" s="59"/>
    </row>
    <row r="12" spans="1:14" ht="16.5">
      <c r="A12" s="64"/>
      <c r="B12" s="59"/>
      <c r="C12" s="63"/>
      <c r="D12" s="60"/>
      <c r="E12" s="60"/>
      <c r="F12" s="62"/>
      <c r="G12" s="62"/>
      <c r="H12" s="62"/>
      <c r="I12" s="59" t="str">
        <f t="shared" si="2"/>
        <v>-</v>
      </c>
      <c r="J12" s="59" t="str">
        <f t="shared" si="3"/>
        <v>-</v>
      </c>
      <c r="K12" s="60"/>
      <c r="L12" s="59" t="str">
        <f t="shared" si="0"/>
        <v>-</v>
      </c>
      <c r="M12" s="65" t="str">
        <f t="shared" si="1"/>
        <v>-</v>
      </c>
      <c r="N12" s="59"/>
    </row>
    <row r="13" spans="1:14" ht="16.5">
      <c r="A13" s="64"/>
      <c r="B13" s="59"/>
      <c r="C13" s="66"/>
      <c r="D13" s="67"/>
      <c r="E13" s="67"/>
      <c r="F13" s="61"/>
      <c r="G13" s="62"/>
      <c r="H13" s="62"/>
      <c r="I13" s="59" t="str">
        <f t="shared" si="2"/>
        <v>-</v>
      </c>
      <c r="J13" s="59" t="str">
        <f t="shared" si="3"/>
        <v>-</v>
      </c>
      <c r="K13" s="60"/>
      <c r="L13" s="59" t="str">
        <f t="shared" si="0"/>
        <v>-</v>
      </c>
      <c r="M13" s="65" t="str">
        <f t="shared" si="1"/>
        <v>-</v>
      </c>
      <c r="N13" s="59"/>
    </row>
    <row r="14" spans="1:14" ht="16.5">
      <c r="A14" s="64"/>
      <c r="B14" s="59"/>
      <c r="C14" s="63"/>
      <c r="D14" s="60"/>
      <c r="E14" s="60"/>
      <c r="F14" s="62"/>
      <c r="G14" s="62"/>
      <c r="H14" s="62"/>
      <c r="I14" s="59" t="str">
        <f t="shared" si="2"/>
        <v>-</v>
      </c>
      <c r="J14" s="59" t="str">
        <f t="shared" si="3"/>
        <v>-</v>
      </c>
      <c r="K14" s="60"/>
      <c r="L14" s="59" t="str">
        <f t="shared" si="0"/>
        <v>-</v>
      </c>
      <c r="M14" s="65" t="str">
        <f t="shared" si="1"/>
        <v>-</v>
      </c>
      <c r="N14" s="59"/>
    </row>
    <row r="15" spans="1:14" ht="16.5">
      <c r="A15" s="64"/>
      <c r="B15" s="59"/>
      <c r="C15" s="63"/>
      <c r="D15" s="60"/>
      <c r="E15" s="60"/>
      <c r="F15" s="62"/>
      <c r="G15" s="62"/>
      <c r="H15" s="62"/>
      <c r="I15" s="59" t="str">
        <f t="shared" si="2"/>
        <v>-</v>
      </c>
      <c r="J15" s="59" t="str">
        <f t="shared" si="3"/>
        <v>-</v>
      </c>
      <c r="K15" s="60"/>
      <c r="L15" s="59" t="str">
        <f t="shared" si="0"/>
        <v>-</v>
      </c>
      <c r="M15" s="65" t="str">
        <f t="shared" si="1"/>
        <v>-</v>
      </c>
      <c r="N15" s="59"/>
    </row>
    <row r="16" spans="1:14" ht="16.5">
      <c r="A16" s="64"/>
      <c r="B16" s="59"/>
      <c r="C16" s="63"/>
      <c r="D16" s="60"/>
      <c r="E16" s="60"/>
      <c r="F16" s="62"/>
      <c r="G16" s="62"/>
      <c r="H16" s="62"/>
      <c r="I16" s="59" t="str">
        <f t="shared" si="2"/>
        <v>-</v>
      </c>
      <c r="J16" s="59" t="str">
        <f t="shared" si="3"/>
        <v>-</v>
      </c>
      <c r="K16" s="60"/>
      <c r="L16" s="59" t="str">
        <f t="shared" si="0"/>
        <v>-</v>
      </c>
      <c r="M16" s="65" t="str">
        <f t="shared" si="1"/>
        <v>-</v>
      </c>
      <c r="N16" s="59"/>
    </row>
    <row r="17" spans="1:14" ht="16.5">
      <c r="A17" s="64"/>
      <c r="B17" s="59"/>
      <c r="C17" s="63"/>
      <c r="D17" s="60"/>
      <c r="E17" s="60"/>
      <c r="F17" s="62"/>
      <c r="G17" s="62"/>
      <c r="H17" s="62"/>
      <c r="I17" s="59" t="str">
        <f t="shared" si="2"/>
        <v>-</v>
      </c>
      <c r="J17" s="59" t="str">
        <f t="shared" si="3"/>
        <v>-</v>
      </c>
      <c r="K17" s="60"/>
      <c r="L17" s="59" t="str">
        <f t="shared" si="0"/>
        <v>-</v>
      </c>
      <c r="M17" s="65" t="str">
        <f t="shared" si="1"/>
        <v>-</v>
      </c>
      <c r="N17" s="59"/>
    </row>
    <row r="18" spans="1:14" ht="16.5">
      <c r="A18" s="64"/>
      <c r="B18" s="59"/>
      <c r="C18" s="63"/>
      <c r="D18" s="60"/>
      <c r="E18" s="60"/>
      <c r="F18" s="62"/>
      <c r="G18" s="62"/>
      <c r="H18" s="62"/>
      <c r="I18" s="59" t="str">
        <f t="shared" si="2"/>
        <v>-</v>
      </c>
      <c r="J18" s="59" t="str">
        <f t="shared" si="3"/>
        <v>-</v>
      </c>
      <c r="K18" s="60"/>
      <c r="L18" s="59" t="str">
        <f t="shared" si="0"/>
        <v>-</v>
      </c>
      <c r="M18" s="65" t="str">
        <f t="shared" si="1"/>
        <v>-</v>
      </c>
      <c r="N18" s="59"/>
    </row>
    <row r="19" spans="1:14" ht="16.5">
      <c r="A19" s="64"/>
      <c r="B19" s="59"/>
      <c r="C19" s="63"/>
      <c r="D19" s="60"/>
      <c r="E19" s="60"/>
      <c r="F19" s="62"/>
      <c r="G19" s="62"/>
      <c r="H19" s="62"/>
      <c r="I19" s="59" t="str">
        <f t="shared" si="2"/>
        <v>-</v>
      </c>
      <c r="J19" s="59" t="str">
        <f t="shared" si="3"/>
        <v>-</v>
      </c>
      <c r="K19" s="60"/>
      <c r="L19" s="59" t="str">
        <f t="shared" si="0"/>
        <v>-</v>
      </c>
      <c r="M19" s="65" t="str">
        <f t="shared" si="1"/>
        <v>-</v>
      </c>
      <c r="N19" s="59"/>
    </row>
    <row r="20" spans="1:14" ht="16.5">
      <c r="A20" s="64"/>
      <c r="B20" s="59"/>
      <c r="C20" s="63"/>
      <c r="D20" s="60"/>
      <c r="E20" s="60"/>
      <c r="F20" s="62"/>
      <c r="G20" s="62"/>
      <c r="H20" s="62"/>
      <c r="I20" s="59" t="str">
        <f t="shared" si="2"/>
        <v>-</v>
      </c>
      <c r="J20" s="59" t="str">
        <f t="shared" si="3"/>
        <v>-</v>
      </c>
      <c r="K20" s="60"/>
      <c r="L20" s="59" t="str">
        <f t="shared" si="0"/>
        <v>-</v>
      </c>
      <c r="M20" s="65" t="str">
        <f t="shared" si="1"/>
        <v>-</v>
      </c>
      <c r="N20" s="59"/>
    </row>
    <row r="21" spans="1:14" ht="16.5">
      <c r="A21" s="64"/>
      <c r="B21" s="59"/>
      <c r="C21" s="63"/>
      <c r="D21" s="60"/>
      <c r="E21" s="60"/>
      <c r="F21" s="62"/>
      <c r="G21" s="62"/>
      <c r="H21" s="62"/>
      <c r="I21" s="59" t="str">
        <f t="shared" si="2"/>
        <v>-</v>
      </c>
      <c r="J21" s="59" t="str">
        <f t="shared" si="3"/>
        <v>-</v>
      </c>
      <c r="K21" s="60"/>
      <c r="L21" s="59" t="str">
        <f t="shared" si="0"/>
        <v>-</v>
      </c>
      <c r="M21" s="65" t="str">
        <f t="shared" si="1"/>
        <v>-</v>
      </c>
      <c r="N21" s="59"/>
    </row>
    <row r="22" spans="1:14" ht="16.5">
      <c r="A22" s="64"/>
      <c r="B22" s="59"/>
      <c r="C22" s="63"/>
      <c r="D22" s="60"/>
      <c r="E22" s="60"/>
      <c r="F22" s="62"/>
      <c r="G22" s="62"/>
      <c r="H22" s="62"/>
      <c r="I22" s="59" t="str">
        <f t="shared" si="2"/>
        <v>-</v>
      </c>
      <c r="J22" s="59" t="str">
        <f t="shared" si="3"/>
        <v>-</v>
      </c>
      <c r="K22" s="60"/>
      <c r="L22" s="59" t="str">
        <f t="shared" si="0"/>
        <v>-</v>
      </c>
      <c r="M22" s="65" t="str">
        <f t="shared" si="1"/>
        <v>-</v>
      </c>
      <c r="N22" s="59"/>
    </row>
    <row r="23" spans="1:14" ht="16.5">
      <c r="A23" s="64"/>
      <c r="B23" s="59"/>
      <c r="C23" s="66"/>
      <c r="D23" s="67"/>
      <c r="E23" s="67"/>
      <c r="F23" s="61"/>
      <c r="G23" s="62"/>
      <c r="H23" s="62"/>
      <c r="I23" s="59" t="str">
        <f t="shared" si="2"/>
        <v>-</v>
      </c>
      <c r="J23" s="59" t="str">
        <f t="shared" si="3"/>
        <v>-</v>
      </c>
      <c r="K23" s="60"/>
      <c r="L23" s="59" t="str">
        <f t="shared" si="0"/>
        <v>-</v>
      </c>
      <c r="M23" s="65" t="str">
        <f t="shared" si="1"/>
        <v>-</v>
      </c>
      <c r="N23" s="59"/>
    </row>
    <row r="24" spans="1:14" ht="16.5">
      <c r="A24" s="64"/>
      <c r="B24" s="59"/>
      <c r="C24" s="66"/>
      <c r="D24" s="67"/>
      <c r="E24" s="67"/>
      <c r="F24" s="62"/>
      <c r="G24" s="62"/>
      <c r="H24" s="62"/>
      <c r="I24" s="59" t="str">
        <f t="shared" si="2"/>
        <v>-</v>
      </c>
      <c r="J24" s="59" t="str">
        <f t="shared" si="3"/>
        <v>-</v>
      </c>
      <c r="K24" s="60"/>
      <c r="L24" s="59" t="str">
        <f t="shared" si="0"/>
        <v>-</v>
      </c>
      <c r="M24" s="65" t="str">
        <f t="shared" si="1"/>
        <v>-</v>
      </c>
      <c r="N24" s="59"/>
    </row>
    <row r="25" spans="1:14" ht="16.5">
      <c r="A25" s="64"/>
      <c r="B25" s="59"/>
      <c r="C25" s="63"/>
      <c r="D25" s="60"/>
      <c r="E25" s="60"/>
      <c r="F25" s="62"/>
      <c r="G25" s="62"/>
      <c r="H25" s="62"/>
      <c r="I25" s="59" t="str">
        <f t="shared" si="2"/>
        <v>-</v>
      </c>
      <c r="J25" s="59" t="str">
        <f t="shared" si="3"/>
        <v>-</v>
      </c>
      <c r="K25" s="60"/>
      <c r="L25" s="59" t="str">
        <f t="shared" si="0"/>
        <v>-</v>
      </c>
      <c r="M25" s="65" t="str">
        <f t="shared" si="1"/>
        <v>-</v>
      </c>
      <c r="N25" s="59"/>
    </row>
    <row r="26" spans="1:14" ht="16.5">
      <c r="A26" s="64"/>
      <c r="B26" s="59"/>
      <c r="C26" s="63"/>
      <c r="D26" s="60"/>
      <c r="E26" s="60"/>
      <c r="F26" s="62"/>
      <c r="G26" s="62"/>
      <c r="H26" s="62"/>
      <c r="I26" s="59" t="str">
        <f t="shared" si="2"/>
        <v>-</v>
      </c>
      <c r="J26" s="59" t="str">
        <f t="shared" si="3"/>
        <v>-</v>
      </c>
      <c r="K26" s="60"/>
      <c r="L26" s="59" t="str">
        <f t="shared" si="0"/>
        <v>-</v>
      </c>
      <c r="M26" s="65" t="str">
        <f t="shared" si="1"/>
        <v>-</v>
      </c>
      <c r="N26" s="59"/>
    </row>
    <row r="27" spans="1:14" ht="16.5">
      <c r="A27" s="64"/>
      <c r="B27" s="59"/>
      <c r="C27" s="63"/>
      <c r="D27" s="60"/>
      <c r="E27" s="60"/>
      <c r="F27" s="62"/>
      <c r="G27" s="62"/>
      <c r="H27" s="62"/>
      <c r="I27" s="59" t="str">
        <f t="shared" si="2"/>
        <v>-</v>
      </c>
      <c r="J27" s="59" t="str">
        <f t="shared" si="3"/>
        <v>-</v>
      </c>
      <c r="K27" s="60"/>
      <c r="L27" s="59" t="str">
        <f t="shared" si="0"/>
        <v>-</v>
      </c>
      <c r="M27" s="65" t="str">
        <f t="shared" si="1"/>
        <v>-</v>
      </c>
      <c r="N27" s="59"/>
    </row>
    <row r="28" spans="1:14" ht="16.5">
      <c r="A28" s="64"/>
      <c r="B28" s="59"/>
      <c r="C28" s="63"/>
      <c r="D28" s="60"/>
      <c r="E28" s="60"/>
      <c r="F28" s="61"/>
      <c r="G28" s="62"/>
      <c r="H28" s="62"/>
      <c r="I28" s="59" t="str">
        <f t="shared" si="2"/>
        <v>-</v>
      </c>
      <c r="J28" s="59" t="str">
        <f t="shared" si="3"/>
        <v>-</v>
      </c>
      <c r="K28" s="60"/>
      <c r="L28" s="59" t="str">
        <f t="shared" si="0"/>
        <v>-</v>
      </c>
      <c r="M28" s="65" t="str">
        <f t="shared" si="1"/>
        <v>-</v>
      </c>
      <c r="N28" s="59"/>
    </row>
    <row r="29" spans="1:14" ht="16.5">
      <c r="A29" s="64"/>
      <c r="B29" s="59"/>
      <c r="C29" s="63"/>
      <c r="D29" s="60"/>
      <c r="E29" s="60"/>
      <c r="F29" s="62"/>
      <c r="G29" s="62"/>
      <c r="H29" s="62"/>
      <c r="I29" s="59" t="str">
        <f t="shared" si="2"/>
        <v>-</v>
      </c>
      <c r="J29" s="59" t="str">
        <f t="shared" si="3"/>
        <v>-</v>
      </c>
      <c r="K29" s="60"/>
      <c r="L29" s="59" t="str">
        <f t="shared" si="0"/>
        <v>-</v>
      </c>
      <c r="M29" s="65" t="str">
        <f t="shared" si="1"/>
        <v>-</v>
      </c>
      <c r="N29" s="59"/>
    </row>
    <row r="30" spans="1:14" ht="16.5">
      <c r="A30" s="64"/>
      <c r="B30" s="59"/>
      <c r="C30" s="63"/>
      <c r="D30" s="60"/>
      <c r="E30" s="60"/>
      <c r="F30" s="62"/>
      <c r="G30" s="62"/>
      <c r="H30" s="62"/>
      <c r="I30" s="59" t="str">
        <f t="shared" si="2"/>
        <v>-</v>
      </c>
      <c r="J30" s="59" t="str">
        <f t="shared" si="3"/>
        <v>-</v>
      </c>
      <c r="K30" s="60"/>
      <c r="L30" s="59" t="str">
        <f t="shared" si="0"/>
        <v>-</v>
      </c>
      <c r="M30" s="65" t="str">
        <f t="shared" si="1"/>
        <v>-</v>
      </c>
      <c r="N30" s="59"/>
    </row>
    <row r="31" spans="1:14" ht="16.5">
      <c r="A31" s="64"/>
      <c r="B31" s="59"/>
      <c r="C31" s="63"/>
      <c r="D31" s="60"/>
      <c r="E31" s="60"/>
      <c r="F31" s="62"/>
      <c r="G31" s="62"/>
      <c r="H31" s="62"/>
      <c r="I31" s="59" t="str">
        <f t="shared" si="2"/>
        <v>-</v>
      </c>
      <c r="J31" s="59" t="str">
        <f t="shared" si="3"/>
        <v>-</v>
      </c>
      <c r="K31" s="60"/>
      <c r="L31" s="59" t="str">
        <f t="shared" si="0"/>
        <v>-</v>
      </c>
      <c r="M31" s="65" t="str">
        <f t="shared" si="1"/>
        <v>-</v>
      </c>
      <c r="N31" s="59"/>
    </row>
    <row r="32" spans="1:14" ht="16.5">
      <c r="A32" s="64"/>
      <c r="B32" s="59"/>
      <c r="C32" s="63"/>
      <c r="D32" s="60"/>
      <c r="E32" s="60"/>
      <c r="F32" s="62"/>
      <c r="G32" s="62"/>
      <c r="H32" s="62"/>
      <c r="I32" s="59" t="str">
        <f t="shared" si="2"/>
        <v>-</v>
      </c>
      <c r="J32" s="59" t="str">
        <f t="shared" si="3"/>
        <v>-</v>
      </c>
      <c r="K32" s="60"/>
      <c r="L32" s="59" t="str">
        <f t="shared" si="0"/>
        <v>-</v>
      </c>
      <c r="M32" s="65" t="str">
        <f t="shared" si="1"/>
        <v>-</v>
      </c>
      <c r="N32" s="59"/>
    </row>
    <row r="33" spans="1:14" ht="16.5">
      <c r="A33" s="64"/>
      <c r="B33" s="59"/>
      <c r="C33" s="63"/>
      <c r="D33" s="60"/>
      <c r="E33" s="60"/>
      <c r="F33" s="62"/>
      <c r="G33" s="62"/>
      <c r="H33" s="62"/>
      <c r="I33" s="59" t="str">
        <f t="shared" si="2"/>
        <v>-</v>
      </c>
      <c r="J33" s="59" t="str">
        <f t="shared" si="3"/>
        <v>-</v>
      </c>
      <c r="K33" s="60"/>
      <c r="L33" s="59" t="str">
        <f t="shared" si="0"/>
        <v>-</v>
      </c>
      <c r="M33" s="65" t="str">
        <f t="shared" si="1"/>
        <v>-</v>
      </c>
      <c r="N33" s="59"/>
    </row>
    <row r="34" spans="1:14" ht="16.5">
      <c r="A34" s="64"/>
      <c r="B34" s="59"/>
      <c r="C34" s="63"/>
      <c r="D34" s="60"/>
      <c r="E34" s="60"/>
      <c r="F34" s="62"/>
      <c r="G34" s="62"/>
      <c r="H34" s="62"/>
      <c r="I34" s="59" t="str">
        <f t="shared" si="2"/>
        <v>-</v>
      </c>
      <c r="J34" s="59" t="str">
        <f t="shared" si="3"/>
        <v>-</v>
      </c>
      <c r="K34" s="60"/>
      <c r="L34" s="59" t="str">
        <f t="shared" si="0"/>
        <v>-</v>
      </c>
      <c r="M34" s="65" t="str">
        <f t="shared" si="1"/>
        <v>-</v>
      </c>
      <c r="N34" s="59"/>
    </row>
    <row r="35" spans="1:14" ht="16.5">
      <c r="A35" s="64"/>
      <c r="B35" s="59"/>
      <c r="C35" s="63"/>
      <c r="D35" s="60"/>
      <c r="E35" s="60"/>
      <c r="F35" s="62"/>
      <c r="G35" s="62"/>
      <c r="H35" s="62"/>
      <c r="I35" s="59" t="str">
        <f t="shared" si="2"/>
        <v>-</v>
      </c>
      <c r="J35" s="59" t="str">
        <f t="shared" si="3"/>
        <v>-</v>
      </c>
      <c r="K35" s="60"/>
      <c r="L35" s="59" t="str">
        <f t="shared" si="0"/>
        <v>-</v>
      </c>
      <c r="M35" s="65" t="str">
        <f t="shared" si="1"/>
        <v>-</v>
      </c>
      <c r="N35" s="59"/>
    </row>
    <row r="36" spans="1:14" ht="16.5">
      <c r="A36" s="64"/>
      <c r="B36" s="59"/>
      <c r="C36" s="63"/>
      <c r="D36" s="60"/>
      <c r="E36" s="60"/>
      <c r="F36" s="62"/>
      <c r="G36" s="62"/>
      <c r="H36" s="62"/>
      <c r="I36" s="59" t="str">
        <f t="shared" si="2"/>
        <v>-</v>
      </c>
      <c r="J36" s="59" t="str">
        <f t="shared" si="3"/>
        <v>-</v>
      </c>
      <c r="K36" s="60"/>
      <c r="L36" s="59" t="str">
        <f t="shared" si="0"/>
        <v>-</v>
      </c>
      <c r="M36" s="65" t="str">
        <f t="shared" si="1"/>
        <v>-</v>
      </c>
      <c r="N36" s="59"/>
    </row>
    <row r="37" spans="1:14" ht="16.5">
      <c r="A37" s="64"/>
      <c r="B37" s="59"/>
      <c r="C37" s="63"/>
      <c r="D37" s="60"/>
      <c r="E37" s="60"/>
      <c r="F37" s="62"/>
      <c r="G37" s="62"/>
      <c r="H37" s="62"/>
      <c r="I37" s="59" t="str">
        <f t="shared" si="2"/>
        <v>-</v>
      </c>
      <c r="J37" s="59" t="str">
        <f t="shared" si="3"/>
        <v>-</v>
      </c>
      <c r="K37" s="60"/>
      <c r="L37" s="59" t="str">
        <f t="shared" si="0"/>
        <v>-</v>
      </c>
      <c r="M37" s="65" t="str">
        <f t="shared" si="1"/>
        <v>-</v>
      </c>
      <c r="N37" s="59"/>
    </row>
    <row r="38" spans="1:14" ht="16.5">
      <c r="A38" s="64"/>
      <c r="B38" s="59"/>
      <c r="C38" s="63"/>
      <c r="D38" s="60"/>
      <c r="E38" s="60"/>
      <c r="F38" s="62"/>
      <c r="G38" s="62"/>
      <c r="H38" s="62"/>
      <c r="I38" s="59" t="str">
        <f t="shared" si="2"/>
        <v>-</v>
      </c>
      <c r="J38" s="59" t="str">
        <f t="shared" si="3"/>
        <v>-</v>
      </c>
      <c r="K38" s="60"/>
      <c r="L38" s="59" t="str">
        <f t="shared" si="0"/>
        <v>-</v>
      </c>
      <c r="M38" s="65" t="str">
        <f t="shared" si="1"/>
        <v>-</v>
      </c>
      <c r="N38" s="59"/>
    </row>
    <row r="39" spans="1:14" ht="16.5">
      <c r="A39" s="64"/>
      <c r="B39" s="59"/>
      <c r="C39" s="63"/>
      <c r="D39" s="60"/>
      <c r="E39" s="60"/>
      <c r="F39" s="62"/>
      <c r="G39" s="62"/>
      <c r="H39" s="62"/>
      <c r="I39" s="59" t="str">
        <f t="shared" si="2"/>
        <v>-</v>
      </c>
      <c r="J39" s="59" t="str">
        <f t="shared" si="3"/>
        <v>-</v>
      </c>
      <c r="K39" s="60"/>
      <c r="L39" s="59" t="str">
        <f t="shared" si="0"/>
        <v>-</v>
      </c>
      <c r="M39" s="65" t="str">
        <f t="shared" si="1"/>
        <v>-</v>
      </c>
      <c r="N39" s="59"/>
    </row>
    <row r="40" spans="1:14" ht="16.5">
      <c r="A40" s="64"/>
      <c r="B40" s="59"/>
      <c r="C40" s="63"/>
      <c r="D40" s="60"/>
      <c r="E40" s="60"/>
      <c r="F40" s="62"/>
      <c r="G40" s="62"/>
      <c r="H40" s="62"/>
      <c r="I40" s="59" t="str">
        <f t="shared" si="2"/>
        <v>-</v>
      </c>
      <c r="J40" s="59" t="str">
        <f t="shared" si="3"/>
        <v>-</v>
      </c>
      <c r="K40" s="60"/>
      <c r="L40" s="59" t="str">
        <f t="shared" si="0"/>
        <v>-</v>
      </c>
      <c r="M40" s="65" t="str">
        <f t="shared" si="1"/>
        <v>-</v>
      </c>
      <c r="N40" s="59"/>
    </row>
    <row r="41" spans="1:14" ht="16.5">
      <c r="A41" s="64"/>
      <c r="B41" s="59"/>
      <c r="C41" s="63"/>
      <c r="D41" s="60"/>
      <c r="E41" s="60"/>
      <c r="F41" s="62"/>
      <c r="G41" s="62"/>
      <c r="H41" s="62"/>
      <c r="I41" s="59" t="str">
        <f t="shared" si="2"/>
        <v>-</v>
      </c>
      <c r="J41" s="59" t="str">
        <f t="shared" si="3"/>
        <v>-</v>
      </c>
      <c r="K41" s="60"/>
      <c r="L41" s="59" t="str">
        <f t="shared" si="0"/>
        <v>-</v>
      </c>
      <c r="M41" s="65" t="str">
        <f t="shared" si="1"/>
        <v>-</v>
      </c>
      <c r="N41" s="59"/>
    </row>
    <row r="42" spans="1:14" ht="16.5">
      <c r="A42" s="64"/>
      <c r="B42" s="59"/>
      <c r="C42" s="63"/>
      <c r="D42" s="60"/>
      <c r="E42" s="60"/>
      <c r="F42" s="62"/>
      <c r="G42" s="62"/>
      <c r="H42" s="62"/>
      <c r="I42" s="59" t="str">
        <f t="shared" si="2"/>
        <v>-</v>
      </c>
      <c r="J42" s="59" t="str">
        <f t="shared" si="3"/>
        <v>-</v>
      </c>
      <c r="K42" s="60"/>
      <c r="L42" s="59" t="str">
        <f t="shared" si="0"/>
        <v>-</v>
      </c>
      <c r="M42" s="65" t="str">
        <f t="shared" si="1"/>
        <v>-</v>
      </c>
      <c r="N42" s="59"/>
    </row>
    <row r="43" spans="1:14" ht="16.5">
      <c r="A43" s="64"/>
      <c r="B43" s="59"/>
      <c r="C43" s="63"/>
      <c r="D43" s="60"/>
      <c r="E43" s="60"/>
      <c r="F43" s="62"/>
      <c r="G43" s="62"/>
      <c r="H43" s="62"/>
      <c r="I43" s="59" t="str">
        <f t="shared" si="2"/>
        <v>-</v>
      </c>
      <c r="J43" s="59" t="str">
        <f t="shared" si="3"/>
        <v>-</v>
      </c>
      <c r="K43" s="60"/>
      <c r="L43" s="59" t="str">
        <f t="shared" si="0"/>
        <v>-</v>
      </c>
      <c r="M43" s="65" t="str">
        <f t="shared" si="1"/>
        <v>-</v>
      </c>
      <c r="N43" s="59"/>
    </row>
    <row r="44" spans="1:14" ht="16.5">
      <c r="A44" s="64"/>
      <c r="B44" s="59"/>
      <c r="C44" s="63"/>
      <c r="D44" s="60"/>
      <c r="E44" s="60"/>
      <c r="F44" s="62"/>
      <c r="G44" s="62"/>
      <c r="H44" s="62"/>
      <c r="I44" s="59" t="str">
        <f t="shared" si="2"/>
        <v>-</v>
      </c>
      <c r="J44" s="59" t="str">
        <f t="shared" si="3"/>
        <v>-</v>
      </c>
      <c r="K44" s="60"/>
      <c r="L44" s="59" t="str">
        <f t="shared" si="0"/>
        <v>-</v>
      </c>
      <c r="M44" s="65" t="str">
        <f t="shared" si="1"/>
        <v>-</v>
      </c>
      <c r="N44" s="59"/>
    </row>
    <row r="45" spans="1:14" ht="16.5">
      <c r="A45" s="64"/>
      <c r="B45" s="59"/>
      <c r="C45" s="63"/>
      <c r="D45" s="60"/>
      <c r="E45" s="60"/>
      <c r="F45" s="62"/>
      <c r="G45" s="62"/>
      <c r="H45" s="62"/>
      <c r="I45" s="59" t="str">
        <f t="shared" si="2"/>
        <v>-</v>
      </c>
      <c r="J45" s="59" t="str">
        <f t="shared" si="3"/>
        <v>-</v>
      </c>
      <c r="K45" s="60"/>
      <c r="L45" s="59" t="str">
        <f t="shared" si="0"/>
        <v>-</v>
      </c>
      <c r="M45" s="65" t="str">
        <f t="shared" si="1"/>
        <v>-</v>
      </c>
      <c r="N45" s="59"/>
    </row>
    <row r="46" spans="1:14" ht="16.5">
      <c r="A46" s="64"/>
      <c r="B46" s="59"/>
      <c r="C46" s="63"/>
      <c r="D46" s="60"/>
      <c r="E46" s="60"/>
      <c r="F46" s="62"/>
      <c r="G46" s="62"/>
      <c r="H46" s="62"/>
      <c r="I46" s="59" t="str">
        <f t="shared" si="2"/>
        <v>-</v>
      </c>
      <c r="J46" s="59" t="str">
        <f t="shared" si="3"/>
        <v>-</v>
      </c>
      <c r="K46" s="60"/>
      <c r="L46" s="59" t="str">
        <f t="shared" si="0"/>
        <v>-</v>
      </c>
      <c r="M46" s="65" t="str">
        <f t="shared" si="1"/>
        <v>-</v>
      </c>
      <c r="N46" s="59"/>
    </row>
    <row r="47" spans="1:14" ht="16.5">
      <c r="A47" s="64"/>
      <c r="B47" s="59"/>
      <c r="C47" s="63"/>
      <c r="D47" s="60"/>
      <c r="E47" s="60"/>
      <c r="F47" s="62"/>
      <c r="G47" s="62"/>
      <c r="H47" s="62"/>
      <c r="I47" s="59" t="str">
        <f t="shared" si="2"/>
        <v>-</v>
      </c>
      <c r="J47" s="59" t="str">
        <f t="shared" si="3"/>
        <v>-</v>
      </c>
      <c r="K47" s="60"/>
      <c r="L47" s="59" t="str">
        <f t="shared" si="0"/>
        <v>-</v>
      </c>
      <c r="M47" s="65" t="str">
        <f t="shared" si="1"/>
        <v>-</v>
      </c>
      <c r="N47" s="59"/>
    </row>
    <row r="48" spans="1:14" ht="16.5">
      <c r="A48" s="64"/>
      <c r="B48" s="59"/>
      <c r="C48" s="63"/>
      <c r="D48" s="60"/>
      <c r="E48" s="60"/>
      <c r="F48" s="62"/>
      <c r="G48" s="62"/>
      <c r="H48" s="62"/>
      <c r="I48" s="59" t="str">
        <f t="shared" si="2"/>
        <v>-</v>
      </c>
      <c r="J48" s="59" t="str">
        <f t="shared" si="3"/>
        <v>-</v>
      </c>
      <c r="K48" s="60"/>
      <c r="L48" s="59" t="str">
        <f t="shared" si="0"/>
        <v>-</v>
      </c>
      <c r="M48" s="65" t="str">
        <f t="shared" si="1"/>
        <v>-</v>
      </c>
      <c r="N48" s="59"/>
    </row>
    <row r="49" spans="1:14" ht="16.5">
      <c r="A49" s="64"/>
      <c r="B49" s="59"/>
      <c r="C49" s="63"/>
      <c r="D49" s="60"/>
      <c r="E49" s="60"/>
      <c r="F49" s="62"/>
      <c r="G49" s="62"/>
      <c r="H49" s="62"/>
      <c r="I49" s="59" t="str">
        <f t="shared" si="2"/>
        <v>-</v>
      </c>
      <c r="J49" s="59" t="str">
        <f t="shared" si="3"/>
        <v>-</v>
      </c>
      <c r="K49" s="60"/>
      <c r="L49" s="59" t="str">
        <f t="shared" si="0"/>
        <v>-</v>
      </c>
      <c r="M49" s="65" t="str">
        <f t="shared" si="1"/>
        <v>-</v>
      </c>
      <c r="N49" s="59"/>
    </row>
    <row r="50" spans="1:14" ht="16.5">
      <c r="A50" s="64"/>
      <c r="B50" s="59"/>
      <c r="C50" s="63"/>
      <c r="D50" s="60"/>
      <c r="E50" s="60"/>
      <c r="F50" s="62"/>
      <c r="G50" s="62"/>
      <c r="H50" s="62"/>
      <c r="I50" s="59" t="str">
        <f t="shared" si="2"/>
        <v>-</v>
      </c>
      <c r="J50" s="59" t="str">
        <f t="shared" si="3"/>
        <v>-</v>
      </c>
      <c r="K50" s="60"/>
      <c r="L50" s="59" t="str">
        <f t="shared" si="0"/>
        <v>-</v>
      </c>
      <c r="M50" s="65" t="str">
        <f t="shared" si="1"/>
        <v>-</v>
      </c>
      <c r="N50" s="59"/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5.75"/>
  <cols>
    <col min="1" max="2" width="11.28515625" bestFit="1" customWidth="1"/>
    <col min="3" max="3" width="13" bestFit="1" customWidth="1"/>
    <col min="4" max="5" width="14.28515625" bestFit="1" customWidth="1"/>
    <col min="6" max="6" width="11.28515625" customWidth="1"/>
    <col min="7" max="7" width="14.28515625" bestFit="1" customWidth="1"/>
    <col min="8" max="8" width="9.85546875" bestFit="1" customWidth="1"/>
  </cols>
  <sheetData>
    <row r="1" spans="1:8" ht="18">
      <c r="A1" s="45" t="s">
        <v>67</v>
      </c>
      <c r="B1" s="45" t="s">
        <v>68</v>
      </c>
      <c r="C1" s="45" t="s">
        <v>83</v>
      </c>
      <c r="D1" s="45" t="s">
        <v>69</v>
      </c>
      <c r="E1" s="45" t="s">
        <v>70</v>
      </c>
      <c r="F1" s="56" t="s">
        <v>72</v>
      </c>
      <c r="G1" s="56" t="s">
        <v>71</v>
      </c>
      <c r="H1" s="56" t="s">
        <v>84</v>
      </c>
    </row>
    <row r="2" spans="1:8" ht="16.5">
      <c r="A2" s="64" t="s">
        <v>81</v>
      </c>
      <c r="B2" s="59" t="s">
        <v>78</v>
      </c>
      <c r="C2" s="78">
        <v>39723</v>
      </c>
      <c r="D2" s="79">
        <v>500000</v>
      </c>
      <c r="E2" s="79">
        <v>728000</v>
      </c>
      <c r="F2" s="80">
        <f ca="1">IF(ISBLANK(E2),"-",(E2-D2)/D2/((TODAY()-C2)/365))</f>
        <v>3.7673155273879586E-2</v>
      </c>
      <c r="G2" s="81">
        <v>1000000</v>
      </c>
      <c r="H2" s="82">
        <f>IF(ISBLANK(E2),"-",IF(ISBLANK(G2),"-",E2/G2))</f>
        <v>0.72799999999999998</v>
      </c>
    </row>
    <row r="3" spans="1:8" ht="16.5">
      <c r="A3" s="64" t="s">
        <v>82</v>
      </c>
      <c r="B3" s="59" t="s">
        <v>79</v>
      </c>
      <c r="C3" s="78">
        <v>40179</v>
      </c>
      <c r="D3" s="79">
        <v>1000000</v>
      </c>
      <c r="E3" s="79">
        <v>1200000</v>
      </c>
      <c r="F3" s="80">
        <f t="shared" ref="F3:F45" ca="1" si="0">IF(ISBLANK(E3),"-",(E3-D3)/D3/((TODAY()-C3)/365))</f>
        <v>1.8425037859666836E-2</v>
      </c>
      <c r="G3" s="81">
        <v>1500000</v>
      </c>
      <c r="H3" s="82">
        <f t="shared" ref="H3:H45" si="1">IF(ISBLANK(E3),"-",IF(ISBLANK(G3),"-",E3/G3))</f>
        <v>0.8</v>
      </c>
    </row>
    <row r="4" spans="1:8" ht="16.5">
      <c r="A4" s="64"/>
      <c r="B4" s="59"/>
      <c r="C4" s="78"/>
      <c r="D4" s="79"/>
      <c r="E4" s="79"/>
      <c r="F4" s="80" t="str">
        <f t="shared" ca="1" si="0"/>
        <v>-</v>
      </c>
      <c r="G4" s="81"/>
      <c r="H4" s="82" t="str">
        <f t="shared" si="1"/>
        <v>-</v>
      </c>
    </row>
    <row r="5" spans="1:8" ht="16.5">
      <c r="A5" s="64"/>
      <c r="B5" s="59"/>
      <c r="C5" s="59"/>
      <c r="D5" s="79"/>
      <c r="E5" s="79"/>
      <c r="F5" s="80" t="str">
        <f t="shared" ca="1" si="0"/>
        <v>-</v>
      </c>
      <c r="G5" s="81"/>
      <c r="H5" s="82" t="str">
        <f t="shared" si="1"/>
        <v>-</v>
      </c>
    </row>
    <row r="6" spans="1:8" ht="16.5">
      <c r="A6" s="64"/>
      <c r="B6" s="59"/>
      <c r="C6" s="59"/>
      <c r="D6" s="79"/>
      <c r="E6" s="79"/>
      <c r="F6" s="80" t="str">
        <f t="shared" ca="1" si="0"/>
        <v>-</v>
      </c>
      <c r="G6" s="81"/>
      <c r="H6" s="82" t="str">
        <f t="shared" si="1"/>
        <v>-</v>
      </c>
    </row>
    <row r="7" spans="1:8" ht="16.5">
      <c r="A7" s="64"/>
      <c r="B7" s="59"/>
      <c r="C7" s="59"/>
      <c r="D7" s="79"/>
      <c r="E7" s="79"/>
      <c r="F7" s="80" t="str">
        <f t="shared" ca="1" si="0"/>
        <v>-</v>
      </c>
      <c r="G7" s="81"/>
      <c r="H7" s="82" t="str">
        <f t="shared" si="1"/>
        <v>-</v>
      </c>
    </row>
    <row r="8" spans="1:8" ht="16.5">
      <c r="A8" s="64"/>
      <c r="B8" s="59"/>
      <c r="C8" s="59"/>
      <c r="D8" s="79"/>
      <c r="E8" s="79"/>
      <c r="F8" s="80" t="str">
        <f t="shared" ca="1" si="0"/>
        <v>-</v>
      </c>
      <c r="G8" s="81"/>
      <c r="H8" s="82" t="str">
        <f t="shared" si="1"/>
        <v>-</v>
      </c>
    </row>
    <row r="9" spans="1:8" ht="16.5">
      <c r="A9" s="64"/>
      <c r="B9" s="59"/>
      <c r="C9" s="59"/>
      <c r="D9" s="79"/>
      <c r="E9" s="79"/>
      <c r="F9" s="80" t="str">
        <f t="shared" ca="1" si="0"/>
        <v>-</v>
      </c>
      <c r="G9" s="81"/>
      <c r="H9" s="82" t="str">
        <f t="shared" si="1"/>
        <v>-</v>
      </c>
    </row>
    <row r="10" spans="1:8" ht="16.5">
      <c r="A10" s="64"/>
      <c r="B10" s="59"/>
      <c r="C10" s="59"/>
      <c r="D10" s="79"/>
      <c r="E10" s="79"/>
      <c r="F10" s="80" t="str">
        <f t="shared" ca="1" si="0"/>
        <v>-</v>
      </c>
      <c r="G10" s="81"/>
      <c r="H10" s="82" t="str">
        <f t="shared" si="1"/>
        <v>-</v>
      </c>
    </row>
    <row r="11" spans="1:8" ht="16.5">
      <c r="A11" s="64"/>
      <c r="B11" s="59"/>
      <c r="C11" s="59"/>
      <c r="D11" s="79"/>
      <c r="E11" s="79"/>
      <c r="F11" s="80" t="str">
        <f t="shared" ca="1" si="0"/>
        <v>-</v>
      </c>
      <c r="G11" s="81"/>
      <c r="H11" s="82" t="str">
        <f t="shared" si="1"/>
        <v>-</v>
      </c>
    </row>
    <row r="12" spans="1:8" ht="16.5">
      <c r="A12" s="64"/>
      <c r="B12" s="59"/>
      <c r="C12" s="59"/>
      <c r="D12" s="79"/>
      <c r="E12" s="79"/>
      <c r="F12" s="80" t="str">
        <f t="shared" ca="1" si="0"/>
        <v>-</v>
      </c>
      <c r="G12" s="81"/>
      <c r="H12" s="82" t="str">
        <f t="shared" si="1"/>
        <v>-</v>
      </c>
    </row>
    <row r="13" spans="1:8" ht="16.5">
      <c r="A13" s="64"/>
      <c r="B13" s="59"/>
      <c r="C13" s="59"/>
      <c r="D13" s="79"/>
      <c r="E13" s="79"/>
      <c r="F13" s="80" t="str">
        <f t="shared" ca="1" si="0"/>
        <v>-</v>
      </c>
      <c r="G13" s="81"/>
      <c r="H13" s="82" t="str">
        <f t="shared" si="1"/>
        <v>-</v>
      </c>
    </row>
    <row r="14" spans="1:8" ht="16.5">
      <c r="A14" s="64"/>
      <c r="B14" s="59"/>
      <c r="C14" s="59"/>
      <c r="D14" s="79"/>
      <c r="E14" s="79"/>
      <c r="F14" s="80" t="str">
        <f t="shared" ca="1" si="0"/>
        <v>-</v>
      </c>
      <c r="G14" s="81"/>
      <c r="H14" s="82" t="str">
        <f t="shared" si="1"/>
        <v>-</v>
      </c>
    </row>
    <row r="15" spans="1:8" ht="16.5">
      <c r="A15" s="64"/>
      <c r="B15" s="59"/>
      <c r="C15" s="59"/>
      <c r="D15" s="79"/>
      <c r="E15" s="79"/>
      <c r="F15" s="80" t="str">
        <f t="shared" ca="1" si="0"/>
        <v>-</v>
      </c>
      <c r="G15" s="81"/>
      <c r="H15" s="82" t="str">
        <f t="shared" si="1"/>
        <v>-</v>
      </c>
    </row>
    <row r="16" spans="1:8" ht="16.5">
      <c r="A16" s="64"/>
      <c r="B16" s="59"/>
      <c r="C16" s="59"/>
      <c r="D16" s="79"/>
      <c r="E16" s="79"/>
      <c r="F16" s="80" t="str">
        <f t="shared" ca="1" si="0"/>
        <v>-</v>
      </c>
      <c r="G16" s="81"/>
      <c r="H16" s="82" t="str">
        <f t="shared" si="1"/>
        <v>-</v>
      </c>
    </row>
    <row r="17" spans="1:8" ht="16.5">
      <c r="A17" s="64"/>
      <c r="B17" s="59"/>
      <c r="C17" s="59"/>
      <c r="D17" s="79"/>
      <c r="E17" s="79"/>
      <c r="F17" s="80" t="str">
        <f t="shared" ca="1" si="0"/>
        <v>-</v>
      </c>
      <c r="G17" s="81"/>
      <c r="H17" s="82" t="str">
        <f t="shared" si="1"/>
        <v>-</v>
      </c>
    </row>
    <row r="18" spans="1:8" ht="16.5">
      <c r="A18" s="64"/>
      <c r="B18" s="59"/>
      <c r="C18" s="59"/>
      <c r="D18" s="79"/>
      <c r="E18" s="79"/>
      <c r="F18" s="80" t="str">
        <f t="shared" ca="1" si="0"/>
        <v>-</v>
      </c>
      <c r="G18" s="81"/>
      <c r="H18" s="82" t="str">
        <f t="shared" si="1"/>
        <v>-</v>
      </c>
    </row>
    <row r="19" spans="1:8" ht="16.5">
      <c r="A19" s="64"/>
      <c r="B19" s="59"/>
      <c r="C19" s="59"/>
      <c r="D19" s="79"/>
      <c r="E19" s="79"/>
      <c r="F19" s="80" t="str">
        <f t="shared" ca="1" si="0"/>
        <v>-</v>
      </c>
      <c r="G19" s="81"/>
      <c r="H19" s="82" t="str">
        <f t="shared" si="1"/>
        <v>-</v>
      </c>
    </row>
    <row r="20" spans="1:8" ht="16.5">
      <c r="A20" s="64"/>
      <c r="B20" s="59"/>
      <c r="C20" s="59"/>
      <c r="D20" s="79"/>
      <c r="E20" s="79"/>
      <c r="F20" s="80" t="str">
        <f t="shared" ca="1" si="0"/>
        <v>-</v>
      </c>
      <c r="G20" s="81"/>
      <c r="H20" s="82" t="str">
        <f t="shared" si="1"/>
        <v>-</v>
      </c>
    </row>
    <row r="21" spans="1:8" ht="16.5">
      <c r="A21" s="64"/>
      <c r="B21" s="59"/>
      <c r="C21" s="59"/>
      <c r="D21" s="79"/>
      <c r="E21" s="79"/>
      <c r="F21" s="80" t="str">
        <f t="shared" ca="1" si="0"/>
        <v>-</v>
      </c>
      <c r="G21" s="81"/>
      <c r="H21" s="82" t="str">
        <f t="shared" si="1"/>
        <v>-</v>
      </c>
    </row>
    <row r="22" spans="1:8" ht="16.5">
      <c r="A22" s="64"/>
      <c r="B22" s="59"/>
      <c r="C22" s="59"/>
      <c r="D22" s="79"/>
      <c r="E22" s="79"/>
      <c r="F22" s="80" t="str">
        <f t="shared" ca="1" si="0"/>
        <v>-</v>
      </c>
      <c r="G22" s="81"/>
      <c r="H22" s="82" t="str">
        <f t="shared" si="1"/>
        <v>-</v>
      </c>
    </row>
    <row r="23" spans="1:8" ht="16.5">
      <c r="A23" s="64"/>
      <c r="B23" s="59"/>
      <c r="C23" s="59"/>
      <c r="D23" s="79"/>
      <c r="E23" s="79"/>
      <c r="F23" s="80" t="str">
        <f t="shared" ca="1" si="0"/>
        <v>-</v>
      </c>
      <c r="G23" s="81"/>
      <c r="H23" s="82" t="str">
        <f t="shared" si="1"/>
        <v>-</v>
      </c>
    </row>
    <row r="24" spans="1:8" ht="16.5">
      <c r="A24" s="64"/>
      <c r="B24" s="59"/>
      <c r="C24" s="59"/>
      <c r="D24" s="79"/>
      <c r="E24" s="79"/>
      <c r="F24" s="80" t="str">
        <f t="shared" ca="1" si="0"/>
        <v>-</v>
      </c>
      <c r="G24" s="81"/>
      <c r="H24" s="82" t="str">
        <f t="shared" si="1"/>
        <v>-</v>
      </c>
    </row>
    <row r="25" spans="1:8" ht="16.5">
      <c r="A25" s="64"/>
      <c r="B25" s="59"/>
      <c r="C25" s="59"/>
      <c r="D25" s="79"/>
      <c r="E25" s="79"/>
      <c r="F25" s="80" t="str">
        <f t="shared" ca="1" si="0"/>
        <v>-</v>
      </c>
      <c r="G25" s="81"/>
      <c r="H25" s="82" t="str">
        <f t="shared" si="1"/>
        <v>-</v>
      </c>
    </row>
    <row r="26" spans="1:8" ht="16.5">
      <c r="A26" s="64"/>
      <c r="B26" s="59"/>
      <c r="C26" s="59"/>
      <c r="D26" s="79"/>
      <c r="E26" s="79"/>
      <c r="F26" s="80" t="str">
        <f t="shared" ca="1" si="0"/>
        <v>-</v>
      </c>
      <c r="G26" s="81"/>
      <c r="H26" s="82" t="str">
        <f t="shared" si="1"/>
        <v>-</v>
      </c>
    </row>
    <row r="27" spans="1:8" ht="16.5">
      <c r="A27" s="64"/>
      <c r="B27" s="59"/>
      <c r="C27" s="59"/>
      <c r="D27" s="79"/>
      <c r="E27" s="79"/>
      <c r="F27" s="80" t="str">
        <f t="shared" ca="1" si="0"/>
        <v>-</v>
      </c>
      <c r="G27" s="81"/>
      <c r="H27" s="82" t="str">
        <f t="shared" si="1"/>
        <v>-</v>
      </c>
    </row>
    <row r="28" spans="1:8" ht="16.5">
      <c r="A28" s="64"/>
      <c r="B28" s="59"/>
      <c r="C28" s="59"/>
      <c r="D28" s="79"/>
      <c r="E28" s="79"/>
      <c r="F28" s="80" t="str">
        <f t="shared" ca="1" si="0"/>
        <v>-</v>
      </c>
      <c r="G28" s="81"/>
      <c r="H28" s="82" t="str">
        <f t="shared" si="1"/>
        <v>-</v>
      </c>
    </row>
    <row r="29" spans="1:8" ht="16.5">
      <c r="A29" s="64"/>
      <c r="B29" s="59"/>
      <c r="C29" s="59"/>
      <c r="D29" s="79"/>
      <c r="E29" s="79"/>
      <c r="F29" s="80" t="str">
        <f t="shared" ca="1" si="0"/>
        <v>-</v>
      </c>
      <c r="G29" s="81"/>
      <c r="H29" s="82" t="str">
        <f t="shared" si="1"/>
        <v>-</v>
      </c>
    </row>
    <row r="30" spans="1:8" ht="16.5">
      <c r="A30" s="64"/>
      <c r="B30" s="59"/>
      <c r="C30" s="59"/>
      <c r="D30" s="79"/>
      <c r="E30" s="79"/>
      <c r="F30" s="80" t="str">
        <f t="shared" ca="1" si="0"/>
        <v>-</v>
      </c>
      <c r="G30" s="81"/>
      <c r="H30" s="82" t="str">
        <f t="shared" si="1"/>
        <v>-</v>
      </c>
    </row>
    <row r="31" spans="1:8" ht="16.5">
      <c r="A31" s="64"/>
      <c r="B31" s="59"/>
      <c r="C31" s="59"/>
      <c r="D31" s="79"/>
      <c r="E31" s="79"/>
      <c r="F31" s="80" t="str">
        <f t="shared" ca="1" si="0"/>
        <v>-</v>
      </c>
      <c r="G31" s="81"/>
      <c r="H31" s="82" t="str">
        <f t="shared" si="1"/>
        <v>-</v>
      </c>
    </row>
    <row r="32" spans="1:8" ht="16.5">
      <c r="A32" s="64"/>
      <c r="B32" s="59"/>
      <c r="C32" s="59"/>
      <c r="D32" s="79"/>
      <c r="E32" s="79"/>
      <c r="F32" s="80" t="str">
        <f t="shared" ca="1" si="0"/>
        <v>-</v>
      </c>
      <c r="G32" s="81"/>
      <c r="H32" s="82" t="str">
        <f t="shared" si="1"/>
        <v>-</v>
      </c>
    </row>
    <row r="33" spans="1:8" ht="16.5">
      <c r="A33" s="64"/>
      <c r="B33" s="59"/>
      <c r="C33" s="59"/>
      <c r="D33" s="79"/>
      <c r="E33" s="79"/>
      <c r="F33" s="80" t="str">
        <f t="shared" ca="1" si="0"/>
        <v>-</v>
      </c>
      <c r="G33" s="81"/>
      <c r="H33" s="82" t="str">
        <f t="shared" si="1"/>
        <v>-</v>
      </c>
    </row>
    <row r="34" spans="1:8" ht="16.5">
      <c r="A34" s="64"/>
      <c r="B34" s="59"/>
      <c r="C34" s="59"/>
      <c r="D34" s="79"/>
      <c r="E34" s="79"/>
      <c r="F34" s="80" t="str">
        <f t="shared" ca="1" si="0"/>
        <v>-</v>
      </c>
      <c r="G34" s="81"/>
      <c r="H34" s="82" t="str">
        <f t="shared" si="1"/>
        <v>-</v>
      </c>
    </row>
    <row r="35" spans="1:8" ht="16.5">
      <c r="A35" s="64"/>
      <c r="B35" s="59"/>
      <c r="C35" s="59"/>
      <c r="D35" s="79"/>
      <c r="E35" s="79"/>
      <c r="F35" s="80" t="str">
        <f t="shared" ca="1" si="0"/>
        <v>-</v>
      </c>
      <c r="G35" s="81"/>
      <c r="H35" s="82" t="str">
        <f t="shared" si="1"/>
        <v>-</v>
      </c>
    </row>
    <row r="36" spans="1:8" ht="16.5">
      <c r="A36" s="64"/>
      <c r="B36" s="59"/>
      <c r="C36" s="59"/>
      <c r="D36" s="79"/>
      <c r="E36" s="79"/>
      <c r="F36" s="80" t="str">
        <f t="shared" ca="1" si="0"/>
        <v>-</v>
      </c>
      <c r="G36" s="81"/>
      <c r="H36" s="82" t="str">
        <f t="shared" si="1"/>
        <v>-</v>
      </c>
    </row>
    <row r="37" spans="1:8" ht="16.5">
      <c r="A37" s="64"/>
      <c r="B37" s="59"/>
      <c r="C37" s="59"/>
      <c r="D37" s="79"/>
      <c r="E37" s="79"/>
      <c r="F37" s="80" t="str">
        <f t="shared" ca="1" si="0"/>
        <v>-</v>
      </c>
      <c r="G37" s="81"/>
      <c r="H37" s="82" t="str">
        <f t="shared" si="1"/>
        <v>-</v>
      </c>
    </row>
    <row r="38" spans="1:8" ht="16.5">
      <c r="A38" s="64"/>
      <c r="B38" s="59"/>
      <c r="C38" s="59"/>
      <c r="D38" s="79"/>
      <c r="E38" s="79"/>
      <c r="F38" s="80" t="str">
        <f t="shared" ca="1" si="0"/>
        <v>-</v>
      </c>
      <c r="G38" s="81"/>
      <c r="H38" s="82" t="str">
        <f t="shared" si="1"/>
        <v>-</v>
      </c>
    </row>
    <row r="39" spans="1:8" ht="16.5">
      <c r="A39" s="64"/>
      <c r="B39" s="59"/>
      <c r="C39" s="59"/>
      <c r="D39" s="79"/>
      <c r="E39" s="79"/>
      <c r="F39" s="80" t="str">
        <f t="shared" ca="1" si="0"/>
        <v>-</v>
      </c>
      <c r="G39" s="81"/>
      <c r="H39" s="82" t="str">
        <f t="shared" si="1"/>
        <v>-</v>
      </c>
    </row>
    <row r="40" spans="1:8" ht="16.5">
      <c r="A40" s="64"/>
      <c r="B40" s="59"/>
      <c r="C40" s="59"/>
      <c r="D40" s="79"/>
      <c r="E40" s="79"/>
      <c r="F40" s="80" t="str">
        <f t="shared" ca="1" si="0"/>
        <v>-</v>
      </c>
      <c r="G40" s="81"/>
      <c r="H40" s="82" t="str">
        <f t="shared" si="1"/>
        <v>-</v>
      </c>
    </row>
    <row r="41" spans="1:8" ht="16.5">
      <c r="A41" s="64"/>
      <c r="B41" s="59"/>
      <c r="C41" s="59"/>
      <c r="D41" s="79"/>
      <c r="E41" s="79"/>
      <c r="F41" s="80" t="str">
        <f t="shared" ca="1" si="0"/>
        <v>-</v>
      </c>
      <c r="G41" s="81"/>
      <c r="H41" s="82" t="str">
        <f t="shared" si="1"/>
        <v>-</v>
      </c>
    </row>
    <row r="42" spans="1:8" ht="16.5">
      <c r="A42" s="64"/>
      <c r="B42" s="59"/>
      <c r="C42" s="59"/>
      <c r="D42" s="79"/>
      <c r="E42" s="79"/>
      <c r="F42" s="80" t="str">
        <f t="shared" ca="1" si="0"/>
        <v>-</v>
      </c>
      <c r="G42" s="81"/>
      <c r="H42" s="82" t="str">
        <f t="shared" si="1"/>
        <v>-</v>
      </c>
    </row>
    <row r="43" spans="1:8" ht="16.5">
      <c r="A43" s="64"/>
      <c r="B43" s="59"/>
      <c r="C43" s="59"/>
      <c r="D43" s="79"/>
      <c r="E43" s="79"/>
      <c r="F43" s="80" t="str">
        <f t="shared" ca="1" si="0"/>
        <v>-</v>
      </c>
      <c r="G43" s="81"/>
      <c r="H43" s="82" t="str">
        <f t="shared" si="1"/>
        <v>-</v>
      </c>
    </row>
    <row r="44" spans="1:8" ht="16.5">
      <c r="A44" s="64"/>
      <c r="B44" s="59"/>
      <c r="C44" s="59"/>
      <c r="D44" s="79"/>
      <c r="E44" s="79"/>
      <c r="F44" s="80" t="str">
        <f t="shared" ca="1" si="0"/>
        <v>-</v>
      </c>
      <c r="G44" s="81"/>
      <c r="H44" s="82" t="str">
        <f t="shared" si="1"/>
        <v>-</v>
      </c>
    </row>
    <row r="45" spans="1:8" ht="16.5">
      <c r="A45" s="64"/>
      <c r="B45" s="59"/>
      <c r="C45" s="59"/>
      <c r="D45" s="79"/>
      <c r="E45" s="79"/>
      <c r="F45" s="80" t="str">
        <f t="shared" ca="1" si="0"/>
        <v>-</v>
      </c>
      <c r="G45" s="81"/>
      <c r="H45" s="82" t="str">
        <f t="shared" si="1"/>
        <v>-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D7" sqref="D7"/>
    </sheetView>
  </sheetViews>
  <sheetFormatPr defaultRowHeight="15.75"/>
  <cols>
    <col min="1" max="2" width="11.28515625" bestFit="1" customWidth="1"/>
    <col min="3" max="3" width="13" bestFit="1" customWidth="1"/>
    <col min="4" max="5" width="14.28515625" bestFit="1" customWidth="1"/>
    <col min="6" max="6" width="11.28515625" customWidth="1"/>
    <col min="7" max="7" width="14.28515625" bestFit="1" customWidth="1"/>
    <col min="8" max="8" width="9.85546875" bestFit="1" customWidth="1"/>
  </cols>
  <sheetData>
    <row r="1" spans="1:8" ht="18">
      <c r="A1" s="45" t="s">
        <v>67</v>
      </c>
      <c r="B1" s="45" t="s">
        <v>68</v>
      </c>
      <c r="C1" s="45" t="s">
        <v>83</v>
      </c>
      <c r="D1" s="45" t="s">
        <v>69</v>
      </c>
      <c r="E1" s="45" t="s">
        <v>70</v>
      </c>
      <c r="F1" s="56" t="s">
        <v>72</v>
      </c>
      <c r="G1" s="56" t="s">
        <v>71</v>
      </c>
      <c r="H1" s="56" t="s">
        <v>84</v>
      </c>
    </row>
    <row r="2" spans="1:8" ht="16.5">
      <c r="A2" s="64"/>
      <c r="B2" s="59"/>
      <c r="C2" s="78"/>
      <c r="D2" s="79"/>
      <c r="E2" s="79"/>
      <c r="F2" s="80" t="str">
        <f ca="1">IF(ISBLANK(E2),"-",(E2-D2)/D2/((TODAY()-C2)/365))</f>
        <v>-</v>
      </c>
      <c r="G2" s="81"/>
      <c r="H2" s="82" t="str">
        <f>IF(ISBLANK(E2),"-",IF(ISBLANK(G2),"-",E2/G2))</f>
        <v>-</v>
      </c>
    </row>
    <row r="3" spans="1:8" ht="16.5">
      <c r="A3" s="64"/>
      <c r="B3" s="59"/>
      <c r="C3" s="78"/>
      <c r="D3" s="79"/>
      <c r="E3" s="79"/>
      <c r="F3" s="80" t="str">
        <f t="shared" ref="F3:F45" ca="1" si="0">IF(ISBLANK(E3),"-",(E3-D3)/D3/((TODAY()-C3)/365))</f>
        <v>-</v>
      </c>
      <c r="G3" s="81"/>
      <c r="H3" s="82" t="str">
        <f t="shared" ref="H3:H45" si="1">IF(ISBLANK(E3),"-",IF(ISBLANK(G3),"-",E3/G3))</f>
        <v>-</v>
      </c>
    </row>
    <row r="4" spans="1:8" ht="16.5">
      <c r="A4" s="64"/>
      <c r="B4" s="59"/>
      <c r="C4" s="78"/>
      <c r="D4" s="79"/>
      <c r="E4" s="79"/>
      <c r="F4" s="80" t="str">
        <f t="shared" ca="1" si="0"/>
        <v>-</v>
      </c>
      <c r="G4" s="81"/>
      <c r="H4" s="82" t="str">
        <f t="shared" si="1"/>
        <v>-</v>
      </c>
    </row>
    <row r="5" spans="1:8" ht="16.5">
      <c r="A5" s="64"/>
      <c r="B5" s="59"/>
      <c r="C5" s="59"/>
      <c r="D5" s="79"/>
      <c r="E5" s="79"/>
      <c r="F5" s="80" t="str">
        <f t="shared" ca="1" si="0"/>
        <v>-</v>
      </c>
      <c r="G5" s="81"/>
      <c r="H5" s="82" t="str">
        <f t="shared" si="1"/>
        <v>-</v>
      </c>
    </row>
    <row r="6" spans="1:8" ht="16.5">
      <c r="A6" s="64"/>
      <c r="B6" s="59"/>
      <c r="C6" s="59"/>
      <c r="D6" s="79"/>
      <c r="E6" s="79"/>
      <c r="F6" s="80" t="str">
        <f t="shared" ca="1" si="0"/>
        <v>-</v>
      </c>
      <c r="G6" s="81"/>
      <c r="H6" s="82" t="str">
        <f t="shared" si="1"/>
        <v>-</v>
      </c>
    </row>
    <row r="7" spans="1:8" ht="16.5">
      <c r="A7" s="64"/>
      <c r="B7" s="59"/>
      <c r="C7" s="59"/>
      <c r="D7" s="79"/>
      <c r="E7" s="79"/>
      <c r="F7" s="80" t="str">
        <f t="shared" ca="1" si="0"/>
        <v>-</v>
      </c>
      <c r="G7" s="81"/>
      <c r="H7" s="82" t="str">
        <f t="shared" si="1"/>
        <v>-</v>
      </c>
    </row>
    <row r="8" spans="1:8" ht="16.5">
      <c r="A8" s="64"/>
      <c r="B8" s="59"/>
      <c r="C8" s="59"/>
      <c r="D8" s="79"/>
      <c r="E8" s="79"/>
      <c r="F8" s="80" t="str">
        <f t="shared" ca="1" si="0"/>
        <v>-</v>
      </c>
      <c r="G8" s="81"/>
      <c r="H8" s="82" t="str">
        <f t="shared" si="1"/>
        <v>-</v>
      </c>
    </row>
    <row r="9" spans="1:8" ht="16.5">
      <c r="A9" s="64"/>
      <c r="B9" s="59"/>
      <c r="C9" s="59"/>
      <c r="D9" s="79"/>
      <c r="E9" s="79"/>
      <c r="F9" s="80" t="str">
        <f t="shared" ca="1" si="0"/>
        <v>-</v>
      </c>
      <c r="G9" s="81"/>
      <c r="H9" s="82" t="str">
        <f t="shared" si="1"/>
        <v>-</v>
      </c>
    </row>
    <row r="10" spans="1:8" ht="16.5">
      <c r="A10" s="64"/>
      <c r="B10" s="59"/>
      <c r="C10" s="59"/>
      <c r="D10" s="79"/>
      <c r="E10" s="79"/>
      <c r="F10" s="80" t="str">
        <f t="shared" ca="1" si="0"/>
        <v>-</v>
      </c>
      <c r="G10" s="81"/>
      <c r="H10" s="82" t="str">
        <f t="shared" si="1"/>
        <v>-</v>
      </c>
    </row>
    <row r="11" spans="1:8" ht="16.5">
      <c r="A11" s="64"/>
      <c r="B11" s="59"/>
      <c r="C11" s="59"/>
      <c r="D11" s="79"/>
      <c r="E11" s="79"/>
      <c r="F11" s="80" t="str">
        <f t="shared" ca="1" si="0"/>
        <v>-</v>
      </c>
      <c r="G11" s="81"/>
      <c r="H11" s="82" t="str">
        <f t="shared" si="1"/>
        <v>-</v>
      </c>
    </row>
    <row r="12" spans="1:8" ht="16.5">
      <c r="A12" s="64"/>
      <c r="B12" s="59"/>
      <c r="C12" s="59"/>
      <c r="D12" s="79"/>
      <c r="E12" s="79"/>
      <c r="F12" s="80" t="str">
        <f t="shared" ca="1" si="0"/>
        <v>-</v>
      </c>
      <c r="G12" s="81"/>
      <c r="H12" s="82" t="str">
        <f t="shared" si="1"/>
        <v>-</v>
      </c>
    </row>
    <row r="13" spans="1:8" ht="16.5">
      <c r="A13" s="64"/>
      <c r="B13" s="59"/>
      <c r="C13" s="59"/>
      <c r="D13" s="79"/>
      <c r="E13" s="79"/>
      <c r="F13" s="80" t="str">
        <f t="shared" ca="1" si="0"/>
        <v>-</v>
      </c>
      <c r="G13" s="81"/>
      <c r="H13" s="82" t="str">
        <f t="shared" si="1"/>
        <v>-</v>
      </c>
    </row>
    <row r="14" spans="1:8" ht="16.5">
      <c r="A14" s="64"/>
      <c r="B14" s="59"/>
      <c r="C14" s="59"/>
      <c r="D14" s="79"/>
      <c r="E14" s="79"/>
      <c r="F14" s="80" t="str">
        <f t="shared" ca="1" si="0"/>
        <v>-</v>
      </c>
      <c r="G14" s="81"/>
      <c r="H14" s="82" t="str">
        <f t="shared" si="1"/>
        <v>-</v>
      </c>
    </row>
    <row r="15" spans="1:8" ht="16.5">
      <c r="A15" s="64"/>
      <c r="B15" s="59"/>
      <c r="C15" s="59"/>
      <c r="D15" s="79"/>
      <c r="E15" s="79"/>
      <c r="F15" s="80" t="str">
        <f t="shared" ca="1" si="0"/>
        <v>-</v>
      </c>
      <c r="G15" s="81"/>
      <c r="H15" s="82" t="str">
        <f t="shared" si="1"/>
        <v>-</v>
      </c>
    </row>
    <row r="16" spans="1:8" ht="16.5">
      <c r="A16" s="64"/>
      <c r="B16" s="59"/>
      <c r="C16" s="59"/>
      <c r="D16" s="79"/>
      <c r="E16" s="79"/>
      <c r="F16" s="80" t="str">
        <f t="shared" ca="1" si="0"/>
        <v>-</v>
      </c>
      <c r="G16" s="81"/>
      <c r="H16" s="82" t="str">
        <f t="shared" si="1"/>
        <v>-</v>
      </c>
    </row>
    <row r="17" spans="1:8" ht="16.5">
      <c r="A17" s="64"/>
      <c r="B17" s="59"/>
      <c r="C17" s="59"/>
      <c r="D17" s="79"/>
      <c r="E17" s="79"/>
      <c r="F17" s="80" t="str">
        <f t="shared" ca="1" si="0"/>
        <v>-</v>
      </c>
      <c r="G17" s="81"/>
      <c r="H17" s="82" t="str">
        <f t="shared" si="1"/>
        <v>-</v>
      </c>
    </row>
    <row r="18" spans="1:8" ht="16.5">
      <c r="A18" s="64"/>
      <c r="B18" s="59"/>
      <c r="C18" s="59"/>
      <c r="D18" s="79"/>
      <c r="E18" s="79"/>
      <c r="F18" s="80" t="str">
        <f t="shared" ca="1" si="0"/>
        <v>-</v>
      </c>
      <c r="G18" s="81"/>
      <c r="H18" s="82" t="str">
        <f t="shared" si="1"/>
        <v>-</v>
      </c>
    </row>
    <row r="19" spans="1:8" ht="16.5">
      <c r="A19" s="64"/>
      <c r="B19" s="59"/>
      <c r="C19" s="59"/>
      <c r="D19" s="79"/>
      <c r="E19" s="79"/>
      <c r="F19" s="80" t="str">
        <f t="shared" ca="1" si="0"/>
        <v>-</v>
      </c>
      <c r="G19" s="81"/>
      <c r="H19" s="82" t="str">
        <f t="shared" si="1"/>
        <v>-</v>
      </c>
    </row>
    <row r="20" spans="1:8" ht="16.5">
      <c r="A20" s="64"/>
      <c r="B20" s="59"/>
      <c r="C20" s="59"/>
      <c r="D20" s="79"/>
      <c r="E20" s="79"/>
      <c r="F20" s="80" t="str">
        <f t="shared" ca="1" si="0"/>
        <v>-</v>
      </c>
      <c r="G20" s="81"/>
      <c r="H20" s="82" t="str">
        <f t="shared" si="1"/>
        <v>-</v>
      </c>
    </row>
    <row r="21" spans="1:8" ht="16.5">
      <c r="A21" s="64"/>
      <c r="B21" s="59"/>
      <c r="C21" s="59"/>
      <c r="D21" s="79"/>
      <c r="E21" s="79"/>
      <c r="F21" s="80" t="str">
        <f t="shared" ca="1" si="0"/>
        <v>-</v>
      </c>
      <c r="G21" s="81"/>
      <c r="H21" s="82" t="str">
        <f t="shared" si="1"/>
        <v>-</v>
      </c>
    </row>
    <row r="22" spans="1:8" ht="16.5">
      <c r="A22" s="64"/>
      <c r="B22" s="59"/>
      <c r="C22" s="59"/>
      <c r="D22" s="79"/>
      <c r="E22" s="79"/>
      <c r="F22" s="80" t="str">
        <f t="shared" ca="1" si="0"/>
        <v>-</v>
      </c>
      <c r="G22" s="81"/>
      <c r="H22" s="82" t="str">
        <f t="shared" si="1"/>
        <v>-</v>
      </c>
    </row>
    <row r="23" spans="1:8" ht="16.5">
      <c r="A23" s="64"/>
      <c r="B23" s="59"/>
      <c r="C23" s="59"/>
      <c r="D23" s="79"/>
      <c r="E23" s="79"/>
      <c r="F23" s="80" t="str">
        <f t="shared" ca="1" si="0"/>
        <v>-</v>
      </c>
      <c r="G23" s="81"/>
      <c r="H23" s="82" t="str">
        <f t="shared" si="1"/>
        <v>-</v>
      </c>
    </row>
    <row r="24" spans="1:8" ht="16.5">
      <c r="A24" s="64"/>
      <c r="B24" s="59"/>
      <c r="C24" s="59"/>
      <c r="D24" s="79"/>
      <c r="E24" s="79"/>
      <c r="F24" s="80" t="str">
        <f t="shared" ca="1" si="0"/>
        <v>-</v>
      </c>
      <c r="G24" s="81"/>
      <c r="H24" s="82" t="str">
        <f t="shared" si="1"/>
        <v>-</v>
      </c>
    </row>
    <row r="25" spans="1:8" ht="16.5">
      <c r="A25" s="64"/>
      <c r="B25" s="59"/>
      <c r="C25" s="59"/>
      <c r="D25" s="79"/>
      <c r="E25" s="79"/>
      <c r="F25" s="80" t="str">
        <f t="shared" ca="1" si="0"/>
        <v>-</v>
      </c>
      <c r="G25" s="81"/>
      <c r="H25" s="82" t="str">
        <f t="shared" si="1"/>
        <v>-</v>
      </c>
    </row>
    <row r="26" spans="1:8" ht="16.5">
      <c r="A26" s="64"/>
      <c r="B26" s="59"/>
      <c r="C26" s="59"/>
      <c r="D26" s="79"/>
      <c r="E26" s="79"/>
      <c r="F26" s="80" t="str">
        <f t="shared" ca="1" si="0"/>
        <v>-</v>
      </c>
      <c r="G26" s="81"/>
      <c r="H26" s="82" t="str">
        <f t="shared" si="1"/>
        <v>-</v>
      </c>
    </row>
    <row r="27" spans="1:8" ht="16.5">
      <c r="A27" s="64"/>
      <c r="B27" s="59"/>
      <c r="C27" s="59"/>
      <c r="D27" s="79"/>
      <c r="E27" s="79"/>
      <c r="F27" s="80" t="str">
        <f t="shared" ca="1" si="0"/>
        <v>-</v>
      </c>
      <c r="G27" s="81"/>
      <c r="H27" s="82" t="str">
        <f t="shared" si="1"/>
        <v>-</v>
      </c>
    </row>
    <row r="28" spans="1:8" ht="16.5">
      <c r="A28" s="64"/>
      <c r="B28" s="59"/>
      <c r="C28" s="59"/>
      <c r="D28" s="79"/>
      <c r="E28" s="79"/>
      <c r="F28" s="80" t="str">
        <f t="shared" ca="1" si="0"/>
        <v>-</v>
      </c>
      <c r="G28" s="81"/>
      <c r="H28" s="82" t="str">
        <f t="shared" si="1"/>
        <v>-</v>
      </c>
    </row>
    <row r="29" spans="1:8" ht="16.5">
      <c r="A29" s="64"/>
      <c r="B29" s="59"/>
      <c r="C29" s="59"/>
      <c r="D29" s="79"/>
      <c r="E29" s="79"/>
      <c r="F29" s="80" t="str">
        <f t="shared" ca="1" si="0"/>
        <v>-</v>
      </c>
      <c r="G29" s="81"/>
      <c r="H29" s="82" t="str">
        <f t="shared" si="1"/>
        <v>-</v>
      </c>
    </row>
    <row r="30" spans="1:8" ht="16.5">
      <c r="A30" s="64"/>
      <c r="B30" s="59"/>
      <c r="C30" s="59"/>
      <c r="D30" s="79"/>
      <c r="E30" s="79"/>
      <c r="F30" s="80" t="str">
        <f t="shared" ca="1" si="0"/>
        <v>-</v>
      </c>
      <c r="G30" s="81"/>
      <c r="H30" s="82" t="str">
        <f t="shared" si="1"/>
        <v>-</v>
      </c>
    </row>
    <row r="31" spans="1:8" ht="16.5">
      <c r="A31" s="64"/>
      <c r="B31" s="59"/>
      <c r="C31" s="59"/>
      <c r="D31" s="79"/>
      <c r="E31" s="79"/>
      <c r="F31" s="80" t="str">
        <f t="shared" ca="1" si="0"/>
        <v>-</v>
      </c>
      <c r="G31" s="81"/>
      <c r="H31" s="82" t="str">
        <f t="shared" si="1"/>
        <v>-</v>
      </c>
    </row>
    <row r="32" spans="1:8" ht="16.5">
      <c r="A32" s="64"/>
      <c r="B32" s="59"/>
      <c r="C32" s="59"/>
      <c r="D32" s="79"/>
      <c r="E32" s="79"/>
      <c r="F32" s="80" t="str">
        <f t="shared" ca="1" si="0"/>
        <v>-</v>
      </c>
      <c r="G32" s="81"/>
      <c r="H32" s="82" t="str">
        <f t="shared" si="1"/>
        <v>-</v>
      </c>
    </row>
    <row r="33" spans="1:8" ht="16.5">
      <c r="A33" s="64"/>
      <c r="B33" s="59"/>
      <c r="C33" s="59"/>
      <c r="D33" s="79"/>
      <c r="E33" s="79"/>
      <c r="F33" s="80" t="str">
        <f t="shared" ca="1" si="0"/>
        <v>-</v>
      </c>
      <c r="G33" s="81"/>
      <c r="H33" s="82" t="str">
        <f t="shared" si="1"/>
        <v>-</v>
      </c>
    </row>
    <row r="34" spans="1:8" ht="16.5">
      <c r="A34" s="64"/>
      <c r="B34" s="59"/>
      <c r="C34" s="59"/>
      <c r="D34" s="79"/>
      <c r="E34" s="79"/>
      <c r="F34" s="80" t="str">
        <f t="shared" ca="1" si="0"/>
        <v>-</v>
      </c>
      <c r="G34" s="81"/>
      <c r="H34" s="82" t="str">
        <f t="shared" si="1"/>
        <v>-</v>
      </c>
    </row>
    <row r="35" spans="1:8" ht="16.5">
      <c r="A35" s="64"/>
      <c r="B35" s="59"/>
      <c r="C35" s="59"/>
      <c r="D35" s="79"/>
      <c r="E35" s="79"/>
      <c r="F35" s="80" t="str">
        <f t="shared" ca="1" si="0"/>
        <v>-</v>
      </c>
      <c r="G35" s="81"/>
      <c r="H35" s="82" t="str">
        <f t="shared" si="1"/>
        <v>-</v>
      </c>
    </row>
    <row r="36" spans="1:8" ht="16.5">
      <c r="A36" s="64"/>
      <c r="B36" s="59"/>
      <c r="C36" s="59"/>
      <c r="D36" s="79"/>
      <c r="E36" s="79"/>
      <c r="F36" s="80" t="str">
        <f t="shared" ca="1" si="0"/>
        <v>-</v>
      </c>
      <c r="G36" s="81"/>
      <c r="H36" s="82" t="str">
        <f t="shared" si="1"/>
        <v>-</v>
      </c>
    </row>
    <row r="37" spans="1:8" ht="16.5">
      <c r="A37" s="64"/>
      <c r="B37" s="59"/>
      <c r="C37" s="59"/>
      <c r="D37" s="79"/>
      <c r="E37" s="79"/>
      <c r="F37" s="80" t="str">
        <f t="shared" ca="1" si="0"/>
        <v>-</v>
      </c>
      <c r="G37" s="81"/>
      <c r="H37" s="82" t="str">
        <f t="shared" si="1"/>
        <v>-</v>
      </c>
    </row>
    <row r="38" spans="1:8" ht="16.5">
      <c r="A38" s="64"/>
      <c r="B38" s="59"/>
      <c r="C38" s="59"/>
      <c r="D38" s="79"/>
      <c r="E38" s="79"/>
      <c r="F38" s="80" t="str">
        <f t="shared" ca="1" si="0"/>
        <v>-</v>
      </c>
      <c r="G38" s="81"/>
      <c r="H38" s="82" t="str">
        <f t="shared" si="1"/>
        <v>-</v>
      </c>
    </row>
    <row r="39" spans="1:8" ht="16.5">
      <c r="A39" s="64"/>
      <c r="B39" s="59"/>
      <c r="C39" s="59"/>
      <c r="D39" s="79"/>
      <c r="E39" s="79"/>
      <c r="F39" s="80" t="str">
        <f t="shared" ca="1" si="0"/>
        <v>-</v>
      </c>
      <c r="G39" s="81"/>
      <c r="H39" s="82" t="str">
        <f t="shared" si="1"/>
        <v>-</v>
      </c>
    </row>
    <row r="40" spans="1:8" ht="16.5">
      <c r="A40" s="64"/>
      <c r="B40" s="59"/>
      <c r="C40" s="59"/>
      <c r="D40" s="79"/>
      <c r="E40" s="79"/>
      <c r="F40" s="80" t="str">
        <f t="shared" ca="1" si="0"/>
        <v>-</v>
      </c>
      <c r="G40" s="81"/>
      <c r="H40" s="82" t="str">
        <f t="shared" si="1"/>
        <v>-</v>
      </c>
    </row>
    <row r="41" spans="1:8" ht="16.5">
      <c r="A41" s="64"/>
      <c r="B41" s="59"/>
      <c r="C41" s="59"/>
      <c r="D41" s="79"/>
      <c r="E41" s="79"/>
      <c r="F41" s="80" t="str">
        <f t="shared" ca="1" si="0"/>
        <v>-</v>
      </c>
      <c r="G41" s="81"/>
      <c r="H41" s="82" t="str">
        <f t="shared" si="1"/>
        <v>-</v>
      </c>
    </row>
    <row r="42" spans="1:8" ht="16.5">
      <c r="A42" s="64"/>
      <c r="B42" s="59"/>
      <c r="C42" s="59"/>
      <c r="D42" s="79"/>
      <c r="E42" s="79"/>
      <c r="F42" s="80" t="str">
        <f t="shared" ca="1" si="0"/>
        <v>-</v>
      </c>
      <c r="G42" s="81"/>
      <c r="H42" s="82" t="str">
        <f t="shared" si="1"/>
        <v>-</v>
      </c>
    </row>
    <row r="43" spans="1:8" ht="16.5">
      <c r="A43" s="64"/>
      <c r="B43" s="59"/>
      <c r="C43" s="59"/>
      <c r="D43" s="79"/>
      <c r="E43" s="79"/>
      <c r="F43" s="80" t="str">
        <f t="shared" ca="1" si="0"/>
        <v>-</v>
      </c>
      <c r="G43" s="81"/>
      <c r="H43" s="82" t="str">
        <f t="shared" si="1"/>
        <v>-</v>
      </c>
    </row>
    <row r="44" spans="1:8" ht="16.5">
      <c r="A44" s="64"/>
      <c r="B44" s="59"/>
      <c r="C44" s="59"/>
      <c r="D44" s="79"/>
      <c r="E44" s="79"/>
      <c r="F44" s="80" t="str">
        <f t="shared" ca="1" si="0"/>
        <v>-</v>
      </c>
      <c r="G44" s="81"/>
      <c r="H44" s="82" t="str">
        <f t="shared" si="1"/>
        <v>-</v>
      </c>
    </row>
    <row r="45" spans="1:8" ht="16.5">
      <c r="A45" s="64"/>
      <c r="B45" s="59"/>
      <c r="C45" s="59"/>
      <c r="D45" s="79"/>
      <c r="E45" s="79"/>
      <c r="F45" s="80" t="str">
        <f t="shared" ca="1" si="0"/>
        <v>-</v>
      </c>
      <c r="G45" s="81"/>
      <c r="H45" s="82" t="str">
        <f t="shared" si="1"/>
        <v>-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帳戶理財範例</vt:lpstr>
      <vt:lpstr>空白表格1</vt:lpstr>
      <vt:lpstr>預算編列</vt:lpstr>
      <vt:lpstr>空白表格2</vt:lpstr>
      <vt:lpstr>股票帳本範例</vt:lpstr>
      <vt:lpstr>空白表格3</vt:lpstr>
      <vt:lpstr>財務目標表</vt:lpstr>
      <vt:lpstr>空白表格4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隔壁表哥</dc:creator>
  <cp:lastModifiedBy>Chengen Wu</cp:lastModifiedBy>
  <dcterms:created xsi:type="dcterms:W3CDTF">2019-11-16T14:22:00Z</dcterms:created>
  <dcterms:modified xsi:type="dcterms:W3CDTF">2020-11-06T08:29:26Z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