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053\Desktop\"/>
    </mc:Choice>
  </mc:AlternateContent>
  <xr:revisionPtr revIDLastSave="0" documentId="13_ncr:1_{DF05D805-291A-4142-AA0A-B7C8E0A37A7C}" xr6:coauthVersionLast="47" xr6:coauthVersionMax="47" xr10:uidLastSave="{00000000-0000-0000-0000-000000000000}"/>
  <bookViews>
    <workbookView xWindow="-120" yWindow="-120" windowWidth="20730" windowHeight="11160" xr2:uid="{0684CAD3-7795-4B9A-96C1-368F6CBE4CEB}"/>
  </bookViews>
  <sheets>
    <sheet name="試算範例" sheetId="1" r:id="rId1"/>
    <sheet name="試算表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2" l="1"/>
  <c r="J21" i="2"/>
  <c r="J22" i="2"/>
  <c r="J26" i="2"/>
  <c r="J25" i="2"/>
  <c r="J24" i="2"/>
  <c r="J23" i="2"/>
  <c r="C32" i="2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B32" i="2"/>
  <c r="D32" i="2" s="1"/>
  <c r="B27" i="2"/>
  <c r="J23" i="1"/>
  <c r="J26" i="1"/>
  <c r="J25" i="1"/>
  <c r="J24" i="1"/>
  <c r="J22" i="1"/>
  <c r="J21" i="1"/>
  <c r="J20" i="1"/>
  <c r="B27" i="1"/>
  <c r="C32" i="1"/>
  <c r="B32" i="1"/>
  <c r="D32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E32" i="2" l="1"/>
  <c r="I32" i="2" s="1"/>
  <c r="B33" i="2"/>
  <c r="B33" i="1"/>
  <c r="D33" i="1" s="1"/>
  <c r="B34" i="1"/>
  <c r="E32" i="1"/>
  <c r="I32" i="1" s="1"/>
  <c r="E33" i="1"/>
  <c r="I33" i="1" s="1"/>
  <c r="B34" i="2" l="1"/>
  <c r="D33" i="2"/>
  <c r="B35" i="1"/>
  <c r="D34" i="1"/>
  <c r="E33" i="2" l="1"/>
  <c r="I33" i="2" s="1"/>
  <c r="D34" i="2"/>
  <c r="B35" i="2"/>
  <c r="E34" i="1"/>
  <c r="I34" i="1" s="1"/>
  <c r="B36" i="1"/>
  <c r="D35" i="1"/>
  <c r="D35" i="2" l="1"/>
  <c r="B36" i="2"/>
  <c r="E34" i="2"/>
  <c r="I34" i="2" s="1"/>
  <c r="B37" i="1"/>
  <c r="D36" i="1"/>
  <c r="E35" i="1"/>
  <c r="I35" i="1" s="1"/>
  <c r="D36" i="2" l="1"/>
  <c r="B37" i="2"/>
  <c r="E36" i="2"/>
  <c r="I36" i="2" s="1"/>
  <c r="E35" i="2"/>
  <c r="I35" i="2" s="1"/>
  <c r="E36" i="1"/>
  <c r="I36" i="1" s="1"/>
  <c r="B38" i="1"/>
  <c r="D37" i="1"/>
  <c r="E37" i="1" s="1"/>
  <c r="I37" i="1" s="1"/>
  <c r="B38" i="2" l="1"/>
  <c r="D37" i="2"/>
  <c r="B39" i="1"/>
  <c r="D38" i="1"/>
  <c r="E38" i="1" s="1"/>
  <c r="I38" i="1" s="1"/>
  <c r="E37" i="2" l="1"/>
  <c r="I37" i="2" s="1"/>
  <c r="D38" i="2"/>
  <c r="B39" i="2"/>
  <c r="B40" i="1"/>
  <c r="D39" i="1"/>
  <c r="E38" i="2" l="1"/>
  <c r="I38" i="2" s="1"/>
  <c r="B40" i="2"/>
  <c r="D39" i="2"/>
  <c r="E39" i="2" s="1"/>
  <c r="I39" i="2" s="1"/>
  <c r="E39" i="1"/>
  <c r="I39" i="1" s="1"/>
  <c r="B41" i="1"/>
  <c r="D40" i="1"/>
  <c r="D40" i="2" l="1"/>
  <c r="E40" i="2" s="1"/>
  <c r="I40" i="2" s="1"/>
  <c r="B41" i="2"/>
  <c r="B42" i="1"/>
  <c r="D41" i="1"/>
  <c r="E40" i="1"/>
  <c r="I40" i="1" s="1"/>
  <c r="B42" i="2" l="1"/>
  <c r="D41" i="2"/>
  <c r="E41" i="2" s="1"/>
  <c r="I41" i="2" s="1"/>
  <c r="B43" i="1"/>
  <c r="D42" i="1"/>
  <c r="E42" i="1" s="1"/>
  <c r="I42" i="1" s="1"/>
  <c r="E41" i="1"/>
  <c r="I41" i="1" s="1"/>
  <c r="D42" i="2" l="1"/>
  <c r="E42" i="2" s="1"/>
  <c r="I42" i="2" s="1"/>
  <c r="B43" i="2"/>
  <c r="B44" i="1"/>
  <c r="D43" i="1"/>
  <c r="E43" i="1" s="1"/>
  <c r="I43" i="1" s="1"/>
  <c r="D43" i="2" l="1"/>
  <c r="E43" i="2" s="1"/>
  <c r="I43" i="2" s="1"/>
  <c r="B44" i="2"/>
  <c r="B45" i="1"/>
  <c r="D44" i="1"/>
  <c r="E44" i="1" s="1"/>
  <c r="I44" i="1" s="1"/>
  <c r="D44" i="2" l="1"/>
  <c r="E44" i="2" s="1"/>
  <c r="I44" i="2" s="1"/>
  <c r="B45" i="2"/>
  <c r="B46" i="1"/>
  <c r="D45" i="1"/>
  <c r="E45" i="1" s="1"/>
  <c r="I45" i="1" s="1"/>
  <c r="B46" i="2" l="1"/>
  <c r="D45" i="2"/>
  <c r="E45" i="2" s="1"/>
  <c r="I45" i="2" s="1"/>
  <c r="B47" i="1"/>
  <c r="D46" i="1"/>
  <c r="E46" i="1" s="1"/>
  <c r="I46" i="1" s="1"/>
  <c r="B47" i="2" l="1"/>
  <c r="D46" i="2"/>
  <c r="E46" i="2" s="1"/>
  <c r="I46" i="2" s="1"/>
  <c r="B48" i="1"/>
  <c r="D47" i="1"/>
  <c r="E47" i="1" s="1"/>
  <c r="I47" i="1" s="1"/>
  <c r="D47" i="2" l="1"/>
  <c r="E47" i="2" s="1"/>
  <c r="I47" i="2" s="1"/>
  <c r="B48" i="2"/>
  <c r="B49" i="1"/>
  <c r="D48" i="1"/>
  <c r="E48" i="1" s="1"/>
  <c r="I48" i="1" s="1"/>
  <c r="D48" i="2" l="1"/>
  <c r="E48" i="2" s="1"/>
  <c r="I48" i="2" s="1"/>
  <c r="B49" i="2"/>
  <c r="B50" i="1"/>
  <c r="D49" i="1"/>
  <c r="E49" i="1" s="1"/>
  <c r="I49" i="1" s="1"/>
  <c r="B50" i="2" l="1"/>
  <c r="D49" i="2"/>
  <c r="E49" i="2" s="1"/>
  <c r="I49" i="2" s="1"/>
  <c r="B51" i="1"/>
  <c r="D50" i="1"/>
  <c r="E50" i="1" s="1"/>
  <c r="I50" i="1" s="1"/>
  <c r="D50" i="2" l="1"/>
  <c r="E50" i="2" s="1"/>
  <c r="I50" i="2" s="1"/>
  <c r="B51" i="2"/>
  <c r="B52" i="1"/>
  <c r="D51" i="1"/>
  <c r="E51" i="1" s="1"/>
  <c r="I51" i="1" s="1"/>
  <c r="D51" i="2" l="1"/>
  <c r="E51" i="2" s="1"/>
  <c r="I51" i="2" s="1"/>
  <c r="B52" i="2"/>
  <c r="B53" i="1"/>
  <c r="D52" i="1"/>
  <c r="E52" i="1" s="1"/>
  <c r="I52" i="1" s="1"/>
  <c r="D52" i="2" l="1"/>
  <c r="E52" i="2" s="1"/>
  <c r="I52" i="2" s="1"/>
  <c r="B53" i="2"/>
  <c r="B54" i="1"/>
  <c r="D53" i="1"/>
  <c r="E53" i="1" s="1"/>
  <c r="I53" i="1" s="1"/>
  <c r="B54" i="2" l="1"/>
  <c r="D53" i="2"/>
  <c r="E53" i="2" s="1"/>
  <c r="I53" i="2" s="1"/>
  <c r="B55" i="1"/>
  <c r="D54" i="1"/>
  <c r="E54" i="1" s="1"/>
  <c r="I54" i="1" s="1"/>
  <c r="D54" i="2" l="1"/>
  <c r="E54" i="2" s="1"/>
  <c r="I54" i="2" s="1"/>
  <c r="B55" i="2"/>
  <c r="B56" i="1"/>
  <c r="D55" i="1"/>
  <c r="E55" i="1" s="1"/>
  <c r="I55" i="1" s="1"/>
  <c r="B56" i="2" l="1"/>
  <c r="D55" i="2"/>
  <c r="E55" i="2" s="1"/>
  <c r="I55" i="2" s="1"/>
  <c r="B57" i="1"/>
  <c r="D56" i="1"/>
  <c r="E56" i="1" s="1"/>
  <c r="I56" i="1" s="1"/>
  <c r="D56" i="2" l="1"/>
  <c r="E56" i="2" s="1"/>
  <c r="I56" i="2" s="1"/>
  <c r="B57" i="2"/>
  <c r="B58" i="1"/>
  <c r="D57" i="1"/>
  <c r="E57" i="1" s="1"/>
  <c r="I57" i="1" s="1"/>
  <c r="B58" i="2" l="1"/>
  <c r="D57" i="2"/>
  <c r="E57" i="2" s="1"/>
  <c r="I57" i="2" s="1"/>
  <c r="B59" i="1"/>
  <c r="D58" i="1"/>
  <c r="E58" i="1" s="1"/>
  <c r="I58" i="1" s="1"/>
  <c r="D58" i="2" l="1"/>
  <c r="E58" i="2" s="1"/>
  <c r="I58" i="2" s="1"/>
  <c r="B59" i="2"/>
  <c r="B60" i="1"/>
  <c r="D59" i="1"/>
  <c r="E59" i="1" s="1"/>
  <c r="I59" i="1" s="1"/>
  <c r="B60" i="2" l="1"/>
  <c r="D59" i="2"/>
  <c r="E59" i="2" s="1"/>
  <c r="I59" i="2" s="1"/>
  <c r="B61" i="1"/>
  <c r="D60" i="1"/>
  <c r="E60" i="1" s="1"/>
  <c r="I60" i="1" s="1"/>
  <c r="D60" i="2" l="1"/>
  <c r="E60" i="2" s="1"/>
  <c r="I60" i="2" s="1"/>
  <c r="B61" i="2"/>
  <c r="B62" i="1"/>
  <c r="D61" i="1"/>
  <c r="E61" i="1" s="1"/>
  <c r="I61" i="1" s="1"/>
  <c r="B62" i="2" l="1"/>
  <c r="D61" i="2"/>
  <c r="E61" i="2" s="1"/>
  <c r="I61" i="2" s="1"/>
  <c r="B63" i="1"/>
  <c r="D62" i="1"/>
  <c r="E62" i="1" s="1"/>
  <c r="I62" i="1" s="1"/>
  <c r="D62" i="2" l="1"/>
  <c r="E62" i="2" s="1"/>
  <c r="I62" i="2" s="1"/>
  <c r="B63" i="2"/>
  <c r="B64" i="1"/>
  <c r="D63" i="1"/>
  <c r="E63" i="1" s="1"/>
  <c r="I63" i="1" s="1"/>
  <c r="B64" i="2" l="1"/>
  <c r="D63" i="2"/>
  <c r="E63" i="2" s="1"/>
  <c r="I63" i="2" s="1"/>
  <c r="B65" i="1"/>
  <c r="D64" i="1"/>
  <c r="E64" i="1" s="1"/>
  <c r="I64" i="1" s="1"/>
  <c r="D64" i="2" l="1"/>
  <c r="E64" i="2" s="1"/>
  <c r="I64" i="2" s="1"/>
  <c r="B65" i="2"/>
  <c r="B66" i="1"/>
  <c r="D66" i="1" s="1"/>
  <c r="E66" i="1" s="1"/>
  <c r="I66" i="1" s="1"/>
  <c r="D65" i="1"/>
  <c r="E65" i="1" s="1"/>
  <c r="I65" i="1" s="1"/>
  <c r="B66" i="2" l="1"/>
  <c r="D66" i="2" s="1"/>
  <c r="D65" i="2"/>
  <c r="E65" i="2" s="1"/>
  <c r="I65" i="2" s="1"/>
  <c r="E66" i="2" l="1"/>
  <c r="I66" i="2" s="1"/>
</calcChain>
</file>

<file path=xl/sharedStrings.xml><?xml version="1.0" encoding="utf-8"?>
<sst xmlns="http://schemas.openxmlformats.org/spreadsheetml/2006/main" count="128" uniqueCount="48">
  <si>
    <t>基本支出</t>
    <phoneticPr fontId="1" type="noConversion"/>
  </si>
  <si>
    <t>娛樂消費</t>
    <phoneticPr fontId="1" type="noConversion"/>
  </si>
  <si>
    <t>醫療支出</t>
    <phoneticPr fontId="1" type="noConversion"/>
  </si>
  <si>
    <t>房貸</t>
    <phoneticPr fontId="1" type="noConversion"/>
  </si>
  <si>
    <t>車貸</t>
    <phoneticPr fontId="1" type="noConversion"/>
  </si>
  <si>
    <t>其他消費</t>
    <phoneticPr fontId="1" type="noConversion"/>
  </si>
  <si>
    <t>總和</t>
    <phoneticPr fontId="1" type="noConversion"/>
  </si>
  <si>
    <t>包含國內外旅遊、遊戲、展覽等娛樂項目</t>
    <phoneticPr fontId="1" type="noConversion"/>
  </si>
  <si>
    <t>育兒學雜費</t>
    <phoneticPr fontId="1" type="noConversion"/>
  </si>
  <si>
    <t>假設公立托兒所到公立大學約一百萬/人</t>
    <phoneticPr fontId="1" type="noConversion"/>
  </si>
  <si>
    <t>支出項目</t>
    <phoneticPr fontId="1" type="noConversion"/>
  </si>
  <si>
    <t>目前年齡</t>
    <phoneticPr fontId="1" type="noConversion"/>
  </si>
  <si>
    <t>歲</t>
    <phoneticPr fontId="1" type="noConversion"/>
  </si>
  <si>
    <t>預計推休年齡</t>
    <phoneticPr fontId="1" type="noConversion"/>
  </si>
  <si>
    <t>預計養育孩子數</t>
    <phoneticPr fontId="1" type="noConversion"/>
  </si>
  <si>
    <t>個</t>
    <phoneticPr fontId="1" type="noConversion"/>
  </si>
  <si>
    <t>房屋貸款利率</t>
    <phoneticPr fontId="1" type="noConversion"/>
  </si>
  <si>
    <t>%</t>
    <phoneticPr fontId="1" type="noConversion"/>
  </si>
  <si>
    <t>年</t>
    <phoneticPr fontId="1" type="noConversion"/>
  </si>
  <si>
    <t>房屋貸款年限</t>
    <phoneticPr fontId="1" type="noConversion"/>
  </si>
  <si>
    <t>房屋貸款總額</t>
    <phoneticPr fontId="1" type="noConversion"/>
  </si>
  <si>
    <t>包含(家庭)食、衣、住、交通、社交等每月基本花費</t>
    <phoneticPr fontId="1" type="noConversion"/>
  </si>
  <si>
    <t>備註</t>
    <phoneticPr fontId="1" type="noConversion"/>
  </si>
  <si>
    <t>-</t>
    <phoneticPr fontId="1" type="noConversion"/>
  </si>
  <si>
    <t>至退休前加總</t>
    <phoneticPr fontId="1" type="noConversion"/>
  </si>
  <si>
    <t>車貸款利率</t>
    <phoneticPr fontId="1" type="noConversion"/>
  </si>
  <si>
    <t>車貸款年限</t>
    <phoneticPr fontId="1" type="noConversion"/>
  </si>
  <si>
    <t>車貸款總額</t>
    <phoneticPr fontId="1" type="noConversion"/>
  </si>
  <si>
    <t>第一步：填入基本資料</t>
    <phoneticPr fontId="1" type="noConversion"/>
  </si>
  <si>
    <t>第二步：填入每月預計花費</t>
    <phoneticPr fontId="1" type="noConversion"/>
  </si>
  <si>
    <t>萬元</t>
  </si>
  <si>
    <t>萬元</t>
    <phoneticPr fontId="1" type="noConversion"/>
  </si>
  <si>
    <t>預計每月支出(萬元)</t>
    <phoneticPr fontId="1" type="noConversion"/>
  </si>
  <si>
    <t>年度支出(萬元)</t>
    <phoneticPr fontId="1" type="noConversion"/>
  </si>
  <si>
    <t>預計醫療準備金/保費支出等</t>
    <phoneticPr fontId="1" type="noConversion"/>
  </si>
  <si>
    <r>
      <rPr>
        <u/>
        <sz val="12"/>
        <color theme="10"/>
        <rFont val="新細明體"/>
        <family val="1"/>
        <charset val="136"/>
        <scheme val="minor"/>
      </rPr>
      <t>👉試算房貸金額</t>
    </r>
    <phoneticPr fontId="1" type="noConversion"/>
  </si>
  <si>
    <r>
      <rPr>
        <u/>
        <sz val="12"/>
        <color theme="10"/>
        <rFont val="新細明體"/>
        <family val="1"/>
        <charset val="136"/>
        <scheme val="minor"/>
      </rPr>
      <t>👉試算車貸金額</t>
    </r>
    <phoneticPr fontId="1" type="noConversion"/>
  </si>
  <si>
    <t>配偶薪資</t>
    <phoneticPr fontId="1" type="noConversion"/>
  </si>
  <si>
    <t>個人薪資</t>
    <phoneticPr fontId="1" type="noConversion"/>
  </si>
  <si>
    <t>(本人)每年加薪</t>
    <phoneticPr fontId="1" type="noConversion"/>
  </si>
  <si>
    <t>(配偶)每年加薪</t>
    <phoneticPr fontId="1" type="noConversion"/>
  </si>
  <si>
    <t>第X年</t>
    <phoneticPr fontId="1" type="noConversion"/>
  </si>
  <si>
    <t>能否達到退休標準</t>
    <phoneticPr fontId="1" type="noConversion"/>
  </si>
  <si>
    <t>個人薪資(萬元)</t>
    <phoneticPr fontId="1" type="noConversion"/>
  </si>
  <si>
    <t>配偶薪資(萬元)</t>
    <phoneticPr fontId="1" type="noConversion"/>
  </si>
  <si>
    <t>兩人加總(萬元)</t>
    <phoneticPr fontId="1" type="noConversion"/>
  </si>
  <si>
    <t>第三步：查看工作第幾年可以退休</t>
    <phoneticPr fontId="1" type="noConversion"/>
  </si>
  <si>
    <t>總支出分項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</si>
</sst>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6"/>
      <color theme="1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  <font>
      <b/>
      <sz val="12"/>
      <color theme="1"/>
      <name val="微軟正黑體"/>
      <family val="2"/>
      <charset val="136"/>
    </font>
    <font>
      <u/>
      <sz val="12"/>
      <color theme="10"/>
      <name val="新細明體"/>
      <family val="1"/>
      <charset val="136"/>
      <scheme val="minor"/>
    </font>
    <font>
      <b/>
      <sz val="12"/>
      <color rgb="FFFF000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9"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5" tint="0.39994506668294322"/>
      </font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55F3-4519-83BA-3FAD8B38F2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5F3-4519-83BA-3FAD8B38F2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5F3-4519-83BA-3FAD8B38F2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5F3-4519-83BA-3FAD8B38F2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55F3-4519-83BA-3FAD8B38F2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5F3-4519-83BA-3FAD8B38F2B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5F3-4519-83BA-3FAD8B38F2B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微軟正黑體" panose="020B0604030504040204" pitchFamily="34" charset="-120"/>
                      <a:ea typeface="微軟正黑體" panose="020B0604030504040204" pitchFamily="34" charset="-120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55F3-4519-83BA-3FAD8B38F2B0}"/>
                </c:ext>
              </c:extLst>
            </c:dLbl>
            <c:dLbl>
              <c:idx val="1"/>
              <c:layout>
                <c:manualLayout>
                  <c:x val="3.3333333333333284E-2"/>
                  <c:y val="3.240740740740723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微軟正黑體" panose="020B0604030504040204" pitchFamily="34" charset="-120"/>
                      <a:ea typeface="微軟正黑體" panose="020B0604030504040204" pitchFamily="34" charset="-120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5F3-4519-83BA-3FAD8B38F2B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微軟正黑體" panose="020B0604030504040204" pitchFamily="34" charset="-120"/>
                      <a:ea typeface="微軟正黑體" panose="020B0604030504040204" pitchFamily="34" charset="-120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55F3-4519-83BA-3FAD8B38F2B0}"/>
                </c:ext>
              </c:extLst>
            </c:dLbl>
            <c:dLbl>
              <c:idx val="3"/>
              <c:layout>
                <c:manualLayout>
                  <c:x val="-8.3333333333333332E-3"/>
                  <c:y val="-0.1064814814814814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微軟正黑體" panose="020B0604030504040204" pitchFamily="34" charset="-120"/>
                      <a:ea typeface="微軟正黑體" panose="020B0604030504040204" pitchFamily="34" charset="-120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5F3-4519-83BA-3FAD8B38F2B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微軟正黑體" panose="020B0604030504040204" pitchFamily="34" charset="-120"/>
                      <a:ea typeface="微軟正黑體" panose="020B0604030504040204" pitchFamily="34" charset="-120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55F3-4519-83BA-3FAD8B38F2B0}"/>
                </c:ext>
              </c:extLst>
            </c:dLbl>
            <c:dLbl>
              <c:idx val="5"/>
              <c:layout>
                <c:manualLayout>
                  <c:x val="-5.8333333333333334E-2"/>
                  <c:y val="1.38888888888888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微軟正黑體" panose="020B0604030504040204" pitchFamily="34" charset="-120"/>
                      <a:ea typeface="微軟正黑體" panose="020B0604030504040204" pitchFamily="34" charset="-120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5F3-4519-83BA-3FAD8B38F2B0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微軟正黑體" panose="020B0604030504040204" pitchFamily="34" charset="-120"/>
                      <a:ea typeface="微軟正黑體" panose="020B0604030504040204" pitchFamily="34" charset="-120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55F3-4519-83BA-3FAD8B38F2B0}"/>
                </c:ext>
              </c:extLst>
            </c:dLbl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試算範例!$A$20:$A$26</c:f>
              <c:strCache>
                <c:ptCount val="7"/>
                <c:pt idx="0">
                  <c:v>基本支出</c:v>
                </c:pt>
                <c:pt idx="1">
                  <c:v>娛樂消費</c:v>
                </c:pt>
                <c:pt idx="2">
                  <c:v>醫療支出</c:v>
                </c:pt>
                <c:pt idx="3">
                  <c:v>育兒學雜費</c:v>
                </c:pt>
                <c:pt idx="4">
                  <c:v>房貸</c:v>
                </c:pt>
                <c:pt idx="5">
                  <c:v>車貸</c:v>
                </c:pt>
                <c:pt idx="6">
                  <c:v>其他消費</c:v>
                </c:pt>
              </c:strCache>
            </c:strRef>
          </c:cat>
          <c:val>
            <c:numRef>
              <c:f>試算範例!$J$20:$J$26</c:f>
              <c:numCache>
                <c:formatCode>General</c:formatCode>
                <c:ptCount val="7"/>
                <c:pt idx="0">
                  <c:v>2640</c:v>
                </c:pt>
                <c:pt idx="1">
                  <c:v>220</c:v>
                </c:pt>
                <c:pt idx="2">
                  <c:v>110</c:v>
                </c:pt>
                <c:pt idx="3">
                  <c:v>200</c:v>
                </c:pt>
                <c:pt idx="4">
                  <c:v>1036.8000000000002</c:v>
                </c:pt>
                <c:pt idx="5">
                  <c:v>120</c:v>
                </c:pt>
                <c:pt idx="6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3-4519-83BA-3FAD8B38F2B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試算表!$A$20:$A$26</c:f>
              <c:strCache>
                <c:ptCount val="7"/>
                <c:pt idx="0">
                  <c:v>基本支出</c:v>
                </c:pt>
                <c:pt idx="1">
                  <c:v>娛樂消費</c:v>
                </c:pt>
                <c:pt idx="2">
                  <c:v>醫療支出</c:v>
                </c:pt>
                <c:pt idx="3">
                  <c:v>育兒學雜費</c:v>
                </c:pt>
                <c:pt idx="4">
                  <c:v>房貸</c:v>
                </c:pt>
                <c:pt idx="5">
                  <c:v>車貸</c:v>
                </c:pt>
                <c:pt idx="6">
                  <c:v>其他消費</c:v>
                </c:pt>
              </c:strCache>
            </c:strRef>
          </c:cat>
          <c:val>
            <c:numRef>
              <c:f>試算表!$J$20:$J$26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F-425B-9F14-58186E079F1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110217</xdr:colOff>
      <xdr:row>2</xdr:row>
      <xdr:rowOff>9525</xdr:rowOff>
    </xdr:from>
    <xdr:to>
      <xdr:col>7</xdr:col>
      <xdr:colOff>748392</xdr:colOff>
      <xdr:row>14</xdr:row>
      <xdr:rowOff>200025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14CB625-8FED-3E02-FFCB-F1BBCECA3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</xdr:colOff>
      <xdr:row>1</xdr:row>
      <xdr:rowOff>190500</xdr:rowOff>
    </xdr:from>
    <xdr:to>
      <xdr:col>7</xdr:col>
      <xdr:colOff>733425</xdr:colOff>
      <xdr:row>14</xdr:row>
      <xdr:rowOff>180975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553A26A-7C55-DC2D-D317-4B71271E3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taishinbank.com.tw/TSB/personal/trial/car/" TargetMode="External"/><Relationship Id="rId1" Type="http://schemas.openxmlformats.org/officeDocument/2006/relationships/hyperlink" Target="https://www.sinyinews.com.tw/loa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taishinbank.com.tw/TSB/personal/trial/car/" TargetMode="External"/><Relationship Id="rId1" Type="http://schemas.openxmlformats.org/officeDocument/2006/relationships/hyperlink" Target="https://www.sinyinews.com.tw/lo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B770-8FCC-4C55-9C31-8D8FAEAEB223}">
  <dimension ref="A1:J66"/>
  <sheetViews>
    <sheetView tabSelected="1" topLeftCell="A47" zoomScaleNormal="100" workbookViewId="0">
      <selection activeCell="A29" sqref="A29:E66"/>
    </sheetView>
  </sheetViews>
  <sheetFormatPr defaultRowHeight="16.5" x14ac:dyDescent="0.25"/>
  <cols>
    <col min="1" max="1" width="16.125" bestFit="1" customWidth="1"/>
    <col min="2" max="2" width="20" bestFit="1" customWidth="1"/>
    <col min="3" max="3" width="15.75" bestFit="1" customWidth="1"/>
    <col min="4" max="4" width="15.25" bestFit="1" customWidth="1"/>
    <col min="5" max="5" width="18.375" bestFit="1" customWidth="1"/>
    <col min="8" max="8" width="10" customWidth="1"/>
    <col min="9" max="9" width="9" hidden="1" customWidth="1"/>
    <col min="10" max="10" width="11.875" bestFit="1" customWidth="1"/>
  </cols>
  <sheetData>
    <row r="1" spans="1:8" ht="16.5" customHeight="1" x14ac:dyDescent="0.25">
      <c r="A1" s="31" t="s">
        <v>28</v>
      </c>
      <c r="B1" s="32"/>
      <c r="C1" s="33"/>
      <c r="D1" s="2"/>
      <c r="E1" s="2"/>
      <c r="F1" s="2"/>
      <c r="G1" s="2"/>
      <c r="H1" s="2"/>
    </row>
    <row r="2" spans="1:8" ht="16.5" customHeight="1" x14ac:dyDescent="0.25">
      <c r="A2" s="34"/>
      <c r="B2" s="24"/>
      <c r="C2" s="35"/>
      <c r="D2" s="2"/>
      <c r="E2" s="2"/>
      <c r="F2" s="2"/>
      <c r="G2" s="2"/>
      <c r="H2" s="2"/>
    </row>
    <row r="3" spans="1:8" x14ac:dyDescent="0.25">
      <c r="A3" s="3" t="s">
        <v>11</v>
      </c>
      <c r="B3" s="12">
        <v>30</v>
      </c>
      <c r="C3" s="3" t="s">
        <v>12</v>
      </c>
      <c r="E3" s="2"/>
      <c r="F3" s="2"/>
      <c r="G3" s="2"/>
      <c r="H3" s="2"/>
    </row>
    <row r="4" spans="1:8" x14ac:dyDescent="0.25">
      <c r="A4" s="3" t="s">
        <v>13</v>
      </c>
      <c r="B4" s="12">
        <v>75</v>
      </c>
      <c r="C4" s="3" t="s">
        <v>12</v>
      </c>
      <c r="E4" s="2"/>
      <c r="F4" s="2"/>
      <c r="G4" s="2"/>
      <c r="H4" s="2"/>
    </row>
    <row r="5" spans="1:8" ht="17.25" thickBot="1" x14ac:dyDescent="0.3">
      <c r="A5" s="4" t="s">
        <v>14</v>
      </c>
      <c r="B5" s="13">
        <v>2</v>
      </c>
      <c r="C5" s="4" t="s">
        <v>15</v>
      </c>
      <c r="E5" s="2"/>
      <c r="F5" s="2"/>
      <c r="G5" s="2"/>
      <c r="H5" s="2"/>
    </row>
    <row r="6" spans="1:8" x14ac:dyDescent="0.25">
      <c r="A6" s="20" t="s">
        <v>38</v>
      </c>
      <c r="B6" s="14">
        <v>6</v>
      </c>
      <c r="C6" s="6" t="s">
        <v>31</v>
      </c>
      <c r="E6" s="2"/>
      <c r="F6" s="2"/>
      <c r="G6" s="2"/>
      <c r="H6" s="2"/>
    </row>
    <row r="7" spans="1:8" x14ac:dyDescent="0.25">
      <c r="A7" s="21" t="s">
        <v>39</v>
      </c>
      <c r="B7" s="12">
        <v>0.3</v>
      </c>
      <c r="C7" s="8" t="s">
        <v>31</v>
      </c>
      <c r="E7" s="2"/>
      <c r="F7" s="2"/>
      <c r="G7" s="2"/>
      <c r="H7" s="2"/>
    </row>
    <row r="8" spans="1:8" x14ac:dyDescent="0.25">
      <c r="A8" s="7" t="s">
        <v>37</v>
      </c>
      <c r="B8" s="12">
        <v>4</v>
      </c>
      <c r="C8" s="8" t="s">
        <v>31</v>
      </c>
      <c r="E8" s="2"/>
      <c r="F8" s="2"/>
      <c r="G8" s="2"/>
      <c r="H8" s="2"/>
    </row>
    <row r="9" spans="1:8" ht="17.25" thickBot="1" x14ac:dyDescent="0.3">
      <c r="A9" s="22" t="s">
        <v>40</v>
      </c>
      <c r="B9" s="15">
        <v>0.3</v>
      </c>
      <c r="C9" s="10" t="s">
        <v>31</v>
      </c>
      <c r="E9" s="2"/>
      <c r="F9" s="2"/>
      <c r="G9" s="2"/>
      <c r="H9" s="2"/>
    </row>
    <row r="10" spans="1:8" x14ac:dyDescent="0.25">
      <c r="A10" s="5" t="s">
        <v>16</v>
      </c>
      <c r="B10" s="14">
        <v>1.81</v>
      </c>
      <c r="C10" s="6" t="s">
        <v>17</v>
      </c>
      <c r="E10" s="2"/>
      <c r="F10" s="2"/>
      <c r="G10" s="2"/>
      <c r="H10" s="2"/>
    </row>
    <row r="11" spans="1:8" x14ac:dyDescent="0.25">
      <c r="A11" s="7" t="s">
        <v>19</v>
      </c>
      <c r="B11" s="12">
        <v>30</v>
      </c>
      <c r="C11" s="8" t="s">
        <v>18</v>
      </c>
      <c r="E11" s="2"/>
      <c r="F11" s="2"/>
      <c r="G11" s="2"/>
      <c r="H11" s="2"/>
    </row>
    <row r="12" spans="1:8" ht="17.25" thickBot="1" x14ac:dyDescent="0.3">
      <c r="A12" s="9" t="s">
        <v>20</v>
      </c>
      <c r="B12" s="15">
        <v>800</v>
      </c>
      <c r="C12" s="10" t="s">
        <v>31</v>
      </c>
      <c r="E12" s="2"/>
      <c r="F12" s="2"/>
      <c r="G12" s="2"/>
      <c r="H12" s="2"/>
    </row>
    <row r="13" spans="1:8" x14ac:dyDescent="0.25">
      <c r="A13" s="5" t="s">
        <v>25</v>
      </c>
      <c r="B13" s="14">
        <v>2.8</v>
      </c>
      <c r="C13" s="6" t="s">
        <v>17</v>
      </c>
      <c r="E13" s="2"/>
      <c r="F13" s="2"/>
      <c r="G13" s="2"/>
      <c r="H13" s="2"/>
    </row>
    <row r="14" spans="1:8" x14ac:dyDescent="0.25">
      <c r="A14" s="7" t="s">
        <v>26</v>
      </c>
      <c r="B14" s="12">
        <v>5</v>
      </c>
      <c r="C14" s="8" t="s">
        <v>18</v>
      </c>
      <c r="E14" s="2"/>
      <c r="F14" s="2"/>
      <c r="G14" s="2"/>
      <c r="H14" s="2"/>
    </row>
    <row r="15" spans="1:8" ht="17.25" thickBot="1" x14ac:dyDescent="0.3">
      <c r="A15" s="9" t="s">
        <v>27</v>
      </c>
      <c r="B15" s="15">
        <v>100</v>
      </c>
      <c r="C15" s="10" t="s">
        <v>31</v>
      </c>
      <c r="E15" s="2"/>
      <c r="F15" s="2"/>
      <c r="G15" s="2"/>
      <c r="H15" s="2"/>
    </row>
    <row r="16" spans="1:8" x14ac:dyDescent="0.25">
      <c r="A16" s="11"/>
      <c r="B16" s="11"/>
      <c r="C16" s="11"/>
      <c r="D16" s="11"/>
      <c r="E16" s="2"/>
      <c r="F16" s="2"/>
      <c r="G16" s="2"/>
      <c r="H16" s="2"/>
    </row>
    <row r="17" spans="1:10" x14ac:dyDescent="0.25">
      <c r="A17" s="31" t="s">
        <v>29</v>
      </c>
      <c r="B17" s="32"/>
      <c r="C17" s="32"/>
      <c r="D17" s="32"/>
      <c r="E17" s="32"/>
      <c r="F17" s="32"/>
      <c r="G17" s="32"/>
      <c r="H17" s="33"/>
    </row>
    <row r="18" spans="1:10" x14ac:dyDescent="0.25">
      <c r="A18" s="34"/>
      <c r="B18" s="24"/>
      <c r="C18" s="24"/>
      <c r="D18" s="24"/>
      <c r="E18" s="24"/>
      <c r="F18" s="24"/>
      <c r="G18" s="24"/>
      <c r="H18" s="35"/>
    </row>
    <row r="19" spans="1:10" x14ac:dyDescent="0.25">
      <c r="A19" s="16" t="s">
        <v>10</v>
      </c>
      <c r="B19" s="16" t="s">
        <v>32</v>
      </c>
      <c r="C19" s="16" t="s">
        <v>33</v>
      </c>
      <c r="D19" s="29" t="s">
        <v>22</v>
      </c>
      <c r="E19" s="29"/>
      <c r="F19" s="29"/>
      <c r="G19" s="29"/>
      <c r="H19" s="29"/>
      <c r="J19" s="30" t="s">
        <v>47</v>
      </c>
    </row>
    <row r="20" spans="1:10" x14ac:dyDescent="0.25">
      <c r="A20" s="3" t="s">
        <v>0</v>
      </c>
      <c r="B20" s="12">
        <v>4</v>
      </c>
      <c r="C20" s="3" t="s">
        <v>23</v>
      </c>
      <c r="D20" s="28" t="s">
        <v>21</v>
      </c>
      <c r="E20" s="28"/>
      <c r="F20" s="28"/>
      <c r="G20" s="28"/>
      <c r="H20" s="28"/>
      <c r="J20" s="3">
        <f>B20*12*(85-B3)</f>
        <v>2640</v>
      </c>
    </row>
    <row r="21" spans="1:10" x14ac:dyDescent="0.25">
      <c r="A21" s="3" t="s">
        <v>1</v>
      </c>
      <c r="B21" s="1" t="s">
        <v>23</v>
      </c>
      <c r="C21" s="12">
        <v>4</v>
      </c>
      <c r="D21" s="28" t="s">
        <v>7</v>
      </c>
      <c r="E21" s="28"/>
      <c r="F21" s="28"/>
      <c r="G21" s="28"/>
      <c r="H21" s="28"/>
      <c r="J21" s="3">
        <f>C21*(85-B3)</f>
        <v>220</v>
      </c>
    </row>
    <row r="22" spans="1:10" x14ac:dyDescent="0.25">
      <c r="A22" s="3" t="s">
        <v>2</v>
      </c>
      <c r="B22" s="1" t="s">
        <v>23</v>
      </c>
      <c r="C22" s="12">
        <v>2</v>
      </c>
      <c r="D22" s="28" t="s">
        <v>34</v>
      </c>
      <c r="E22" s="28"/>
      <c r="F22" s="28"/>
      <c r="G22" s="28"/>
      <c r="H22" s="28"/>
      <c r="J22" s="3">
        <f>C22*(85-B3)</f>
        <v>110</v>
      </c>
    </row>
    <row r="23" spans="1:10" x14ac:dyDescent="0.25">
      <c r="A23" s="3" t="s">
        <v>8</v>
      </c>
      <c r="B23" s="3" t="s">
        <v>23</v>
      </c>
      <c r="C23" s="1" t="s">
        <v>23</v>
      </c>
      <c r="D23" s="28" t="s">
        <v>9</v>
      </c>
      <c r="E23" s="28"/>
      <c r="F23" s="28"/>
      <c r="G23" s="28"/>
      <c r="H23" s="28"/>
      <c r="J23" s="3">
        <f>B5*100</f>
        <v>200</v>
      </c>
    </row>
    <row r="24" spans="1:10" x14ac:dyDescent="0.25">
      <c r="A24" s="3" t="s">
        <v>3</v>
      </c>
      <c r="B24" s="12">
        <v>2.88</v>
      </c>
      <c r="C24" s="1" t="s">
        <v>23</v>
      </c>
      <c r="D24" s="25" t="s">
        <v>35</v>
      </c>
      <c r="E24" s="25"/>
      <c r="F24" s="25"/>
      <c r="G24" s="25"/>
      <c r="H24" s="25"/>
      <c r="J24" s="3">
        <f>B24*12*B11</f>
        <v>1036.8000000000002</v>
      </c>
    </row>
    <row r="25" spans="1:10" x14ac:dyDescent="0.25">
      <c r="A25" s="3" t="s">
        <v>4</v>
      </c>
      <c r="B25" s="12">
        <v>2</v>
      </c>
      <c r="C25" s="1" t="s">
        <v>23</v>
      </c>
      <c r="D25" s="25" t="s">
        <v>36</v>
      </c>
      <c r="E25" s="25"/>
      <c r="F25" s="25"/>
      <c r="G25" s="25"/>
      <c r="H25" s="25"/>
      <c r="J25" s="3">
        <f>B25*12*B14</f>
        <v>120</v>
      </c>
    </row>
    <row r="26" spans="1:10" ht="17.25" thickBot="1" x14ac:dyDescent="0.3">
      <c r="A26" s="4" t="s">
        <v>5</v>
      </c>
      <c r="B26" s="4" t="s">
        <v>23</v>
      </c>
      <c r="C26" s="13">
        <v>2</v>
      </c>
      <c r="D26" s="26" t="s">
        <v>23</v>
      </c>
      <c r="E26" s="26"/>
      <c r="F26" s="26"/>
      <c r="G26" s="26"/>
      <c r="H26" s="26"/>
      <c r="J26" s="3">
        <f>C26*(85-B3)</f>
        <v>110</v>
      </c>
    </row>
    <row r="27" spans="1:10" ht="17.25" thickBot="1" x14ac:dyDescent="0.3">
      <c r="A27" s="17" t="s">
        <v>6</v>
      </c>
      <c r="B27" s="18">
        <f>(B20*12*(85-B3)+C21*(85-B3)+C22*(85-B3)+B24*12*B11+B25*12*B14+C26*(85-B3)+B5*100)</f>
        <v>4436.8</v>
      </c>
      <c r="C27" s="19" t="s">
        <v>30</v>
      </c>
      <c r="D27" s="27" t="s">
        <v>24</v>
      </c>
      <c r="E27" s="28"/>
      <c r="F27" s="28"/>
      <c r="G27" s="28"/>
      <c r="H27" s="28"/>
    </row>
    <row r="29" spans="1:10" ht="16.5" customHeight="1" x14ac:dyDescent="0.25">
      <c r="A29" s="31" t="s">
        <v>46</v>
      </c>
      <c r="B29" s="32"/>
      <c r="C29" s="32"/>
      <c r="D29" s="32"/>
      <c r="E29" s="33"/>
    </row>
    <row r="30" spans="1:10" ht="16.5" customHeight="1" x14ac:dyDescent="0.25">
      <c r="A30" s="34"/>
      <c r="B30" s="24"/>
      <c r="C30" s="24"/>
      <c r="D30" s="24"/>
      <c r="E30" s="35"/>
    </row>
    <row r="31" spans="1:10" x14ac:dyDescent="0.25">
      <c r="A31" s="3" t="s">
        <v>41</v>
      </c>
      <c r="B31" s="3" t="s">
        <v>43</v>
      </c>
      <c r="C31" s="3" t="s">
        <v>44</v>
      </c>
      <c r="D31" s="3" t="s">
        <v>45</v>
      </c>
      <c r="E31" s="3" t="s">
        <v>42</v>
      </c>
    </row>
    <row r="32" spans="1:10" x14ac:dyDescent="0.25">
      <c r="A32" s="3">
        <v>1</v>
      </c>
      <c r="B32" s="3">
        <f>B6*12</f>
        <v>72</v>
      </c>
      <c r="C32" s="3">
        <f>B8*12</f>
        <v>48</v>
      </c>
      <c r="D32" s="3">
        <f>B32+C32</f>
        <v>120</v>
      </c>
      <c r="E32" s="3" t="str">
        <f>IF(SUM($D$32:D32)&gt;$B$27,"是","否")</f>
        <v>否</v>
      </c>
      <c r="I32">
        <f>IF(E32="是",1,0)</f>
        <v>0</v>
      </c>
    </row>
    <row r="33" spans="1:9" x14ac:dyDescent="0.25">
      <c r="A33" s="3">
        <v>2</v>
      </c>
      <c r="B33" s="3">
        <f>B32+$B$7</f>
        <v>72.3</v>
      </c>
      <c r="C33" s="3">
        <f>C32+B$9</f>
        <v>48.3</v>
      </c>
      <c r="D33" s="3">
        <f t="shared" ref="D33:D66" si="0">B33+C33</f>
        <v>120.6</v>
      </c>
      <c r="E33" s="3" t="str">
        <f>IF(SUM($D$32:D33)&gt;$B$27,"是","否")</f>
        <v>否</v>
      </c>
      <c r="I33">
        <f t="shared" ref="I33:I66" si="1">IF(E33="是",1,0)</f>
        <v>0</v>
      </c>
    </row>
    <row r="34" spans="1:9" x14ac:dyDescent="0.25">
      <c r="A34" s="3">
        <v>3</v>
      </c>
      <c r="B34" s="3">
        <f t="shared" ref="B34:B66" si="2">B33+$B$7</f>
        <v>72.599999999999994</v>
      </c>
      <c r="C34" s="3">
        <f t="shared" ref="C34:C66" si="3">C33+B$9</f>
        <v>48.599999999999994</v>
      </c>
      <c r="D34" s="3">
        <f t="shared" si="0"/>
        <v>121.19999999999999</v>
      </c>
      <c r="E34" s="3" t="str">
        <f>IF(SUM($D$32:D34)&gt;$B$27,"是","否")</f>
        <v>否</v>
      </c>
      <c r="I34">
        <f t="shared" si="1"/>
        <v>0</v>
      </c>
    </row>
    <row r="35" spans="1:9" x14ac:dyDescent="0.25">
      <c r="A35" s="3">
        <v>4</v>
      </c>
      <c r="B35" s="3">
        <f t="shared" si="2"/>
        <v>72.899999999999991</v>
      </c>
      <c r="C35" s="3">
        <f t="shared" si="3"/>
        <v>48.899999999999991</v>
      </c>
      <c r="D35" s="3">
        <f t="shared" si="0"/>
        <v>121.79999999999998</v>
      </c>
      <c r="E35" s="3" t="str">
        <f>IF(SUM($D$32:D35)&gt;$B$27,"是","否")</f>
        <v>否</v>
      </c>
      <c r="I35">
        <f t="shared" si="1"/>
        <v>0</v>
      </c>
    </row>
    <row r="36" spans="1:9" x14ac:dyDescent="0.25">
      <c r="A36" s="3">
        <v>5</v>
      </c>
      <c r="B36" s="3">
        <f t="shared" si="2"/>
        <v>73.199999999999989</v>
      </c>
      <c r="C36" s="3">
        <f t="shared" si="3"/>
        <v>49.199999999999989</v>
      </c>
      <c r="D36" s="3">
        <f t="shared" si="0"/>
        <v>122.39999999999998</v>
      </c>
      <c r="E36" s="3" t="str">
        <f>IF(SUM($D$32:D36)&gt;$B$27,"是","否")</f>
        <v>否</v>
      </c>
      <c r="I36">
        <f t="shared" si="1"/>
        <v>0</v>
      </c>
    </row>
    <row r="37" spans="1:9" x14ac:dyDescent="0.25">
      <c r="A37" s="3">
        <v>6</v>
      </c>
      <c r="B37" s="3">
        <f t="shared" si="2"/>
        <v>73.499999999999986</v>
      </c>
      <c r="C37" s="3">
        <f t="shared" si="3"/>
        <v>49.499999999999986</v>
      </c>
      <c r="D37" s="3">
        <f t="shared" si="0"/>
        <v>122.99999999999997</v>
      </c>
      <c r="E37" s="3" t="str">
        <f>IF(SUM($D$32:D37)&gt;$B$27,"是","否")</f>
        <v>否</v>
      </c>
      <c r="I37">
        <f t="shared" si="1"/>
        <v>0</v>
      </c>
    </row>
    <row r="38" spans="1:9" x14ac:dyDescent="0.25">
      <c r="A38" s="3">
        <v>7</v>
      </c>
      <c r="B38" s="3">
        <f t="shared" si="2"/>
        <v>73.799999999999983</v>
      </c>
      <c r="C38" s="3">
        <f t="shared" si="3"/>
        <v>49.799999999999983</v>
      </c>
      <c r="D38" s="3">
        <f t="shared" si="0"/>
        <v>123.59999999999997</v>
      </c>
      <c r="E38" s="3" t="str">
        <f>IF(SUM($D$32:D38)&gt;$B$27,"是","否")</f>
        <v>否</v>
      </c>
      <c r="I38">
        <f t="shared" si="1"/>
        <v>0</v>
      </c>
    </row>
    <row r="39" spans="1:9" x14ac:dyDescent="0.25">
      <c r="A39" s="3">
        <v>8</v>
      </c>
      <c r="B39" s="3">
        <f t="shared" si="2"/>
        <v>74.09999999999998</v>
      </c>
      <c r="C39" s="3">
        <f t="shared" si="3"/>
        <v>50.09999999999998</v>
      </c>
      <c r="D39" s="3">
        <f t="shared" si="0"/>
        <v>124.19999999999996</v>
      </c>
      <c r="E39" s="3" t="str">
        <f>IF(SUM($D$32:D39)&gt;$B$27,"是","否")</f>
        <v>否</v>
      </c>
      <c r="I39">
        <f t="shared" si="1"/>
        <v>0</v>
      </c>
    </row>
    <row r="40" spans="1:9" x14ac:dyDescent="0.25">
      <c r="A40" s="3">
        <v>9</v>
      </c>
      <c r="B40" s="3">
        <f t="shared" si="2"/>
        <v>74.399999999999977</v>
      </c>
      <c r="C40" s="3">
        <f t="shared" si="3"/>
        <v>50.399999999999977</v>
      </c>
      <c r="D40" s="3">
        <f t="shared" si="0"/>
        <v>124.79999999999995</v>
      </c>
      <c r="E40" s="3" t="str">
        <f>IF(SUM($D$32:D40)&gt;$B$27,"是","否")</f>
        <v>否</v>
      </c>
      <c r="I40">
        <f t="shared" si="1"/>
        <v>0</v>
      </c>
    </row>
    <row r="41" spans="1:9" x14ac:dyDescent="0.25">
      <c r="A41" s="3">
        <v>10</v>
      </c>
      <c r="B41" s="3">
        <f t="shared" si="2"/>
        <v>74.699999999999974</v>
      </c>
      <c r="C41" s="3">
        <f t="shared" si="3"/>
        <v>50.699999999999974</v>
      </c>
      <c r="D41" s="3">
        <f t="shared" si="0"/>
        <v>125.39999999999995</v>
      </c>
      <c r="E41" s="3" t="str">
        <f>IF(SUM($D$32:D41)&gt;$B$27,"是","否")</f>
        <v>否</v>
      </c>
      <c r="I41">
        <f t="shared" si="1"/>
        <v>0</v>
      </c>
    </row>
    <row r="42" spans="1:9" x14ac:dyDescent="0.25">
      <c r="A42" s="3">
        <v>11</v>
      </c>
      <c r="B42" s="3">
        <f t="shared" si="2"/>
        <v>74.999999999999972</v>
      </c>
      <c r="C42" s="3">
        <f t="shared" si="3"/>
        <v>50.999999999999972</v>
      </c>
      <c r="D42" s="3">
        <f t="shared" si="0"/>
        <v>125.99999999999994</v>
      </c>
      <c r="E42" s="3" t="str">
        <f>IF(SUM($D$32:D42)&gt;$B$27,"是","否")</f>
        <v>否</v>
      </c>
      <c r="I42">
        <f t="shared" si="1"/>
        <v>0</v>
      </c>
    </row>
    <row r="43" spans="1:9" x14ac:dyDescent="0.25">
      <c r="A43" s="3">
        <v>12</v>
      </c>
      <c r="B43" s="3">
        <f t="shared" si="2"/>
        <v>75.299999999999969</v>
      </c>
      <c r="C43" s="3">
        <f t="shared" si="3"/>
        <v>51.299999999999969</v>
      </c>
      <c r="D43" s="3">
        <f t="shared" si="0"/>
        <v>126.59999999999994</v>
      </c>
      <c r="E43" s="3" t="str">
        <f>IF(SUM($D$32:D43)&gt;$B$27,"是","否")</f>
        <v>否</v>
      </c>
      <c r="I43">
        <f t="shared" si="1"/>
        <v>0</v>
      </c>
    </row>
    <row r="44" spans="1:9" x14ac:dyDescent="0.25">
      <c r="A44" s="3">
        <v>13</v>
      </c>
      <c r="B44" s="3">
        <f t="shared" si="2"/>
        <v>75.599999999999966</v>
      </c>
      <c r="C44" s="3">
        <f t="shared" si="3"/>
        <v>51.599999999999966</v>
      </c>
      <c r="D44" s="3">
        <f t="shared" si="0"/>
        <v>127.19999999999993</v>
      </c>
      <c r="E44" s="3" t="str">
        <f>IF(SUM($D$32:D44)&gt;$B$27,"是","否")</f>
        <v>否</v>
      </c>
      <c r="I44">
        <f t="shared" si="1"/>
        <v>0</v>
      </c>
    </row>
    <row r="45" spans="1:9" x14ac:dyDescent="0.25">
      <c r="A45" s="3">
        <v>14</v>
      </c>
      <c r="B45" s="3">
        <f t="shared" si="2"/>
        <v>75.899999999999963</v>
      </c>
      <c r="C45" s="3">
        <f t="shared" si="3"/>
        <v>51.899999999999963</v>
      </c>
      <c r="D45" s="3">
        <f t="shared" si="0"/>
        <v>127.79999999999993</v>
      </c>
      <c r="E45" s="3" t="str">
        <f>IF(SUM($D$32:D45)&gt;$B$27,"是","否")</f>
        <v>否</v>
      </c>
      <c r="I45">
        <f t="shared" si="1"/>
        <v>0</v>
      </c>
    </row>
    <row r="46" spans="1:9" x14ac:dyDescent="0.25">
      <c r="A46" s="3">
        <v>15</v>
      </c>
      <c r="B46" s="3">
        <f t="shared" si="2"/>
        <v>76.19999999999996</v>
      </c>
      <c r="C46" s="3">
        <f t="shared" si="3"/>
        <v>52.19999999999996</v>
      </c>
      <c r="D46" s="3">
        <f t="shared" si="0"/>
        <v>128.39999999999992</v>
      </c>
      <c r="E46" s="3" t="str">
        <f>IF(SUM($D$32:D46)&gt;$B$27,"是","否")</f>
        <v>否</v>
      </c>
      <c r="I46">
        <f t="shared" si="1"/>
        <v>0</v>
      </c>
    </row>
    <row r="47" spans="1:9" x14ac:dyDescent="0.25">
      <c r="A47" s="3">
        <v>16</v>
      </c>
      <c r="B47" s="3">
        <f t="shared" si="2"/>
        <v>76.499999999999957</v>
      </c>
      <c r="C47" s="3">
        <f t="shared" si="3"/>
        <v>52.499999999999957</v>
      </c>
      <c r="D47" s="3">
        <f t="shared" si="0"/>
        <v>128.99999999999991</v>
      </c>
      <c r="E47" s="3" t="str">
        <f>IF(SUM($D$32:D47)&gt;$B$27,"是","否")</f>
        <v>否</v>
      </c>
      <c r="I47">
        <f t="shared" si="1"/>
        <v>0</v>
      </c>
    </row>
    <row r="48" spans="1:9" x14ac:dyDescent="0.25">
      <c r="A48" s="3">
        <v>17</v>
      </c>
      <c r="B48" s="3">
        <f t="shared" si="2"/>
        <v>76.799999999999955</v>
      </c>
      <c r="C48" s="3">
        <f t="shared" si="3"/>
        <v>52.799999999999955</v>
      </c>
      <c r="D48" s="3">
        <f t="shared" si="0"/>
        <v>129.59999999999991</v>
      </c>
      <c r="E48" s="3" t="str">
        <f>IF(SUM($D$32:D48)&gt;$B$27,"是","否")</f>
        <v>否</v>
      </c>
      <c r="I48">
        <f t="shared" si="1"/>
        <v>0</v>
      </c>
    </row>
    <row r="49" spans="1:9" x14ac:dyDescent="0.25">
      <c r="A49" s="3">
        <v>18</v>
      </c>
      <c r="B49" s="3">
        <f t="shared" si="2"/>
        <v>77.099999999999952</v>
      </c>
      <c r="C49" s="3">
        <f t="shared" si="3"/>
        <v>53.099999999999952</v>
      </c>
      <c r="D49" s="3">
        <f t="shared" si="0"/>
        <v>130.1999999999999</v>
      </c>
      <c r="E49" s="3" t="str">
        <f>IF(SUM($D$32:D49)&gt;$B$27,"是","否")</f>
        <v>否</v>
      </c>
      <c r="I49">
        <f t="shared" si="1"/>
        <v>0</v>
      </c>
    </row>
    <row r="50" spans="1:9" x14ac:dyDescent="0.25">
      <c r="A50" s="3">
        <v>19</v>
      </c>
      <c r="B50" s="3">
        <f t="shared" si="2"/>
        <v>77.399999999999949</v>
      </c>
      <c r="C50" s="3">
        <f t="shared" si="3"/>
        <v>53.399999999999949</v>
      </c>
      <c r="D50" s="3">
        <f t="shared" si="0"/>
        <v>130.7999999999999</v>
      </c>
      <c r="E50" s="3" t="str">
        <f>IF(SUM($D$32:D50)&gt;$B$27,"是","否")</f>
        <v>否</v>
      </c>
      <c r="I50">
        <f t="shared" si="1"/>
        <v>0</v>
      </c>
    </row>
    <row r="51" spans="1:9" x14ac:dyDescent="0.25">
      <c r="A51" s="3">
        <v>20</v>
      </c>
      <c r="B51" s="3">
        <f t="shared" si="2"/>
        <v>77.699999999999946</v>
      </c>
      <c r="C51" s="3">
        <f t="shared" si="3"/>
        <v>53.699999999999946</v>
      </c>
      <c r="D51" s="3">
        <f t="shared" si="0"/>
        <v>131.39999999999989</v>
      </c>
      <c r="E51" s="3" t="str">
        <f>IF(SUM($D$32:D51)&gt;$B$27,"是","否")</f>
        <v>否</v>
      </c>
      <c r="I51">
        <f t="shared" si="1"/>
        <v>0</v>
      </c>
    </row>
    <row r="52" spans="1:9" x14ac:dyDescent="0.25">
      <c r="A52" s="3">
        <v>21</v>
      </c>
      <c r="B52" s="3">
        <f t="shared" si="2"/>
        <v>77.999999999999943</v>
      </c>
      <c r="C52" s="3">
        <f t="shared" si="3"/>
        <v>53.999999999999943</v>
      </c>
      <c r="D52" s="3">
        <f t="shared" si="0"/>
        <v>131.99999999999989</v>
      </c>
      <c r="E52" s="3" t="str">
        <f>IF(SUM($D$32:D52)&gt;$B$27,"是","否")</f>
        <v>否</v>
      </c>
      <c r="I52">
        <f t="shared" si="1"/>
        <v>0</v>
      </c>
    </row>
    <row r="53" spans="1:9" x14ac:dyDescent="0.25">
      <c r="A53" s="3">
        <v>22</v>
      </c>
      <c r="B53" s="3">
        <f t="shared" si="2"/>
        <v>78.29999999999994</v>
      </c>
      <c r="C53" s="3">
        <f t="shared" si="3"/>
        <v>54.29999999999994</v>
      </c>
      <c r="D53" s="3">
        <f t="shared" si="0"/>
        <v>132.59999999999988</v>
      </c>
      <c r="E53" s="3" t="str">
        <f>IF(SUM($D$32:D53)&gt;$B$27,"是","否")</f>
        <v>否</v>
      </c>
      <c r="I53">
        <f t="shared" si="1"/>
        <v>0</v>
      </c>
    </row>
    <row r="54" spans="1:9" x14ac:dyDescent="0.25">
      <c r="A54" s="3">
        <v>23</v>
      </c>
      <c r="B54" s="3">
        <f t="shared" si="2"/>
        <v>78.599999999999937</v>
      </c>
      <c r="C54" s="3">
        <f t="shared" si="3"/>
        <v>54.599999999999937</v>
      </c>
      <c r="D54" s="3">
        <f t="shared" si="0"/>
        <v>133.19999999999987</v>
      </c>
      <c r="E54" s="3" t="str">
        <f>IF(SUM($D$32:D54)&gt;$B$27,"是","否")</f>
        <v>否</v>
      </c>
      <c r="I54">
        <f t="shared" si="1"/>
        <v>0</v>
      </c>
    </row>
    <row r="55" spans="1:9" x14ac:dyDescent="0.25">
      <c r="A55" s="3">
        <v>24</v>
      </c>
      <c r="B55" s="3">
        <f t="shared" si="2"/>
        <v>78.899999999999935</v>
      </c>
      <c r="C55" s="3">
        <f t="shared" si="3"/>
        <v>54.899999999999935</v>
      </c>
      <c r="D55" s="3">
        <f t="shared" si="0"/>
        <v>133.79999999999987</v>
      </c>
      <c r="E55" s="3" t="str">
        <f>IF(SUM($D$32:D55)&gt;$B$27,"是","否")</f>
        <v>否</v>
      </c>
      <c r="I55">
        <f t="shared" si="1"/>
        <v>0</v>
      </c>
    </row>
    <row r="56" spans="1:9" x14ac:dyDescent="0.25">
      <c r="A56" s="3">
        <v>25</v>
      </c>
      <c r="B56" s="3">
        <f t="shared" si="2"/>
        <v>79.199999999999932</v>
      </c>
      <c r="C56" s="3">
        <f t="shared" si="3"/>
        <v>55.199999999999932</v>
      </c>
      <c r="D56" s="3">
        <f t="shared" si="0"/>
        <v>134.39999999999986</v>
      </c>
      <c r="E56" s="3" t="str">
        <f>IF(SUM($D$32:D56)&gt;$B$27,"是","否")</f>
        <v>否</v>
      </c>
      <c r="I56">
        <f t="shared" si="1"/>
        <v>0</v>
      </c>
    </row>
    <row r="57" spans="1:9" x14ac:dyDescent="0.25">
      <c r="A57" s="3">
        <v>26</v>
      </c>
      <c r="B57" s="3">
        <f t="shared" si="2"/>
        <v>79.499999999999929</v>
      </c>
      <c r="C57" s="3">
        <f t="shared" si="3"/>
        <v>55.499999999999929</v>
      </c>
      <c r="D57" s="3">
        <f t="shared" si="0"/>
        <v>134.99999999999986</v>
      </c>
      <c r="E57" s="3" t="str">
        <f>IF(SUM($D$32:D57)&gt;$B$27,"是","否")</f>
        <v>否</v>
      </c>
      <c r="I57">
        <f t="shared" si="1"/>
        <v>0</v>
      </c>
    </row>
    <row r="58" spans="1:9" x14ac:dyDescent="0.25">
      <c r="A58" s="3">
        <v>27</v>
      </c>
      <c r="B58" s="3">
        <f t="shared" si="2"/>
        <v>79.799999999999926</v>
      </c>
      <c r="C58" s="3">
        <f t="shared" si="3"/>
        <v>55.799999999999926</v>
      </c>
      <c r="D58" s="3">
        <f t="shared" si="0"/>
        <v>135.59999999999985</v>
      </c>
      <c r="E58" s="3" t="str">
        <f>IF(SUM($D$32:D58)&gt;$B$27,"是","否")</f>
        <v>否</v>
      </c>
      <c r="I58">
        <f t="shared" si="1"/>
        <v>0</v>
      </c>
    </row>
    <row r="59" spans="1:9" x14ac:dyDescent="0.25">
      <c r="A59" s="3">
        <v>28</v>
      </c>
      <c r="B59" s="3">
        <f t="shared" si="2"/>
        <v>80.099999999999923</v>
      </c>
      <c r="C59" s="3">
        <f t="shared" si="3"/>
        <v>56.099999999999923</v>
      </c>
      <c r="D59" s="3">
        <f t="shared" si="0"/>
        <v>136.19999999999985</v>
      </c>
      <c r="E59" s="3" t="str">
        <f>IF(SUM($D$32:D59)&gt;$B$27,"是","否")</f>
        <v>否</v>
      </c>
      <c r="I59">
        <f t="shared" si="1"/>
        <v>0</v>
      </c>
    </row>
    <row r="60" spans="1:9" x14ac:dyDescent="0.25">
      <c r="A60" s="3">
        <v>29</v>
      </c>
      <c r="B60" s="3">
        <f t="shared" si="2"/>
        <v>80.39999999999992</v>
      </c>
      <c r="C60" s="3">
        <f t="shared" si="3"/>
        <v>56.39999999999992</v>
      </c>
      <c r="D60" s="3">
        <f t="shared" si="0"/>
        <v>136.79999999999984</v>
      </c>
      <c r="E60" s="3" t="str">
        <f>IF(SUM($D$32:D60)&gt;$B$27,"是","否")</f>
        <v>否</v>
      </c>
      <c r="I60">
        <f t="shared" si="1"/>
        <v>0</v>
      </c>
    </row>
    <row r="61" spans="1:9" x14ac:dyDescent="0.25">
      <c r="A61" s="3">
        <v>30</v>
      </c>
      <c r="B61" s="3">
        <f t="shared" si="2"/>
        <v>80.699999999999918</v>
      </c>
      <c r="C61" s="3">
        <f t="shared" si="3"/>
        <v>56.699999999999918</v>
      </c>
      <c r="D61" s="3">
        <f t="shared" si="0"/>
        <v>137.39999999999984</v>
      </c>
      <c r="E61" s="3" t="str">
        <f>IF(SUM($D$32:D61)&gt;$B$27,"是","否")</f>
        <v>否</v>
      </c>
      <c r="I61">
        <f t="shared" si="1"/>
        <v>0</v>
      </c>
    </row>
    <row r="62" spans="1:9" x14ac:dyDescent="0.25">
      <c r="A62" s="3">
        <v>31</v>
      </c>
      <c r="B62" s="3">
        <f t="shared" si="2"/>
        <v>80.999999999999915</v>
      </c>
      <c r="C62" s="3">
        <f t="shared" si="3"/>
        <v>56.999999999999915</v>
      </c>
      <c r="D62" s="3">
        <f t="shared" si="0"/>
        <v>137.99999999999983</v>
      </c>
      <c r="E62" s="3" t="str">
        <f>IF(SUM($D$32:D62)&gt;$B$27,"是","否")</f>
        <v>否</v>
      </c>
      <c r="I62">
        <f t="shared" si="1"/>
        <v>0</v>
      </c>
    </row>
    <row r="63" spans="1:9" x14ac:dyDescent="0.25">
      <c r="A63" s="3">
        <v>32</v>
      </c>
      <c r="B63" s="3">
        <f t="shared" si="2"/>
        <v>81.299999999999912</v>
      </c>
      <c r="C63" s="3">
        <f t="shared" si="3"/>
        <v>57.299999999999912</v>
      </c>
      <c r="D63" s="3">
        <f t="shared" si="0"/>
        <v>138.59999999999982</v>
      </c>
      <c r="E63" s="3" t="str">
        <f>IF(SUM($D$32:D63)&gt;$B$27,"是","否")</f>
        <v>否</v>
      </c>
      <c r="I63">
        <f t="shared" si="1"/>
        <v>0</v>
      </c>
    </row>
    <row r="64" spans="1:9" x14ac:dyDescent="0.25">
      <c r="A64" s="3">
        <v>33</v>
      </c>
      <c r="B64" s="3">
        <f t="shared" si="2"/>
        <v>81.599999999999909</v>
      </c>
      <c r="C64" s="3">
        <f t="shared" si="3"/>
        <v>57.599999999999909</v>
      </c>
      <c r="D64" s="3">
        <f t="shared" si="0"/>
        <v>139.19999999999982</v>
      </c>
      <c r="E64" s="3" t="str">
        <f>IF(SUM($D$32:D64)&gt;$B$27,"是","否")</f>
        <v>否</v>
      </c>
      <c r="I64">
        <f t="shared" si="1"/>
        <v>0</v>
      </c>
    </row>
    <row r="65" spans="1:9" x14ac:dyDescent="0.25">
      <c r="A65" s="3">
        <v>34</v>
      </c>
      <c r="B65" s="3">
        <f t="shared" si="2"/>
        <v>81.899999999999906</v>
      </c>
      <c r="C65" s="3">
        <f t="shared" si="3"/>
        <v>57.899999999999906</v>
      </c>
      <c r="D65" s="3">
        <f t="shared" si="0"/>
        <v>139.79999999999981</v>
      </c>
      <c r="E65" s="3" t="str">
        <f>IF(SUM($D$32:D65)&gt;$B$27,"是","否")</f>
        <v>否</v>
      </c>
      <c r="I65">
        <f t="shared" si="1"/>
        <v>0</v>
      </c>
    </row>
    <row r="66" spans="1:9" x14ac:dyDescent="0.25">
      <c r="A66" s="3">
        <v>35</v>
      </c>
      <c r="B66" s="3">
        <f t="shared" si="2"/>
        <v>82.199999999999903</v>
      </c>
      <c r="C66" s="3">
        <f t="shared" si="3"/>
        <v>58.199999999999903</v>
      </c>
      <c r="D66" s="3">
        <f t="shared" si="0"/>
        <v>140.39999999999981</v>
      </c>
      <c r="E66" s="3" t="str">
        <f>IF(SUM($D$32:D66)&gt;$B$27,"是","否")</f>
        <v>是</v>
      </c>
      <c r="I66">
        <f t="shared" si="1"/>
        <v>1</v>
      </c>
    </row>
  </sheetData>
  <mergeCells count="12">
    <mergeCell ref="D22:H22"/>
    <mergeCell ref="D23:H23"/>
    <mergeCell ref="A29:E30"/>
    <mergeCell ref="A17:H18"/>
    <mergeCell ref="A1:C2"/>
    <mergeCell ref="D19:H19"/>
    <mergeCell ref="D20:H20"/>
    <mergeCell ref="D21:H21"/>
    <mergeCell ref="D24:H24"/>
    <mergeCell ref="D25:H25"/>
    <mergeCell ref="D26:H26"/>
    <mergeCell ref="D27:H27"/>
  </mergeCells>
  <phoneticPr fontId="1" type="noConversion"/>
  <conditionalFormatting sqref="E32:E66">
    <cfRule type="expression" dxfId="2" priority="1">
      <formula>I32&gt;0</formula>
    </cfRule>
  </conditionalFormatting>
  <hyperlinks>
    <hyperlink ref="D24:H24" r:id="rId1" display="👉試算房貸金額" xr:uid="{B83F08E0-6FEA-4DBC-9A2E-F05F65C90E6E}"/>
    <hyperlink ref="D25:H25" r:id="rId2" display="👉試算車貸金額" xr:uid="{B1B7D029-4445-4971-B3C5-AC8B9B6495AC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FB892-957F-4570-B6F0-52B3A3D9689B}">
  <dimension ref="A1:J66"/>
  <sheetViews>
    <sheetView workbookViewId="0">
      <selection activeCell="J20" sqref="J20"/>
    </sheetView>
  </sheetViews>
  <sheetFormatPr defaultRowHeight="16.5" x14ac:dyDescent="0.25"/>
  <cols>
    <col min="1" max="1" width="16.125" bestFit="1" customWidth="1"/>
    <col min="2" max="2" width="20" bestFit="1" customWidth="1"/>
    <col min="3" max="3" width="15.75" bestFit="1" customWidth="1"/>
    <col min="4" max="4" width="15.25" bestFit="1" customWidth="1"/>
    <col min="5" max="5" width="18.375" bestFit="1" customWidth="1"/>
    <col min="8" max="8" width="10" customWidth="1"/>
    <col min="9" max="9" width="9" hidden="1" customWidth="1"/>
    <col min="10" max="10" width="11.875" bestFit="1" customWidth="1"/>
  </cols>
  <sheetData>
    <row r="1" spans="1:8" ht="16.5" customHeight="1" x14ac:dyDescent="0.25">
      <c r="A1" s="23" t="s">
        <v>28</v>
      </c>
      <c r="B1" s="23"/>
      <c r="C1" s="23"/>
      <c r="D1" s="2"/>
      <c r="E1" s="2"/>
      <c r="F1" s="2"/>
      <c r="G1" s="2"/>
      <c r="H1" s="2"/>
    </row>
    <row r="2" spans="1:8" ht="16.5" customHeight="1" x14ac:dyDescent="0.25">
      <c r="A2" s="24"/>
      <c r="B2" s="24"/>
      <c r="C2" s="24"/>
      <c r="D2" s="2"/>
      <c r="E2" s="2"/>
      <c r="F2" s="2"/>
      <c r="G2" s="2"/>
      <c r="H2" s="2"/>
    </row>
    <row r="3" spans="1:8" x14ac:dyDescent="0.25">
      <c r="A3" s="3" t="s">
        <v>11</v>
      </c>
      <c r="B3" s="12"/>
      <c r="C3" s="3" t="s">
        <v>12</v>
      </c>
      <c r="E3" s="2"/>
      <c r="F3" s="2"/>
      <c r="G3" s="2"/>
      <c r="H3" s="2"/>
    </row>
    <row r="4" spans="1:8" x14ac:dyDescent="0.25">
      <c r="A4" s="3" t="s">
        <v>13</v>
      </c>
      <c r="B4" s="12"/>
      <c r="C4" s="3" t="s">
        <v>12</v>
      </c>
      <c r="E4" s="2"/>
      <c r="F4" s="2"/>
      <c r="G4" s="2"/>
      <c r="H4" s="2"/>
    </row>
    <row r="5" spans="1:8" ht="17.25" thickBot="1" x14ac:dyDescent="0.3">
      <c r="A5" s="4" t="s">
        <v>14</v>
      </c>
      <c r="B5" s="13"/>
      <c r="C5" s="4" t="s">
        <v>15</v>
      </c>
      <c r="E5" s="2"/>
      <c r="F5" s="2"/>
      <c r="G5" s="2"/>
      <c r="H5" s="2"/>
    </row>
    <row r="6" spans="1:8" x14ac:dyDescent="0.25">
      <c r="A6" s="20" t="s">
        <v>38</v>
      </c>
      <c r="B6" s="14"/>
      <c r="C6" s="6" t="s">
        <v>31</v>
      </c>
      <c r="E6" s="2"/>
      <c r="F6" s="2"/>
      <c r="G6" s="2"/>
      <c r="H6" s="2"/>
    </row>
    <row r="7" spans="1:8" x14ac:dyDescent="0.25">
      <c r="A7" s="21" t="s">
        <v>39</v>
      </c>
      <c r="B7" s="12"/>
      <c r="C7" s="8" t="s">
        <v>31</v>
      </c>
      <c r="E7" s="2"/>
      <c r="F7" s="2"/>
      <c r="G7" s="2"/>
      <c r="H7" s="2"/>
    </row>
    <row r="8" spans="1:8" x14ac:dyDescent="0.25">
      <c r="A8" s="7" t="s">
        <v>37</v>
      </c>
      <c r="B8" s="12"/>
      <c r="C8" s="8" t="s">
        <v>31</v>
      </c>
      <c r="E8" s="2"/>
      <c r="F8" s="2"/>
      <c r="G8" s="2"/>
      <c r="H8" s="2"/>
    </row>
    <row r="9" spans="1:8" ht="17.25" thickBot="1" x14ac:dyDescent="0.3">
      <c r="A9" s="22" t="s">
        <v>40</v>
      </c>
      <c r="B9" s="15"/>
      <c r="C9" s="10" t="s">
        <v>31</v>
      </c>
      <c r="E9" s="2"/>
      <c r="F9" s="2"/>
      <c r="G9" s="2"/>
      <c r="H9" s="2"/>
    </row>
    <row r="10" spans="1:8" x14ac:dyDescent="0.25">
      <c r="A10" s="5" t="s">
        <v>16</v>
      </c>
      <c r="B10" s="14"/>
      <c r="C10" s="6" t="s">
        <v>17</v>
      </c>
      <c r="E10" s="2"/>
      <c r="F10" s="2"/>
      <c r="G10" s="2"/>
      <c r="H10" s="2"/>
    </row>
    <row r="11" spans="1:8" x14ac:dyDescent="0.25">
      <c r="A11" s="7" t="s">
        <v>19</v>
      </c>
      <c r="B11" s="12"/>
      <c r="C11" s="8" t="s">
        <v>18</v>
      </c>
      <c r="E11" s="2"/>
      <c r="F11" s="2"/>
      <c r="G11" s="2"/>
      <c r="H11" s="2"/>
    </row>
    <row r="12" spans="1:8" ht="17.25" thickBot="1" x14ac:dyDescent="0.3">
      <c r="A12" s="9" t="s">
        <v>20</v>
      </c>
      <c r="B12" s="15"/>
      <c r="C12" s="10" t="s">
        <v>31</v>
      </c>
      <c r="E12" s="2"/>
      <c r="F12" s="2"/>
      <c r="G12" s="2"/>
      <c r="H12" s="2"/>
    </row>
    <row r="13" spans="1:8" x14ac:dyDescent="0.25">
      <c r="A13" s="5" t="s">
        <v>25</v>
      </c>
      <c r="B13" s="14"/>
      <c r="C13" s="6" t="s">
        <v>17</v>
      </c>
      <c r="E13" s="2"/>
      <c r="F13" s="2"/>
      <c r="G13" s="2"/>
      <c r="H13" s="2"/>
    </row>
    <row r="14" spans="1:8" x14ac:dyDescent="0.25">
      <c r="A14" s="7" t="s">
        <v>26</v>
      </c>
      <c r="B14" s="12"/>
      <c r="C14" s="8" t="s">
        <v>18</v>
      </c>
      <c r="E14" s="2"/>
      <c r="F14" s="2"/>
      <c r="G14" s="2"/>
      <c r="H14" s="2"/>
    </row>
    <row r="15" spans="1:8" ht="17.25" thickBot="1" x14ac:dyDescent="0.3">
      <c r="A15" s="9" t="s">
        <v>27</v>
      </c>
      <c r="B15" s="15"/>
      <c r="C15" s="10" t="s">
        <v>31</v>
      </c>
      <c r="E15" s="2"/>
      <c r="F15" s="2"/>
      <c r="G15" s="2"/>
      <c r="H15" s="2"/>
    </row>
    <row r="16" spans="1:8" x14ac:dyDescent="0.25">
      <c r="A16" s="11"/>
      <c r="B16" s="11"/>
      <c r="C16" s="11"/>
      <c r="D16" s="11"/>
      <c r="E16" s="2"/>
      <c r="F16" s="2"/>
      <c r="G16" s="2"/>
      <c r="H16" s="2"/>
    </row>
    <row r="17" spans="1:10" x14ac:dyDescent="0.25">
      <c r="A17" s="23" t="s">
        <v>29</v>
      </c>
      <c r="B17" s="23"/>
      <c r="C17" s="23"/>
      <c r="D17" s="23"/>
      <c r="E17" s="23"/>
      <c r="F17" s="23"/>
      <c r="G17" s="23"/>
      <c r="H17" s="23"/>
    </row>
    <row r="18" spans="1:10" x14ac:dyDescent="0.25">
      <c r="A18" s="24"/>
      <c r="B18" s="24"/>
      <c r="C18" s="24"/>
      <c r="D18" s="24"/>
      <c r="E18" s="24"/>
      <c r="F18" s="24"/>
      <c r="G18" s="24"/>
      <c r="H18" s="24"/>
    </row>
    <row r="19" spans="1:10" x14ac:dyDescent="0.25">
      <c r="A19" s="16" t="s">
        <v>10</v>
      </c>
      <c r="B19" s="16" t="s">
        <v>32</v>
      </c>
      <c r="C19" s="16" t="s">
        <v>33</v>
      </c>
      <c r="D19" s="29" t="s">
        <v>22</v>
      </c>
      <c r="E19" s="29"/>
      <c r="F19" s="29"/>
      <c r="G19" s="29"/>
      <c r="H19" s="29"/>
      <c r="J19" s="30" t="s">
        <v>47</v>
      </c>
    </row>
    <row r="20" spans="1:10" x14ac:dyDescent="0.25">
      <c r="A20" s="3" t="s">
        <v>0</v>
      </c>
      <c r="B20" s="12"/>
      <c r="C20" s="3" t="s">
        <v>23</v>
      </c>
      <c r="D20" s="28" t="s">
        <v>21</v>
      </c>
      <c r="E20" s="28"/>
      <c r="F20" s="28"/>
      <c r="G20" s="28"/>
      <c r="H20" s="28"/>
      <c r="J20" s="3">
        <f>B20*12*(85-B3)</f>
        <v>0</v>
      </c>
    </row>
    <row r="21" spans="1:10" x14ac:dyDescent="0.25">
      <c r="A21" s="3" t="s">
        <v>1</v>
      </c>
      <c r="B21" s="1" t="s">
        <v>23</v>
      </c>
      <c r="C21" s="12"/>
      <c r="D21" s="28" t="s">
        <v>7</v>
      </c>
      <c r="E21" s="28"/>
      <c r="F21" s="28"/>
      <c r="G21" s="28"/>
      <c r="H21" s="28"/>
      <c r="J21" s="3">
        <f>C21*(85-B3)</f>
        <v>0</v>
      </c>
    </row>
    <row r="22" spans="1:10" x14ac:dyDescent="0.25">
      <c r="A22" s="3" t="s">
        <v>2</v>
      </c>
      <c r="B22" s="1" t="s">
        <v>23</v>
      </c>
      <c r="C22" s="12"/>
      <c r="D22" s="28" t="s">
        <v>34</v>
      </c>
      <c r="E22" s="28"/>
      <c r="F22" s="28"/>
      <c r="G22" s="28"/>
      <c r="H22" s="28"/>
      <c r="J22" s="3">
        <f>C22*(85-B3)</f>
        <v>0</v>
      </c>
    </row>
    <row r="23" spans="1:10" x14ac:dyDescent="0.25">
      <c r="A23" s="3" t="s">
        <v>8</v>
      </c>
      <c r="B23" s="3" t="s">
        <v>23</v>
      </c>
      <c r="C23" s="1" t="s">
        <v>23</v>
      </c>
      <c r="D23" s="28" t="s">
        <v>9</v>
      </c>
      <c r="E23" s="28"/>
      <c r="F23" s="28"/>
      <c r="G23" s="28"/>
      <c r="H23" s="28"/>
      <c r="J23" s="3">
        <f>B5*100</f>
        <v>0</v>
      </c>
    </row>
    <row r="24" spans="1:10" x14ac:dyDescent="0.25">
      <c r="A24" s="3" t="s">
        <v>3</v>
      </c>
      <c r="B24" s="12"/>
      <c r="C24" s="1" t="s">
        <v>23</v>
      </c>
      <c r="D24" s="25" t="s">
        <v>35</v>
      </c>
      <c r="E24" s="25"/>
      <c r="F24" s="25"/>
      <c r="G24" s="25"/>
      <c r="H24" s="25"/>
      <c r="J24" s="3">
        <f>B24*12*B11</f>
        <v>0</v>
      </c>
    </row>
    <row r="25" spans="1:10" x14ac:dyDescent="0.25">
      <c r="A25" s="3" t="s">
        <v>4</v>
      </c>
      <c r="B25" s="12"/>
      <c r="C25" s="1" t="s">
        <v>23</v>
      </c>
      <c r="D25" s="25" t="s">
        <v>36</v>
      </c>
      <c r="E25" s="25"/>
      <c r="F25" s="25"/>
      <c r="G25" s="25"/>
      <c r="H25" s="25"/>
      <c r="J25" s="3">
        <f>B25*12*B14</f>
        <v>0</v>
      </c>
    </row>
    <row r="26" spans="1:10" ht="17.25" thickBot="1" x14ac:dyDescent="0.3">
      <c r="A26" s="4" t="s">
        <v>5</v>
      </c>
      <c r="B26" s="4" t="s">
        <v>23</v>
      </c>
      <c r="C26" s="13"/>
      <c r="D26" s="26" t="s">
        <v>23</v>
      </c>
      <c r="E26" s="26"/>
      <c r="F26" s="26"/>
      <c r="G26" s="26"/>
      <c r="H26" s="26"/>
      <c r="J26" s="3">
        <f>C26*(85-B3)</f>
        <v>0</v>
      </c>
    </row>
    <row r="27" spans="1:10" ht="17.25" thickBot="1" x14ac:dyDescent="0.3">
      <c r="A27" s="17" t="s">
        <v>6</v>
      </c>
      <c r="B27" s="18">
        <f>(B20*12*(85-B3)+C21*(85-B3)+C22*(85-B3)+B24*12*B11+B25*12*B14+C26*(85-B3)+B5*100)</f>
        <v>0</v>
      </c>
      <c r="C27" s="19" t="s">
        <v>30</v>
      </c>
      <c r="D27" s="27" t="s">
        <v>24</v>
      </c>
      <c r="E27" s="28"/>
      <c r="F27" s="28"/>
      <c r="G27" s="28"/>
      <c r="H27" s="28"/>
    </row>
    <row r="29" spans="1:10" ht="16.5" customHeight="1" x14ac:dyDescent="0.25">
      <c r="A29" s="23" t="s">
        <v>46</v>
      </c>
      <c r="B29" s="23"/>
      <c r="C29" s="23"/>
      <c r="D29" s="23"/>
      <c r="E29" s="23"/>
    </row>
    <row r="30" spans="1:10" ht="16.5" customHeight="1" x14ac:dyDescent="0.25">
      <c r="A30" s="24"/>
      <c r="B30" s="24"/>
      <c r="C30" s="24"/>
      <c r="D30" s="24"/>
      <c r="E30" s="24"/>
    </row>
    <row r="31" spans="1:10" x14ac:dyDescent="0.25">
      <c r="A31" s="3" t="s">
        <v>41</v>
      </c>
      <c r="B31" s="3" t="s">
        <v>43</v>
      </c>
      <c r="C31" s="3" t="s">
        <v>44</v>
      </c>
      <c r="D31" s="3" t="s">
        <v>45</v>
      </c>
      <c r="E31" s="3" t="s">
        <v>42</v>
      </c>
    </row>
    <row r="32" spans="1:10" x14ac:dyDescent="0.25">
      <c r="A32" s="3">
        <v>1</v>
      </c>
      <c r="B32" s="3">
        <f>B6*12</f>
        <v>0</v>
      </c>
      <c r="C32" s="3">
        <f>B8*12</f>
        <v>0</v>
      </c>
      <c r="D32" s="3">
        <f>B32+C32</f>
        <v>0</v>
      </c>
      <c r="E32" s="3" t="str">
        <f>IF(SUM($D$32:D32)&gt;$B$27,"是","否")</f>
        <v>否</v>
      </c>
      <c r="I32">
        <f>IF(E32="是",1,0)</f>
        <v>0</v>
      </c>
    </row>
    <row r="33" spans="1:9" x14ac:dyDescent="0.25">
      <c r="A33" s="3">
        <v>2</v>
      </c>
      <c r="B33" s="3">
        <f>B32+$B$7</f>
        <v>0</v>
      </c>
      <c r="C33" s="3">
        <f>C32+B$9</f>
        <v>0</v>
      </c>
      <c r="D33" s="3">
        <f t="shared" ref="D33:D66" si="0">B33+C33</f>
        <v>0</v>
      </c>
      <c r="E33" s="3" t="str">
        <f>IF(SUM($D$32:D33)&gt;$B$27,"是","否")</f>
        <v>否</v>
      </c>
      <c r="I33">
        <f t="shared" ref="I33:I66" si="1">IF(E33="是",1,0)</f>
        <v>0</v>
      </c>
    </row>
    <row r="34" spans="1:9" x14ac:dyDescent="0.25">
      <c r="A34" s="3">
        <v>3</v>
      </c>
      <c r="B34" s="3">
        <f t="shared" ref="B34:B66" si="2">B33+$B$7</f>
        <v>0</v>
      </c>
      <c r="C34" s="3">
        <f t="shared" ref="C34:C66" si="3">C33+B$9</f>
        <v>0</v>
      </c>
      <c r="D34" s="3">
        <f t="shared" si="0"/>
        <v>0</v>
      </c>
      <c r="E34" s="3" t="str">
        <f>IF(SUM($D$32:D34)&gt;$B$27,"是","否")</f>
        <v>否</v>
      </c>
      <c r="I34">
        <f t="shared" si="1"/>
        <v>0</v>
      </c>
    </row>
    <row r="35" spans="1:9" x14ac:dyDescent="0.25">
      <c r="A35" s="3">
        <v>4</v>
      </c>
      <c r="B35" s="3">
        <f t="shared" si="2"/>
        <v>0</v>
      </c>
      <c r="C35" s="3">
        <f t="shared" si="3"/>
        <v>0</v>
      </c>
      <c r="D35" s="3">
        <f t="shared" si="0"/>
        <v>0</v>
      </c>
      <c r="E35" s="3" t="str">
        <f>IF(SUM($D$32:D35)&gt;$B$27,"是","否")</f>
        <v>否</v>
      </c>
      <c r="I35">
        <f t="shared" si="1"/>
        <v>0</v>
      </c>
    </row>
    <row r="36" spans="1:9" x14ac:dyDescent="0.25">
      <c r="A36" s="3">
        <v>5</v>
      </c>
      <c r="B36" s="3">
        <f t="shared" si="2"/>
        <v>0</v>
      </c>
      <c r="C36" s="3">
        <f t="shared" si="3"/>
        <v>0</v>
      </c>
      <c r="D36" s="3">
        <f t="shared" si="0"/>
        <v>0</v>
      </c>
      <c r="E36" s="3" t="str">
        <f>IF(SUM($D$32:D36)&gt;$B$27,"是","否")</f>
        <v>否</v>
      </c>
      <c r="I36">
        <f t="shared" si="1"/>
        <v>0</v>
      </c>
    </row>
    <row r="37" spans="1:9" x14ac:dyDescent="0.25">
      <c r="A37" s="3">
        <v>6</v>
      </c>
      <c r="B37" s="3">
        <f t="shared" si="2"/>
        <v>0</v>
      </c>
      <c r="C37" s="3">
        <f t="shared" si="3"/>
        <v>0</v>
      </c>
      <c r="D37" s="3">
        <f t="shared" si="0"/>
        <v>0</v>
      </c>
      <c r="E37" s="3" t="str">
        <f>IF(SUM($D$32:D37)&gt;$B$27,"是","否")</f>
        <v>否</v>
      </c>
      <c r="I37">
        <f t="shared" si="1"/>
        <v>0</v>
      </c>
    </row>
    <row r="38" spans="1:9" x14ac:dyDescent="0.25">
      <c r="A38" s="3">
        <v>7</v>
      </c>
      <c r="B38" s="3">
        <f t="shared" si="2"/>
        <v>0</v>
      </c>
      <c r="C38" s="3">
        <f t="shared" si="3"/>
        <v>0</v>
      </c>
      <c r="D38" s="3">
        <f t="shared" si="0"/>
        <v>0</v>
      </c>
      <c r="E38" s="3" t="str">
        <f>IF(SUM($D$32:D38)&gt;$B$27,"是","否")</f>
        <v>否</v>
      </c>
      <c r="I38">
        <f t="shared" si="1"/>
        <v>0</v>
      </c>
    </row>
    <row r="39" spans="1:9" x14ac:dyDescent="0.25">
      <c r="A39" s="3">
        <v>8</v>
      </c>
      <c r="B39" s="3">
        <f t="shared" si="2"/>
        <v>0</v>
      </c>
      <c r="C39" s="3">
        <f t="shared" si="3"/>
        <v>0</v>
      </c>
      <c r="D39" s="3">
        <f t="shared" si="0"/>
        <v>0</v>
      </c>
      <c r="E39" s="3" t="str">
        <f>IF(SUM($D$32:D39)&gt;$B$27,"是","否")</f>
        <v>否</v>
      </c>
      <c r="I39">
        <f t="shared" si="1"/>
        <v>0</v>
      </c>
    </row>
    <row r="40" spans="1:9" x14ac:dyDescent="0.25">
      <c r="A40" s="3">
        <v>9</v>
      </c>
      <c r="B40" s="3">
        <f t="shared" si="2"/>
        <v>0</v>
      </c>
      <c r="C40" s="3">
        <f t="shared" si="3"/>
        <v>0</v>
      </c>
      <c r="D40" s="3">
        <f t="shared" si="0"/>
        <v>0</v>
      </c>
      <c r="E40" s="3" t="str">
        <f>IF(SUM($D$32:D40)&gt;$B$27,"是","否")</f>
        <v>否</v>
      </c>
      <c r="I40">
        <f t="shared" si="1"/>
        <v>0</v>
      </c>
    </row>
    <row r="41" spans="1:9" x14ac:dyDescent="0.25">
      <c r="A41" s="3">
        <v>10</v>
      </c>
      <c r="B41" s="3">
        <f t="shared" si="2"/>
        <v>0</v>
      </c>
      <c r="C41" s="3">
        <f t="shared" si="3"/>
        <v>0</v>
      </c>
      <c r="D41" s="3">
        <f t="shared" si="0"/>
        <v>0</v>
      </c>
      <c r="E41" s="3" t="str">
        <f>IF(SUM($D$32:D41)&gt;$B$27,"是","否")</f>
        <v>否</v>
      </c>
      <c r="I41">
        <f t="shared" si="1"/>
        <v>0</v>
      </c>
    </row>
    <row r="42" spans="1:9" x14ac:dyDescent="0.25">
      <c r="A42" s="3">
        <v>11</v>
      </c>
      <c r="B42" s="3">
        <f t="shared" si="2"/>
        <v>0</v>
      </c>
      <c r="C42" s="3">
        <f t="shared" si="3"/>
        <v>0</v>
      </c>
      <c r="D42" s="3">
        <f t="shared" si="0"/>
        <v>0</v>
      </c>
      <c r="E42" s="3" t="str">
        <f>IF(SUM($D$32:D42)&gt;$B$27,"是","否")</f>
        <v>否</v>
      </c>
      <c r="I42">
        <f t="shared" si="1"/>
        <v>0</v>
      </c>
    </row>
    <row r="43" spans="1:9" x14ac:dyDescent="0.25">
      <c r="A43" s="3">
        <v>12</v>
      </c>
      <c r="B43" s="3">
        <f t="shared" si="2"/>
        <v>0</v>
      </c>
      <c r="C43" s="3">
        <f t="shared" si="3"/>
        <v>0</v>
      </c>
      <c r="D43" s="3">
        <f t="shared" si="0"/>
        <v>0</v>
      </c>
      <c r="E43" s="3" t="str">
        <f>IF(SUM($D$32:D43)&gt;$B$27,"是","否")</f>
        <v>否</v>
      </c>
      <c r="I43">
        <f t="shared" si="1"/>
        <v>0</v>
      </c>
    </row>
    <row r="44" spans="1:9" x14ac:dyDescent="0.25">
      <c r="A44" s="3">
        <v>13</v>
      </c>
      <c r="B44" s="3">
        <f t="shared" si="2"/>
        <v>0</v>
      </c>
      <c r="C44" s="3">
        <f t="shared" si="3"/>
        <v>0</v>
      </c>
      <c r="D44" s="3">
        <f t="shared" si="0"/>
        <v>0</v>
      </c>
      <c r="E44" s="3" t="str">
        <f>IF(SUM($D$32:D44)&gt;$B$27,"是","否")</f>
        <v>否</v>
      </c>
      <c r="I44">
        <f t="shared" si="1"/>
        <v>0</v>
      </c>
    </row>
    <row r="45" spans="1:9" x14ac:dyDescent="0.25">
      <c r="A45" s="3">
        <v>14</v>
      </c>
      <c r="B45" s="3">
        <f t="shared" si="2"/>
        <v>0</v>
      </c>
      <c r="C45" s="3">
        <f t="shared" si="3"/>
        <v>0</v>
      </c>
      <c r="D45" s="3">
        <f t="shared" si="0"/>
        <v>0</v>
      </c>
      <c r="E45" s="3" t="str">
        <f>IF(SUM($D$32:D45)&gt;$B$27,"是","否")</f>
        <v>否</v>
      </c>
      <c r="I45">
        <f t="shared" si="1"/>
        <v>0</v>
      </c>
    </row>
    <row r="46" spans="1:9" x14ac:dyDescent="0.25">
      <c r="A46" s="3">
        <v>15</v>
      </c>
      <c r="B46" s="3">
        <f t="shared" si="2"/>
        <v>0</v>
      </c>
      <c r="C46" s="3">
        <f t="shared" si="3"/>
        <v>0</v>
      </c>
      <c r="D46" s="3">
        <f t="shared" si="0"/>
        <v>0</v>
      </c>
      <c r="E46" s="3" t="str">
        <f>IF(SUM($D$32:D46)&gt;$B$27,"是","否")</f>
        <v>否</v>
      </c>
      <c r="I46">
        <f t="shared" si="1"/>
        <v>0</v>
      </c>
    </row>
    <row r="47" spans="1:9" x14ac:dyDescent="0.25">
      <c r="A47" s="3">
        <v>16</v>
      </c>
      <c r="B47" s="3">
        <f t="shared" si="2"/>
        <v>0</v>
      </c>
      <c r="C47" s="3">
        <f t="shared" si="3"/>
        <v>0</v>
      </c>
      <c r="D47" s="3">
        <f t="shared" si="0"/>
        <v>0</v>
      </c>
      <c r="E47" s="3" t="str">
        <f>IF(SUM($D$32:D47)&gt;$B$27,"是","否")</f>
        <v>否</v>
      </c>
      <c r="I47">
        <f t="shared" si="1"/>
        <v>0</v>
      </c>
    </row>
    <row r="48" spans="1:9" x14ac:dyDescent="0.25">
      <c r="A48" s="3">
        <v>17</v>
      </c>
      <c r="B48" s="3">
        <f t="shared" si="2"/>
        <v>0</v>
      </c>
      <c r="C48" s="3">
        <f t="shared" si="3"/>
        <v>0</v>
      </c>
      <c r="D48" s="3">
        <f t="shared" si="0"/>
        <v>0</v>
      </c>
      <c r="E48" s="3" t="str">
        <f>IF(SUM($D$32:D48)&gt;$B$27,"是","否")</f>
        <v>否</v>
      </c>
      <c r="I48">
        <f t="shared" si="1"/>
        <v>0</v>
      </c>
    </row>
    <row r="49" spans="1:9" x14ac:dyDescent="0.25">
      <c r="A49" s="3">
        <v>18</v>
      </c>
      <c r="B49" s="3">
        <f t="shared" si="2"/>
        <v>0</v>
      </c>
      <c r="C49" s="3">
        <f t="shared" si="3"/>
        <v>0</v>
      </c>
      <c r="D49" s="3">
        <f t="shared" si="0"/>
        <v>0</v>
      </c>
      <c r="E49" s="3" t="str">
        <f>IF(SUM($D$32:D49)&gt;$B$27,"是","否")</f>
        <v>否</v>
      </c>
      <c r="I49">
        <f t="shared" si="1"/>
        <v>0</v>
      </c>
    </row>
    <row r="50" spans="1:9" x14ac:dyDescent="0.25">
      <c r="A50" s="3">
        <v>19</v>
      </c>
      <c r="B50" s="3">
        <f t="shared" si="2"/>
        <v>0</v>
      </c>
      <c r="C50" s="3">
        <f t="shared" si="3"/>
        <v>0</v>
      </c>
      <c r="D50" s="3">
        <f t="shared" si="0"/>
        <v>0</v>
      </c>
      <c r="E50" s="3" t="str">
        <f>IF(SUM($D$32:D50)&gt;$B$27,"是","否")</f>
        <v>否</v>
      </c>
      <c r="I50">
        <f t="shared" si="1"/>
        <v>0</v>
      </c>
    </row>
    <row r="51" spans="1:9" x14ac:dyDescent="0.25">
      <c r="A51" s="3">
        <v>20</v>
      </c>
      <c r="B51" s="3">
        <f t="shared" si="2"/>
        <v>0</v>
      </c>
      <c r="C51" s="3">
        <f t="shared" si="3"/>
        <v>0</v>
      </c>
      <c r="D51" s="3">
        <f t="shared" si="0"/>
        <v>0</v>
      </c>
      <c r="E51" s="3" t="str">
        <f>IF(SUM($D$32:D51)&gt;$B$27,"是","否")</f>
        <v>否</v>
      </c>
      <c r="I51">
        <f t="shared" si="1"/>
        <v>0</v>
      </c>
    </row>
    <row r="52" spans="1:9" x14ac:dyDescent="0.25">
      <c r="A52" s="3">
        <v>21</v>
      </c>
      <c r="B52" s="3">
        <f t="shared" si="2"/>
        <v>0</v>
      </c>
      <c r="C52" s="3">
        <f t="shared" si="3"/>
        <v>0</v>
      </c>
      <c r="D52" s="3">
        <f t="shared" si="0"/>
        <v>0</v>
      </c>
      <c r="E52" s="3" t="str">
        <f>IF(SUM($D$32:D52)&gt;$B$27,"是","否")</f>
        <v>否</v>
      </c>
      <c r="I52">
        <f t="shared" si="1"/>
        <v>0</v>
      </c>
    </row>
    <row r="53" spans="1:9" x14ac:dyDescent="0.25">
      <c r="A53" s="3">
        <v>22</v>
      </c>
      <c r="B53" s="3">
        <f t="shared" si="2"/>
        <v>0</v>
      </c>
      <c r="C53" s="3">
        <f t="shared" si="3"/>
        <v>0</v>
      </c>
      <c r="D53" s="3">
        <f t="shared" si="0"/>
        <v>0</v>
      </c>
      <c r="E53" s="3" t="str">
        <f>IF(SUM($D$32:D53)&gt;$B$27,"是","否")</f>
        <v>否</v>
      </c>
      <c r="I53">
        <f t="shared" si="1"/>
        <v>0</v>
      </c>
    </row>
    <row r="54" spans="1:9" x14ac:dyDescent="0.25">
      <c r="A54" s="3">
        <v>23</v>
      </c>
      <c r="B54" s="3">
        <f t="shared" si="2"/>
        <v>0</v>
      </c>
      <c r="C54" s="3">
        <f t="shared" si="3"/>
        <v>0</v>
      </c>
      <c r="D54" s="3">
        <f t="shared" si="0"/>
        <v>0</v>
      </c>
      <c r="E54" s="3" t="str">
        <f>IF(SUM($D$32:D54)&gt;$B$27,"是","否")</f>
        <v>否</v>
      </c>
      <c r="I54">
        <f t="shared" si="1"/>
        <v>0</v>
      </c>
    </row>
    <row r="55" spans="1:9" x14ac:dyDescent="0.25">
      <c r="A55" s="3">
        <v>24</v>
      </c>
      <c r="B55" s="3">
        <f t="shared" si="2"/>
        <v>0</v>
      </c>
      <c r="C55" s="3">
        <f t="shared" si="3"/>
        <v>0</v>
      </c>
      <c r="D55" s="3">
        <f t="shared" si="0"/>
        <v>0</v>
      </c>
      <c r="E55" s="3" t="str">
        <f>IF(SUM($D$32:D55)&gt;$B$27,"是","否")</f>
        <v>否</v>
      </c>
      <c r="I55">
        <f t="shared" si="1"/>
        <v>0</v>
      </c>
    </row>
    <row r="56" spans="1:9" x14ac:dyDescent="0.25">
      <c r="A56" s="3">
        <v>25</v>
      </c>
      <c r="B56" s="3">
        <f t="shared" si="2"/>
        <v>0</v>
      </c>
      <c r="C56" s="3">
        <f t="shared" si="3"/>
        <v>0</v>
      </c>
      <c r="D56" s="3">
        <f t="shared" si="0"/>
        <v>0</v>
      </c>
      <c r="E56" s="3" t="str">
        <f>IF(SUM($D$32:D56)&gt;$B$27,"是","否")</f>
        <v>否</v>
      </c>
      <c r="I56">
        <f t="shared" si="1"/>
        <v>0</v>
      </c>
    </row>
    <row r="57" spans="1:9" x14ac:dyDescent="0.25">
      <c r="A57" s="3">
        <v>26</v>
      </c>
      <c r="B57" s="3">
        <f t="shared" si="2"/>
        <v>0</v>
      </c>
      <c r="C57" s="3">
        <f t="shared" si="3"/>
        <v>0</v>
      </c>
      <c r="D57" s="3">
        <f t="shared" si="0"/>
        <v>0</v>
      </c>
      <c r="E57" s="3" t="str">
        <f>IF(SUM($D$32:D57)&gt;$B$27,"是","否")</f>
        <v>否</v>
      </c>
      <c r="I57">
        <f t="shared" si="1"/>
        <v>0</v>
      </c>
    </row>
    <row r="58" spans="1:9" x14ac:dyDescent="0.25">
      <c r="A58" s="3">
        <v>27</v>
      </c>
      <c r="B58" s="3">
        <f t="shared" si="2"/>
        <v>0</v>
      </c>
      <c r="C58" s="3">
        <f t="shared" si="3"/>
        <v>0</v>
      </c>
      <c r="D58" s="3">
        <f t="shared" si="0"/>
        <v>0</v>
      </c>
      <c r="E58" s="3" t="str">
        <f>IF(SUM($D$32:D58)&gt;$B$27,"是","否")</f>
        <v>否</v>
      </c>
      <c r="I58">
        <f t="shared" si="1"/>
        <v>0</v>
      </c>
    </row>
    <row r="59" spans="1:9" x14ac:dyDescent="0.25">
      <c r="A59" s="3">
        <v>28</v>
      </c>
      <c r="B59" s="3">
        <f t="shared" si="2"/>
        <v>0</v>
      </c>
      <c r="C59" s="3">
        <f t="shared" si="3"/>
        <v>0</v>
      </c>
      <c r="D59" s="3">
        <f t="shared" si="0"/>
        <v>0</v>
      </c>
      <c r="E59" s="3" t="str">
        <f>IF(SUM($D$32:D59)&gt;$B$27,"是","否")</f>
        <v>否</v>
      </c>
      <c r="I59">
        <f t="shared" si="1"/>
        <v>0</v>
      </c>
    </row>
    <row r="60" spans="1:9" x14ac:dyDescent="0.25">
      <c r="A60" s="3">
        <v>29</v>
      </c>
      <c r="B60" s="3">
        <f t="shared" si="2"/>
        <v>0</v>
      </c>
      <c r="C60" s="3">
        <f t="shared" si="3"/>
        <v>0</v>
      </c>
      <c r="D60" s="3">
        <f t="shared" si="0"/>
        <v>0</v>
      </c>
      <c r="E60" s="3" t="str">
        <f>IF(SUM($D$32:D60)&gt;$B$27,"是","否")</f>
        <v>否</v>
      </c>
      <c r="I60">
        <f t="shared" si="1"/>
        <v>0</v>
      </c>
    </row>
    <row r="61" spans="1:9" x14ac:dyDescent="0.25">
      <c r="A61" s="3">
        <v>30</v>
      </c>
      <c r="B61" s="3">
        <f t="shared" si="2"/>
        <v>0</v>
      </c>
      <c r="C61" s="3">
        <f t="shared" si="3"/>
        <v>0</v>
      </c>
      <c r="D61" s="3">
        <f t="shared" si="0"/>
        <v>0</v>
      </c>
      <c r="E61" s="3" t="str">
        <f>IF(SUM($D$32:D61)&gt;$B$27,"是","否")</f>
        <v>否</v>
      </c>
      <c r="I61">
        <f t="shared" si="1"/>
        <v>0</v>
      </c>
    </row>
    <row r="62" spans="1:9" x14ac:dyDescent="0.25">
      <c r="A62" s="3">
        <v>31</v>
      </c>
      <c r="B62" s="3">
        <f t="shared" si="2"/>
        <v>0</v>
      </c>
      <c r="C62" s="3">
        <f t="shared" si="3"/>
        <v>0</v>
      </c>
      <c r="D62" s="3">
        <f t="shared" si="0"/>
        <v>0</v>
      </c>
      <c r="E62" s="3" t="str">
        <f>IF(SUM($D$32:D62)&gt;$B$27,"是","否")</f>
        <v>否</v>
      </c>
      <c r="I62">
        <f t="shared" si="1"/>
        <v>0</v>
      </c>
    </row>
    <row r="63" spans="1:9" x14ac:dyDescent="0.25">
      <c r="A63" s="3">
        <v>32</v>
      </c>
      <c r="B63" s="3">
        <f t="shared" si="2"/>
        <v>0</v>
      </c>
      <c r="C63" s="3">
        <f t="shared" si="3"/>
        <v>0</v>
      </c>
      <c r="D63" s="3">
        <f t="shared" si="0"/>
        <v>0</v>
      </c>
      <c r="E63" s="3" t="str">
        <f>IF(SUM($D$32:D63)&gt;$B$27,"是","否")</f>
        <v>否</v>
      </c>
      <c r="I63">
        <f t="shared" si="1"/>
        <v>0</v>
      </c>
    </row>
    <row r="64" spans="1:9" x14ac:dyDescent="0.25">
      <c r="A64" s="3">
        <v>33</v>
      </c>
      <c r="B64" s="3">
        <f t="shared" si="2"/>
        <v>0</v>
      </c>
      <c r="C64" s="3">
        <f t="shared" si="3"/>
        <v>0</v>
      </c>
      <c r="D64" s="3">
        <f t="shared" si="0"/>
        <v>0</v>
      </c>
      <c r="E64" s="3" t="str">
        <f>IF(SUM($D$32:D64)&gt;$B$27,"是","否")</f>
        <v>否</v>
      </c>
      <c r="I64">
        <f t="shared" si="1"/>
        <v>0</v>
      </c>
    </row>
    <row r="65" spans="1:9" x14ac:dyDescent="0.25">
      <c r="A65" s="3">
        <v>34</v>
      </c>
      <c r="B65" s="3">
        <f t="shared" si="2"/>
        <v>0</v>
      </c>
      <c r="C65" s="3">
        <f t="shared" si="3"/>
        <v>0</v>
      </c>
      <c r="D65" s="3">
        <f t="shared" si="0"/>
        <v>0</v>
      </c>
      <c r="E65" s="3" t="str">
        <f>IF(SUM($D$32:D65)&gt;$B$27,"是","否")</f>
        <v>否</v>
      </c>
      <c r="I65">
        <f t="shared" si="1"/>
        <v>0</v>
      </c>
    </row>
    <row r="66" spans="1:9" x14ac:dyDescent="0.25">
      <c r="A66" s="3">
        <v>35</v>
      </c>
      <c r="B66" s="3">
        <f t="shared" si="2"/>
        <v>0</v>
      </c>
      <c r="C66" s="3">
        <f t="shared" si="3"/>
        <v>0</v>
      </c>
      <c r="D66" s="3">
        <f t="shared" si="0"/>
        <v>0</v>
      </c>
      <c r="E66" s="3" t="str">
        <f>IF(SUM($D$32:D66)&gt;$B$27,"是","否")</f>
        <v>否</v>
      </c>
      <c r="I66">
        <f t="shared" si="1"/>
        <v>0</v>
      </c>
    </row>
  </sheetData>
  <mergeCells count="12">
    <mergeCell ref="D23:H23"/>
    <mergeCell ref="D24:H24"/>
    <mergeCell ref="D25:H25"/>
    <mergeCell ref="D26:H26"/>
    <mergeCell ref="D27:H27"/>
    <mergeCell ref="A29:E30"/>
    <mergeCell ref="A1:C2"/>
    <mergeCell ref="A17:H18"/>
    <mergeCell ref="D19:H19"/>
    <mergeCell ref="D20:H20"/>
    <mergeCell ref="D21:H21"/>
    <mergeCell ref="D22:H22"/>
  </mergeCells>
  <phoneticPr fontId="1" type="noConversion"/>
  <conditionalFormatting sqref="E32:E66">
    <cfRule type="expression" dxfId="0" priority="1">
      <formula>I32&gt;0</formula>
    </cfRule>
  </conditionalFormatting>
  <hyperlinks>
    <hyperlink ref="D24:H24" r:id="rId1" display="👉試算房貸金額" xr:uid="{20DD0511-BF2E-48CF-9721-98AF1977D1FC}"/>
    <hyperlink ref="D25:H25" r:id="rId2" display="👉試算車貸金額" xr:uid="{7CD1ECB5-9CBF-4439-A285-DAA0E85A9BF3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試算範例</vt:lpstr>
      <vt:lpstr>試算表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吳承恩</dc:creator>
  <cp:lastModifiedBy>吳承恩</cp:lastModifiedBy>
  <dcterms:created xsi:type="dcterms:W3CDTF">2022-10-11T13:53:19Z</dcterms:created>
  <dcterms:modified xsi:type="dcterms:W3CDTF">2022-10-14T22:22:18Z</dcterms:modified>
</cp:coreProperties>
</file>