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AED493DB-9413-4079-A0AE-BE1719EFF0F5}" xr6:coauthVersionLast="47" xr6:coauthVersionMax="47" xr10:uidLastSave="{00000000-0000-0000-0000-000000000000}"/>
  <bookViews>
    <workbookView minimized="1" xWindow="-15" yWindow="1702" windowWidth="19410" windowHeight="11161" firstSheet="3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6" l="1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2" i="36"/>
  <c r="E30" i="36"/>
  <c r="E29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<sst xmlns="http://schemas.openxmlformats.org/spreadsheetml/2006/main" count="422" uniqueCount="142">
  <si>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</si>
  <si>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</si>
  <si>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</si>
  <si>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</si>
  <si>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</si>
  <si>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</si>
  <si>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</si>
  <si>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</si>
  <si>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</si>
  <si>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</si>
  <si>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</si>
  <si>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</si>
  <si>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</si>
  <si>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</si>
  <si>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</si>
  <si>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</si>
  <si>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</si>
  <si>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</si>
  <si>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</si>
  <si>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</si>
  <si>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</si>
  <si>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</si>
  <si>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</si>
  <si>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</si>
  <si>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</si>
  <si>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</si>
  <si>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</si>
  <si>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</si>
  <si>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</si>
  <si>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</si>
  <si>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</si>
  <si>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</si>
  <si>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</si>
  <si>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</si>
  <si>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</si>
  <si>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</si>
  <si>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</si>
  <si>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</si>
  <si>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</si>
  <si>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</si>
  <si>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</si>
  <si>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</si>
  <si>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</si>
  <si>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</si>
  <si>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</si>
  <si>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</si>
  <si>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</si>
  <si>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</si>
  <si>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</si>
  <si>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</si>
  <si>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</si>
  <si>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</si>
  <si>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</si>
  <si>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</si>
  <si>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</si>
  <si>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</si>
  <si>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</si>
  <si>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</si>
  <si>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</si>
  <si>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</si>
  <si>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</si>
  <si>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</si>
  <si>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</si>
  <si>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</si>
  <si>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</si>
  <si>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</si>
  <si>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</si>
  <si>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</si>
  <si>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</si>
  <si>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</si>
  <si>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</si>
  <si>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</si>
  <si>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</si>
  <si>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</si>
  <si>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</si>
  <si>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</si>
  <si>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</si>
  <si>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</si>
  <si>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</si>
  <si>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</si>
  <si>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</si>
  <si>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</si>
  <si>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</si>
  <si>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</si>
  <si>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</si>
  <si>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</si>
  <si>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</si>
  <si>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</si>
  <si>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</si>
  <si>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</si>
  <si>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</si>
  <si>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</si>
  <si>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</si>
  <si>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</si>
  <si>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</si>
  <si>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</si>
  <si>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</si>
  <si>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</si>
  <si>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</si>
  <si>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</si>
  <si>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</si>
  <si>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</si>
  <si>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</si>
  <si>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</si>
  <si>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</si>
  <si>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</si>
  <si>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</si>
  <si>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</si>
  <si>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</si>
  <si>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</si>
  <si>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</si>
  <si>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</si>
  <si>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</si>
  <si>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</si>
  <si>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</si>
  <si>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</si>
  <si>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</si>
  <si>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</si>
  <si>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</si>
  <si>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</si>
  <si>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</si>
  <si>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</si>
  <si>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</si>
  <si>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</si>
  <si>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</si>
  <si>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</si>
  <si>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</si>
  <si>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</si>
  <si>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</si>
  <si>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</si>
  <si>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</si>
  <si>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</si>
  <si>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</si>
  <si>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</si>
  <si>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</si>
  <si>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</si>
  <si>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</si>
  <si>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</si>
  <si>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Dividendo</t>
  </si>
  <si>
    <t>IRPF - Venta Acciones - Pérdida Cambio Divisa</t>
  </si>
  <si>
    <t>Objetivo: Beneficios Compra Múltiple
Datos: 2023/2024
Inversión Inicial: 20@100$ = 2000$ (comisión 1$) 
Cambio compra: 1€ = 1,10$
Venta: 20@90$ = 1800$  (comisión 1$)
Cambio venta: 1€ = 1,4$
Beneficio: (1800 - 1)/1,04 - (2000 + 1)/1,10 = -89,28</t>
  </si>
  <si>
    <t>Objetivo: Beneficios Compra Múltiple
Datos: 2023/2024
Beneficio: -89,28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</si>
</sst>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0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49"/>
    <tableColumn id="10" xr3:uid="{9E3873B7-748C-4DB5-A947-7D97F3693C2E}" uniqueName="10" name="CUENTA" queryTableFieldId="11"/>
    <tableColumn id="2" xr3:uid="{D4656D0F-FD56-4CA9-9183-33BFB6C03A57}" uniqueName="2" name="CATEGORÍA" queryTableFieldId="2" dataDxfId="48"/>
    <tableColumn id="3" xr3:uid="{1C263693-7C65-4D4C-A602-7624ACD5ABD3}" uniqueName="3" name="SUBCATEGORÍA" queryTableFieldId="3" dataDxfId="47"/>
    <tableColumn id="4" xr3:uid="{42BC3975-5DF9-433D-A557-A38D92410060}" uniqueName="4" name="DESCRIPCIÓN" queryTableFieldId="4" dataDxfId="46"/>
    <tableColumn id="6" xr3:uid="{6B447E80-255A-48AA-B66C-3AAE97613C8E}" uniqueName="6" name="IMPORTE (€)" queryTableFieldId="6" dataDxfId="45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4" dataDxfId="43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2"/>
    <tableColumn id="2" xr3:uid="{D07A5B59-9678-41E6-A985-27565CDFDE63}" name="Producto" dataDxfId="41" dataCellStyle="Excel Built-in Normal"/>
    <tableColumn id="7" xr3:uid="{7D84F83E-EA79-4F99-AC95-0A27313CD5D5}" name="Saldo" dataDxfId="40" dataCellStyle="Excel Built-in Normal"/>
    <tableColumn id="5" xr3:uid="{AD713841-E219-4B64-994B-D2C3B7BEF3EA}" name="Valor liquidativo" dataDxfId="39" dataCellStyle="Excel Built-in Normal"/>
    <tableColumn id="4" xr3:uid="{3B69B224-EE89-4D29-BED8-CA9C0EDA8328}" name="Valor liquidativo (Moneda Extranjera)" dataDxfId="38" dataCellStyle="Excel Built-in Normal"/>
    <tableColumn id="3" xr3:uid="{625DB355-2B9E-49BF-B569-72FA7E7E8F59}" name="Cambio" dataDxfId="37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6" dataCellStyle="Excel Built-in Normal"/>
    <tableColumn id="6" xr3:uid="{F6DD998F-101C-4DA8-B247-70E51A6D3797}" name="Detalle" dataDxfId="35" dataCellStyle="Excel Built-in Normal"/>
    <tableColumn id="9" xr3:uid="{BAB7989A-9D10-48D3-9403-E34B5F8C0BA2}" name="Test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9" totalsRowShown="0" headerRowDxfId="33" dataDxfId="31" headerRowBorderDxfId="32" tableBorderDxfId="30" totalsRowBorderDxfId="29" headerRowCellStyle="Excel Built-in Normal">
  <autoFilter ref="A1:U19" xr:uid="{59A8F5D1-1D35-4E77-B3E1-914AE63C542F}"/>
  <tableColumns count="21">
    <tableColumn id="1" xr3:uid="{57C59816-66D5-43D8-A762-A82DA4A1981C}" name="Fecha" dataDxfId="28"/>
    <tableColumn id="2" xr3:uid="{89FBFC97-C05A-4758-A59C-EA1F609C291D}" name="Producto" dataDxfId="27" dataCellStyle="Excel Built-in Normal"/>
    <tableColumn id="4" xr3:uid="{DA143E86-8BF3-4CDA-9918-465C2D9AAE5D}" name="Cuenta Producto" dataDxfId="26" dataCellStyle="Excel Built-in Normal"/>
    <tableColumn id="20" xr3:uid="{08ED74F7-4D00-462D-82F4-F885B2A3D6B4}" name="Hora" dataDxfId="25"/>
    <tableColumn id="14" xr3:uid="{A515AE99-FF48-4633-AED3-81553B2BBDD3}" name="Producto Contraparte" dataDxfId="24" dataCellStyle="Excel Built-in Normal"/>
    <tableColumn id="9" xr3:uid="{C7C32CE3-7846-4263-B6CF-7FD56152E605}" name="Cuenta Contraparte" dataDxfId="23" dataCellStyle="Excel Built-in Normal"/>
    <tableColumn id="10" xr3:uid="{E4B13B87-11E7-442D-BFC9-BA9C29DEFCC5}" name="Tipo Transacción" dataDxfId="22" dataCellStyle="Excel Built-in Normal"/>
    <tableColumn id="5" xr3:uid="{97005C12-B66E-4003-BC73-AF671C6E98B3}" name="Participaciones" dataDxfId="21"/>
    <tableColumn id="6" xr3:uid="{1A07615D-02B0-40CE-A6F0-B78B68110570}" name="Precio Participación" dataDxfId="20"/>
    <tableColumn id="11" xr3:uid="{57D0B035-8541-4449-B47E-032A9501C074}" name="Precio (Moneda Transacción)" dataDxfId="19"/>
    <tableColumn id="21" xr3:uid="{A868407C-92FE-4471-B34F-AB56EF857692}" name="Moneda" dataDxfId="18"/>
    <tableColumn id="13" xr3:uid="{441D2C59-1FA5-4EF3-AD42-D28BBA99308E}" name="Cambio" dataDxfId="17"/>
    <tableColumn id="8" xr3:uid="{D6B67FB8-55F8-4D5E-903C-62029286102B}" name="Importe Bruto" dataDxfId="16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5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4" dataCellStyle="Excel Built-in Normal"/>
    <tableColumn id="17" xr3:uid="{DECB4B71-AC8F-4348-90A9-AED7BDBA5B06}" name="Retenido (Moneda Transacción)" dataDxfId="13"/>
    <tableColumn id="3" xr3:uid="{E2828C4F-4762-4A44-B52A-6D4F688674AE}" name="Año IRPF" dataDxfId="12" dataCellStyle="Excel Built-in Normal"/>
    <tableColumn id="7" xr3:uid="{6ED45E5D-623D-4377-BF83-C8DB97F097FC}" name="Comisión" dataDxfId="11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0" dataCellStyle="Excel Built-in Normal"/>
    <tableColumn id="18" xr3:uid="{B9E514CA-98B3-4F7D-963E-2F404A70DFD8}" name="Detalle" dataDxfId="9"/>
    <tableColumn id="19" xr3:uid="{28A23FD6-338E-46AD-A993-C3328C50E98A}" name="Test" dataDxfId="8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7"/>
    <tableColumn id="5" xr3:uid="{00000000-0010-0000-0100-000005000000}" name="Vencimiento" dataDxfId="6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5">
  <autoFilter ref="A1:B6716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6" totalsRowShown="0">
  <autoFilter ref="A1:F36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D20" sqref="D20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5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5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5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5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5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5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5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5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5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U26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sqref="A1:U19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5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95</v>
      </c>
    </row>
    <row r="3" spans="1:2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99</v>
      </c>
    </row>
    <row r="4" spans="1:2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99</v>
      </c>
    </row>
    <row r="5" spans="1:2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99</v>
      </c>
    </row>
    <row r="6" spans="1:2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99</v>
      </c>
    </row>
    <row r="7" spans="1:2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99</v>
      </c>
    </row>
    <row r="8" spans="1:2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106</v>
      </c>
    </row>
    <row r="9" spans="1:2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106</v>
      </c>
    </row>
    <row r="10" spans="1:2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121</v>
      </c>
    </row>
    <row r="12" spans="1:21">
      <c r="A12" s="35">
        <v>45444</v>
      </c>
      <c r="B12" s="20" t="s">
        <v>65</v>
      </c>
      <c r="C12" s="25"/>
      <c r="D12" s="26">
        <v>1.1574074074074073E-5</v>
      </c>
      <c r="E12" s="20" t="s">
        <v>69</v>
      </c>
      <c r="F12" s="20"/>
      <c r="G12" s="27" t="s">
        <v>90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91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129</v>
      </c>
    </row>
    <row r="13" spans="1:21">
      <c r="A13" s="35">
        <v>45536</v>
      </c>
      <c r="B13" s="20" t="s">
        <v>65</v>
      </c>
      <c r="C13" s="25"/>
      <c r="D13" s="26">
        <v>1.1574074074074073E-5</v>
      </c>
      <c r="E13" s="20" t="s">
        <v>69</v>
      </c>
      <c r="F13" s="20"/>
      <c r="G13" s="27" t="s">
        <v>90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91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129</v>
      </c>
    </row>
    <row r="14" spans="1:21">
      <c r="A14" s="35">
        <v>45778</v>
      </c>
      <c r="B14" s="20" t="s">
        <v>65</v>
      </c>
      <c r="C14" s="25"/>
      <c r="D14" s="26">
        <v>1.1574074074074073E-5</v>
      </c>
      <c r="E14" s="20" t="s">
        <v>69</v>
      </c>
      <c r="F14" s="20"/>
      <c r="G14" s="27" t="s">
        <v>98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91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129</v>
      </c>
    </row>
    <row r="15" spans="1:21">
      <c r="A15" s="35">
        <v>44663</v>
      </c>
      <c r="B15" s="20" t="s">
        <v>66</v>
      </c>
      <c r="C15" s="25"/>
      <c r="D15" s="26">
        <v>1.1574074074074073E-5</v>
      </c>
      <c r="E15" s="20" t="s">
        <v>69</v>
      </c>
      <c r="F15" s="20"/>
      <c r="G15" s="27" t="s">
        <v>90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91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132</v>
      </c>
    </row>
    <row r="16" spans="1:21">
      <c r="A16" s="35">
        <v>45626</v>
      </c>
      <c r="B16" s="20" t="s">
        <v>66</v>
      </c>
      <c r="C16" s="25"/>
      <c r="D16" s="26">
        <v>1.1574074074074073E-5</v>
      </c>
      <c r="E16" s="20" t="s">
        <v>69</v>
      </c>
      <c r="F16" s="20"/>
      <c r="G16" s="27" t="s">
        <v>98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91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132</v>
      </c>
    </row>
    <row r="17" spans="1:21">
      <c r="A17" s="41">
        <v>45483</v>
      </c>
      <c r="B17" s="42" t="s">
        <v>65</v>
      </c>
      <c r="C17" s="43"/>
      <c r="D17" s="26">
        <v>1.1574074074074073E-5</v>
      </c>
      <c r="E17" s="20" t="s">
        <v>69</v>
      </c>
      <c r="F17" s="42"/>
      <c r="G17" s="44" t="s">
        <v>138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91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136</v>
      </c>
    </row>
    <row r="18" spans="1:21">
      <c r="A18" s="35">
        <v>44958</v>
      </c>
      <c r="B18" s="20" t="s">
        <v>65</v>
      </c>
      <c r="C18" s="25"/>
      <c r="D18" s="26">
        <v>1.1574074074074073E-5</v>
      </c>
      <c r="E18" s="20" t="s">
        <v>69</v>
      </c>
      <c r="F18" s="20"/>
      <c r="G18" s="27" t="s">
        <v>90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91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139</v>
      </c>
    </row>
    <row r="19" spans="1:21">
      <c r="A19" s="35">
        <v>45627</v>
      </c>
      <c r="B19" s="20" t="s">
        <v>65</v>
      </c>
      <c r="C19" s="25"/>
      <c r="D19" s="26">
        <v>1.1574074074074073E-5</v>
      </c>
      <c r="E19" s="20" t="s">
        <v>69</v>
      </c>
      <c r="F19" s="20"/>
      <c r="G19" s="27" t="s">
        <v>98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91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139</v>
      </c>
    </row>
    <row r="26" spans="1:21">
      <c r="N26" s="53"/>
    </row>
  </sheetData>
  <conditionalFormatting sqref="L2:L19">
    <cfRule type="expression" dxfId="0" priority="1">
      <formula>NOT(_xlfn.ISFORMULA(L2))</formula>
    </cfRule>
  </conditionalFormatting>
  <dataValidations count="1">
    <dataValidation type="list" allowBlank="1" showInputMessage="1" showErrorMessage="1" sqref="E2:E19 B2:C19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F36"/>
  <sheetViews>
    <sheetView workbookViewId="0">
      <selection activeCell="F3" sqref="A3:F3"/>
    </sheetView>
  </sheetViews>
  <sheetFormatPr baseColWidth="10" defaultRowHeight="14.25"/>
  <cols>
    <col min="1" max="1" width="29" customWidth="1"/>
    <col min="2" max="2" width="18.25" customWidth="1"/>
    <col min="3" max="3" width="65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9.75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s="7" t="s">
        <v>100</v>
      </c>
    </row>
    <row r="3" spans="1:6" ht="99.75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9.75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7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7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9.75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8.25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8.25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5.5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7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71.2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71.2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71.2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71.2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71.2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71.2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9.75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5.5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5.5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5.5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5.5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5.5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5.5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  <row r="25" spans="1:6" ht="85.5">
      <c r="A25" s="7" t="s">
        <v>125</v>
      </c>
      <c r="B25" t="s">
        <v>111</v>
      </c>
      <c r="C25" s="7" t="s">
        <v>129</v>
      </c>
      <c r="D25" s="6" t="s">
        <v>131</v>
      </c>
      <c r="E25">
        <v>634.5</v>
      </c>
      <c r="F25" s="7" t="s">
        <v>126</v>
      </c>
    </row>
    <row r="26" spans="1:6" ht="71.25">
      <c r="A26" t="s">
        <v>123</v>
      </c>
      <c r="B26" t="s">
        <v>111</v>
      </c>
      <c r="C26" s="7" t="s">
        <v>129</v>
      </c>
      <c r="D26" s="6" t="s">
        <v>130</v>
      </c>
      <c r="E26">
        <v>120.55500000000001</v>
      </c>
      <c r="F26" s="7" t="s">
        <v>117</v>
      </c>
    </row>
    <row r="27" spans="1:6" ht="71.25">
      <c r="A27" t="s">
        <v>115</v>
      </c>
      <c r="B27" t="s">
        <v>111</v>
      </c>
      <c r="C27" s="7" t="s">
        <v>129</v>
      </c>
      <c r="D27" s="6" t="s">
        <v>130</v>
      </c>
      <c r="E27" s="32">
        <v>0.19</v>
      </c>
      <c r="F27" s="7" t="s">
        <v>117</v>
      </c>
    </row>
    <row r="28" spans="1:6" ht="71.25">
      <c r="A28" s="7" t="s">
        <v>125</v>
      </c>
      <c r="B28" t="s">
        <v>111</v>
      </c>
      <c r="C28" s="7" t="s">
        <v>132</v>
      </c>
      <c r="D28" s="6" t="s">
        <v>133</v>
      </c>
      <c r="E28">
        <v>1975</v>
      </c>
      <c r="F28" s="7" t="s">
        <v>126</v>
      </c>
    </row>
    <row r="29" spans="1:6" ht="71.25">
      <c r="A29" t="s">
        <v>123</v>
      </c>
      <c r="B29" t="s">
        <v>111</v>
      </c>
      <c r="C29" s="7" t="s">
        <v>132</v>
      </c>
      <c r="D29" s="6" t="s">
        <v>134</v>
      </c>
      <c r="E29">
        <f>E28*E30</f>
        <v>384.75</v>
      </c>
      <c r="F29" s="7" t="s">
        <v>116</v>
      </c>
    </row>
    <row r="30" spans="1:6" ht="57">
      <c r="A30" t="s">
        <v>115</v>
      </c>
      <c r="B30" t="s">
        <v>111</v>
      </c>
      <c r="C30" s="7" t="s">
        <v>132</v>
      </c>
      <c r="D30" s="6" t="s">
        <v>135</v>
      </c>
      <c r="E30" s="52">
        <f>(1500*0.19 + 475*0.21) / 1975</f>
        <v>0.19481012658227848</v>
      </c>
      <c r="F30" s="7" t="s">
        <v>116</v>
      </c>
    </row>
    <row r="31" spans="1:6" ht="85.5">
      <c r="A31" s="7" t="s">
        <v>125</v>
      </c>
      <c r="B31" t="s">
        <v>111</v>
      </c>
      <c r="C31" t="s">
        <v>136</v>
      </c>
      <c r="D31" s="6" t="s">
        <v>137</v>
      </c>
      <c r="E31">
        <v>480</v>
      </c>
      <c r="F31" s="7" t="s">
        <v>116</v>
      </c>
    </row>
    <row r="32" spans="1:6" ht="85.5">
      <c r="A32" t="s">
        <v>123</v>
      </c>
      <c r="B32" t="s">
        <v>111</v>
      </c>
      <c r="C32" t="s">
        <v>136</v>
      </c>
      <c r="D32" s="6" t="s">
        <v>137</v>
      </c>
      <c r="E32">
        <f>E31*E33</f>
        <v>91.2</v>
      </c>
      <c r="F32" s="7" t="s">
        <v>116</v>
      </c>
    </row>
    <row r="33" spans="1:6" ht="85.5">
      <c r="A33" t="s">
        <v>115</v>
      </c>
      <c r="B33" t="s">
        <v>111</v>
      </c>
      <c r="C33" t="s">
        <v>136</v>
      </c>
      <c r="D33" s="6" t="s">
        <v>137</v>
      </c>
      <c r="E33" s="32">
        <v>0.19</v>
      </c>
      <c r="F33" s="7" t="s">
        <v>116</v>
      </c>
    </row>
    <row r="34" spans="1:6" ht="99.75">
      <c r="A34" s="7" t="s">
        <v>125</v>
      </c>
      <c r="B34" s="7" t="s">
        <v>111</v>
      </c>
      <c r="C34" s="7" t="s">
        <v>139</v>
      </c>
      <c r="D34" s="6" t="s">
        <v>140</v>
      </c>
      <c r="E34" s="54">
        <f>(1800-1)/1.04 - (2000+1)/1.1</f>
        <v>-89.283216783216858</v>
      </c>
      <c r="F34" s="7" t="s">
        <v>116</v>
      </c>
    </row>
    <row r="35" spans="1:6" ht="42.75">
      <c r="A35" t="s">
        <v>123</v>
      </c>
      <c r="B35" s="7" t="s">
        <v>111</v>
      </c>
      <c r="C35" s="7" t="s">
        <v>139</v>
      </c>
      <c r="D35" s="6" t="s">
        <v>141</v>
      </c>
      <c r="E35">
        <v>0</v>
      </c>
      <c r="F35" s="7" t="s">
        <v>116</v>
      </c>
    </row>
    <row r="36" spans="1:6" ht="42.75">
      <c r="A36" t="s">
        <v>115</v>
      </c>
      <c r="B36" s="7" t="s">
        <v>111</v>
      </c>
      <c r="C36" s="7" t="s">
        <v>139</v>
      </c>
      <c r="D36" s="6" t="s">
        <v>141</v>
      </c>
      <c r="E36">
        <v>0</v>
      </c>
      <c r="F36" s="7" t="s">
        <v>116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Props1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1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3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6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7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8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20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7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8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2025-05-30T13:36:14Z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