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C32AC441-33DC-479A-BC8F-87C23FD6F620}" xr6:coauthVersionLast="47" xr6:coauthVersionMax="47" xr10:uidLastSave="{00000000-0000-0000-0000-000000000000}"/>
  <bookViews>
    <workbookView xWindow="43080" yWindow="-120" windowWidth="29040" windowHeight="15720" firstSheet="2" activeTab="7" xr2:uid="{E728B7D9-1A16-436D-9410-E5AA3261152C}"/>
  </bookViews>
  <sheets>
    <sheet name="Movimientos" sheetId="23" r:id="rId1"/>
    <sheet name="Especie" sheetId="27" r:id="rId2"/>
    <sheet name="Elementos Financieros" sheetId="8" r:id="rId3"/>
    <sheet name="Saldo" sheetId="1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8" l="1"/>
  <c r="F10" i="18"/>
  <c r="P2" i="31"/>
  <c r="F9" i="18"/>
  <c r="F8" i="18"/>
  <c r="F7" i="18"/>
  <c r="F6" i="18"/>
  <c r="F2" i="18"/>
  <c r="F3" i="18"/>
  <c r="F4" i="18"/>
  <c r="F5" i="18"/>
  <c r="O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<sst xmlns="http://schemas.openxmlformats.org/spreadsheetml/2006/main" count="182" uniqueCount="106">
  <si>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</si>
  <si>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</si>
  <si>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</si>
  <si>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</si>
  <si>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</si>
  <si>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</si>
  <si>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</si>
  <si>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</si>
  <si>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</si>
  <si>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</si>
  <si>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</si>
  <si>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</si>
  <si>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</si>
  <si>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</si>
  <si>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</si>
  <si>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</si>
  <si>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</si>
  <si>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</si>
  <si>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</si>
  <si>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</si>
  <si>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</si>
  <si>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</si>
  <si>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</si>
  <si>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</si>
  <si>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</si>
  <si>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</si>
  <si>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</si>
  <si>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</si>
  <si>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</si>
  <si>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</si>
  <si>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</si>
  <si>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</si>
  <si>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</si>
  <si>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</si>
  <si>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</si>
  <si>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</si>
  <si>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</si>
  <si>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</si>
  <si>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</si>
  <si>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</si>
  <si>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</si>
  <si>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</si>
  <si>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</si>
  <si>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</si>
  <si>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</si>
  <si>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</si>
  <si>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</si>
  <si>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</si>
  <si>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</si>
  <si>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</si>
  <si>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</si>
  <si>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</si>
  <si>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</si>
  <si>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</si>
  <si>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</si>
  <si>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</si>
  <si>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</si>
  <si>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</si>
  <si>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</si>
  <si>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</si>
  <si>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</si>
  <si>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</si>
  <si>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</si>
  <si>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</si>
  <si>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</si>
  <si>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</si>
  <si>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</si>
  <si>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</si>
  <si>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</si>
  <si>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</si>
  <si>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</si>
  <si>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</si>
  <si>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</si>
  <si>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</si>
  <si>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</si>
  <si>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</si>
  <si>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</si>
  <si>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</si>
  <si>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</si>
  <si>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</si>
  <si>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</si>
  <si>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</si>
  <si>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</si>
  <si>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</si>
  <si>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</si>
  <si>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</si>
  <si>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</si>
  <si>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</si>
  <si>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</si>
  <si>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</si>
  <si>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</si>
  <si>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</si>
  <si>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</si>
  <si>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</si>
  <si>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</si>
  <si>
    <t>Movimientos Totales Periodo</t>
  </si>
  <si>
    <t>Objetivo: Pruebas básicas de Saldo y Beneficios
Datos: Febrero 2000
Ingresos: 2000
Gastos: 500</t>
  </si>
  <si>
    <t>Compra</t>
  </si>
  <si>
    <t>EUR</t>
  </si>
  <si>
    <t>Nómina Enero</t>
  </si>
  <si>
    <t>Seguro hogar 2000</t>
  </si>
  <si>
    <t>Seguro hogar 2001</t>
  </si>
  <si>
    <t>{"año":2001}</t>
  </si>
  <si>
    <t>Saldo / Inversión Anual - Con transacciones</t>
  </si>
  <si>
    <t>Objetivo: Pruebas básicas de Saldo y Beneficios
Datos: Febrero 2000
Inversión Inicial: 10000
Inversión Final: 12500
Transacciones (Compra): 1000
Comisión: 1€</t>
  </si>
  <si>
    <t>Objetivo: Pruebas básicas de Saldo y Beneficios
Datos: Febrero 2000
Incremento de Saldo: 2000
Ingresos: 2000
Gastos: 500
Beneficios: 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</si>
</sst>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0" fontId="1" fillId="0" borderId="0" xfId="1" applyFill="1" applyAlignment="1" applyProtection="1"/>
    <xf numFmtId="165" fontId="1" fillId="0" borderId="0" xfId="1" applyNumberFormat="1" applyFill="1" applyAlignment="1" applyProtection="1"/>
    <xf numFmtId="165" fontId="1" fillId="0" borderId="0" xfId="1" applyNumberFormat="1" applyFont="1" applyFill="1" applyAlignment="1" applyProtection="1"/>
    <xf numFmtId="165" fontId="2" fillId="0" borderId="0" xfId="1" applyNumberFormat="1" applyFont="1" applyFill="1" applyProtection="1"/>
    <xf numFmtId="14" fontId="7" fillId="0" borderId="7" xfId="0" applyNumberFormat="1" applyFont="1" applyFill="1" applyBorder="1">
      <alignment vertical="center"/>
    </xf>
    <xf numFmtId="14" fontId="7" fillId="2" borderId="1" xfId="1" applyNumberFormat="1" applyFont="1" applyFill="1" applyBorder="1" applyAlignment="1" applyProtection="1"/>
    <xf numFmtId="14" fontId="7" fillId="2" borderId="0" xfId="1" applyNumberFormat="1" applyFont="1" applyFill="1" applyAlignment="1" applyProtection="1"/>
    <xf numFmtId="168" fontId="7" fillId="2" borderId="7" xfId="0" applyNumberFormat="1" applyFont="1" applyFill="1" applyBorder="1">
      <alignment vertical="center"/>
    </xf>
    <xf numFmtId="14" fontId="7" fillId="2" borderId="2" xfId="0" applyNumberFormat="1" applyFont="1" applyFill="1" applyBorder="1">
      <alignment vertical="center"/>
    </xf>
    <xf numFmtId="14" fontId="7" fillId="2" borderId="7" xfId="1" applyNumberFormat="1" applyFont="1" applyFill="1" applyBorder="1" applyAlignment="1" applyProtection="1"/>
    <xf numFmtId="0" fontId="7" fillId="0" borderId="7" xfId="0" applyNumberFormat="1" applyFont="1" applyFill="1" applyBorder="1">
      <alignment vertical="center"/>
    </xf>
    <xf numFmtId="0" fontId="14" fillId="5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166" fontId="7" fillId="0" borderId="6" xfId="0" applyNumberFormat="1" applyFont="1" applyFill="1" applyBorder="1">
      <alignment vertical="center"/>
    </xf>
    <xf numFmtId="0" fontId="15" fillId="6" borderId="2" xfId="0" applyNumberFormat="1" applyFont="1" applyFill="1" applyBorder="1">
      <alignment vertical="center"/>
    </xf>
    <xf numFmtId="164" fontId="7" fillId="2" borderId="2" xfId="0" applyNumberFormat="1" applyFont="1" applyFill="1" applyBorder="1">
      <alignment vertical="center"/>
    </xf>
    <xf numFmtId="0" fontId="14" fillId="5" borderId="2" xfId="1" applyNumberFormat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0" fontId="7" fillId="0" borderId="2" xfId="1" applyNumberFormat="1" applyFont="1" applyFill="1" applyBorder="1" applyProtection="1"/>
    <xf numFmtId="0" fontId="0" fillId="0" borderId="0" xfId="0" applyNumberFormat="1">
      <alignment vertical="center"/>
    </xf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76200</xdr:rowOff>
    </xdr:from>
    <xdr:to>
      <xdr:col>42</xdr:col>
      <xdr:colOff>713921</xdr:colOff>
      <xdr:row>96</xdr:row>
      <xdr:rowOff>95250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142875</xdr:rowOff>
    </xdr:from>
    <xdr:to>
      <xdr:col>42</xdr:col>
      <xdr:colOff>713921</xdr:colOff>
      <xdr:row>96</xdr:row>
      <xdr:rowOff>47625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9525</xdr:rowOff>
    </xdr:from>
    <xdr:to>
      <xdr:col>29</xdr:col>
      <xdr:colOff>351970</xdr:colOff>
      <xdr:row>94</xdr:row>
      <xdr:rowOff>9525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86</xdr:row>
      <xdr:rowOff>161925</xdr:rowOff>
    </xdr:from>
    <xdr:to>
      <xdr:col>13</xdr:col>
      <xdr:colOff>48532</xdr:colOff>
      <xdr:row>90</xdr:row>
      <xdr:rowOff>66675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91</xdr:row>
      <xdr:rowOff>161925</xdr:rowOff>
    </xdr:from>
    <xdr:to>
      <xdr:col>42</xdr:col>
      <xdr:colOff>713921</xdr:colOff>
      <xdr:row>96</xdr:row>
      <xdr:rowOff>104775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38100</xdr:rowOff>
    </xdr:from>
    <xdr:to>
      <xdr:col>29</xdr:col>
      <xdr:colOff>351970</xdr:colOff>
      <xdr:row>94</xdr:row>
      <xdr:rowOff>104775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76200</xdr:rowOff>
    </xdr:from>
    <xdr:to>
      <xdr:col>11</xdr:col>
      <xdr:colOff>734786</xdr:colOff>
      <xdr:row>93</xdr:row>
      <xdr:rowOff>38100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76200</xdr:rowOff>
    </xdr:from>
    <xdr:to>
      <xdr:col>10</xdr:col>
      <xdr:colOff>85725</xdr:colOff>
      <xdr:row>93</xdr:row>
      <xdr:rowOff>38100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9525</xdr:rowOff>
    </xdr:from>
    <xdr:to>
      <xdr:col>41</xdr:col>
      <xdr:colOff>392793</xdr:colOff>
      <xdr:row>92</xdr:row>
      <xdr:rowOff>57150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38100</xdr:rowOff>
    </xdr:from>
    <xdr:to>
      <xdr:col>32</xdr:col>
      <xdr:colOff>361496</xdr:colOff>
      <xdr:row>93</xdr:row>
      <xdr:rowOff>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57150</xdr:rowOff>
    </xdr:from>
    <xdr:to>
      <xdr:col>30</xdr:col>
      <xdr:colOff>724806</xdr:colOff>
      <xdr:row>96</xdr:row>
      <xdr:rowOff>66675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95250</xdr:rowOff>
    </xdr:from>
    <xdr:to>
      <xdr:col>7</xdr:col>
      <xdr:colOff>475568</xdr:colOff>
      <xdr:row>92</xdr:row>
      <xdr:rowOff>57150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95250</xdr:rowOff>
    </xdr:from>
    <xdr:to>
      <xdr:col>2</xdr:col>
      <xdr:colOff>819150</xdr:colOff>
      <xdr:row>93</xdr:row>
      <xdr:rowOff>85725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47625</xdr:rowOff>
    </xdr:from>
    <xdr:to>
      <xdr:col>42</xdr:col>
      <xdr:colOff>713921</xdr:colOff>
      <xdr:row>93</xdr:row>
      <xdr:rowOff>57150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76200</xdr:rowOff>
    </xdr:from>
    <xdr:to>
      <xdr:col>29</xdr:col>
      <xdr:colOff>351970</xdr:colOff>
      <xdr:row>91</xdr:row>
      <xdr:rowOff>161925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114300</xdr:rowOff>
    </xdr:from>
    <xdr:to>
      <xdr:col>7</xdr:col>
      <xdr:colOff>249236</xdr:colOff>
      <xdr:row>91</xdr:row>
      <xdr:rowOff>161925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104775</xdr:rowOff>
    </xdr:from>
    <xdr:to>
      <xdr:col>24</xdr:col>
      <xdr:colOff>542470</xdr:colOff>
      <xdr:row>90</xdr:row>
      <xdr:rowOff>76200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114300</xdr:rowOff>
    </xdr:from>
    <xdr:to>
      <xdr:col>10</xdr:col>
      <xdr:colOff>85725</xdr:colOff>
      <xdr:row>90</xdr:row>
      <xdr:rowOff>76200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76200</xdr:rowOff>
    </xdr:from>
    <xdr:to>
      <xdr:col>42</xdr:col>
      <xdr:colOff>713921</xdr:colOff>
      <xdr:row>89</xdr:row>
      <xdr:rowOff>19050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28575</xdr:rowOff>
    </xdr:from>
    <xdr:to>
      <xdr:col>32</xdr:col>
      <xdr:colOff>554037</xdr:colOff>
      <xdr:row>92</xdr:row>
      <xdr:rowOff>95250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66675</xdr:rowOff>
    </xdr:from>
    <xdr:to>
      <xdr:col>25</xdr:col>
      <xdr:colOff>113845</xdr:colOff>
      <xdr:row>93</xdr:row>
      <xdr:rowOff>133350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9525</xdr:rowOff>
    </xdr:from>
    <xdr:to>
      <xdr:col>7</xdr:col>
      <xdr:colOff>249236</xdr:colOff>
      <xdr:row>88</xdr:row>
      <xdr:rowOff>66675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9525</xdr:rowOff>
    </xdr:from>
    <xdr:to>
      <xdr:col>2</xdr:col>
      <xdr:colOff>819150</xdr:colOff>
      <xdr:row>88</xdr:row>
      <xdr:rowOff>66675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47625</xdr:rowOff>
    </xdr:from>
    <xdr:to>
      <xdr:col>32</xdr:col>
      <xdr:colOff>554037</xdr:colOff>
      <xdr:row>91</xdr:row>
      <xdr:rowOff>104775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76200</xdr:rowOff>
    </xdr:from>
    <xdr:to>
      <xdr:col>6</xdr:col>
      <xdr:colOff>381000</xdr:colOff>
      <xdr:row>88</xdr:row>
      <xdr:rowOff>66675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28575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57150</xdr:rowOff>
    </xdr:from>
    <xdr:to>
      <xdr:col>32</xdr:col>
      <xdr:colOff>554037</xdr:colOff>
      <xdr:row>90</xdr:row>
      <xdr:rowOff>114300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57150</xdr:rowOff>
    </xdr:from>
    <xdr:to>
      <xdr:col>28</xdr:col>
      <xdr:colOff>534079</xdr:colOff>
      <xdr:row>90</xdr:row>
      <xdr:rowOff>152400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38100</xdr:rowOff>
    </xdr:from>
    <xdr:to>
      <xdr:col>22</xdr:col>
      <xdr:colOff>293460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66675</xdr:rowOff>
    </xdr:from>
    <xdr:to>
      <xdr:col>2</xdr:col>
      <xdr:colOff>819150</xdr:colOff>
      <xdr:row>87</xdr:row>
      <xdr:rowOff>133350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76200</xdr:rowOff>
    </xdr:from>
    <xdr:to>
      <xdr:col>32</xdr:col>
      <xdr:colOff>554037</xdr:colOff>
      <xdr:row>89</xdr:row>
      <xdr:rowOff>114300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28575</xdr:rowOff>
    </xdr:from>
    <xdr:to>
      <xdr:col>29</xdr:col>
      <xdr:colOff>351970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57150</xdr:rowOff>
    </xdr:from>
    <xdr:to>
      <xdr:col>20</xdr:col>
      <xdr:colOff>302985</xdr:colOff>
      <xdr:row>89</xdr:row>
      <xdr:rowOff>114300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66675</xdr:rowOff>
    </xdr:from>
    <xdr:to>
      <xdr:col>15</xdr:col>
      <xdr:colOff>588734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76200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57150</xdr:rowOff>
    </xdr:from>
    <xdr:to>
      <xdr:col>41</xdr:col>
      <xdr:colOff>392793</xdr:colOff>
      <xdr:row>85</xdr:row>
      <xdr:rowOff>66675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114300</xdr:rowOff>
    </xdr:from>
    <xdr:to>
      <xdr:col>32</xdr:col>
      <xdr:colOff>554037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114300</xdr:rowOff>
    </xdr:from>
    <xdr:to>
      <xdr:col>41</xdr:col>
      <xdr:colOff>392793</xdr:colOff>
      <xdr:row>84</xdr:row>
      <xdr:rowOff>95250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142875</xdr:rowOff>
    </xdr:from>
    <xdr:to>
      <xdr:col>32</xdr:col>
      <xdr:colOff>554037</xdr:colOff>
      <xdr:row>87</xdr:row>
      <xdr:rowOff>133350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76200</xdr:rowOff>
    </xdr:from>
    <xdr:to>
      <xdr:col>59</xdr:col>
      <xdr:colOff>255212</xdr:colOff>
      <xdr:row>84</xdr:row>
      <xdr:rowOff>47625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114300</xdr:rowOff>
    </xdr:from>
    <xdr:to>
      <xdr:col>42</xdr:col>
      <xdr:colOff>392792</xdr:colOff>
      <xdr:row>82</xdr:row>
      <xdr:rowOff>142875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114300</xdr:rowOff>
    </xdr:from>
    <xdr:to>
      <xdr:col>41</xdr:col>
      <xdr:colOff>392793</xdr:colOff>
      <xdr:row>83</xdr:row>
      <xdr:rowOff>95250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0</xdr:rowOff>
    </xdr:from>
    <xdr:to>
      <xdr:col>32</xdr:col>
      <xdr:colOff>554037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38100</xdr:rowOff>
    </xdr:from>
    <xdr:to>
      <xdr:col>32</xdr:col>
      <xdr:colOff>554037</xdr:colOff>
      <xdr:row>86</xdr:row>
      <xdr:rowOff>9525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161925</xdr:rowOff>
    </xdr:from>
    <xdr:to>
      <xdr:col>30</xdr:col>
      <xdr:colOff>724806</xdr:colOff>
      <xdr:row>83</xdr:row>
      <xdr:rowOff>38100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38100</xdr:rowOff>
    </xdr:from>
    <xdr:to>
      <xdr:col>2</xdr:col>
      <xdr:colOff>819150</xdr:colOff>
      <xdr:row>82</xdr:row>
      <xdr:rowOff>114300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95250</xdr:rowOff>
    </xdr:from>
    <xdr:to>
      <xdr:col>32</xdr:col>
      <xdr:colOff>554037</xdr:colOff>
      <xdr:row>85</xdr:row>
      <xdr:rowOff>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28575</xdr:rowOff>
    </xdr:from>
    <xdr:to>
      <xdr:col>30</xdr:col>
      <xdr:colOff>724806</xdr:colOff>
      <xdr:row>81</xdr:row>
      <xdr:rowOff>114300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85725</xdr:rowOff>
    </xdr:from>
    <xdr:to>
      <xdr:col>28</xdr:col>
      <xdr:colOff>553129</xdr:colOff>
      <xdr:row>85</xdr:row>
      <xdr:rowOff>57150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66675</xdr:rowOff>
    </xdr:from>
    <xdr:to>
      <xdr:col>15</xdr:col>
      <xdr:colOff>588734</xdr:colOff>
      <xdr:row>81</xdr:row>
      <xdr:rowOff>114300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85725</xdr:rowOff>
    </xdr:from>
    <xdr:to>
      <xdr:col>2</xdr:col>
      <xdr:colOff>819150</xdr:colOff>
      <xdr:row>81</xdr:row>
      <xdr:rowOff>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80</xdr:row>
      <xdr:rowOff>123825</xdr:rowOff>
    </xdr:from>
    <xdr:to>
      <xdr:col>41</xdr:col>
      <xdr:colOff>669018</xdr:colOff>
      <xdr:row>84</xdr:row>
      <xdr:rowOff>85725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123825</xdr:rowOff>
    </xdr:from>
    <xdr:to>
      <xdr:col>32</xdr:col>
      <xdr:colOff>554037</xdr:colOff>
      <xdr:row>84</xdr:row>
      <xdr:rowOff>28575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38100</xdr:rowOff>
    </xdr:from>
    <xdr:to>
      <xdr:col>31</xdr:col>
      <xdr:colOff>655410</xdr:colOff>
      <xdr:row>83</xdr:row>
      <xdr:rowOff>133350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80</xdr:row>
      <xdr:rowOff>123825</xdr:rowOff>
    </xdr:from>
    <xdr:to>
      <xdr:col>29</xdr:col>
      <xdr:colOff>697591</xdr:colOff>
      <xdr:row>84</xdr:row>
      <xdr:rowOff>85725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47625</xdr:rowOff>
    </xdr:from>
    <xdr:to>
      <xdr:col>25</xdr:col>
      <xdr:colOff>629329</xdr:colOff>
      <xdr:row>82</xdr:row>
      <xdr:rowOff>114300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85725</xdr:rowOff>
    </xdr:from>
    <xdr:to>
      <xdr:col>14</xdr:col>
      <xdr:colOff>397781</xdr:colOff>
      <xdr:row>80</xdr:row>
      <xdr:rowOff>123825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0</xdr:rowOff>
    </xdr:from>
    <xdr:to>
      <xdr:col>13</xdr:col>
      <xdr:colOff>105682</xdr:colOff>
      <xdr:row>86</xdr:row>
      <xdr:rowOff>9525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95250</xdr:rowOff>
    </xdr:from>
    <xdr:to>
      <xdr:col>2</xdr:col>
      <xdr:colOff>819150</xdr:colOff>
      <xdr:row>80</xdr:row>
      <xdr:rowOff>28575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79</xdr:row>
      <xdr:rowOff>133350</xdr:rowOff>
    </xdr:from>
    <xdr:to>
      <xdr:col>32</xdr:col>
      <xdr:colOff>554037</xdr:colOff>
      <xdr:row>83</xdr:row>
      <xdr:rowOff>38100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76200</xdr:rowOff>
    </xdr:from>
    <xdr:to>
      <xdr:col>30</xdr:col>
      <xdr:colOff>724806</xdr:colOff>
      <xdr:row>80</xdr:row>
      <xdr:rowOff>104775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85725</xdr:rowOff>
    </xdr:from>
    <xdr:to>
      <xdr:col>24</xdr:col>
      <xdr:colOff>542470</xdr:colOff>
      <xdr:row>79</xdr:row>
      <xdr:rowOff>38100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95250</xdr:rowOff>
    </xdr:from>
    <xdr:to>
      <xdr:col>23</xdr:col>
      <xdr:colOff>545193</xdr:colOff>
      <xdr:row>79</xdr:row>
      <xdr:rowOff>133350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28575</xdr:rowOff>
    </xdr:from>
    <xdr:to>
      <xdr:col>54</xdr:col>
      <xdr:colOff>17248</xdr:colOff>
      <xdr:row>78</xdr:row>
      <xdr:rowOff>152400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78</xdr:row>
      <xdr:rowOff>152400</xdr:rowOff>
    </xdr:from>
    <xdr:to>
      <xdr:col>31</xdr:col>
      <xdr:colOff>172356</xdr:colOff>
      <xdr:row>85</xdr:row>
      <xdr:rowOff>57150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95250</xdr:rowOff>
    </xdr:from>
    <xdr:to>
      <xdr:col>28</xdr:col>
      <xdr:colOff>219753</xdr:colOff>
      <xdr:row>78</xdr:row>
      <xdr:rowOff>152400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95250</xdr:rowOff>
    </xdr:from>
    <xdr:to>
      <xdr:col>24</xdr:col>
      <xdr:colOff>542470</xdr:colOff>
      <xdr:row>78</xdr:row>
      <xdr:rowOff>28575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77</xdr:row>
      <xdr:rowOff>114300</xdr:rowOff>
    </xdr:from>
    <xdr:to>
      <xdr:col>14</xdr:col>
      <xdr:colOff>397781</xdr:colOff>
      <xdr:row>79</xdr:row>
      <xdr:rowOff>104775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47625</xdr:rowOff>
    </xdr:from>
    <xdr:to>
      <xdr:col>11</xdr:col>
      <xdr:colOff>211137</xdr:colOff>
      <xdr:row>82</xdr:row>
      <xdr:rowOff>114300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57150</xdr:rowOff>
    </xdr:from>
    <xdr:to>
      <xdr:col>7</xdr:col>
      <xdr:colOff>475568</xdr:colOff>
      <xdr:row>82</xdr:row>
      <xdr:rowOff>114300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114300</xdr:rowOff>
    </xdr:from>
    <xdr:to>
      <xdr:col>2</xdr:col>
      <xdr:colOff>819150</xdr:colOff>
      <xdr:row>78</xdr:row>
      <xdr:rowOff>152400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28575</xdr:rowOff>
    </xdr:from>
    <xdr:to>
      <xdr:col>31</xdr:col>
      <xdr:colOff>315231</xdr:colOff>
      <xdr:row>80</xdr:row>
      <xdr:rowOff>123825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28575</xdr:rowOff>
    </xdr:from>
    <xdr:to>
      <xdr:col>29</xdr:col>
      <xdr:colOff>697591</xdr:colOff>
      <xdr:row>80</xdr:row>
      <xdr:rowOff>123825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76200</xdr:rowOff>
    </xdr:from>
    <xdr:to>
      <xdr:col>25</xdr:col>
      <xdr:colOff>113845</xdr:colOff>
      <xdr:row>81</xdr:row>
      <xdr:rowOff>114300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95250</xdr:rowOff>
    </xdr:from>
    <xdr:to>
      <xdr:col>11</xdr:col>
      <xdr:colOff>211137</xdr:colOff>
      <xdr:row>80</xdr:row>
      <xdr:rowOff>123825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57150</xdr:rowOff>
    </xdr:from>
    <xdr:to>
      <xdr:col>31</xdr:col>
      <xdr:colOff>315231</xdr:colOff>
      <xdr:row>79</xdr:row>
      <xdr:rowOff>133350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66675</xdr:rowOff>
    </xdr:from>
    <xdr:to>
      <xdr:col>29</xdr:col>
      <xdr:colOff>697591</xdr:colOff>
      <xdr:row>79</xdr:row>
      <xdr:rowOff>133350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114300</xdr:rowOff>
    </xdr:from>
    <xdr:to>
      <xdr:col>7</xdr:col>
      <xdr:colOff>475568</xdr:colOff>
      <xdr:row>79</xdr:row>
      <xdr:rowOff>133350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85725</xdr:rowOff>
    </xdr:from>
    <xdr:to>
      <xdr:col>31</xdr:col>
      <xdr:colOff>315231</xdr:colOff>
      <xdr:row>78</xdr:row>
      <xdr:rowOff>152400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95250</xdr:rowOff>
    </xdr:from>
    <xdr:to>
      <xdr:col>29</xdr:col>
      <xdr:colOff>697591</xdr:colOff>
      <xdr:row>79</xdr:row>
      <xdr:rowOff>133350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95250</xdr:rowOff>
    </xdr:from>
    <xdr:to>
      <xdr:col>28</xdr:col>
      <xdr:colOff>534079</xdr:colOff>
      <xdr:row>78</xdr:row>
      <xdr:rowOff>152400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75</xdr:row>
      <xdr:rowOff>123825</xdr:rowOff>
    </xdr:from>
    <xdr:to>
      <xdr:col>16</xdr:col>
      <xdr:colOff>93208</xdr:colOff>
      <xdr:row>78</xdr:row>
      <xdr:rowOff>152400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74</xdr:row>
      <xdr:rowOff>114300</xdr:rowOff>
    </xdr:from>
    <xdr:to>
      <xdr:col>31</xdr:col>
      <xdr:colOff>315231</xdr:colOff>
      <xdr:row>77</xdr:row>
      <xdr:rowOff>142875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74</xdr:row>
      <xdr:rowOff>123825</xdr:rowOff>
    </xdr:from>
    <xdr:to>
      <xdr:col>29</xdr:col>
      <xdr:colOff>697591</xdr:colOff>
      <xdr:row>78</xdr:row>
      <xdr:rowOff>152400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74</xdr:row>
      <xdr:rowOff>161925</xdr:rowOff>
    </xdr:from>
    <xdr:to>
      <xdr:col>11</xdr:col>
      <xdr:colOff>211137</xdr:colOff>
      <xdr:row>77</xdr:row>
      <xdr:rowOff>142875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161925</xdr:rowOff>
    </xdr:from>
    <xdr:to>
      <xdr:col>7</xdr:col>
      <xdr:colOff>475568</xdr:colOff>
      <xdr:row>77</xdr:row>
      <xdr:rowOff>142875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76200</xdr:rowOff>
    </xdr:from>
    <xdr:to>
      <xdr:col>31</xdr:col>
      <xdr:colOff>219981</xdr:colOff>
      <xdr:row>76</xdr:row>
      <xdr:rowOff>152400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9525</xdr:rowOff>
    </xdr:from>
    <xdr:to>
      <xdr:col>14</xdr:col>
      <xdr:colOff>731156</xdr:colOff>
      <xdr:row>76</xdr:row>
      <xdr:rowOff>152400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9525</xdr:rowOff>
    </xdr:from>
    <xdr:to>
      <xdr:col>7</xdr:col>
      <xdr:colOff>475568</xdr:colOff>
      <xdr:row>76</xdr:row>
      <xdr:rowOff>152400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38100</xdr:rowOff>
    </xdr:from>
    <xdr:to>
      <xdr:col>14</xdr:col>
      <xdr:colOff>578756</xdr:colOff>
      <xdr:row>75</xdr:row>
      <xdr:rowOff>123825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71</xdr:row>
      <xdr:rowOff>114300</xdr:rowOff>
    </xdr:from>
    <xdr:to>
      <xdr:col>32</xdr:col>
      <xdr:colOff>468312</xdr:colOff>
      <xdr:row>74</xdr:row>
      <xdr:rowOff>133350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104775</xdr:rowOff>
    </xdr:from>
    <xdr:to>
      <xdr:col>12</xdr:col>
      <xdr:colOff>715282</xdr:colOff>
      <xdr:row>74</xdr:row>
      <xdr:rowOff>133350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104775</xdr:rowOff>
    </xdr:from>
    <xdr:to>
      <xdr:col>11</xdr:col>
      <xdr:colOff>68262</xdr:colOff>
      <xdr:row>74</xdr:row>
      <xdr:rowOff>133350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104775</xdr:rowOff>
    </xdr:from>
    <xdr:to>
      <xdr:col>7</xdr:col>
      <xdr:colOff>475568</xdr:colOff>
      <xdr:row>74</xdr:row>
      <xdr:rowOff>133350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114300</xdr:rowOff>
    </xdr:from>
    <xdr:to>
      <xdr:col>3</xdr:col>
      <xdr:colOff>57150</xdr:colOff>
      <xdr:row>74</xdr:row>
      <xdr:rowOff>133350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133350</xdr:rowOff>
    </xdr:from>
    <xdr:to>
      <xdr:col>31</xdr:col>
      <xdr:colOff>86631</xdr:colOff>
      <xdr:row>73</xdr:row>
      <xdr:rowOff>123825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133350</xdr:rowOff>
    </xdr:from>
    <xdr:to>
      <xdr:col>29</xdr:col>
      <xdr:colOff>478516</xdr:colOff>
      <xdr:row>73</xdr:row>
      <xdr:rowOff>123825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152400</xdr:rowOff>
    </xdr:from>
    <xdr:to>
      <xdr:col>31</xdr:col>
      <xdr:colOff>219981</xdr:colOff>
      <xdr:row>72</xdr:row>
      <xdr:rowOff>161925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152400</xdr:rowOff>
    </xdr:from>
    <xdr:to>
      <xdr:col>29</xdr:col>
      <xdr:colOff>611866</xdr:colOff>
      <xdr:row>72</xdr:row>
      <xdr:rowOff>161925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85725</xdr:rowOff>
    </xdr:from>
    <xdr:to>
      <xdr:col>28</xdr:col>
      <xdr:colOff>553129</xdr:colOff>
      <xdr:row>72</xdr:row>
      <xdr:rowOff>161925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114300</xdr:rowOff>
    </xdr:from>
    <xdr:to>
      <xdr:col>13</xdr:col>
      <xdr:colOff>105682</xdr:colOff>
      <xdr:row>72</xdr:row>
      <xdr:rowOff>161925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114300</xdr:rowOff>
    </xdr:from>
    <xdr:to>
      <xdr:col>7</xdr:col>
      <xdr:colOff>475568</xdr:colOff>
      <xdr:row>72</xdr:row>
      <xdr:rowOff>161925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0</xdr:rowOff>
    </xdr:from>
    <xdr:to>
      <xdr:col>41</xdr:col>
      <xdr:colOff>126093</xdr:colOff>
      <xdr:row>71</xdr:row>
      <xdr:rowOff>142875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0</xdr:rowOff>
    </xdr:from>
    <xdr:to>
      <xdr:col>31</xdr:col>
      <xdr:colOff>219981</xdr:colOff>
      <xdr:row>71</xdr:row>
      <xdr:rowOff>142875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0</xdr:rowOff>
    </xdr:from>
    <xdr:to>
      <xdr:col>29</xdr:col>
      <xdr:colOff>611866</xdr:colOff>
      <xdr:row>71</xdr:row>
      <xdr:rowOff>142875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68</xdr:row>
      <xdr:rowOff>123825</xdr:rowOff>
    </xdr:from>
    <xdr:to>
      <xdr:col>13</xdr:col>
      <xdr:colOff>105682</xdr:colOff>
      <xdr:row>72</xdr:row>
      <xdr:rowOff>161925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142875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142875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28575</xdr:rowOff>
    </xdr:from>
    <xdr:to>
      <xdr:col>35</xdr:col>
      <xdr:colOff>28574</xdr:colOff>
      <xdr:row>71</xdr:row>
      <xdr:rowOff>76200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28575</xdr:rowOff>
    </xdr:from>
    <xdr:to>
      <xdr:col>32</xdr:col>
      <xdr:colOff>468312</xdr:colOff>
      <xdr:row>70</xdr:row>
      <xdr:rowOff>114300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38100</xdr:rowOff>
    </xdr:from>
    <xdr:to>
      <xdr:col>42</xdr:col>
      <xdr:colOff>402317</xdr:colOff>
      <xdr:row>69</xdr:row>
      <xdr:rowOff>161925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38100</xdr:rowOff>
    </xdr:from>
    <xdr:to>
      <xdr:col>30</xdr:col>
      <xdr:colOff>268966</xdr:colOff>
      <xdr:row>73</xdr:row>
      <xdr:rowOff>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38100</xdr:rowOff>
    </xdr:from>
    <xdr:to>
      <xdr:col>28</xdr:col>
      <xdr:colOff>648379</xdr:colOff>
      <xdr:row>69</xdr:row>
      <xdr:rowOff>161925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57150</xdr:rowOff>
    </xdr:from>
    <xdr:to>
      <xdr:col>39</xdr:col>
      <xdr:colOff>540883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95250</xdr:rowOff>
    </xdr:from>
    <xdr:to>
      <xdr:col>30</xdr:col>
      <xdr:colOff>268966</xdr:colOff>
      <xdr:row>68</xdr:row>
      <xdr:rowOff>104775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95250</xdr:rowOff>
    </xdr:from>
    <xdr:to>
      <xdr:col>26</xdr:col>
      <xdr:colOff>713466</xdr:colOff>
      <xdr:row>68</xdr:row>
      <xdr:rowOff>38100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114300</xdr:rowOff>
    </xdr:from>
    <xdr:to>
      <xdr:col>30</xdr:col>
      <xdr:colOff>268966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114300</xdr:rowOff>
    </xdr:from>
    <xdr:to>
      <xdr:col>28</xdr:col>
      <xdr:colOff>648379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114300</xdr:rowOff>
    </xdr:from>
    <xdr:to>
      <xdr:col>25</xdr:col>
      <xdr:colOff>142420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76200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62</xdr:row>
      <xdr:rowOff>142875</xdr:rowOff>
    </xdr:from>
    <xdr:to>
      <xdr:col>42</xdr:col>
      <xdr:colOff>402317</xdr:colOff>
      <xdr:row>66</xdr:row>
      <xdr:rowOff>38100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62</xdr:row>
      <xdr:rowOff>142875</xdr:rowOff>
    </xdr:from>
    <xdr:to>
      <xdr:col>30</xdr:col>
      <xdr:colOff>268966</xdr:colOff>
      <xdr:row>66</xdr:row>
      <xdr:rowOff>38100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114300</xdr:rowOff>
    </xdr:from>
    <xdr:to>
      <xdr:col>7</xdr:col>
      <xdr:colOff>475568</xdr:colOff>
      <xdr:row>66</xdr:row>
      <xdr:rowOff>38100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9525</xdr:rowOff>
    </xdr:from>
    <xdr:to>
      <xdr:col>28</xdr:col>
      <xdr:colOff>648379</xdr:colOff>
      <xdr:row>66</xdr:row>
      <xdr:rowOff>47625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123825</xdr:rowOff>
    </xdr:from>
    <xdr:to>
      <xdr:col>7</xdr:col>
      <xdr:colOff>475568</xdr:colOff>
      <xdr:row>66</xdr:row>
      <xdr:rowOff>47625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142875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19050</xdr:rowOff>
    </xdr:from>
    <xdr:to>
      <xdr:col>41</xdr:col>
      <xdr:colOff>183243</xdr:colOff>
      <xdr:row>64</xdr:row>
      <xdr:rowOff>28575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19050</xdr:rowOff>
    </xdr:from>
    <xdr:to>
      <xdr:col>40</xdr:col>
      <xdr:colOff>190046</xdr:colOff>
      <xdr:row>64</xdr:row>
      <xdr:rowOff>28575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19050</xdr:rowOff>
    </xdr:from>
    <xdr:to>
      <xdr:col>30</xdr:col>
      <xdr:colOff>268966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19050</xdr:rowOff>
    </xdr:from>
    <xdr:to>
      <xdr:col>28</xdr:col>
      <xdr:colOff>648379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19050</xdr:rowOff>
    </xdr:from>
    <xdr:to>
      <xdr:col>26</xdr:col>
      <xdr:colOff>713466</xdr:colOff>
      <xdr:row>64</xdr:row>
      <xdr:rowOff>28575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60</xdr:row>
      <xdr:rowOff>133350</xdr:rowOff>
    </xdr:from>
    <xdr:to>
      <xdr:col>16</xdr:col>
      <xdr:colOff>93208</xdr:colOff>
      <xdr:row>64</xdr:row>
      <xdr:rowOff>28575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60</xdr:row>
      <xdr:rowOff>152400</xdr:rowOff>
    </xdr:from>
    <xdr:to>
      <xdr:col>13</xdr:col>
      <xdr:colOff>105682</xdr:colOff>
      <xdr:row>64</xdr:row>
      <xdr:rowOff>28575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152400</xdr:rowOff>
    </xdr:from>
    <xdr:to>
      <xdr:col>7</xdr:col>
      <xdr:colOff>475568</xdr:colOff>
      <xdr:row>64</xdr:row>
      <xdr:rowOff>28575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57150</xdr:rowOff>
    </xdr:from>
    <xdr:to>
      <xdr:col>28</xdr:col>
      <xdr:colOff>648379</xdr:colOff>
      <xdr:row>67</xdr:row>
      <xdr:rowOff>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57150</xdr:rowOff>
    </xdr:from>
    <xdr:to>
      <xdr:col>25</xdr:col>
      <xdr:colOff>142420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85725</xdr:rowOff>
    </xdr:from>
    <xdr:to>
      <xdr:col>41</xdr:col>
      <xdr:colOff>192768</xdr:colOff>
      <xdr:row>62</xdr:row>
      <xdr:rowOff>38100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85725</xdr:rowOff>
    </xdr:from>
    <xdr:to>
      <xdr:col>40</xdr:col>
      <xdr:colOff>199571</xdr:colOff>
      <xdr:row>62</xdr:row>
      <xdr:rowOff>38100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85725</xdr:rowOff>
    </xdr:from>
    <xdr:to>
      <xdr:col>35</xdr:col>
      <xdr:colOff>28574</xdr:colOff>
      <xdr:row>62</xdr:row>
      <xdr:rowOff>38100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85725</xdr:rowOff>
    </xdr:from>
    <xdr:to>
      <xdr:col>30</xdr:col>
      <xdr:colOff>268966</xdr:colOff>
      <xdr:row>62</xdr:row>
      <xdr:rowOff>38100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76200</xdr:rowOff>
    </xdr:from>
    <xdr:to>
      <xdr:col>27</xdr:col>
      <xdr:colOff>494391</xdr:colOff>
      <xdr:row>62</xdr:row>
      <xdr:rowOff>38100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38100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104775</xdr:rowOff>
    </xdr:from>
    <xdr:to>
      <xdr:col>42</xdr:col>
      <xdr:colOff>192767</xdr:colOff>
      <xdr:row>61</xdr:row>
      <xdr:rowOff>47625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19050</xdr:rowOff>
    </xdr:from>
    <xdr:to>
      <xdr:col>40</xdr:col>
      <xdr:colOff>199571</xdr:colOff>
      <xdr:row>56</xdr:row>
      <xdr:rowOff>114300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76200</xdr:rowOff>
    </xdr:from>
    <xdr:to>
      <xdr:col>56</xdr:col>
      <xdr:colOff>372353</xdr:colOff>
      <xdr:row>55</xdr:row>
      <xdr:rowOff>114300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76200</xdr:rowOff>
    </xdr:from>
    <xdr:to>
      <xdr:col>40</xdr:col>
      <xdr:colOff>476930</xdr:colOff>
      <xdr:row>55</xdr:row>
      <xdr:rowOff>114300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76200</xdr:rowOff>
    </xdr:from>
    <xdr:to>
      <xdr:col>29</xdr:col>
      <xdr:colOff>342445</xdr:colOff>
      <xdr:row>55</xdr:row>
      <xdr:rowOff>114300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76200</xdr:rowOff>
    </xdr:from>
    <xdr:to>
      <xdr:col>28</xdr:col>
      <xdr:colOff>648379</xdr:colOff>
      <xdr:row>55</xdr:row>
      <xdr:rowOff>114300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76200</xdr:rowOff>
    </xdr:from>
    <xdr:to>
      <xdr:col>25</xdr:col>
      <xdr:colOff>142420</xdr:colOff>
      <xdr:row>55</xdr:row>
      <xdr:rowOff>114300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76200</xdr:rowOff>
    </xdr:from>
    <xdr:to>
      <xdr:col>14</xdr:col>
      <xdr:colOff>388256</xdr:colOff>
      <xdr:row>60</xdr:row>
      <xdr:rowOff>28575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142875</xdr:rowOff>
    </xdr:from>
    <xdr:to>
      <xdr:col>6</xdr:col>
      <xdr:colOff>1228725</xdr:colOff>
      <xdr:row>55</xdr:row>
      <xdr:rowOff>114300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104775</xdr:rowOff>
    </xdr:from>
    <xdr:to>
      <xdr:col>40</xdr:col>
      <xdr:colOff>342446</xdr:colOff>
      <xdr:row>55</xdr:row>
      <xdr:rowOff>38100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95250</xdr:rowOff>
    </xdr:from>
    <xdr:to>
      <xdr:col>34</xdr:col>
      <xdr:colOff>249236</xdr:colOff>
      <xdr:row>54</xdr:row>
      <xdr:rowOff>66675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104775</xdr:rowOff>
    </xdr:from>
    <xdr:to>
      <xdr:col>30</xdr:col>
      <xdr:colOff>268966</xdr:colOff>
      <xdr:row>54</xdr:row>
      <xdr:rowOff>66675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104775</xdr:rowOff>
    </xdr:from>
    <xdr:to>
      <xdr:col>28</xdr:col>
      <xdr:colOff>648379</xdr:colOff>
      <xdr:row>54</xdr:row>
      <xdr:rowOff>66675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114300</xdr:rowOff>
    </xdr:from>
    <xdr:to>
      <xdr:col>27</xdr:col>
      <xdr:colOff>246741</xdr:colOff>
      <xdr:row>54</xdr:row>
      <xdr:rowOff>66675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104775</xdr:rowOff>
    </xdr:from>
    <xdr:to>
      <xdr:col>14</xdr:col>
      <xdr:colOff>245381</xdr:colOff>
      <xdr:row>55</xdr:row>
      <xdr:rowOff>38100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95250</xdr:rowOff>
    </xdr:from>
    <xdr:to>
      <xdr:col>3</xdr:col>
      <xdr:colOff>57150</xdr:colOff>
      <xdr:row>54</xdr:row>
      <xdr:rowOff>66675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114300</xdr:rowOff>
    </xdr:from>
    <xdr:to>
      <xdr:col>40</xdr:col>
      <xdr:colOff>342446</xdr:colOff>
      <xdr:row>53</xdr:row>
      <xdr:rowOff>76200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114300</xdr:rowOff>
    </xdr:from>
    <xdr:to>
      <xdr:col>28</xdr:col>
      <xdr:colOff>648379</xdr:colOff>
      <xdr:row>53</xdr:row>
      <xdr:rowOff>104775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49</xdr:row>
      <xdr:rowOff>123825</xdr:rowOff>
    </xdr:from>
    <xdr:to>
      <xdr:col>27</xdr:col>
      <xdr:colOff>246741</xdr:colOff>
      <xdr:row>53</xdr:row>
      <xdr:rowOff>76200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19050</xdr:rowOff>
    </xdr:from>
    <xdr:to>
      <xdr:col>6</xdr:col>
      <xdr:colOff>1085850</xdr:colOff>
      <xdr:row>53</xdr:row>
      <xdr:rowOff>76200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95250</xdr:rowOff>
    </xdr:from>
    <xdr:to>
      <xdr:col>3</xdr:col>
      <xdr:colOff>57150</xdr:colOff>
      <xdr:row>53</xdr:row>
      <xdr:rowOff>76200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49</xdr:row>
      <xdr:rowOff>123825</xdr:rowOff>
    </xdr:from>
    <xdr:to>
      <xdr:col>29</xdr:col>
      <xdr:colOff>697591</xdr:colOff>
      <xdr:row>52</xdr:row>
      <xdr:rowOff>114300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49</xdr:row>
      <xdr:rowOff>123825</xdr:rowOff>
    </xdr:from>
    <xdr:to>
      <xdr:col>28</xdr:col>
      <xdr:colOff>29253</xdr:colOff>
      <xdr:row>52</xdr:row>
      <xdr:rowOff>114300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49</xdr:row>
      <xdr:rowOff>123825</xdr:rowOff>
    </xdr:from>
    <xdr:to>
      <xdr:col>17</xdr:col>
      <xdr:colOff>658585</xdr:colOff>
      <xdr:row>52</xdr:row>
      <xdr:rowOff>114300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57150</xdr:rowOff>
    </xdr:from>
    <xdr:to>
      <xdr:col>6</xdr:col>
      <xdr:colOff>1085850</xdr:colOff>
      <xdr:row>52</xdr:row>
      <xdr:rowOff>114300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0</xdr:rowOff>
    </xdr:from>
    <xdr:to>
      <xdr:col>39</xdr:col>
      <xdr:colOff>540883</xdr:colOff>
      <xdr:row>50</xdr:row>
      <xdr:rowOff>114300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0</xdr:rowOff>
    </xdr:from>
    <xdr:to>
      <xdr:col>22</xdr:col>
      <xdr:colOff>726167</xdr:colOff>
      <xdr:row>50</xdr:row>
      <xdr:rowOff>114300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0</xdr:rowOff>
    </xdr:from>
    <xdr:to>
      <xdr:col>13</xdr:col>
      <xdr:colOff>191407</xdr:colOff>
      <xdr:row>50</xdr:row>
      <xdr:rowOff>114300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0</xdr:rowOff>
    </xdr:from>
    <xdr:to>
      <xdr:col>11</xdr:col>
      <xdr:colOff>696912</xdr:colOff>
      <xdr:row>50</xdr:row>
      <xdr:rowOff>95250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133350</xdr:rowOff>
    </xdr:from>
    <xdr:to>
      <xdr:col>3</xdr:col>
      <xdr:colOff>1628775</xdr:colOff>
      <xdr:row>50</xdr:row>
      <xdr:rowOff>95250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142875</xdr:rowOff>
    </xdr:from>
    <xdr:to>
      <xdr:col>3</xdr:col>
      <xdr:colOff>57150</xdr:colOff>
      <xdr:row>50</xdr:row>
      <xdr:rowOff>114300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28575</xdr:rowOff>
    </xdr:from>
    <xdr:to>
      <xdr:col>11</xdr:col>
      <xdr:colOff>696912</xdr:colOff>
      <xdr:row>49</xdr:row>
      <xdr:rowOff>95250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47625</xdr:rowOff>
    </xdr:from>
    <xdr:to>
      <xdr:col>54</xdr:col>
      <xdr:colOff>17248</xdr:colOff>
      <xdr:row>49</xdr:row>
      <xdr:rowOff>123825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57150</xdr:rowOff>
    </xdr:from>
    <xdr:to>
      <xdr:col>6</xdr:col>
      <xdr:colOff>1849436</xdr:colOff>
      <xdr:row>42</xdr:row>
      <xdr:rowOff>152400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7" tableType="queryTable" totalsRowShown="0">
  <autoFilter ref="A1:J7" xr:uid="{44AAEA58-F7C3-4795-953E-B190C5B00420}"/>
  <tableColumns count="10">
    <tableColumn id="1" xr3:uid="{B098EAD0-1C02-443A-BD3E-324719109C6A}" uniqueName="1" name="FECHA" queryTableFieldId="1" dataDxfId="48"/>
    <tableColumn id="10" xr3:uid="{9E3873B7-748C-4DB5-A947-7D97F3693C2E}" uniqueName="10" name="CUENTA" queryTableFieldId="11"/>
    <tableColumn id="2" xr3:uid="{D4656D0F-FD56-4CA9-9183-33BFB6C03A57}" uniqueName="2" name="CATEGORÍA" queryTableFieldId="2" dataDxfId="47"/>
    <tableColumn id="3" xr3:uid="{1C263693-7C65-4D4C-A602-7624ACD5ABD3}" uniqueName="3" name="SUBCATEGORÍA" queryTableFieldId="3" dataDxfId="46"/>
    <tableColumn id="4" xr3:uid="{42BC3975-5DF9-433D-A557-A38D92410060}" uniqueName="4" name="DESCRIPCIÓN" queryTableFieldId="4" dataDxfId="45"/>
    <tableColumn id="6" xr3:uid="{6B447E80-255A-48AA-B66C-3AAE97613C8E}" uniqueName="6" name="IMPORTE (€)" queryTableFieldId="6" dataDxfId="44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4"/>
    <tableColumn id="5" xr3:uid="{00000000-0010-0000-0100-000005000000}" name="Vencimiento" dataDxfId="33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11" totalsRowShown="0" headerRowDxfId="43" dataDxfId="42" headerRowCellStyle="Excel Built-in Normal" dataCellStyle="Excel Built-in Normal">
  <autoFilter ref="A1:G11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41"/>
    <tableColumn id="2" xr3:uid="{D07A5B59-9678-41E6-A985-27565CDFDE63}" name="Producto" dataDxfId="40" dataCellStyle="Excel Built-in Normal"/>
    <tableColumn id="7" xr3:uid="{7D84F83E-EA79-4F99-AC95-0A27313CD5D5}" name="Saldo" dataDxfId="39" dataCellStyle="Excel Built-in Normal"/>
    <tableColumn id="5" xr3:uid="{AD713841-E219-4B64-994B-D2C3B7BEF3EA}" name="Valor liquidativo" dataDxfId="38" dataCellStyle="Excel Built-in Normal"/>
    <tableColumn id="4" xr3:uid="{3B69B224-EE89-4D29-BED8-CA9C0EDA8328}" name="Valor liquidativo (Moneda Extranjera)" dataDxfId="37" dataCellStyle="Excel Built-in Normal"/>
    <tableColumn id="3" xr3:uid="{625DB355-2B9E-49BF-B569-72FA7E7E8F59}" name="Cambio" dataDxfId="36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5" dataCellStyle="Excel Built-in Norm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2" dataDxfId="30" headerRowBorderDxfId="31" tableBorderDxfId="29" totalsRowBorderDxfId="28" headerRowCellStyle="Excel Built-in Normal">
  <autoFilter ref="A1:U2" xr:uid="{59A8F5D1-1D35-4E77-B3E1-914AE63C542F}"/>
  <tableColumns count="21">
    <tableColumn id="1" xr3:uid="{57C59816-66D5-43D8-A762-A82DA4A1981C}" name="Fecha" dataDxfId="27"/>
    <tableColumn id="2" xr3:uid="{89FBFC97-C05A-4758-A59C-EA1F609C291D}" name="Producto" dataDxfId="26" dataCellStyle="Excel Built-in Normal"/>
    <tableColumn id="4" xr3:uid="{DA143E86-8BF3-4CDA-9918-465C2D9AAE5D}" name="Cuenta Producto" dataDxfId="25" dataCellStyle="Excel Built-in Normal"/>
    <tableColumn id="20" xr3:uid="{08ED74F7-4D00-462D-82F4-F885B2A3D6B4}" name="Hora" dataDxfId="24"/>
    <tableColumn id="19" xr3:uid="{4C2F827C-E673-4008-81F8-BF0561B130EB}" name="Orden" dataDxfId="23"/>
    <tableColumn id="18" xr3:uid="{B0C55B9F-DADB-45D3-8362-A5676CC19716}" name="Transacción ID" dataDxfId="22"/>
    <tableColumn id="14" xr3:uid="{A515AE99-FF48-4633-AED3-81553B2BBDD3}" name="Producto Contraparte" dataDxfId="21" dataCellStyle="Excel Built-in Normal"/>
    <tableColumn id="9" xr3:uid="{C7C32CE3-7846-4263-B6CF-7FD56152E605}" name="Cuenta Contraparte" dataDxfId="20" dataCellStyle="Excel Built-in Normal"/>
    <tableColumn id="10" xr3:uid="{E4B13B87-11E7-442D-BFC9-BA9C29DEFCC5}" name="Tipo Transacción" dataDxfId="19" dataCellStyle="Excel Built-in Normal"/>
    <tableColumn id="5" xr3:uid="{97005C12-B66E-4003-BC73-AF671C6E98B3}" name="Participaciones" dataDxfId="18"/>
    <tableColumn id="6" xr3:uid="{1A07615D-02B0-40CE-A6F0-B78B68110570}" name="Precio Participación" dataDxfId="17"/>
    <tableColumn id="11" xr3:uid="{57D0B035-8541-4449-B47E-032A9501C074}" name="Precio (Moneda Transacción)" dataDxfId="16"/>
    <tableColumn id="21" xr3:uid="{A868407C-92FE-4471-B34F-AB56EF857692}" name="Moneda" dataDxfId="15"/>
    <tableColumn id="13" xr3:uid="{441D2C59-1FA5-4EF3-AD42-D28BBA99308E}" name="Cambio" dataDxfId="14"/>
    <tableColumn id="8" xr3:uid="{D6B67FB8-55F8-4D5E-903C-62029286102B}" name="Importe Bruto" dataDxfId="13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2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1" dataCellStyle="Excel Built-in Normal"/>
    <tableColumn id="17" xr3:uid="{DECB4B71-AC8F-4348-90A9-AED7BDBA5B06}" name="Retenido (Moneda Transacción)" dataDxfId="10"/>
    <tableColumn id="3" xr3:uid="{E2828C4F-4762-4A44-B52A-6D4F688674AE}" name="Año IRPF" dataDxfId="9" dataCellStyle="Excel Built-in Normal"/>
    <tableColumn id="7" xr3:uid="{6ED45E5D-623D-4377-BF83-C8DB97F097FC}" name="Comisión" dataDxfId="8" dataCellStyle="Excel Built-in Normal"/>
    <tableColumn id="15" xr3:uid="{54D5FFBB-1D8A-4008-96D2-149A95ED780D}" name="Comisión (Moneda Transacción)" dataDxfId="7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6">
  <autoFilter ref="A1:B6716" xr:uid="{3A93B3FC-24CE-4014-8DD4-A7AC1BB97950}"/>
  <tableColumns count="2">
    <tableColumn id="1" xr3:uid="{F43A2AB1-3903-40BD-9146-3FF725191025}" name="DATE" dataDxfId="5"/>
    <tableColumn id="2" xr3:uid="{23F6C21F-E467-42DF-B872-A1AD58B85C06}" name="Euro/US dollar" dataDxf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11" totalsRowShown="0">
  <autoFilter ref="A1:E11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7"/>
  <sheetViews>
    <sheetView workbookViewId="0">
      <selection activeCell="C24" sqref="C24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71</v>
      </c>
      <c r="C2" t="s">
        <v>77</v>
      </c>
      <c r="D2" t="s">
        <v>33</v>
      </c>
      <c r="E2" t="s">
        <v>78</v>
      </c>
      <c r="F2">
        <v>2000</v>
      </c>
      <c r="G2">
        <v>10500</v>
      </c>
      <c r="H2" t="s">
        <v>66</v>
      </c>
      <c r="I2" t="s">
        <v>20</v>
      </c>
    </row>
    <row r="3" spans="1:10">
      <c r="A3" s="3">
        <v>36562</v>
      </c>
      <c r="B3" t="s">
        <v>71</v>
      </c>
      <c r="C3" t="s">
        <v>79</v>
      </c>
      <c r="D3" t="s">
        <v>80</v>
      </c>
      <c r="E3" t="s">
        <v>100</v>
      </c>
      <c r="F3">
        <v>-500</v>
      </c>
      <c r="G3">
        <v>9500</v>
      </c>
      <c r="H3" t="s">
        <v>79</v>
      </c>
      <c r="I3" t="s">
        <v>29</v>
      </c>
    </row>
    <row r="4" spans="1:10">
      <c r="A4" s="3">
        <v>36892</v>
      </c>
      <c r="B4" t="s">
        <v>71</v>
      </c>
      <c r="C4" t="s">
        <v>77</v>
      </c>
      <c r="D4" t="s">
        <v>33</v>
      </c>
      <c r="E4" t="s">
        <v>99</v>
      </c>
      <c r="F4">
        <v>2000</v>
      </c>
      <c r="G4">
        <v>14500</v>
      </c>
      <c r="H4" t="s">
        <v>66</v>
      </c>
      <c r="I4" t="s">
        <v>20</v>
      </c>
    </row>
    <row r="5" spans="1:10">
      <c r="A5" s="3">
        <v>36892</v>
      </c>
      <c r="B5" t="s">
        <v>71</v>
      </c>
      <c r="C5" t="s">
        <v>79</v>
      </c>
      <c r="D5" t="s">
        <v>80</v>
      </c>
      <c r="E5" t="s">
        <v>101</v>
      </c>
      <c r="F5">
        <v>-500</v>
      </c>
      <c r="G5">
        <v>14000</v>
      </c>
      <c r="H5" t="s">
        <v>79</v>
      </c>
      <c r="I5" t="s">
        <v>29</v>
      </c>
    </row>
    <row r="6" spans="1:10">
      <c r="A6" s="3"/>
      <c r="C6" s="46"/>
      <c r="D6" s="46"/>
      <c r="E6" s="46"/>
      <c r="F6" s="46"/>
    </row>
    <row r="7" spans="1:10">
      <c r="A7" s="3"/>
      <c r="C7" s="46"/>
      <c r="D7" s="46"/>
      <c r="E7" s="46"/>
      <c r="F7" s="46"/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66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66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66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67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74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70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73</v>
      </c>
      <c r="B6" t="s">
        <v>26</v>
      </c>
      <c r="C6" t="s">
        <v>26</v>
      </c>
      <c r="E6" s="4"/>
      <c r="F6" s="4"/>
      <c r="G6" s="5"/>
    </row>
    <row r="7" spans="1:7">
      <c r="A7" t="s">
        <v>71</v>
      </c>
      <c r="B7" t="s">
        <v>25</v>
      </c>
      <c r="C7" t="s">
        <v>25</v>
      </c>
      <c r="D7" t="s">
        <v>76</v>
      </c>
      <c r="F7" s="4"/>
    </row>
    <row r="8" spans="1:7">
      <c r="A8" t="s">
        <v>72</v>
      </c>
      <c r="B8" t="s">
        <v>25</v>
      </c>
      <c r="C8" s="7" t="s">
        <v>25</v>
      </c>
      <c r="D8" s="4" t="s">
        <v>75</v>
      </c>
      <c r="E8" s="4"/>
      <c r="F8" s="4"/>
    </row>
    <row r="9" spans="1:7">
      <c r="A9" t="s">
        <v>68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69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F38" sqref="F38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68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71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68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  <row r="6" spans="1:7" ht="13.9">
      <c r="A6" s="14">
        <v>36891</v>
      </c>
      <c r="B6" s="26" t="s">
        <v>71</v>
      </c>
      <c r="C6" s="27">
        <v>12500</v>
      </c>
      <c r="D6" s="28"/>
      <c r="E6" s="29"/>
      <c r="F6" s="17">
        <f>INDEX(T_Euro_Dolar_BCE[Euro/US dollar],MATCH(T_Saldo[[#This Row],[Fecha]],T_Euro_Dolar_BCE[DATE],1))</f>
        <v>0.93049999999999999</v>
      </c>
      <c r="G6" s="26"/>
    </row>
    <row r="7" spans="1:7" ht="13.9">
      <c r="A7" s="14">
        <v>36891</v>
      </c>
      <c r="B7" s="1" t="s">
        <v>68</v>
      </c>
      <c r="C7" s="9">
        <v>10000</v>
      </c>
      <c r="D7" s="9"/>
      <c r="E7" s="10"/>
      <c r="F7" s="17">
        <f>INDEX(T_Euro_Dolar_BCE[Euro/US dollar],MATCH(T_Saldo[[#This Row],[Fecha]],T_Euro_Dolar_BCE[DATE],1))</f>
        <v>0.93049999999999999</v>
      </c>
    </row>
    <row r="8" spans="1:7" ht="13.9">
      <c r="A8" s="14">
        <v>37256</v>
      </c>
      <c r="B8" s="26" t="s">
        <v>71</v>
      </c>
      <c r="C8" s="27">
        <v>12000</v>
      </c>
      <c r="D8" s="28"/>
      <c r="E8" s="29"/>
      <c r="F8" s="17">
        <f>INDEX(T_Euro_Dolar_BCE[Euro/US dollar],MATCH(T_Saldo[[#This Row],[Fecha]],T_Euro_Dolar_BCE[DATE],1))</f>
        <v>0.88129999999999997</v>
      </c>
      <c r="G8" s="26"/>
    </row>
    <row r="9" spans="1:7" ht="13.9">
      <c r="A9" s="14">
        <v>37256</v>
      </c>
      <c r="B9" s="1" t="s">
        <v>68</v>
      </c>
      <c r="C9" s="9">
        <v>12500</v>
      </c>
      <c r="D9" s="9"/>
      <c r="E9" s="10"/>
      <c r="F9" s="17">
        <f>INDEX(T_Euro_Dolar_BCE[Euro/US dollar],MATCH(T_Saldo[[#This Row],[Fecha]],T_Euro_Dolar_BCE[DATE],1))</f>
        <v>0.88129999999999997</v>
      </c>
    </row>
    <row r="10" spans="1:7" ht="13.9">
      <c r="A10" s="14">
        <v>44562</v>
      </c>
      <c r="B10" s="26" t="s">
        <v>71</v>
      </c>
      <c r="C10" s="27">
        <v>10000</v>
      </c>
      <c r="D10" s="28"/>
      <c r="E10" s="29"/>
      <c r="F10" s="17">
        <f>INDEX(T_Euro_Dolar_BCE[Euro/US dollar],MATCH(T_Saldo[[#This Row],[Fecha]],T_Euro_Dolar_BCE[DATE],1))</f>
        <v>1.1326000000000001</v>
      </c>
      <c r="G10" s="26"/>
    </row>
    <row r="11" spans="1:7" ht="13.9">
      <c r="A11" s="14">
        <v>44562</v>
      </c>
      <c r="B11" s="1" t="s">
        <v>68</v>
      </c>
      <c r="C11" s="9">
        <v>10000</v>
      </c>
      <c r="D11" s="9"/>
      <c r="E11" s="10"/>
      <c r="F11" s="17">
        <f>INDEX(T_Euro_Dolar_BCE[Euro/US dollar],MATCH(T_Saldo[[#This Row],[Fecha]],T_Euro_Dolar_BCE[DATE],1))</f>
        <v>1.1326000000000001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2" t="s">
        <v>49</v>
      </c>
      <c r="L1" s="19" t="s">
        <v>62</v>
      </c>
      <c r="M1" s="19" t="s">
        <v>61</v>
      </c>
      <c r="N1" s="25" t="s">
        <v>48</v>
      </c>
      <c r="O1" s="22" t="s">
        <v>52</v>
      </c>
      <c r="P1" s="19" t="s">
        <v>63</v>
      </c>
      <c r="Q1" s="22" t="s">
        <v>43</v>
      </c>
      <c r="R1" s="19" t="s">
        <v>65</v>
      </c>
      <c r="S1" s="19" t="s">
        <v>47</v>
      </c>
      <c r="T1" s="22" t="s">
        <v>41</v>
      </c>
      <c r="U1" s="19" t="s">
        <v>64</v>
      </c>
    </row>
    <row r="2" spans="1:21" ht="13.9" thickTop="1">
      <c r="A2" s="30">
        <v>36892</v>
      </c>
      <c r="B2" s="31" t="s">
        <v>68</v>
      </c>
      <c r="C2" s="32"/>
      <c r="D2" s="33">
        <v>1.1574074074074073E-5</v>
      </c>
      <c r="E2" s="20"/>
      <c r="F2" s="34"/>
      <c r="G2" s="21" t="s">
        <v>71</v>
      </c>
      <c r="H2" s="21"/>
      <c r="I2" s="35" t="s">
        <v>97</v>
      </c>
      <c r="J2" s="36">
        <v>10</v>
      </c>
      <c r="K2" s="37">
        <v>100</v>
      </c>
      <c r="L2" s="38">
        <v>100</v>
      </c>
      <c r="M2" s="39" t="s">
        <v>98</v>
      </c>
      <c r="N2" s="40">
        <v>1</v>
      </c>
      <c r="O2" s="23">
        <f>T_Transacciones[[#This Row],[Importe Bruto (Moneda Transacción)]]/T_Transacciones[[#This Row],[Cambio]]</f>
        <v>1000</v>
      </c>
      <c r="P2" s="41">
        <f>IF(T_Transacciones[[#This Row],[Precio (Moneda Transacción)]]&lt;&gt;"",T_Transacciones[[#This Row],[Precio (Moneda Transacción)]]*T_Transacciones[[#This Row],[Participaciones]],"")</f>
        <v>1000</v>
      </c>
      <c r="Q2" s="42"/>
      <c r="R2" s="24"/>
      <c r="S2" s="43"/>
      <c r="T2" s="44">
        <v>1</v>
      </c>
      <c r="U2" s="45">
        <v>1</v>
      </c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11"/>
  <sheetViews>
    <sheetView tabSelected="1" topLeftCell="A2" workbookViewId="0">
      <selection activeCell="E7" sqref="E7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81</v>
      </c>
      <c r="B1" t="s">
        <v>82</v>
      </c>
      <c r="C1" t="s">
        <v>84</v>
      </c>
      <c r="D1" t="s">
        <v>83</v>
      </c>
      <c r="E1" t="s">
        <v>92</v>
      </c>
    </row>
    <row r="2" spans="1:5" ht="94.5">
      <c r="A2" t="s">
        <v>85</v>
      </c>
      <c r="B2" t="s">
        <v>86</v>
      </c>
      <c r="C2" s="4" t="s">
        <v>91</v>
      </c>
      <c r="D2">
        <v>-500</v>
      </c>
      <c r="E2" t="s">
        <v>93</v>
      </c>
    </row>
    <row r="3" spans="1:5" ht="27">
      <c r="A3" t="s">
        <v>94</v>
      </c>
      <c r="B3" t="s">
        <v>86</v>
      </c>
      <c r="C3" s="4" t="s">
        <v>87</v>
      </c>
      <c r="D3">
        <v>15000</v>
      </c>
      <c r="E3" t="s">
        <v>93</v>
      </c>
    </row>
    <row r="4" spans="1:5" ht="27">
      <c r="A4" t="s">
        <v>88</v>
      </c>
      <c r="B4" t="s">
        <v>86</v>
      </c>
      <c r="C4" s="4" t="s">
        <v>87</v>
      </c>
      <c r="D4">
        <v>18500</v>
      </c>
      <c r="E4" t="s">
        <v>93</v>
      </c>
    </row>
    <row r="5" spans="1:5" ht="54">
      <c r="A5" t="s">
        <v>89</v>
      </c>
      <c r="B5" t="s">
        <v>86</v>
      </c>
      <c r="C5" s="4" t="s">
        <v>90</v>
      </c>
      <c r="D5">
        <v>2500</v>
      </c>
      <c r="E5" t="s">
        <v>93</v>
      </c>
    </row>
    <row r="6" spans="1:5" ht="54">
      <c r="A6" t="s">
        <v>95</v>
      </c>
      <c r="B6" t="s">
        <v>86</v>
      </c>
      <c r="C6" s="4" t="s">
        <v>96</v>
      </c>
      <c r="D6">
        <v>1500</v>
      </c>
      <c r="E6" t="s">
        <v>93</v>
      </c>
    </row>
    <row r="7" spans="1:5" ht="94.5">
      <c r="A7" t="s">
        <v>85</v>
      </c>
      <c r="B7" t="s">
        <v>103</v>
      </c>
      <c r="C7" s="4" t="s">
        <v>105</v>
      </c>
      <c r="D7">
        <v>-999</v>
      </c>
      <c r="E7" t="s">
        <v>102</v>
      </c>
    </row>
    <row r="8" spans="1:5" ht="27">
      <c r="A8" t="s">
        <v>94</v>
      </c>
      <c r="B8" t="s">
        <v>103</v>
      </c>
      <c r="C8" s="4" t="s">
        <v>87</v>
      </c>
      <c r="D8">
        <v>22500</v>
      </c>
      <c r="E8" t="s">
        <v>102</v>
      </c>
    </row>
    <row r="9" spans="1:5" ht="27">
      <c r="A9" t="s">
        <v>88</v>
      </c>
      <c r="B9" t="s">
        <v>103</v>
      </c>
      <c r="C9" s="4" t="s">
        <v>87</v>
      </c>
      <c r="D9">
        <v>24500</v>
      </c>
      <c r="E9" t="s">
        <v>102</v>
      </c>
    </row>
    <row r="10" spans="1:5" ht="81">
      <c r="A10" t="s">
        <v>89</v>
      </c>
      <c r="B10" t="s">
        <v>103</v>
      </c>
      <c r="C10" s="4" t="s">
        <v>104</v>
      </c>
      <c r="D10">
        <v>1499</v>
      </c>
      <c r="E10" t="s">
        <v>102</v>
      </c>
    </row>
    <row r="11" spans="1:5" ht="54">
      <c r="A11" t="s">
        <v>95</v>
      </c>
      <c r="B11" t="s">
        <v>103</v>
      </c>
      <c r="C11" s="4" t="s">
        <v>96</v>
      </c>
      <c r="D11">
        <v>1500</v>
      </c>
      <c r="E11" t="s">
        <v>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4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9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Elementos Financieros</vt:lpstr>
      <vt:lpstr>Saldo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2025-04-16T22:21:25Z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