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dub\Downloads\"/>
    </mc:Choice>
  </mc:AlternateContent>
  <xr:revisionPtr revIDLastSave="0" documentId="13_ncr:1_{275D3695-AECE-4EC5-9466-113339F530C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rch Sales" sheetId="1" r:id="rId1"/>
    <sheet name="Sales Statistics" sheetId="2" r:id="rId2"/>
    <sheet name="Complaints" sheetId="3" r:id="rId3"/>
  </sheets>
  <definedNames>
    <definedName name="_xlnm._FilterDatabase" localSheetId="2" hidden="1">Complaints!$A$1:$A$15</definedName>
  </definedNames>
  <calcPr calcId="181029"/>
</workbook>
</file>

<file path=xl/calcChain.xml><?xml version="1.0" encoding="utf-8"?>
<calcChain xmlns="http://schemas.openxmlformats.org/spreadsheetml/2006/main">
  <c r="E23" i="3" l="1"/>
  <c r="E22" i="3"/>
  <c r="E21" i="3"/>
  <c r="E20" i="3"/>
  <c r="E25" i="2"/>
  <c r="E26" i="2"/>
  <c r="E27" i="2"/>
  <c r="E28" i="2"/>
  <c r="E29" i="2"/>
  <c r="E24" i="2"/>
  <c r="D25" i="2"/>
  <c r="D26" i="2"/>
  <c r="D27" i="2"/>
  <c r="D28" i="2"/>
  <c r="D29" i="2"/>
  <c r="D24" i="2"/>
  <c r="F19" i="2"/>
  <c r="B19" i="2"/>
  <c r="C19" i="2"/>
  <c r="D19" i="2"/>
  <c r="E19" i="2"/>
  <c r="F18" i="2"/>
  <c r="C18" i="2"/>
  <c r="D18" i="2"/>
  <c r="E18" i="2"/>
  <c r="B18" i="2"/>
  <c r="F17" i="2"/>
  <c r="E17" i="2"/>
  <c r="C17" i="2"/>
  <c r="D17" i="2"/>
  <c r="B17" i="2"/>
  <c r="F16" i="2"/>
  <c r="F15" i="2"/>
  <c r="F6" i="2"/>
  <c r="F5" i="2"/>
  <c r="F14" i="2"/>
  <c r="D34" i="1"/>
  <c r="C34" i="1"/>
  <c r="B27" i="1"/>
  <c r="B26" i="1"/>
  <c r="B24" i="1"/>
  <c r="B23" i="1"/>
  <c r="B22" i="1"/>
  <c r="B21" i="1"/>
  <c r="B20" i="1"/>
  <c r="B19" i="1"/>
  <c r="B18" i="1"/>
  <c r="B17" i="1"/>
  <c r="B15" i="1"/>
  <c r="B12" i="1"/>
  <c r="B11" i="1"/>
  <c r="B10" i="1"/>
  <c r="B8" i="1"/>
  <c r="B7" i="1"/>
  <c r="B4" i="1"/>
  <c r="B3" i="1"/>
  <c r="B34" i="1" s="1"/>
</calcChain>
</file>

<file path=xl/sharedStrings.xml><?xml version="1.0" encoding="utf-8"?>
<sst xmlns="http://schemas.openxmlformats.org/spreadsheetml/2006/main" count="70" uniqueCount="50">
  <si>
    <t>MARCH 2024 SALES</t>
  </si>
  <si>
    <t>Date</t>
  </si>
  <si>
    <t>Website visits</t>
  </si>
  <si>
    <t>Sales Transactions</t>
  </si>
  <si>
    <t>Total Sales Value</t>
  </si>
  <si>
    <t>Total</t>
  </si>
  <si>
    <t>February 2024 Sales Statistics</t>
  </si>
  <si>
    <t>Sales Statistics</t>
  </si>
  <si>
    <t>Week  1</t>
  </si>
  <si>
    <t>Week 2</t>
  </si>
  <si>
    <t>Week 3</t>
  </si>
  <si>
    <t>Week 4</t>
  </si>
  <si>
    <t>TOTAL</t>
  </si>
  <si>
    <t>Total sales value</t>
  </si>
  <si>
    <t>Total number of website visits</t>
  </si>
  <si>
    <t>Total number of  sales transactions</t>
  </si>
  <si>
    <t>Average daily sales value</t>
  </si>
  <si>
    <t>Average number of transactions per day</t>
  </si>
  <si>
    <t>Average transaction value</t>
  </si>
  <si>
    <t>Total number of sales transactions</t>
  </si>
  <si>
    <t>Sales Statistics Comparison</t>
  </si>
  <si>
    <t>TOTAL FEB</t>
  </si>
  <si>
    <t>TOTAL MAR</t>
  </si>
  <si>
    <t>Difference</t>
  </si>
  <si>
    <t>% difference</t>
  </si>
  <si>
    <t>Week 1</t>
  </si>
  <si>
    <t>March 2024 Sales Statistics</t>
  </si>
  <si>
    <t>1. "Northwind Trading, your website redesign is a huge step backward. The old version was much cleaner and easier to use. Why mess with something that was working? #RegrettingTheUpdate"</t>
  </si>
  <si>
    <t>2. "Seriously Northwind Trading? I just wanted to buy a couple of items, but your insistence on making me create an account first is ridiculous! I'm taking my business elsewhere. #GuestCheckoutPlease"</t>
  </si>
  <si>
    <t>3. "Why does Northwind Trading only accept credit cards? It's 2024, people use all kinds of payment methods now. Get with the times! #LimitedPaymentOptions"</t>
  </si>
  <si>
    <t>4. "Trying to find anything on Northwind Trading's website is like searching for a needle in a haystack. Sort out your product categories and descriptions, please! #PoorNavigation"</t>
  </si>
  <si>
    <t>5. "Just wasted 30 minutes trying to check out on Northwind Trading. Your checkout process is needlessly complicated and frustrating. #SimplifyCheckout"</t>
  </si>
  <si>
    <t>6. "Just when I thought Northwind Trading couldn't get any more confusing, they go and prove me wrong with this new checkout process. What are you guys thinking? #ConfusionGalore"</t>
  </si>
  <si>
    <t>7. "Northwind Trading, your website is so slow it's like I'm back in the dial-up days. Fix your loading times, or lose customers! #SlowWebsite"</t>
  </si>
  <si>
    <t>8. "I'm sorry, Northwind Trading, but your online store design is a hot mess. It's like you threw everything on the page and hoped for the best. #PoorDesign"</t>
  </si>
  <si>
    <t>9. "Tried to buy something from Northwind Trading, but their checkout process is such a nightmare I gave up. Sort it out if you want to keep customers. #FrustratingExperience"</t>
  </si>
  <si>
    <t>10. "Northwind Trading, your product descriptions are so vague I have no idea what I'm actually buying half the time. Get some better descriptions, please! #ClarityNeeded"</t>
  </si>
  <si>
    <t>11. "Hey Northwind Trading, do you want customers to buy from you or not? Because your new checkout process makes it seem like you're actively trying to drive us away. Do I need to provide my shoe size to buy a paperclip from you! #NotImpressed"</t>
  </si>
  <si>
    <t>12. "I used to love shopping on Northwind Trading's website, but this new design is a disaster! What happened to the old layout? Bring it back! #BringBackTheOldDesign"</t>
  </si>
  <si>
    <t>13. Tried to buy something from Northwind Trading, but their checkout process is such a nightmare I gave up. Sort it out if you want to keep customers. #FrustratingExperience"</t>
  </si>
  <si>
    <t>14. Northwind Trading, why do I need to jump through hoops just to make a purchase? Your insistence on forcing me to register before I can buy anything is driving me crazy! #AnnoyedCustomer"</t>
  </si>
  <si>
    <t>15. "Northwind Trading, your checkout process requires me to input a street number or house number, but where I live, we don't have house numbers. The postman knows us by name. This unnecessary requirement caused me to abandon the purchase and go elsewhere! #SimplifyCheckout"</t>
  </si>
  <si>
    <t>Ref</t>
  </si>
  <si>
    <t>Complaint type</t>
  </si>
  <si>
    <t>Quantity</t>
  </si>
  <si>
    <t>%</t>
  </si>
  <si>
    <t>Poor Website Design</t>
  </si>
  <si>
    <t xml:space="preserve">Limited Payment Options </t>
  </si>
  <si>
    <t>Confusing Checkout Process</t>
  </si>
  <si>
    <t>Other Technical Isuues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</si>
</sst>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[$$-409]#,##0.00"/>
    <numFmt numFmtId="168" formatCode="_([$$-409]* #,##0.00_);_([$$-409]* \(#,##0.00\);_([$$-409]* &quot;-&quot;??_);_(@_)"/>
  </numFmts>
  <fonts count="17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11"/>
      <name val="Aptos Narrow"/>
      <family val="2"/>
    </font>
    <font>
      <b/>
      <sz val="10"/>
      <color rgb="FF0D0D0D"/>
      <name val="Aptos"/>
      <family val="2"/>
    </font>
    <font>
      <sz val="10"/>
      <color rgb="FF0D0D0D"/>
      <name val="Aptos"/>
      <family val="2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  <font>
      <b/>
      <sz val="11"/>
      <color rgb="FF000000"/>
      <name val="Aptos Narrow"/>
      <family val="2"/>
    </font>
    <font>
      <b/>
      <sz val="12"/>
      <color rgb="FF0D0D0D"/>
      <name val="Aptos"/>
      <family val="2"/>
    </font>
    <font>
      <b/>
      <sz val="11"/>
      <color rgb="FF000000"/>
      <name val="Aptos"/>
      <family val="2"/>
    </font>
    <font>
      <sz val="11"/>
      <color rgb="FF0D0D0D"/>
      <name val="Aptos"/>
      <family val="2"/>
    </font>
    <font>
      <sz val="11"/>
      <color rgb="FF000000"/>
      <name val="Aptos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6C9EB"/>
        <bgColor rgb="FFA6C9EB"/>
      </patternFill>
    </fill>
    <fill>
      <patternFill patternType="solid">
        <fgColor rgb="FFDBE9F7"/>
        <bgColor rgb="FFDBE9F7"/>
      </patternFill>
    </fill>
    <fill>
      <patternFill patternType="solid">
        <fgColor rgb="FFFFFFFF"/>
        <bgColor rgb="FFFFFFFF"/>
      </patternFill>
    </fill>
    <fill>
      <patternFill patternType="solid">
        <fgColor rgb="FFDAE9F8"/>
        <bgColor rgb="FFDAE9F8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2" tint="-0.14999847407452621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74">
    <xf numFmtId="0" fontId="0" fillId="0" borderId="0" xfId="0"/>
    <xf numFmtId="0" fontId="4" fillId="3" borderId="4" xfId="0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vertical="center" wrapText="1"/>
    </xf>
    <xf numFmtId="3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6" fillId="3" borderId="4" xfId="0" applyFont="1" applyFill="1" applyBorder="1"/>
    <xf numFmtId="3" fontId="2" fillId="3" borderId="4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5" borderId="4" xfId="0" applyFont="1" applyFill="1" applyBorder="1" applyAlignment="1">
      <alignment vertical="center"/>
    </xf>
    <xf numFmtId="0" fontId="9" fillId="5" borderId="4" xfId="0" applyFont="1" applyFill="1" applyBorder="1" applyAlignment="1">
      <alignment vertical="center"/>
    </xf>
    <xf numFmtId="0" fontId="10" fillId="5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0" fillId="5" borderId="4" xfId="0" applyFont="1" applyFill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8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17" fontId="8" fillId="5" borderId="5" xfId="0" applyNumberFormat="1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17" fontId="10" fillId="5" borderId="5" xfId="0" applyNumberFormat="1" applyFont="1" applyFill="1" applyBorder="1" applyAlignment="1">
      <alignment horizontal="center" vertical="center"/>
    </xf>
    <xf numFmtId="8" fontId="12" fillId="0" borderId="4" xfId="0" applyNumberFormat="1" applyFont="1" applyBorder="1" applyAlignment="1">
      <alignment horizontal="right" vertical="center"/>
    </xf>
    <xf numFmtId="2" fontId="12" fillId="0" borderId="4" xfId="1" applyNumberFormat="1" applyFont="1" applyBorder="1" applyAlignment="1">
      <alignment horizontal="right" vertical="center"/>
    </xf>
    <xf numFmtId="2" fontId="10" fillId="5" borderId="4" xfId="1" applyNumberFormat="1" applyFont="1" applyFill="1" applyBorder="1" applyAlignment="1">
      <alignment horizontal="right" vertical="center"/>
    </xf>
    <xf numFmtId="168" fontId="12" fillId="0" borderId="4" xfId="1" applyNumberFormat="1" applyFont="1" applyBorder="1" applyAlignment="1">
      <alignment horizontal="right" vertical="center"/>
    </xf>
    <xf numFmtId="168" fontId="10" fillId="5" borderId="4" xfId="1" applyNumberFormat="1" applyFont="1" applyFill="1" applyBorder="1" applyAlignment="1">
      <alignment horizontal="right" vertical="center"/>
    </xf>
    <xf numFmtId="168" fontId="14" fillId="0" borderId="4" xfId="1" applyNumberFormat="1" applyFont="1" applyBorder="1" applyAlignment="1">
      <alignment horizontal="right" vertical="center"/>
    </xf>
    <xf numFmtId="164" fontId="0" fillId="0" borderId="0" xfId="0" applyNumberFormat="1"/>
    <xf numFmtId="0" fontId="1" fillId="0" borderId="0" xfId="0" applyFont="1"/>
    <xf numFmtId="14" fontId="5" fillId="6" borderId="4" xfId="0" applyNumberFormat="1" applyFont="1" applyFill="1" applyBorder="1" applyAlignment="1">
      <alignment vertical="center" wrapText="1"/>
    </xf>
    <xf numFmtId="14" fontId="5" fillId="7" borderId="4" xfId="0" applyNumberFormat="1" applyFont="1" applyFill="1" applyBorder="1" applyAlignment="1">
      <alignment vertical="center" wrapText="1"/>
    </xf>
    <xf numFmtId="14" fontId="5" fillId="8" borderId="4" xfId="0" applyNumberFormat="1" applyFont="1" applyFill="1" applyBorder="1" applyAlignment="1">
      <alignment vertical="center" wrapText="1"/>
    </xf>
    <xf numFmtId="0" fontId="11" fillId="0" borderId="5" xfId="0" applyFont="1" applyBorder="1" applyAlignment="1">
      <alignment vertical="center"/>
    </xf>
    <xf numFmtId="0" fontId="10" fillId="5" borderId="9" xfId="0" applyFont="1" applyFill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164" fontId="0" fillId="0" borderId="8" xfId="0" applyNumberFormat="1" applyBorder="1"/>
    <xf numFmtId="164" fontId="10" fillId="5" borderId="7" xfId="0" applyNumberFormat="1" applyFont="1" applyFill="1" applyBorder="1" applyAlignment="1">
      <alignment vertical="center"/>
    </xf>
    <xf numFmtId="1" fontId="12" fillId="0" borderId="4" xfId="1" applyNumberFormat="1" applyFont="1" applyBorder="1" applyAlignment="1">
      <alignment horizontal="right" vertical="center"/>
    </xf>
    <xf numFmtId="1" fontId="10" fillId="5" borderId="4" xfId="1" applyNumberFormat="1" applyFont="1" applyFill="1" applyBorder="1" applyAlignment="1">
      <alignment horizontal="right" vertical="center"/>
    </xf>
    <xf numFmtId="3" fontId="5" fillId="6" borderId="4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164" fontId="5" fillId="6" borderId="4" xfId="0" applyNumberFormat="1" applyFont="1" applyFill="1" applyBorder="1" applyAlignment="1">
      <alignment horizontal="right" vertical="center" wrapText="1"/>
    </xf>
    <xf numFmtId="3" fontId="5" fillId="7" borderId="4" xfId="0" applyNumberFormat="1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164" fontId="5" fillId="7" borderId="4" xfId="0" applyNumberFormat="1" applyFont="1" applyFill="1" applyBorder="1" applyAlignment="1">
      <alignment horizontal="right" vertical="center" wrapText="1"/>
    </xf>
    <xf numFmtId="3" fontId="5" fillId="8" borderId="4" xfId="0" applyNumberFormat="1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164" fontId="5" fillId="8" borderId="4" xfId="0" applyNumberFormat="1" applyFont="1" applyFill="1" applyBorder="1" applyAlignment="1">
      <alignment horizontal="right" vertical="center" wrapText="1"/>
    </xf>
    <xf numFmtId="14" fontId="5" fillId="9" borderId="4" xfId="0" applyNumberFormat="1" applyFont="1" applyFill="1" applyBorder="1" applyAlignment="1">
      <alignment vertical="center" wrapText="1"/>
    </xf>
    <xf numFmtId="3" fontId="5" fillId="9" borderId="4" xfId="0" applyNumberFormat="1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164" fontId="5" fillId="9" borderId="4" xfId="0" applyNumberFormat="1" applyFont="1" applyFill="1" applyBorder="1" applyAlignment="1">
      <alignment horizontal="right" vertical="center" wrapText="1"/>
    </xf>
    <xf numFmtId="8" fontId="14" fillId="0" borderId="4" xfId="0" applyNumberFormat="1" applyFont="1" applyBorder="1" applyAlignment="1">
      <alignment vertical="center"/>
    </xf>
    <xf numFmtId="3" fontId="14" fillId="0" borderId="4" xfId="0" applyNumberFormat="1" applyFont="1" applyBorder="1" applyAlignment="1">
      <alignment vertical="center"/>
    </xf>
    <xf numFmtId="8" fontId="10" fillId="5" borderId="4" xfId="0" applyNumberFormat="1" applyFont="1" applyFill="1" applyBorder="1" applyAlignment="1">
      <alignment vertical="center"/>
    </xf>
    <xf numFmtId="1" fontId="12" fillId="0" borderId="4" xfId="0" applyNumberFormat="1" applyFont="1" applyBorder="1" applyAlignment="1">
      <alignment vertical="center"/>
    </xf>
    <xf numFmtId="1" fontId="10" fillId="5" borderId="4" xfId="0" applyNumberFormat="1" applyFont="1" applyFill="1" applyBorder="1" applyAlignment="1">
      <alignment vertical="center"/>
    </xf>
    <xf numFmtId="164" fontId="14" fillId="0" borderId="4" xfId="0" applyNumberFormat="1" applyFont="1" applyBorder="1" applyAlignment="1">
      <alignment vertical="center"/>
    </xf>
    <xf numFmtId="8" fontId="0" fillId="0" borderId="0" xfId="0" applyNumberFormat="1"/>
    <xf numFmtId="8" fontId="8" fillId="5" borderId="4" xfId="0" applyNumberFormat="1" applyFont="1" applyFill="1" applyBorder="1" applyAlignment="1">
      <alignment vertical="center"/>
    </xf>
    <xf numFmtId="44" fontId="14" fillId="0" borderId="4" xfId="1" applyFont="1" applyBorder="1" applyAlignment="1">
      <alignment vertical="center"/>
    </xf>
    <xf numFmtId="1" fontId="14" fillId="0" borderId="4" xfId="1" applyNumberFormat="1" applyFont="1" applyBorder="1" applyAlignment="1">
      <alignment vertical="center"/>
    </xf>
    <xf numFmtId="44" fontId="14" fillId="5" borderId="4" xfId="0" applyNumberFormat="1" applyFont="1" applyFill="1" applyBorder="1" applyAlignment="1">
      <alignment vertical="center"/>
    </xf>
    <xf numFmtId="9" fontId="14" fillId="5" borderId="4" xfId="2" applyFont="1" applyFill="1" applyBorder="1" applyAlignment="1">
      <alignment horizontal="center" vertical="center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9" fontId="7" fillId="0" borderId="14" xfId="2" applyFont="1" applyBorder="1" applyAlignment="1">
      <alignment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D3" sqref="D3:D9"/>
    </sheetView>
  </sheetViews>
  <sheetFormatPr defaultColWidth="12.5703125" defaultRowHeight="15" customHeight="1" x14ac:dyDescent="0.25"/>
  <cols>
    <col min="1" max="1" width="11.85546875" customWidth="1"/>
    <col min="2" max="2" width="8.5703125" customWidth="1"/>
    <col min="3" max="3" width="12" customWidth="1"/>
    <col min="4" max="4" width="13.7109375" customWidth="1"/>
    <col min="5" max="5" width="10.140625" bestFit="1" customWidth="1"/>
    <col min="6" max="6" width="8.5703125" customWidth="1"/>
    <col min="7" max="7" width="10.140625" bestFit="1" customWidth="1"/>
    <col min="8" max="26" width="8.5703125" customWidth="1"/>
  </cols>
  <sheetData>
    <row r="1" spans="1:7" x14ac:dyDescent="0.25">
      <c r="A1" s="19" t="s">
        <v>0</v>
      </c>
      <c r="B1" s="20"/>
      <c r="C1" s="20"/>
      <c r="D1" s="21"/>
    </row>
    <row r="2" spans="1:7" ht="40.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7" x14ac:dyDescent="0.25">
      <c r="A3" s="34">
        <v>45352</v>
      </c>
      <c r="B3" s="44">
        <f t="shared" ref="B3:B4" si="0">C3*6</f>
        <v>90</v>
      </c>
      <c r="C3" s="45">
        <v>15</v>
      </c>
      <c r="D3" s="46">
        <v>1800</v>
      </c>
    </row>
    <row r="4" spans="1:7" x14ac:dyDescent="0.25">
      <c r="A4" s="34">
        <v>45353</v>
      </c>
      <c r="B4" s="44">
        <f t="shared" si="0"/>
        <v>84</v>
      </c>
      <c r="C4" s="45">
        <v>14</v>
      </c>
      <c r="D4" s="46">
        <v>1650</v>
      </c>
    </row>
    <row r="5" spans="1:7" x14ac:dyDescent="0.25">
      <c r="A5" s="34">
        <v>45354</v>
      </c>
      <c r="B5" s="44">
        <v>153</v>
      </c>
      <c r="C5" s="45">
        <v>13</v>
      </c>
      <c r="D5" s="46">
        <v>1550</v>
      </c>
    </row>
    <row r="6" spans="1:7" x14ac:dyDescent="0.25">
      <c r="A6" s="34">
        <v>45355</v>
      </c>
      <c r="B6" s="44">
        <v>97</v>
      </c>
      <c r="C6" s="45">
        <v>12</v>
      </c>
      <c r="D6" s="46">
        <v>1700</v>
      </c>
    </row>
    <row r="7" spans="1:7" x14ac:dyDescent="0.25">
      <c r="A7" s="34">
        <v>45356</v>
      </c>
      <c r="B7" s="44">
        <f t="shared" ref="B7:B8" si="1">C7*6</f>
        <v>96</v>
      </c>
      <c r="C7" s="45">
        <v>16</v>
      </c>
      <c r="D7" s="46">
        <v>1900</v>
      </c>
    </row>
    <row r="8" spans="1:7" x14ac:dyDescent="0.25">
      <c r="A8" s="34">
        <v>45357</v>
      </c>
      <c r="B8" s="44">
        <f t="shared" si="1"/>
        <v>102</v>
      </c>
      <c r="C8" s="45">
        <v>17</v>
      </c>
      <c r="D8" s="46">
        <v>2000</v>
      </c>
    </row>
    <row r="9" spans="1:7" x14ac:dyDescent="0.25">
      <c r="A9" s="34">
        <v>45358</v>
      </c>
      <c r="B9" s="44">
        <v>112</v>
      </c>
      <c r="C9" s="45">
        <v>18</v>
      </c>
      <c r="D9" s="46">
        <v>1850</v>
      </c>
      <c r="E9" s="32"/>
      <c r="F9" s="33" t="s">
        <v>25</v>
      </c>
      <c r="G9" s="32">
        <v>12450</v>
      </c>
    </row>
    <row r="10" spans="1:7" x14ac:dyDescent="0.25">
      <c r="A10" s="35">
        <v>45359</v>
      </c>
      <c r="B10" s="47">
        <f t="shared" ref="B10:B12" si="2">C10*7</f>
        <v>105</v>
      </c>
      <c r="C10" s="48">
        <v>15</v>
      </c>
      <c r="D10" s="49">
        <v>1600</v>
      </c>
      <c r="F10" s="33" t="s">
        <v>9</v>
      </c>
      <c r="G10" s="32">
        <v>10570</v>
      </c>
    </row>
    <row r="11" spans="1:7" x14ac:dyDescent="0.25">
      <c r="A11" s="35">
        <v>45360</v>
      </c>
      <c r="B11" s="47">
        <f t="shared" si="2"/>
        <v>91</v>
      </c>
      <c r="C11" s="48">
        <v>13</v>
      </c>
      <c r="D11" s="49">
        <v>1550</v>
      </c>
      <c r="F11" s="33" t="s">
        <v>10</v>
      </c>
      <c r="G11" s="32">
        <v>9230</v>
      </c>
    </row>
    <row r="12" spans="1:7" x14ac:dyDescent="0.25">
      <c r="A12" s="35">
        <v>45361</v>
      </c>
      <c r="B12" s="47">
        <f t="shared" si="2"/>
        <v>112</v>
      </c>
      <c r="C12" s="48">
        <v>16</v>
      </c>
      <c r="D12" s="49">
        <v>1750</v>
      </c>
      <c r="F12" s="33" t="s">
        <v>11</v>
      </c>
      <c r="G12" s="32">
        <v>8370</v>
      </c>
    </row>
    <row r="13" spans="1:7" x14ac:dyDescent="0.25">
      <c r="A13" s="35">
        <v>45362</v>
      </c>
      <c r="B13" s="47">
        <v>144</v>
      </c>
      <c r="C13" s="48">
        <v>10</v>
      </c>
      <c r="D13" s="49">
        <v>1450</v>
      </c>
    </row>
    <row r="14" spans="1:7" x14ac:dyDescent="0.25">
      <c r="A14" s="35">
        <v>45363</v>
      </c>
      <c r="B14" s="47">
        <v>204</v>
      </c>
      <c r="C14" s="48">
        <v>9</v>
      </c>
      <c r="D14" s="49">
        <v>1400</v>
      </c>
    </row>
    <row r="15" spans="1:7" x14ac:dyDescent="0.25">
      <c r="A15" s="35">
        <v>45364</v>
      </c>
      <c r="B15" s="47">
        <f>C15*9</f>
        <v>99</v>
      </c>
      <c r="C15" s="48">
        <v>11</v>
      </c>
      <c r="D15" s="49">
        <v>1500</v>
      </c>
    </row>
    <row r="16" spans="1:7" x14ac:dyDescent="0.25">
      <c r="A16" s="35">
        <v>45365</v>
      </c>
      <c r="B16" s="47">
        <v>198</v>
      </c>
      <c r="C16" s="48">
        <v>8</v>
      </c>
      <c r="D16" s="49">
        <v>1320</v>
      </c>
    </row>
    <row r="17" spans="1:4" x14ac:dyDescent="0.25">
      <c r="A17" s="36">
        <v>45366</v>
      </c>
      <c r="B17" s="50">
        <f t="shared" ref="B17:B22" si="3">C17*9</f>
        <v>108</v>
      </c>
      <c r="C17" s="51">
        <v>12</v>
      </c>
      <c r="D17" s="52">
        <v>1550</v>
      </c>
    </row>
    <row r="18" spans="1:4" x14ac:dyDescent="0.25">
      <c r="A18" s="36">
        <v>45367</v>
      </c>
      <c r="B18" s="50">
        <f t="shared" si="3"/>
        <v>81</v>
      </c>
      <c r="C18" s="51">
        <v>9</v>
      </c>
      <c r="D18" s="52">
        <v>1340</v>
      </c>
    </row>
    <row r="19" spans="1:4" x14ac:dyDescent="0.25">
      <c r="A19" s="36">
        <v>45368</v>
      </c>
      <c r="B19" s="50">
        <f t="shared" si="3"/>
        <v>90</v>
      </c>
      <c r="C19" s="51">
        <v>10</v>
      </c>
      <c r="D19" s="52">
        <v>1470</v>
      </c>
    </row>
    <row r="20" spans="1:4" x14ac:dyDescent="0.25">
      <c r="A20" s="36">
        <v>45369</v>
      </c>
      <c r="B20" s="50">
        <f t="shared" si="3"/>
        <v>72</v>
      </c>
      <c r="C20" s="51">
        <v>8</v>
      </c>
      <c r="D20" s="52">
        <v>1300</v>
      </c>
    </row>
    <row r="21" spans="1:4" ht="15.75" customHeight="1" x14ac:dyDescent="0.25">
      <c r="A21" s="36">
        <v>45370</v>
      </c>
      <c r="B21" s="50">
        <f t="shared" si="3"/>
        <v>63</v>
      </c>
      <c r="C21" s="51">
        <v>7</v>
      </c>
      <c r="D21" s="52">
        <v>1180</v>
      </c>
    </row>
    <row r="22" spans="1:4" ht="15.75" customHeight="1" x14ac:dyDescent="0.25">
      <c r="A22" s="36">
        <v>45371</v>
      </c>
      <c r="B22" s="50">
        <f t="shared" si="3"/>
        <v>81</v>
      </c>
      <c r="C22" s="51">
        <v>9</v>
      </c>
      <c r="D22" s="52">
        <v>1370</v>
      </c>
    </row>
    <row r="23" spans="1:4" ht="15.75" customHeight="1" x14ac:dyDescent="0.25">
      <c r="A23" s="36">
        <v>45372</v>
      </c>
      <c r="B23" s="50">
        <f t="shared" ref="B23:B24" si="4">C23*6</f>
        <v>36</v>
      </c>
      <c r="C23" s="51">
        <v>6</v>
      </c>
      <c r="D23" s="52">
        <v>1020</v>
      </c>
    </row>
    <row r="24" spans="1:4" ht="15.75" customHeight="1" x14ac:dyDescent="0.25">
      <c r="A24" s="53">
        <v>45373</v>
      </c>
      <c r="B24" s="54">
        <f t="shared" si="4"/>
        <v>48</v>
      </c>
      <c r="C24" s="55">
        <v>8</v>
      </c>
      <c r="D24" s="56">
        <v>1250</v>
      </c>
    </row>
    <row r="25" spans="1:4" ht="15.75" customHeight="1" x14ac:dyDescent="0.25">
      <c r="A25" s="53">
        <v>45374</v>
      </c>
      <c r="B25" s="54">
        <v>112</v>
      </c>
      <c r="C25" s="55">
        <v>7</v>
      </c>
      <c r="D25" s="56">
        <v>1150</v>
      </c>
    </row>
    <row r="26" spans="1:4" ht="15.75" customHeight="1" x14ac:dyDescent="0.25">
      <c r="A26" s="53">
        <v>45375</v>
      </c>
      <c r="B26" s="54">
        <f t="shared" ref="B26:B27" si="5">C26*7</f>
        <v>63</v>
      </c>
      <c r="C26" s="55">
        <v>9</v>
      </c>
      <c r="D26" s="56">
        <v>1350</v>
      </c>
    </row>
    <row r="27" spans="1:4" ht="15.75" customHeight="1" x14ac:dyDescent="0.25">
      <c r="A27" s="53">
        <v>45376</v>
      </c>
      <c r="B27" s="54">
        <f t="shared" si="5"/>
        <v>42</v>
      </c>
      <c r="C27" s="55">
        <v>6</v>
      </c>
      <c r="D27" s="56">
        <v>980</v>
      </c>
    </row>
    <row r="28" spans="1:4" ht="15.75" customHeight="1" x14ac:dyDescent="0.25">
      <c r="A28" s="53">
        <v>45377</v>
      </c>
      <c r="B28" s="54">
        <v>73</v>
      </c>
      <c r="C28" s="55">
        <v>8</v>
      </c>
      <c r="D28" s="56">
        <v>1200</v>
      </c>
    </row>
    <row r="29" spans="1:4" ht="15.75" customHeight="1" x14ac:dyDescent="0.25">
      <c r="A29" s="53">
        <v>45378</v>
      </c>
      <c r="B29" s="54">
        <v>124</v>
      </c>
      <c r="C29" s="55">
        <v>7</v>
      </c>
      <c r="D29" s="56">
        <v>1120</v>
      </c>
    </row>
    <row r="30" spans="1:4" ht="15.75" customHeight="1" x14ac:dyDescent="0.25">
      <c r="A30" s="53">
        <v>45379</v>
      </c>
      <c r="B30" s="54">
        <v>131</v>
      </c>
      <c r="C30" s="55">
        <v>9</v>
      </c>
      <c r="D30" s="56">
        <v>1320</v>
      </c>
    </row>
    <row r="31" spans="1:4" ht="15.75" customHeight="1" x14ac:dyDescent="0.25">
      <c r="A31" s="2">
        <v>45380</v>
      </c>
      <c r="B31" s="3">
        <v>120</v>
      </c>
      <c r="C31" s="4">
        <v>6</v>
      </c>
      <c r="D31" s="5">
        <v>920</v>
      </c>
    </row>
    <row r="32" spans="1:4" ht="15.75" customHeight="1" x14ac:dyDescent="0.25">
      <c r="A32" s="2">
        <v>45381</v>
      </c>
      <c r="B32" s="3">
        <v>153</v>
      </c>
      <c r="C32" s="4">
        <v>8</v>
      </c>
      <c r="D32" s="5">
        <v>1260</v>
      </c>
    </row>
    <row r="33" spans="1:4" ht="15.75" customHeight="1" x14ac:dyDescent="0.25">
      <c r="A33" s="2">
        <v>45382</v>
      </c>
      <c r="B33" s="3">
        <v>179</v>
      </c>
      <c r="C33" s="4">
        <v>7</v>
      </c>
      <c r="D33" s="5">
        <v>1100</v>
      </c>
    </row>
    <row r="34" spans="1:4" ht="15.75" customHeight="1" x14ac:dyDescent="0.25">
      <c r="A34" s="6" t="s">
        <v>5</v>
      </c>
      <c r="B34" s="7">
        <f t="shared" ref="B34:D34" si="6">SUM(B3:B33)</f>
        <v>3263</v>
      </c>
      <c r="C34" s="7">
        <f t="shared" si="6"/>
        <v>323</v>
      </c>
      <c r="D34" s="8">
        <f t="shared" si="6"/>
        <v>43900</v>
      </c>
    </row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D1"/>
  </mergeCells>
  <phoneticPr fontId="1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I9" sqref="I9"/>
    </sheetView>
  </sheetViews>
  <sheetFormatPr defaultColWidth="12.5703125" defaultRowHeight="15" customHeight="1" x14ac:dyDescent="0.25"/>
  <cols>
    <col min="1" max="1" width="39" customWidth="1"/>
    <col min="2" max="2" width="12.42578125" customWidth="1"/>
    <col min="3" max="3" width="13.42578125" customWidth="1"/>
    <col min="4" max="4" width="13.140625" customWidth="1"/>
    <col min="5" max="5" width="12.28515625" customWidth="1"/>
    <col min="6" max="6" width="13" customWidth="1"/>
    <col min="7" max="26" width="8.5703125" customWidth="1"/>
  </cols>
  <sheetData>
    <row r="1" spans="1:6" x14ac:dyDescent="0.25">
      <c r="A1" s="9" t="s">
        <v>6</v>
      </c>
    </row>
    <row r="2" spans="1:6" x14ac:dyDescent="0.25">
      <c r="A2" s="10"/>
      <c r="B2" s="22">
        <v>45323</v>
      </c>
      <c r="C2" s="23"/>
      <c r="D2" s="23"/>
      <c r="E2" s="23"/>
      <c r="F2" s="24"/>
    </row>
    <row r="3" spans="1:6" ht="15.75" x14ac:dyDescent="0.25">
      <c r="A3" s="11" t="s">
        <v>7</v>
      </c>
      <c r="B3" s="12" t="s">
        <v>8</v>
      </c>
      <c r="C3" s="12" t="s">
        <v>9</v>
      </c>
      <c r="D3" s="12" t="s">
        <v>10</v>
      </c>
      <c r="E3" s="12" t="s">
        <v>11</v>
      </c>
      <c r="F3" s="12" t="s">
        <v>12</v>
      </c>
    </row>
    <row r="4" spans="1:6" x14ac:dyDescent="0.25">
      <c r="A4" s="13" t="s">
        <v>13</v>
      </c>
      <c r="B4" s="29">
        <v>18604</v>
      </c>
      <c r="C4" s="29">
        <v>17840</v>
      </c>
      <c r="D4" s="29">
        <v>18828</v>
      </c>
      <c r="E4" s="29">
        <v>16354</v>
      </c>
      <c r="F4" s="30">
        <v>71626</v>
      </c>
    </row>
    <row r="5" spans="1:6" x14ac:dyDescent="0.25">
      <c r="A5" s="13" t="s">
        <v>14</v>
      </c>
      <c r="B5" s="42">
        <v>876</v>
      </c>
      <c r="C5" s="42">
        <v>820</v>
      </c>
      <c r="D5" s="42">
        <v>750</v>
      </c>
      <c r="E5" s="42">
        <v>690</v>
      </c>
      <c r="F5" s="43">
        <f>SUM(B5:E5)</f>
        <v>3136</v>
      </c>
    </row>
    <row r="6" spans="1:6" x14ac:dyDescent="0.25">
      <c r="A6" s="13" t="s">
        <v>15</v>
      </c>
      <c r="B6" s="42">
        <v>136</v>
      </c>
      <c r="C6" s="42">
        <v>123</v>
      </c>
      <c r="D6" s="42">
        <v>116</v>
      </c>
      <c r="E6" s="42">
        <v>102</v>
      </c>
      <c r="F6" s="43">
        <f>SUM(B6:E6)</f>
        <v>477</v>
      </c>
    </row>
    <row r="7" spans="1:6" x14ac:dyDescent="0.25">
      <c r="A7" s="13" t="s">
        <v>16</v>
      </c>
      <c r="B7" s="29">
        <v>2657.71</v>
      </c>
      <c r="C7" s="29">
        <v>2548.5700000000002</v>
      </c>
      <c r="D7" s="29">
        <v>2689.71</v>
      </c>
      <c r="E7" s="29">
        <v>2336.29</v>
      </c>
      <c r="F7" s="30">
        <v>2558.0700000000002</v>
      </c>
    </row>
    <row r="8" spans="1:6" x14ac:dyDescent="0.25">
      <c r="A8" s="13" t="s">
        <v>17</v>
      </c>
      <c r="B8" s="27">
        <v>19</v>
      </c>
      <c r="C8" s="27">
        <v>18</v>
      </c>
      <c r="D8" s="27">
        <v>17</v>
      </c>
      <c r="E8" s="27">
        <v>15</v>
      </c>
      <c r="F8" s="28">
        <v>17</v>
      </c>
    </row>
    <row r="9" spans="1:6" x14ac:dyDescent="0.25">
      <c r="A9" s="14" t="s">
        <v>18</v>
      </c>
      <c r="B9" s="31">
        <v>136.79</v>
      </c>
      <c r="C9" s="31">
        <v>145.04</v>
      </c>
      <c r="D9" s="31">
        <v>162.31</v>
      </c>
      <c r="E9" s="31">
        <v>160.33000000000001</v>
      </c>
      <c r="F9" s="30">
        <v>150.16</v>
      </c>
    </row>
    <row r="11" spans="1:6" ht="15" customHeight="1" x14ac:dyDescent="0.25">
      <c r="A11" s="9" t="s">
        <v>26</v>
      </c>
    </row>
    <row r="12" spans="1:6" x14ac:dyDescent="0.25">
      <c r="A12" s="10"/>
      <c r="B12" s="25">
        <v>45352</v>
      </c>
      <c r="C12" s="23"/>
      <c r="D12" s="23"/>
      <c r="E12" s="23"/>
      <c r="F12" s="24"/>
    </row>
    <row r="13" spans="1:6" ht="15.75" x14ac:dyDescent="0.25">
      <c r="A13" s="11" t="s">
        <v>7</v>
      </c>
      <c r="B13" s="38" t="s">
        <v>8</v>
      </c>
      <c r="C13" s="38" t="s">
        <v>9</v>
      </c>
      <c r="D13" s="38" t="s">
        <v>10</v>
      </c>
      <c r="E13" s="38" t="s">
        <v>11</v>
      </c>
      <c r="F13" s="12" t="s">
        <v>12</v>
      </c>
    </row>
    <row r="14" spans="1:6" x14ac:dyDescent="0.25">
      <c r="A14" s="37" t="s">
        <v>13</v>
      </c>
      <c r="B14" s="40">
        <v>12450</v>
      </c>
      <c r="C14" s="40">
        <v>10570</v>
      </c>
      <c r="D14" s="40">
        <v>9230</v>
      </c>
      <c r="E14" s="40">
        <v>8370</v>
      </c>
      <c r="F14" s="41">
        <f>SUM(B14:E14)</f>
        <v>40620</v>
      </c>
    </row>
    <row r="15" spans="1:6" x14ac:dyDescent="0.25">
      <c r="A15" s="13" t="s">
        <v>14</v>
      </c>
      <c r="B15" s="39">
        <v>734</v>
      </c>
      <c r="C15" s="39">
        <v>953</v>
      </c>
      <c r="D15" s="39">
        <v>531</v>
      </c>
      <c r="E15" s="39">
        <v>593</v>
      </c>
      <c r="F15" s="16">
        <f>SUM(B15:E15)</f>
        <v>2811</v>
      </c>
    </row>
    <row r="16" spans="1:6" x14ac:dyDescent="0.25">
      <c r="A16" s="13" t="s">
        <v>19</v>
      </c>
      <c r="B16" s="15">
        <v>105</v>
      </c>
      <c r="C16" s="15">
        <v>82</v>
      </c>
      <c r="D16" s="15">
        <v>61</v>
      </c>
      <c r="E16" s="15">
        <v>54</v>
      </c>
      <c r="F16" s="16">
        <f>SUM(B16:E16)</f>
        <v>302</v>
      </c>
    </row>
    <row r="17" spans="1:8" x14ac:dyDescent="0.25">
      <c r="A17" s="13" t="s">
        <v>16</v>
      </c>
      <c r="B17" s="26">
        <f>B14/7</f>
        <v>1778.5714285714287</v>
      </c>
      <c r="C17" s="26">
        <f t="shared" ref="C17:D17" si="0">C14/7</f>
        <v>1510</v>
      </c>
      <c r="D17" s="26">
        <f t="shared" si="0"/>
        <v>1318.5714285714287</v>
      </c>
      <c r="E17" s="26">
        <f>E14/7</f>
        <v>1195.7142857142858</v>
      </c>
      <c r="F17" s="59">
        <f>AVERAGE(B17:E17)</f>
        <v>1450.7142857142858</v>
      </c>
      <c r="H17" s="63"/>
    </row>
    <row r="18" spans="1:8" x14ac:dyDescent="0.25">
      <c r="A18" s="13" t="s">
        <v>17</v>
      </c>
      <c r="B18" s="60">
        <f>B16/7</f>
        <v>15</v>
      </c>
      <c r="C18" s="60">
        <f t="shared" ref="C18:E18" si="1">C16/7</f>
        <v>11.714285714285714</v>
      </c>
      <c r="D18" s="60">
        <f t="shared" si="1"/>
        <v>8.7142857142857135</v>
      </c>
      <c r="E18" s="60">
        <f t="shared" si="1"/>
        <v>7.7142857142857144</v>
      </c>
      <c r="F18" s="61">
        <f>AVERAGE(B18:E18)</f>
        <v>10.785714285714286</v>
      </c>
    </row>
    <row r="19" spans="1:8" x14ac:dyDescent="0.25">
      <c r="A19" s="14" t="s">
        <v>18</v>
      </c>
      <c r="B19" s="62">
        <f>B17/B18</f>
        <v>118.57142857142858</v>
      </c>
      <c r="C19" s="62">
        <f t="shared" ref="C19:E19" si="2">C17/C18</f>
        <v>128.90243902439025</v>
      </c>
      <c r="D19" s="62">
        <f t="shared" si="2"/>
        <v>151.31147540983608</v>
      </c>
      <c r="E19" s="62">
        <f t="shared" si="2"/>
        <v>155</v>
      </c>
      <c r="F19" s="64">
        <f>F17/F18</f>
        <v>134.50331125827813</v>
      </c>
    </row>
    <row r="21" spans="1:8" ht="15.75" customHeight="1" x14ac:dyDescent="0.25"/>
    <row r="22" spans="1:8" ht="15.75" customHeight="1" x14ac:dyDescent="0.25"/>
    <row r="23" spans="1:8" ht="15.75" customHeight="1" x14ac:dyDescent="0.25">
      <c r="A23" s="11" t="s">
        <v>20</v>
      </c>
      <c r="B23" s="18" t="s">
        <v>21</v>
      </c>
      <c r="C23" s="18" t="s">
        <v>22</v>
      </c>
      <c r="D23" s="18" t="s">
        <v>23</v>
      </c>
      <c r="E23" s="18" t="s">
        <v>24</v>
      </c>
    </row>
    <row r="24" spans="1:8" ht="15.75" customHeight="1" x14ac:dyDescent="0.25">
      <c r="A24" s="13" t="s">
        <v>13</v>
      </c>
      <c r="B24" s="57">
        <v>71626</v>
      </c>
      <c r="C24" s="65">
        <v>40620</v>
      </c>
      <c r="D24" s="67">
        <f>C24-B24</f>
        <v>-31006</v>
      </c>
      <c r="E24" s="68">
        <f>D24/B24</f>
        <v>-0.43288749895289419</v>
      </c>
    </row>
    <row r="25" spans="1:8" ht="15.75" customHeight="1" x14ac:dyDescent="0.25">
      <c r="A25" s="13" t="s">
        <v>14</v>
      </c>
      <c r="B25" s="58">
        <v>3136</v>
      </c>
      <c r="C25" s="66">
        <v>2811</v>
      </c>
      <c r="D25" s="67">
        <f t="shared" ref="D25:D29" si="3">C25-B25</f>
        <v>-325</v>
      </c>
      <c r="E25" s="68">
        <f t="shared" ref="E25:E29" si="4">D25/B25</f>
        <v>-0.10363520408163265</v>
      </c>
    </row>
    <row r="26" spans="1:8" ht="15.75" customHeight="1" x14ac:dyDescent="0.25">
      <c r="A26" s="13" t="s">
        <v>15</v>
      </c>
      <c r="B26" s="17">
        <v>477</v>
      </c>
      <c r="C26" s="66">
        <v>302</v>
      </c>
      <c r="D26" s="67">
        <f t="shared" si="3"/>
        <v>-175</v>
      </c>
      <c r="E26" s="68">
        <f t="shared" si="4"/>
        <v>-0.3668763102725367</v>
      </c>
    </row>
    <row r="27" spans="1:8" ht="15.75" customHeight="1" x14ac:dyDescent="0.25">
      <c r="A27" s="13" t="s">
        <v>16</v>
      </c>
      <c r="B27" s="57">
        <v>2558.0700000000002</v>
      </c>
      <c r="C27" s="65">
        <v>1450.7142857142858</v>
      </c>
      <c r="D27" s="67">
        <f t="shared" si="3"/>
        <v>-1107.3557142857144</v>
      </c>
      <c r="E27" s="68">
        <f t="shared" si="4"/>
        <v>-0.43288718224509665</v>
      </c>
    </row>
    <row r="28" spans="1:8" ht="15.75" customHeight="1" x14ac:dyDescent="0.25">
      <c r="A28" s="13" t="s">
        <v>17</v>
      </c>
      <c r="B28" s="17">
        <v>17</v>
      </c>
      <c r="C28" s="66">
        <v>10.785714285714286</v>
      </c>
      <c r="D28" s="67">
        <f t="shared" si="3"/>
        <v>-6.2142857142857135</v>
      </c>
      <c r="E28" s="68">
        <f t="shared" si="4"/>
        <v>-0.36554621848739494</v>
      </c>
    </row>
    <row r="29" spans="1:8" ht="15.75" customHeight="1" x14ac:dyDescent="0.25">
      <c r="A29" s="14" t="s">
        <v>18</v>
      </c>
      <c r="B29" s="57">
        <v>150.16</v>
      </c>
      <c r="C29" s="65">
        <v>134.50331125827813</v>
      </c>
      <c r="D29" s="67">
        <f t="shared" si="3"/>
        <v>-15.656688741721865</v>
      </c>
      <c r="E29" s="68">
        <f t="shared" si="4"/>
        <v>-0.1042667071238803</v>
      </c>
    </row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2:F2"/>
    <mergeCell ref="B12:F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AB3C-766B-4AAB-9812-CE5BD7306078}">
  <dimension ref="A1:E23"/>
  <sheetViews>
    <sheetView zoomScale="90" zoomScaleNormal="90" workbookViewId="0">
      <selection activeCell="G22" sqref="G22"/>
    </sheetView>
  </sheetViews>
  <sheetFormatPr defaultRowHeight="15" x14ac:dyDescent="0.25"/>
  <cols>
    <col min="1" max="1" width="52.85546875" customWidth="1"/>
    <col min="2" max="2" width="6.5703125" customWidth="1"/>
    <col min="3" max="3" width="26.28515625" customWidth="1"/>
    <col min="4" max="4" width="18.28515625" customWidth="1"/>
    <col min="5" max="5" width="13.28515625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41</v>
      </c>
    </row>
    <row r="18" spans="2:5" ht="15.75" thickBot="1" x14ac:dyDescent="0.3"/>
    <row r="19" spans="2:5" ht="30.75" thickBot="1" x14ac:dyDescent="0.3">
      <c r="B19" s="69" t="s">
        <v>42</v>
      </c>
      <c r="C19" s="70" t="s">
        <v>43</v>
      </c>
      <c r="D19" s="70" t="s">
        <v>44</v>
      </c>
      <c r="E19" s="70" t="s">
        <v>45</v>
      </c>
    </row>
    <row r="20" spans="2:5" ht="15.75" thickBot="1" x14ac:dyDescent="0.3">
      <c r="B20" s="71"/>
      <c r="C20" s="72" t="s">
        <v>46</v>
      </c>
      <c r="D20" s="72">
        <v>2</v>
      </c>
      <c r="E20" s="73">
        <f>D20/15</f>
        <v>0.13333333333333333</v>
      </c>
    </row>
    <row r="21" spans="2:5" ht="15.75" thickBot="1" x14ac:dyDescent="0.3">
      <c r="B21" s="71"/>
      <c r="C21" s="72" t="s">
        <v>47</v>
      </c>
      <c r="D21" s="72">
        <v>3</v>
      </c>
      <c r="E21" s="73">
        <f>D21/15</f>
        <v>0.2</v>
      </c>
    </row>
    <row r="22" spans="2:5" ht="15.75" thickBot="1" x14ac:dyDescent="0.3">
      <c r="B22" s="71"/>
      <c r="C22" s="72" t="s">
        <v>48</v>
      </c>
      <c r="D22" s="72">
        <v>8</v>
      </c>
      <c r="E22" s="73">
        <f>D22/15</f>
        <v>0.53333333333333333</v>
      </c>
    </row>
    <row r="23" spans="2:5" ht="15.75" thickBot="1" x14ac:dyDescent="0.3">
      <c r="B23" s="71"/>
      <c r="C23" s="72" t="s">
        <v>49</v>
      </c>
      <c r="D23" s="72">
        <v>2</v>
      </c>
      <c r="E23" s="73">
        <f>D23/15</f>
        <v>0.13333333333333333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 Sales</vt:lpstr>
      <vt:lpstr>Sales Statistics</vt:lpstr>
      <vt:lpstr>Complaints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Perera</cp:lastModifiedBy>
  <dcterms:modified xsi:type="dcterms:W3CDTF">2024-07-03T14:07:22Z</dcterms:modified>
</cp:coreProperties>
</file>