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Git\Excel\"/>
    </mc:Choice>
  </mc:AlternateContent>
  <xr:revisionPtr revIDLastSave="0" documentId="13_ncr:1_{2E707FCF-AC44-4E89-8707-D7A6D3A6A74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Задание" sheetId="8" r:id="rId1"/>
    <sheet name="Перечень объектов 2020" sheetId="3" r:id="rId2"/>
    <sheet name="Перечень объектов 2021" sheetId="4" state="hidden" r:id="rId3"/>
    <sheet name="Перечень объектов 2022" sheetId="5" state="hidden" r:id="rId4"/>
    <sheet name="Перечень объектов 2023" sheetId="6" state="hidden" r:id="rId5"/>
    <sheet name="Общий перечень" sheetId="7" r:id="rId6"/>
    <sheet name="Жилище" sheetId="10" r:id="rId7"/>
    <sheet name="Образование" sheetId="11" r:id="rId8"/>
    <sheet name="Здрав" sheetId="12" r:id="rId9"/>
    <sheet name="Прочие ГП" sheetId="13" r:id="rId10"/>
  </sheets>
  <externalReferences>
    <externalReference r:id="rId11"/>
  </externalReferences>
  <definedNames>
    <definedName name="_FilterDatabase" localSheetId="6" hidden="1">Жилище!$A$4:$H$4</definedName>
    <definedName name="_FilterDatabase" localSheetId="8" hidden="1">Здрав!$A$4:$AA$18</definedName>
    <definedName name="_FilterDatabase" localSheetId="7" hidden="1">Образование!$A$4:$AF$82</definedName>
    <definedName name="_FilterDatabase" localSheetId="9" hidden="1">'Прочие ГП'!$A$4:$S$37</definedName>
    <definedName name="_xlnm._FilterDatabase" localSheetId="6" hidden="1">Жилище!$A$4:$H$70</definedName>
    <definedName name="_xlnm._FilterDatabase" localSheetId="8" hidden="1">Здрав!$A$4:$AA$18</definedName>
    <definedName name="_xlnm._FilterDatabase" localSheetId="7" hidden="1">Образование!$A$4:$BM$82</definedName>
    <definedName name="_xlnm._FilterDatabase" localSheetId="5" hidden="1">'Общий перечень'!$A$1:$T$634</definedName>
    <definedName name="_xlnm._FilterDatabase" localSheetId="9" hidden="1">'Прочие ГП'!$A$4:$S$37</definedName>
    <definedName name="Print_Area" localSheetId="6">Жилище!$A$1:$G$76</definedName>
    <definedName name="Print_Area" localSheetId="8">Здрав!$A$1:$G$18</definedName>
    <definedName name="Print_Area" localSheetId="7">Образование!$A$1:$G$82</definedName>
    <definedName name="Print_Area" localSheetId="9">'Прочие ГП'!$A$1:$G$37</definedName>
    <definedName name="Print_Titles" localSheetId="6">Жилище!$1:$4</definedName>
    <definedName name="Print_Titles" localSheetId="8">Здрав!$1:$4</definedName>
    <definedName name="Print_Titles" localSheetId="7">Образование!$1:$4</definedName>
    <definedName name="Print_Titles" localSheetId="9">'Прочие ГП'!$1:$4</definedName>
    <definedName name="Z_051BF6AF_5280_468B_BDA7_B96BB0ABE705_.wvu.Cols" localSheetId="6" hidden="1">Жилище!$B:$B,Жилище!#REF!,Жилище!#REF!,Жилище!#REF!,Жилище!#REF!,Жилище!#REF!,Жилище!#REF!,Жилище!#REF!,Жилище!#REF!,Жилище!#REF!</definedName>
    <definedName name="Z_051BF6AF_5280_468B_BDA7_B96BB0ABE705_.wvu.Cols" localSheetId="8" hidden="1">Здрав!$B:$B,Здрав!#REF!,Здрав!#REF!,Здрав!#REF!,Здрав!#REF!,Здрав!#REF!,Здрав!#REF!,Здрав!#REF!</definedName>
    <definedName name="Z_051BF6AF_5280_468B_BDA7_B96BB0ABE705_.wvu.Cols" localSheetId="7" hidden="1">Образование!$B:$B,Образование!#REF!,Образование!#REF!,Образование!#REF!,Образование!#REF!,Образование!#REF!</definedName>
    <definedName name="Z_051BF6AF_5280_468B_BDA7_B96BB0ABE705_.wvu.Cols" localSheetId="9" hidden="1">'Прочие ГП'!$B:$B,'Прочие ГП'!#REF!,'Прочие ГП'!#REF!,'Прочие ГП'!#REF!,'Прочие ГП'!#REF!,'Прочие ГП'!#REF!,'Прочие ГП'!#REF!,'Прочие ГП'!#REF!</definedName>
    <definedName name="Z_051BF6AF_5280_468B_BDA7_B96BB0ABE705_.wvu.FilterData" localSheetId="6" hidden="1">Жилище!$A$4:$H$70</definedName>
    <definedName name="Z_051BF6AF_5280_468B_BDA7_B96BB0ABE705_.wvu.FilterData" localSheetId="8" hidden="1">Здрав!$A$4:$W$18</definedName>
    <definedName name="Z_051BF6AF_5280_468B_BDA7_B96BB0ABE705_.wvu.FilterData" localSheetId="7" hidden="1">Образование!$A$4:$AC$82</definedName>
    <definedName name="Z_051BF6AF_5280_468B_BDA7_B96BB0ABE705_.wvu.FilterData" localSheetId="9" hidden="1">'Прочие ГП'!$A$4:$S$37</definedName>
    <definedName name="Z_051BF6AF_5280_468B_BDA7_B96BB0ABE705_.wvu.PrintArea" localSheetId="6" hidden="1">Жилище!$A$1:$G$70</definedName>
    <definedName name="Z_051BF6AF_5280_468B_BDA7_B96BB0ABE705_.wvu.PrintArea" localSheetId="8" hidden="1">Здрав!$A$1:$G$18</definedName>
    <definedName name="Z_051BF6AF_5280_468B_BDA7_B96BB0ABE705_.wvu.PrintArea" localSheetId="7" hidden="1">Образование!$A$1:$G$82</definedName>
    <definedName name="Z_051BF6AF_5280_468B_BDA7_B96BB0ABE705_.wvu.PrintArea" localSheetId="9" hidden="1">'Прочие ГП'!$A$1:$G$37</definedName>
    <definedName name="Z_051BF6AF_5280_468B_BDA7_B96BB0ABE705_.wvu.PrintTitles" localSheetId="6" hidden="1">Жилище!$1:$4</definedName>
    <definedName name="Z_051BF6AF_5280_468B_BDA7_B96BB0ABE705_.wvu.PrintTitles" localSheetId="8" hidden="1">Здрав!$1:$4</definedName>
    <definedName name="Z_051BF6AF_5280_468B_BDA7_B96BB0ABE705_.wvu.PrintTitles" localSheetId="7" hidden="1">Образование!$1:$4</definedName>
    <definedName name="Z_051BF6AF_5280_468B_BDA7_B96BB0ABE705_.wvu.PrintTitles" localSheetId="9" hidden="1">'Прочие ГП'!$1:$4</definedName>
    <definedName name="Z_2425A267_C93C_4F0B_AEE2_31AF6D218636_.wvu.FilterData" localSheetId="6" hidden="1">Жилище!$A$4:$H$70</definedName>
    <definedName name="Z_47095560_FDC5_4F87_97CB_DCF8EADDAA9C_.wvu.Cols" localSheetId="6" hidden="1">Жилище!$B:$B,Жилище!#REF!,Жилище!#REF!,Жилище!#REF!,Жилище!#REF!,Жилище!#REF!,Жилище!#REF!,Жилище!#REF!,Жилище!#REF!,Жилище!#REF!</definedName>
    <definedName name="Z_47095560_FDC5_4F87_97CB_DCF8EADDAA9C_.wvu.Cols" localSheetId="8" hidden="1">Здрав!$B:$B,Здрав!#REF!,Здрав!#REF!,Здрав!#REF!,Здрав!#REF!,Здрав!#REF!,Здрав!#REF!,Здрав!#REF!</definedName>
    <definedName name="Z_47095560_FDC5_4F87_97CB_DCF8EADDAA9C_.wvu.Cols" localSheetId="7" hidden="1">Образование!$B:$B,Образование!#REF!,Образование!#REF!,Образование!#REF!,Образование!#REF!,Образование!#REF!</definedName>
    <definedName name="Z_47095560_FDC5_4F87_97CB_DCF8EADDAA9C_.wvu.Cols" localSheetId="9" hidden="1">'Прочие ГП'!$B:$B,'Прочие ГП'!#REF!,'Прочие ГП'!#REF!,'Прочие ГП'!#REF!,'Прочие ГП'!#REF!,'Прочие ГП'!#REF!,'Прочие ГП'!#REF!,'Прочие ГП'!#REF!</definedName>
    <definedName name="Z_47095560_FDC5_4F87_97CB_DCF8EADDAA9C_.wvu.FilterData" localSheetId="6" hidden="1">Жилище!$A$4:$H$70</definedName>
    <definedName name="Z_47095560_FDC5_4F87_97CB_DCF8EADDAA9C_.wvu.FilterData" localSheetId="8" hidden="1">Здрав!$A$4:$W$18</definedName>
    <definedName name="Z_47095560_FDC5_4F87_97CB_DCF8EADDAA9C_.wvu.FilterData" localSheetId="7" hidden="1">Образование!$A$4:$AC$82</definedName>
    <definedName name="Z_47095560_FDC5_4F87_97CB_DCF8EADDAA9C_.wvu.FilterData" localSheetId="9" hidden="1">'Прочие ГП'!$A$4:$S$37</definedName>
    <definedName name="Z_47095560_FDC5_4F87_97CB_DCF8EADDAA9C_.wvu.PrintArea" localSheetId="6" hidden="1">Жилище!$A$1:$G$70</definedName>
    <definedName name="Z_47095560_FDC5_4F87_97CB_DCF8EADDAA9C_.wvu.PrintArea" localSheetId="8" hidden="1">Здрав!$A$1:$G$18</definedName>
    <definedName name="Z_47095560_FDC5_4F87_97CB_DCF8EADDAA9C_.wvu.PrintArea" localSheetId="7" hidden="1">Образование!$A$1:$G$82</definedName>
    <definedName name="Z_47095560_FDC5_4F87_97CB_DCF8EADDAA9C_.wvu.PrintArea" localSheetId="9" hidden="1">'Прочие ГП'!$A$1:$G$37</definedName>
    <definedName name="Z_47095560_FDC5_4F87_97CB_DCF8EADDAA9C_.wvu.PrintTitles" localSheetId="6" hidden="1">Жилище!$1:$4</definedName>
    <definedName name="Z_47095560_FDC5_4F87_97CB_DCF8EADDAA9C_.wvu.PrintTitles" localSheetId="8" hidden="1">Здрав!$1:$4</definedName>
    <definedName name="Z_47095560_FDC5_4F87_97CB_DCF8EADDAA9C_.wvu.PrintTitles" localSheetId="7" hidden="1">Образование!$1:$4</definedName>
    <definedName name="Z_47095560_FDC5_4F87_97CB_DCF8EADDAA9C_.wvu.PrintTitles" localSheetId="9" hidden="1">'Прочие ГП'!$1:$4</definedName>
    <definedName name="Z_497F66EA_9B69_4CB8_8514_124033D87A37_.wvu.FilterData" localSheetId="6" hidden="1">Жилище!$A$4:$H$70</definedName>
    <definedName name="Z_497F66EA_9B69_4CB8_8514_124033D87A37_.wvu.FilterData" localSheetId="7" hidden="1">Образование!$A$4:$AC$82</definedName>
    <definedName name="Z_748299F2_FB49_47CF_9B8D_0EB35BB13DA1_.wvu.FilterData" localSheetId="7" hidden="1">Образование!$A$4:$AC$82</definedName>
    <definedName name="Z_7A8BEC28_4317_4A36_8CFA_19A82F698617_.wvu.FilterData" localSheetId="6" hidden="1">Жилище!$A$4:$H$70</definedName>
    <definedName name="Z_7A8BEC28_4317_4A36_8CFA_19A82F698617_.wvu.FilterData" localSheetId="7" hidden="1">Образование!$A$4:$AC$82</definedName>
    <definedName name="Z_9BCEC155_E62A_496F_9D25_10366845DDBB_.wvu.Cols" localSheetId="6" hidden="1">Жилище!$B:$B,Жилище!#REF!,Жилище!#REF!,Жилище!#REF!,Жилище!#REF!,Жилище!#REF!,Жилище!#REF!,Жилище!#REF!,Жилище!#REF!,Жилище!#REF!</definedName>
    <definedName name="Z_9BCEC155_E62A_496F_9D25_10366845DDBB_.wvu.Cols" localSheetId="8" hidden="1">Здрав!$B:$B,Здрав!#REF!,Здрав!#REF!,Здрав!#REF!,Здрав!#REF!,Здрав!#REF!,Здрав!#REF!,Здрав!#REF!</definedName>
    <definedName name="Z_9BCEC155_E62A_496F_9D25_10366845DDBB_.wvu.Cols" localSheetId="7" hidden="1">Образование!$B:$B,Образование!#REF!,Образование!#REF!,Образование!#REF!,Образование!#REF!,Образование!#REF!</definedName>
    <definedName name="Z_9BCEC155_E62A_496F_9D25_10366845DDBB_.wvu.Cols" localSheetId="9" hidden="1">'Прочие ГП'!$B:$B,'Прочие ГП'!#REF!,'Прочие ГП'!#REF!,'Прочие ГП'!#REF!,'Прочие ГП'!#REF!,'Прочие ГП'!#REF!,'Прочие ГП'!#REF!,'Прочие ГП'!#REF!</definedName>
    <definedName name="Z_9BCEC155_E62A_496F_9D25_10366845DDBB_.wvu.FilterData" localSheetId="6" hidden="1">Жилище!$A$4:$H$70</definedName>
    <definedName name="Z_9BCEC155_E62A_496F_9D25_10366845DDBB_.wvu.FilterData" localSheetId="8" hidden="1">Здрав!$A$4:$W$18</definedName>
    <definedName name="Z_9BCEC155_E62A_496F_9D25_10366845DDBB_.wvu.FilterData" localSheetId="7" hidden="1">Образование!$A$4:$AC$82</definedName>
    <definedName name="Z_9BCEC155_E62A_496F_9D25_10366845DDBB_.wvu.FilterData" localSheetId="9" hidden="1">'Прочие ГП'!$A$4:$S$37</definedName>
    <definedName name="Z_9BCEC155_E62A_496F_9D25_10366845DDBB_.wvu.PrintArea" localSheetId="6" hidden="1">Жилище!$A$1:$G$70</definedName>
    <definedName name="Z_9BCEC155_E62A_496F_9D25_10366845DDBB_.wvu.PrintArea" localSheetId="8" hidden="1">Здрав!$A$1:$G$18</definedName>
    <definedName name="Z_9BCEC155_E62A_496F_9D25_10366845DDBB_.wvu.PrintArea" localSheetId="7" hidden="1">Образование!$A$1:$G$82</definedName>
    <definedName name="Z_9BCEC155_E62A_496F_9D25_10366845DDBB_.wvu.PrintArea" localSheetId="9" hidden="1">'Прочие ГП'!$A$1:$G$37</definedName>
    <definedName name="Z_9BCEC155_E62A_496F_9D25_10366845DDBB_.wvu.PrintTitles" localSheetId="6" hidden="1">Жилище!$1:$4</definedName>
    <definedName name="Z_9BCEC155_E62A_496F_9D25_10366845DDBB_.wvu.PrintTitles" localSheetId="8" hidden="1">Здрав!$1:$4</definedName>
    <definedName name="Z_9BCEC155_E62A_496F_9D25_10366845DDBB_.wvu.PrintTitles" localSheetId="7" hidden="1">Образование!$1:$4</definedName>
    <definedName name="Z_9BCEC155_E62A_496F_9D25_10366845DDBB_.wvu.PrintTitles" localSheetId="9" hidden="1">'Прочие ГП'!$1:$4</definedName>
    <definedName name="Z_9BCEC155_E62A_496F_9D25_10366845DDBB_.wvu.Rows" localSheetId="8" hidden="1">Здрав!#REF!</definedName>
    <definedName name="Z_9BCEC155_E62A_496F_9D25_10366845DDBB_.wvu.Rows" localSheetId="7" hidden="1">Образование!#REF!</definedName>
    <definedName name="Z_A46020F7_3B7B_471B_B17C_EAA00E076CFC_.wvu.FilterData" localSheetId="7" hidden="1">Образование!$A$4:$AC$82</definedName>
    <definedName name="Z_AAFA552E_4F5B_4C0F_A769_C0166C106A54_.wvu.FilterData" localSheetId="8" hidden="1">Здрав!$A$4:$W$18</definedName>
    <definedName name="Z_AAFA552E_4F5B_4C0F_A769_C0166C106A54_.wvu.FilterData" localSheetId="7" hidden="1">Образование!$A$4:$AC$82</definedName>
    <definedName name="Z_AAFA552E_4F5B_4C0F_A769_C0166C106A54_.wvu.FilterData" localSheetId="9" hidden="1">'Прочие ГП'!$A$4:$S$37</definedName>
    <definedName name="Z_B1FBEF35_CCF9_4DE9_83CB_7E43228D6A1F_.wvu.FilterData" localSheetId="6" hidden="1">Жилище!$A$4:$H$70</definedName>
    <definedName name="Z_B1FBEF35_CCF9_4DE9_83CB_7E43228D6A1F_.wvu.FilterData" localSheetId="7" hidden="1">Образование!$A$4:$AC$82</definedName>
    <definedName name="Z_C16A0E3C_9D90_48B1_B62E_1DE3CD5C55F6_.wvu.Cols" localSheetId="6" hidden="1">Жилище!$B:$B,Жилище!#REF!,Жилище!#REF!,Жилище!#REF!,Жилище!#REF!,Жилище!#REF!,Жилище!#REF!,Жилище!#REF!,Жилище!#REF!,Жилище!#REF!</definedName>
    <definedName name="Z_C16A0E3C_9D90_48B1_B62E_1DE3CD5C55F6_.wvu.Cols" localSheetId="8" hidden="1">Здрав!$B:$B,Здрав!#REF!,Здрав!#REF!,Здрав!#REF!,Здрав!#REF!,Здрав!#REF!,Здрав!#REF!,Здрав!#REF!</definedName>
    <definedName name="Z_C16A0E3C_9D90_48B1_B62E_1DE3CD5C55F6_.wvu.Cols" localSheetId="7" hidden="1">Образование!$B:$B,Образование!#REF!,Образование!#REF!,Образование!#REF!,Образование!#REF!,Образование!#REF!</definedName>
    <definedName name="Z_C16A0E3C_9D90_48B1_B62E_1DE3CD5C55F6_.wvu.Cols" localSheetId="9" hidden="1">'Прочие ГП'!$B:$B,'Прочие ГП'!#REF!,'Прочие ГП'!#REF!,'Прочие ГП'!#REF!,'Прочие ГП'!#REF!,'Прочие ГП'!#REF!,'Прочие ГП'!#REF!,'Прочие ГП'!#REF!</definedName>
    <definedName name="Z_C16A0E3C_9D90_48B1_B62E_1DE3CD5C55F6_.wvu.FilterData" localSheetId="6" hidden="1">Жилище!$A$4:$H$70</definedName>
    <definedName name="Z_C16A0E3C_9D90_48B1_B62E_1DE3CD5C55F6_.wvu.FilterData" localSheetId="8" hidden="1">Здрав!$A$4:$W$18</definedName>
    <definedName name="Z_C16A0E3C_9D90_48B1_B62E_1DE3CD5C55F6_.wvu.FilterData" localSheetId="7" hidden="1">Образование!$A$4:$AC$82</definedName>
    <definedName name="Z_C16A0E3C_9D90_48B1_B62E_1DE3CD5C55F6_.wvu.FilterData" localSheetId="9" hidden="1">'Прочие ГП'!$A$4:$S$37</definedName>
    <definedName name="Z_C16A0E3C_9D90_48B1_B62E_1DE3CD5C55F6_.wvu.PrintArea" localSheetId="6" hidden="1">Жилище!$A$1:$G$70</definedName>
    <definedName name="Z_C16A0E3C_9D90_48B1_B62E_1DE3CD5C55F6_.wvu.PrintArea" localSheetId="8" hidden="1">Здрав!$A$1:$G$18</definedName>
    <definedName name="Z_C16A0E3C_9D90_48B1_B62E_1DE3CD5C55F6_.wvu.PrintArea" localSheetId="7" hidden="1">Образование!$A$1:$G$82</definedName>
    <definedName name="Z_C16A0E3C_9D90_48B1_B62E_1DE3CD5C55F6_.wvu.PrintArea" localSheetId="9" hidden="1">'Прочие ГП'!$A$1:$G$37</definedName>
    <definedName name="Z_C16A0E3C_9D90_48B1_B62E_1DE3CD5C55F6_.wvu.PrintTitles" localSheetId="6" hidden="1">Жилище!$1:$4</definedName>
    <definedName name="Z_C16A0E3C_9D90_48B1_B62E_1DE3CD5C55F6_.wvu.PrintTitles" localSheetId="8" hidden="1">Здрав!$1:$4</definedName>
    <definedName name="Z_C16A0E3C_9D90_48B1_B62E_1DE3CD5C55F6_.wvu.PrintTitles" localSheetId="7" hidden="1">Образование!$1:$4</definedName>
    <definedName name="Z_C16A0E3C_9D90_48B1_B62E_1DE3CD5C55F6_.wvu.PrintTitles" localSheetId="9" hidden="1">'Прочие ГП'!$1:$4</definedName>
    <definedName name="Год">[1]!Таблица1[[#All],[год]]</definedName>
    <definedName name="_xlnm.Print_Titles" localSheetId="6">Жилище!$2:$4</definedName>
    <definedName name="_xlnm.Print_Titles" localSheetId="8">Здрав!$2:$4</definedName>
    <definedName name="_xlnm.Print_Titles" localSheetId="7">Образование!$2:$4</definedName>
    <definedName name="_xlnm.Print_Titles" localSheetId="9">'Прочие ГП'!$2:$4</definedName>
    <definedName name="_xlnm.Print_Area" localSheetId="6">Жилище!$A$1:$H$70</definedName>
    <definedName name="_xlnm.Print_Area" localSheetId="8">Здрав!$A$1:$H$18</definedName>
    <definedName name="_xlnm.Print_Area" localSheetId="7">Образование!$A$1:$H$82</definedName>
    <definedName name="_xlnm.Print_Area" localSheetId="5">'Общий перечень'!$A$1:$T$634</definedName>
    <definedName name="_xlnm.Print_Area" localSheetId="1">'Перечень объектов 2020'!$A$1:$M$71</definedName>
    <definedName name="_xlnm.Print_Area" localSheetId="2">'Перечень объектов 2021'!$A$1:$N$100</definedName>
    <definedName name="_xlnm.Print_Area" localSheetId="3">'Перечень объектов 2022'!$A$1:$N$51</definedName>
    <definedName name="_xlnm.Print_Area" localSheetId="4">'Перечень объектов 2023'!$A$1:$N$31</definedName>
    <definedName name="_xlnm.Print_Area" localSheetId="9">'Прочие ГП'!$A$1:$H$37</definedName>
  </definedNames>
  <calcPr calcId="191029"/>
  <pivotCaches>
    <pivotCache cacheId="2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8" l="1"/>
  <c r="I8" i="8"/>
  <c r="G8" i="8"/>
  <c r="E8" i="8"/>
  <c r="L9" i="8"/>
  <c r="L10" i="8"/>
  <c r="L8" i="8"/>
  <c r="M9" i="8"/>
  <c r="M10" i="8"/>
  <c r="M8" i="8"/>
  <c r="K9" i="8"/>
  <c r="J9" i="8"/>
  <c r="J10" i="8"/>
  <c r="J8" i="8"/>
  <c r="K10" i="8"/>
  <c r="D8" i="8"/>
  <c r="I9" i="8"/>
  <c r="I10" i="8"/>
  <c r="G9" i="8"/>
  <c r="G10" i="8"/>
  <c r="H9" i="8"/>
  <c r="H10" i="8"/>
  <c r="H8" i="8"/>
  <c r="F9" i="8"/>
  <c r="F10" i="8"/>
  <c r="F8" i="8"/>
  <c r="D10" i="8"/>
  <c r="D9" i="8"/>
  <c r="E9" i="8"/>
  <c r="E10" i="8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4" i="3"/>
  <c r="G5" i="13" l="1"/>
  <c r="G63" i="11"/>
  <c r="G62" i="11"/>
  <c r="G57" i="11"/>
  <c r="G51" i="11"/>
  <c r="G50" i="11"/>
  <c r="G43" i="11"/>
  <c r="G42" i="11"/>
  <c r="G41" i="11"/>
  <c r="G38" i="11"/>
  <c r="G36" i="11"/>
  <c r="G35" i="11"/>
  <c r="G29" i="11"/>
  <c r="G24" i="11"/>
  <c r="G70" i="10"/>
  <c r="G61" i="10"/>
  <c r="G60" i="10"/>
  <c r="G59" i="10"/>
  <c r="G58" i="10"/>
  <c r="G57" i="10"/>
  <c r="G55" i="10"/>
  <c r="G54" i="10"/>
  <c r="G49" i="10"/>
  <c r="G48" i="10"/>
  <c r="G42" i="10"/>
  <c r="G40" i="10"/>
  <c r="G37" i="10"/>
  <c r="G36" i="10"/>
  <c r="G35" i="10"/>
  <c r="G33" i="10"/>
  <c r="G29" i="10"/>
  <c r="G27" i="10"/>
  <c r="G23" i="10"/>
  <c r="G22" i="10"/>
  <c r="G21" i="10"/>
  <c r="G15" i="10"/>
  <c r="G14" i="10"/>
  <c r="G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Петухова Ирина Андреевна</author>
  </authors>
  <commentList>
    <comment ref="D55" authorId="0" shapeId="0" xr:uid="{00000000-0006-0000-0600-000001000000}">
      <text>
        <r>
          <rPr>
            <b/>
            <sz val="14"/>
            <color indexed="81"/>
            <rFont val="Tahoma"/>
            <family val="2"/>
            <charset val="204"/>
          </rPr>
          <t>Была замена в части наименвоания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Васенин Алексей Владимирович</author>
    <author>Петухова Ирина Андреевна</author>
  </authors>
  <commentList>
    <comment ref="D36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Васенин Алексей Владимирович:</t>
        </r>
        <r>
          <rPr>
            <sz val="9"/>
            <color indexed="81"/>
            <rFont val="Tahoma"/>
            <family val="2"/>
            <charset val="204"/>
          </rPr>
          <t xml:space="preserve">
Бывший объект - ШКОЛА (проектирование приостановлено, наименование заменено на УК).</t>
        </r>
      </text>
    </comment>
    <comment ref="D64" authorId="1" shapeId="0" xr:uid="{00000000-0006-0000-0700-000002000000}">
      <text>
        <r>
          <rPr>
            <b/>
            <sz val="14"/>
            <color indexed="81"/>
            <rFont val="Tahoma"/>
            <family val="2"/>
            <charset val="204"/>
          </rPr>
          <t>кор-ка в части наименования</t>
        </r>
      </text>
    </comment>
  </commentList>
</comments>
</file>

<file path=xl/sharedStrings.xml><?xml version="1.0" encoding="utf-8"?>
<sst xmlns="http://schemas.openxmlformats.org/spreadsheetml/2006/main" count="6617" uniqueCount="1796">
  <si>
    <t>№
п/п</t>
  </si>
  <si>
    <t>Наименование объекта</t>
  </si>
  <si>
    <t>План 2021</t>
  </si>
  <si>
    <t>План 2022</t>
  </si>
  <si>
    <t>План 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</si>
  <si>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</si>
  <si>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</si>
  <si>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</si>
  <si>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</si>
  <si>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</si>
  <si>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</si>
  <si>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</si>
  <si>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</si>
  <si>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</si>
  <si>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</si>
  <si>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</si>
  <si>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</si>
  <si>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</si>
  <si>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</si>
  <si>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</si>
  <si>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</si>
  <si>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</si>
  <si>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</si>
  <si>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</si>
  <si>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</si>
  <si>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</si>
  <si>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</si>
  <si>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</si>
  <si>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</si>
  <si>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</si>
  <si>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</si>
  <si>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</si>
  <si>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</si>
  <si>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</si>
  <si>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</si>
  <si>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</si>
  <si>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</si>
  <si>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</si>
  <si>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</si>
  <si>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52</t>
  </si>
  <si>
    <t>81</t>
  </si>
  <si>
    <t>36</t>
  </si>
  <si>
    <t>76</t>
  </si>
  <si>
    <t>Жилище</t>
  </si>
  <si>
    <t>63</t>
  </si>
  <si>
    <t>51</t>
  </si>
  <si>
    <t>41</t>
  </si>
  <si>
    <t>Безопасный город</t>
  </si>
  <si>
    <t>35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</si>
  <si>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</si>
  <si>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</si>
  <si>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</si>
  <si>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</si>
  <si>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</si>
  <si>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</si>
  <si>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</si>
  <si>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</si>
  <si>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</si>
  <si>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</si>
  <si>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</si>
  <si>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</si>
  <si>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</si>
  <si>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</si>
  <si>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</si>
  <si>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</si>
  <si>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</si>
  <si>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</si>
  <si>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</si>
  <si>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</si>
  <si>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</si>
  <si>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</si>
  <si>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</si>
  <si>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</si>
  <si>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</si>
  <si>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</si>
  <si>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</si>
  <si>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</si>
  <si>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</si>
  <si>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</si>
  <si>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</si>
  <si>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</si>
  <si>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</si>
  <si>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</si>
  <si>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</si>
  <si>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</si>
  <si>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</si>
  <si>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Год</t>
  </si>
  <si>
    <t>тыс.
м2</t>
  </si>
  <si>
    <t>мест</t>
  </si>
  <si>
    <t>машин/
мест</t>
  </si>
  <si>
    <t>км
метро</t>
  </si>
  <si>
    <t>станции
метро</t>
  </si>
  <si>
    <t>депо</t>
  </si>
  <si>
    <t>п.км.
дорог</t>
  </si>
  <si>
    <t>искусств.
сооружения</t>
  </si>
  <si>
    <t>пешеход.
переходы</t>
  </si>
  <si>
    <t>п.км.
сетей</t>
  </si>
  <si>
    <t>Дата</t>
  </si>
  <si>
    <t>с учетом жилой площади по ГП "Жилище" :</t>
  </si>
  <si>
    <t>Гаражи</t>
  </si>
  <si>
    <t>в т.ч. факт</t>
  </si>
  <si>
    <t>012-1026
Полуподземный гараж стоянка, район Куркино, мкр. 5А, корп. 4</t>
  </si>
  <si>
    <t>2020
декабрь</t>
  </si>
  <si>
    <t>014-1941
Встроенная-пристроенная полуподземная автостоянка района Красносельский, 4-ый Красносельский пер., д.5</t>
  </si>
  <si>
    <t>014-1942
Подземная автостоянка, эксперементальной жилой район Куркино, мкр. 1АБВ, корп. 79-80</t>
  </si>
  <si>
    <t>Здравоохранение</t>
  </si>
  <si>
    <t>013-1175
Детско-взрослая поликлиника на 320 посещений в смену в районе Замоскворечье, Б.Строченовский пер., вл.23А (на месте сноса нежилого здания) (уровень - 1)</t>
  </si>
  <si>
    <t>2020
май</t>
  </si>
  <si>
    <t>015-0569
Подстанция скорой медицинской помощи на 20 машиномест с подъездной дорогой, город Московский, ул. Радужная, вл. 23А</t>
  </si>
  <si>
    <t>019-0661
Больница с родильным домом, поселок Коммунарка поселение Сосенское (2-я очередь) Подстанция скорой помощи</t>
  </si>
  <si>
    <t>Культура</t>
  </si>
  <si>
    <t>013-1181
Культурно-досуговый центр в районе Строгино на месте сноса кинотеатра "Таджикистан",  ул. Маршала Катукова, д.8</t>
  </si>
  <si>
    <t>2020
март</t>
  </si>
  <si>
    <t>016-3810
Площадка для проведения культурно-массовых мероприятий в районе набережной р. Москвы на территории Московского государственного объединенного художественного историко-архитектурного и природно-ландшафтного музея-заповедника "Коломенское"</t>
  </si>
  <si>
    <t>2020
июнь</t>
  </si>
  <si>
    <t>012-1493
Здание Детской школы искусств  – перебазирование Детской школы искусств № 58 им.М.И.Глинки в Патриаршем подворье храмов Николо-Перервинского монастыря, ул.Гурьянова, д.83А</t>
  </si>
  <si>
    <t>2020
август</t>
  </si>
  <si>
    <t>016-3813
Новая сцена ГБУК г.Москвы "Театр "Уголок дедушки Дурова", ул. Дурова, вл. 2</t>
  </si>
  <si>
    <t>Образование</t>
  </si>
  <si>
    <t>015-0542
ДОУ на 350 мест, Некрасовка, кв. 11 (уч. 2)</t>
  </si>
  <si>
    <t>013-0065
БНК на 250 мест, (в том числе 150 школьных мест и 100 дошкольных мест), ул.Бориса Жигуленкова, д. 9 и д. 11 (на месте сноса зданий бывшего  недействующего ДОУ и здания действующего ДОУ № 609)</t>
  </si>
  <si>
    <t>013-1372
Комбинированный БНК с дошкольным отделением на 300 мест (с возможностью трансформации) к ГБОУ гимназии № 1786, район Южное Бутово, ЖСК "Альфа",  ул.Адмирала Лазарева, д.77</t>
  </si>
  <si>
    <t>015-0735
Комбинированный БНК с дошкольным отделением на 300 мест ( с возможностью трансформации) к школе №1985, район Куркино ул. Воротынская, вл. 12, корп. 3</t>
  </si>
  <si>
    <t>013-1314
ДОУ на 200 мест, район Марьина Роща, ул. Шереметьевская, вл.39 (на месте сноса здания жилого дома)</t>
  </si>
  <si>
    <t>2020
июль</t>
  </si>
  <si>
    <t>015-0174
Школа на 900 мест, Дмитровское шоссе, вл. 167, корп. 14А</t>
  </si>
  <si>
    <t>012-1581
Пристройка на 350 мест к зданию ГБОУ СОШ № 324 "Жар-Птица", ул. Лобачевского, д. 66</t>
  </si>
  <si>
    <t>016-0890
Школа на 1900 мест, район Левобережный, мкр. 1 Б, корп. 24</t>
  </si>
  <si>
    <t>2020
ноябрь</t>
  </si>
  <si>
    <t>016-3894
Учебный корпус на 250 мест с дошкольным отделением на 300 мест на месте сноса здания ДОУ, район Левобережный, ул. Смольная, д. 61а</t>
  </si>
  <si>
    <t>012-2907
Учебный корпус на 300 мест к школе № 1002, Солнцевский пр-т, д. 16А (бывшая школа № 1001, Солнцево, мкр. 1, корп. 9/3)</t>
  </si>
  <si>
    <t>016-0893
Учебный корпус на 400 мест, ВАО, район Новокосино, ул. Новокосинская, вл. 13</t>
  </si>
  <si>
    <t>014-0337
БНК на 300 мест (с возможностью трансформации в дошкольное отделение на 300 мест) к ГБОУ средней общеобразовательной школе № 2109, район Южное Бутово, Щербинка, мкр.3, ул. Брусилова, д. 29, корп. 1</t>
  </si>
  <si>
    <t>012-1335
Экспериментальный учебный корпус на 250 мест к ГБОУ СОШ № 771, район Дмитровский, ул. Софьи Ковалевской, вл. 8А/1</t>
  </si>
  <si>
    <t>012-0050
Учебный корпус к ГБОУ СОШ № 597 на 350 мест, район Ховрино, ул. Петрозаводская, д. 19А</t>
  </si>
  <si>
    <t>012-2161
БНК на 300 мест к школе №423, район Перово, кв. 30-31, Федеративный проспект, д. 1а</t>
  </si>
  <si>
    <t>Соцподдержка</t>
  </si>
  <si>
    <t>012-0453
Центр социального обслуживания населения города Москвы "Некрасовка" по адресу: 1-ая Вольская ул., д. 9, корп. 1</t>
  </si>
  <si>
    <t>012-3603
Центр социального обслуживания населения города Москвы "Котловка" по адресу: ул. Нагорная, вл. 13</t>
  </si>
  <si>
    <t>2020
октябрь</t>
  </si>
  <si>
    <t>012-2220
Строительство здания для размещения управления социальной защиты населения и центра социального обслуживания района Северный, Дмитровское шоссе, вл. 167 (1-я очередь)</t>
  </si>
  <si>
    <t>013-1414
Жилой дом, район Коньково, кв. 44-47, корп. 12 (со сносом 5-ти этажных жилых домов: ул. Профсоюзная, д. 98, корп. 2; ул. Профсоюзная, д. 98, корп. 3; ул. Профсоюзная, д. 98, корп. 4 и с инженерной подготовкой территории)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</si>
  <si>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30,57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</si>
  <si>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20,93</t>
    </r>
  </si>
  <si>
    <t>2020
февраль</t>
  </si>
  <si>
    <t>014-2161
Жилой дом, Нагатинский затон, ул. Судостроительная, вл. 5 (3), корп. 1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</si>
  <si>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9,49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</si>
  <si>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5,75</t>
    </r>
  </si>
  <si>
    <t>012-4112
Жилой дом с инженерной подготовкой, инженерным обеспечением, благоустройством и озеленением территории, Тимирязевская ул., вл. 8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</si>
  <si>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7,31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</si>
  <si>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5,00</t>
    </r>
  </si>
  <si>
    <t>014-1962
Жилой дом с встроенно-пристроенным ДОУ, с инженерными сетями и благоустройством территории, Гагаринский район, ул. Вавилова, д. 52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</si>
  <si>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24,40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</si>
  <si>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15,85</t>
    </r>
  </si>
  <si>
    <t>2020
сентябрь</t>
  </si>
  <si>
    <t>015-0744
Жилой дом, шоссе Фрезер, д. 7/2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</si>
  <si>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13,80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</si>
  <si>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9,74</t>
    </r>
  </si>
  <si>
    <t>015-0763
Жилой дом, район Головинский, Флотская ул., вл. 68, корп. 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</si>
  <si>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13,88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</si>
  <si>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9,70</t>
    </r>
  </si>
  <si>
    <t>015-0249
Жилой дом с подземным гаражом, район Чертаново-Южное , мкр.26, корп. 81-82 (снос зданий ул. Газопровод, д.1, корп.1, корп.2)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</si>
  <si>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34,74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</si>
  <si>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20,31</t>
    </r>
  </si>
  <si>
    <t>015-0762
Жилой дом, район Головинский, Флотская ул., вл. 68, корп. 1</t>
  </si>
  <si>
    <t>012-2790
Жилой дом с инженерной подготовкой территории, со сносом  жилого дома по ул. Стандартная, вл. 29 и перекладкой инженерных коммуникаций, район Алтуфьевский, мкр.1, 2,  корп. 71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</si>
  <si>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10,13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</si>
  <si>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7,07</t>
    </r>
  </si>
  <si>
    <t>015-0738
Жилой дом, район Кузьминки, кв. 115, корп. 17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</si>
  <si>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13,09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</si>
  <si>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8,25</t>
    </r>
  </si>
  <si>
    <t>016-3907
Жилой дом, район  Ивановское,мкр.40-52, корп.5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</si>
  <si>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20,99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</si>
  <si>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13,32</t>
    </r>
  </si>
  <si>
    <t>015-0739
Жилой дом, район Кузьминки, кв. 115, корп. 18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</si>
  <si>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13,08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</si>
  <si>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8,28</t>
    </r>
  </si>
  <si>
    <t>016-3817
Жилой дом, район Северное Тушино, ул. Свободы, вл.67, корп.5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</si>
  <si>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13,26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</si>
  <si>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8,98</t>
    </r>
  </si>
  <si>
    <t>016-3904
Жилой дом, район Кузьминки, ул. Шумилова ,влд.16, корп.2 (район Кузьминки, кв.116,корп 2)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</si>
  <si>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18,80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</si>
  <si>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12,01</t>
    </r>
  </si>
  <si>
    <t>015-0477
Жилой дом, Дмитровский район, Долгопрудная ул., д. 7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</si>
  <si>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12,35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</si>
  <si>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9,05</t>
    </r>
  </si>
  <si>
    <t>016-1518
Жилой дом, район Марьина Роща, Шереметьевская ул., вл.5, корп.1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</si>
  <si>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10,23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</si>
  <si>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7,36</t>
    </r>
  </si>
  <si>
    <t>016-1521
Жилой дом с инженерными сетями и благоустройством территории, Миллионная ул., вл.3 (с инженерной подготовкой территории со сносом здания по адресу: Миллионная ул., вл.3)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</si>
  <si>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9,12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</si>
  <si>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5,60</t>
    </r>
  </si>
  <si>
    <t>016-1519
Жилой дом, Шереметьевская ул., вл.13, корп.1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</si>
  <si>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10,87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</si>
  <si>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7,34</t>
    </r>
  </si>
  <si>
    <t>014-2166
Жилая застройка с подземным паркингом, со встроенно-пристроенным зданием ДОУ, инженерными сетями, благоустройством и инженерной подготовкой территории, район Филевский парк, Береговой проезд, вл.2;  вл.2, стр.18; вл.2, стр.19 с комплексным благоустройством и озеленением части территории природного комплекса №1-ЗАО "Бульвар (4 участка) вдоль р. Москвы в районе Филевский парк, расположенного вдоль северной границы жилой застройки"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</si>
  <si>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193,70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</si>
  <si>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133,70</t>
    </r>
  </si>
  <si>
    <t>012-2242
Жилой дом, Район Бутырский, мкр. 78, корп. 66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</si>
  <si>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23,95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</si>
  <si>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15,30</t>
    </r>
  </si>
  <si>
    <t>013-1415
Жилой дом, район Коньково, кв. 44-47, корп. 11 (со сносом зданий 5-ти этажных жилых домов: ул. Профсоюзная, д. 98, корп. 6; ул. Профсоюзная, д. 98, корп. 7; ул. Профсоюзная, д. 98, корп. 8 и с инженерной подготовкой территории)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</si>
  <si>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30,42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</si>
  <si>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20,94</t>
    </r>
  </si>
  <si>
    <t>016-3911
Жилой дом, район Бескудниковский, кв.8,9, корп.20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</si>
  <si>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27,10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</si>
  <si>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16,84</t>
    </r>
  </si>
  <si>
    <t>Спорт</t>
  </si>
  <si>
    <t>018-0191
Многофункциональный спортивный комплекс на территории Мневниковской поймы</t>
  </si>
  <si>
    <t>013-1433
Административное здание по адресу: ул. Нагорная, вл. 6, района Котловка</t>
  </si>
  <si>
    <t>Информация по реализации вводных объектов АИП в 2021 г. по состоянию на 29.01.2020</t>
  </si>
  <si>
    <r>
      <rPr>
        <sz val="10"/>
        <color rgb="FF262626"/>
        <rFont val="Arial"/>
        <family val="2"/>
        <charset val="204"/>
      </rPr>
      <t>План на 2021 год -   </t>
    </r>
    <r>
      <rPr>
        <b/>
        <sz val="14"/>
        <color rgb="FF262626"/>
        <rFont val="Arial"/>
        <family val="2"/>
        <charset val="204"/>
      </rPr>
      <t>81</t>
    </r>
    <r>
      <rPr>
        <sz val="10"/>
        <color rgb="FF262626"/>
        <rFont val="Arial"/>
        <family val="2"/>
        <charset val="204"/>
      </rPr>
      <t xml:space="preserve"> об. </t>
    </r>
  </si>
  <si>
    <t>016-1493
Детская  поликлиника на 320 посещений в смену, ул. Полярная, вл.11, район Южное Медведково  (уровень 1). Подъездная дорога к детской поликлинике на 320 посещений в смену, ул. Полярная, вл.11, район Южное Медведково  (уровень 1)</t>
  </si>
  <si>
    <t>2021
июнь</t>
  </si>
  <si>
    <t>012-1892
Патологоанатомический корпус с подземными переходами городской клинической больницы № 13, ул. Велозаводская, д. 1/1</t>
  </si>
  <si>
    <t>2021
июль</t>
  </si>
  <si>
    <t>012-0046
Детско-взрослая поликлиника  на 750 посещений в смену с женской консультацией, ул. Судостроительная, д. 46-50, район Нагатинский затон (уровень - 1)</t>
  </si>
  <si>
    <t>2021
декабрь</t>
  </si>
  <si>
    <t>019-0659
Больница с родильным домом, поселок Коммунарка поселение Сосенское (2-я очередь) Амбулаторно- поликлинический корпус</t>
  </si>
  <si>
    <t>019-0660
Больница с родильным домом, поселок Коммунарка поселение Сосенское (2-я очередь) Инфекционный корпус</t>
  </si>
  <si>
    <t>019-0658
Больница с родильным домом, поселок Коммунарка поселение Сосенское (2-я очередь) Родильный дом</t>
  </si>
  <si>
    <t>019-0657
Больница с родильным домом, поселок Коммунарка поселение Сосенское (2-я очередь) Детский корпус</t>
  </si>
  <si>
    <t>012-1210
Детско-взрослая поликлиника на 750 посещений в смену, ул. Ленская, вл. 21, район Бабушкинский (уровень - 1)</t>
  </si>
  <si>
    <t>013-1156
Детско-взрослая поликлиника на 750 посещений в смену с подъездной дорогой, пересечение ул.Волынская и ул.Авиаторов, район Солнцево (уровень - 1)</t>
  </si>
  <si>
    <t>016-0905
Завершение строительства учебно-лабораторных корпусов по адресам: проспект Вернадского, д. 96, корп. 3 , проспект Вернадского, вл. 90, корп. 12</t>
  </si>
  <si>
    <t>012-1221
Консультативно-диагностический центр с поликлиникой  на 750 посещений в смену на территории Городской клинической больницы № 64, ул. Вавилова, д. 61 (уровень - 2)</t>
  </si>
  <si>
    <t>012-0306
Пешеходный мост в Московском зоопарке через ул. Б.Грузинскую (реконструкция)</t>
  </si>
  <si>
    <t>2021
май</t>
  </si>
  <si>
    <t>012-3701
Строительство входа в Московский зоопарк со стороны станции метро "Баррикадная",  ул.Баррикадная, д.4</t>
  </si>
  <si>
    <t>014-2199
Учебный корпус на 300 мест к ГБОУ СОШ № 2007, ул. Горчакова, д. 9, корп. 1</t>
  </si>
  <si>
    <t>2021
март</t>
  </si>
  <si>
    <t>016-3781
Школа на 550 мест, район Савеловский, ул. 8-го Марта, вл. 4 (на месте сноса здания школы) с инженерной подготовкой территории</t>
  </si>
  <si>
    <t>012-4162
Дошкольное отделение на 225 мест ГБОУ средняя общеобразовательная школа № 978, район Нагатино-Садовники, Варшавское шоссе, вл.49, корп.2 (на месте сноса  здания действующего ДОУ №64)</t>
  </si>
  <si>
    <t>012-3391
Школа на 550 мест, район Бескудниковский, мкр.6, корп.16 (на месте сноса здания ДОУ № 519)</t>
  </si>
  <si>
    <t>013-0072
БНК на 350 мест к Центру образования № 825,  район Кузьминки, ул. Окская  д.16, корп.3</t>
  </si>
  <si>
    <t>012-4175
Учебный корпус на 400 мест к ГБОУ СОШ № 1293, район Кунцево, ул. Оршанская, вл. 10, корп. 1, корп. 2</t>
  </si>
  <si>
    <t>017-0528
Школа на 300 мест на территории ГБОУ Школа № 1557, район Савелки, город Зеленоград, корп. 344А</t>
  </si>
  <si>
    <t>014-2196
Учебный корпус на 300 мест, ул. Подвойского, д. 2</t>
  </si>
  <si>
    <t>016-0896
Учебный корпус на 400 мест на территории школы № 64, район Кунцево, ул. Партизанская, вл. 30, корп. 2</t>
  </si>
  <si>
    <t>012-3762
Снос и новое строительство здания ГБОУ гимназия № 1518 (школа № 271) на 550 мест, район Останкинский, ул. Цандера, д. 3 (на месте сноса существующего здания)</t>
  </si>
  <si>
    <t>016-3780
ДОУ на 125 мест, Южное Чертаново, ул. Кировоградская, вл.25 , стр.1,2</t>
  </si>
  <si>
    <t>017-0340
Учебный корпус на 400 мест на месте сноса  неиспользуемого здания ДОУ, район Хорошево-Мневники, ул. Генерала Глаголева, д. 5, корп. 3</t>
  </si>
  <si>
    <t>2021
октябрь</t>
  </si>
  <si>
    <t>015-0574
ДОУ на 125 мест с подъездной дорогой, район Чертаново Северное, мкр. ОПЖР</t>
  </si>
  <si>
    <t>2021
ноябрь</t>
  </si>
  <si>
    <t>017-0180
Школа на 1150 мест, район Некрасовка, кв. 17</t>
  </si>
  <si>
    <t>014-2191
ДОУ на 125 мест, район Хорошевский, Хорошевское шоссе, вл. 38А</t>
  </si>
  <si>
    <t>017-0178
Учебный корпус на 350 мест район Некрасовка, кв. 17</t>
  </si>
  <si>
    <t>016-0891
Учебный корпус на 400 мест с дошкольным отделением старшего возраста, обучающихся по экспериментальной программе на 50 мест (на месте сноса существующего здания ДОУ), район Аэропорт, ул. Константина Симонова, вл. 3, стр.1</t>
  </si>
  <si>
    <t>016-0892
Учебный корпус на 400 мест (на месте сноса существующего здания ДОУ), САО, район Сокол, Малый Песчаный пер., д. 4А, стр. 1</t>
  </si>
  <si>
    <t>016-0898
Учебный корпус на 550 мест (в том числе дошкольное отделение на 150 мест),  район Куркино, ул. Юровская, д. 99 с автономным источником тепла</t>
  </si>
  <si>
    <t>017-0338
Школа на 550 мест, район Некрасовка, кв. 14</t>
  </si>
  <si>
    <t>015-0584
Учебный корпус на 300 мест, Чертаново Северное,  мкр. ОПЖР</t>
  </si>
  <si>
    <t>017-0337
ДОУ на 125 мест, район Ново-Переделкино, мкр. 14, корп. 18</t>
  </si>
  <si>
    <t>016-3893
Школа максимальной вместимости (не менее 550 мест) на месте сноса двух нежилых зданий (ул. Газопровод, д. 5 и ул. Газопровод, д. 5, стр. 2), ул. Газопровод, вл. 5</t>
  </si>
  <si>
    <t>017-0332
ДОУ на 200 месте сноса существующего здания ДОУ, район Южнопортовый, Дубровский пр-д, д. 7</t>
  </si>
  <si>
    <t>017-0333
ДОУ на 225 мест, район Некрасовка, кв. 14</t>
  </si>
  <si>
    <t>017-0523
Учебный корпус на 400 мест (в т.ч. 200 школьных мест и 200 дошкольных мест), район Беговой, ул. Правды, вл. 1а</t>
  </si>
  <si>
    <t>016-3783
Учебный корпус на 400 мест на месте сноса  здания школы, Причальный проезд,  вл. 7, стр. 1, 1/1</t>
  </si>
  <si>
    <t>018-0146
ФОК с бассейном на территории Государственного бюджетного профессионального образовательного учреждения "Колледж по подготовке социальных работников", район Бутырский, ул. Б. Новодмитровская, д. 63</t>
  </si>
  <si>
    <t>2021
август</t>
  </si>
  <si>
    <t>018-0147
ФОК на территории Государственного бюджетного образовательного учреждения "Школа-интернат № 1 для обучения и реабилитации слепых", район Алексеевский, ул. 3-я Мытищинская, д. 5</t>
  </si>
  <si>
    <t>018-0149
Центр социального обслуживания и отдел ЗАГС, Щербинка, мкр. 2 , корп 7-7А (ул. Брусилова, д. 21, стр. 3) на месте сноса объекта незавершенного строительства</t>
  </si>
  <si>
    <t>018-0339
Центр социального обслуживания населения, район Восточное Дегунино, ул. Дубнинская, вл. 20, корп. 4</t>
  </si>
  <si>
    <t>016-3909
Жилой дом, район Кузьминки, ул. Шумилова, влд. 4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</si>
  <si>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14,31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</si>
  <si>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9,18</t>
    </r>
  </si>
  <si>
    <t>2021
февраль</t>
  </si>
  <si>
    <t>017-0091
Жилой дом, ул. Кастанаевская, вл. 44-48, корп. 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</si>
  <si>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13,55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</si>
  <si>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9,46</t>
    </r>
  </si>
  <si>
    <t>015-0742
Жилой дом, район Лефортово, кв. 3, корп. 6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</si>
  <si>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8,73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</si>
  <si>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5,90</t>
    </r>
  </si>
  <si>
    <t>013-1420
Жилой дом, район Фили-Давыдково, кв. 71, корп. 18  (с инженерной подготовкой территории со сносом зданий жилых домов по адресу: Кастанаевская ул., д.61, корп.1, Кастанаевская ул., д.61, корп.2, Кастанаевская ул., д.63, корп.1)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</si>
  <si>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39,66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</si>
  <si>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27,32</t>
    </r>
  </si>
  <si>
    <t>015-0676
Жилой дом, район Проспект Вернадского, кв.32-33, корп.35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</si>
  <si>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15,01</t>
    </r>
  </si>
  <si>
    <t>015-0760
Жилой дом, район Царицыно, ул. Бехтерева, вл.3, з/у1 (район Царицыно,мкр. 4, корп. 402)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</si>
  <si>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20,00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</si>
  <si>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14,32</t>
    </r>
  </si>
  <si>
    <t>015-0765
Жилой дом, район Головинский, Онежская ул., вл. 35, корп. 6</t>
  </si>
  <si>
    <t>015-0764
Жилой дом, район Головинский, Онежская ул., вл. 35, корп. 5</t>
  </si>
  <si>
    <t>016-1520
Жилой дом с инженерной подготовкой территории, Щелковское шоссе, д. 71, корп.1 и д.73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</si>
  <si>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13,14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</si>
  <si>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8,20</t>
    </r>
  </si>
  <si>
    <t>016-3898
Жилой дом, район Ивановское,мкр.40-52, корп.2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</si>
  <si>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16,72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</si>
  <si>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11,01</t>
    </r>
  </si>
  <si>
    <t>015-0215
Жилой дом, район Зюзино, кв. 14, корп. 3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</si>
  <si>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22,80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</si>
  <si>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15,25</t>
    </r>
  </si>
  <si>
    <t>016-3905
Жилой дом, район Бескудниковский, кв.8,9, корп.1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</si>
  <si>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27,15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</si>
  <si>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16,64</t>
    </r>
  </si>
  <si>
    <t>015-0729
Жилой дом, ул. Бакунинская вл. 60, со сносом здания по адресу: ул. Бакунинская вл. 60, стр.4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</si>
  <si>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12,81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</si>
  <si>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8,84</t>
    </r>
  </si>
  <si>
    <t>015-0730
Жилой дом, район Красносельский, Верхняя Красносельская ул., вл. 14/3 (Верхняя Красносельская ул., вл.14Б, 16В)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</si>
  <si>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12,70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</si>
  <si>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8,40</t>
    </r>
  </si>
  <si>
    <t>016-3815
Жилой дом, кв. 998 Красносельского района, Русаковская ул., д.6 (со сносом здания отселенного дома ул. Русаковская, д.6, стр.2)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</si>
  <si>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12,03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</si>
  <si>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8,30</t>
    </r>
  </si>
  <si>
    <t>015-0731
Жилой дом , кв. 998, район Красносельский, д.2/1, стр.1,2 (со сносом отселенных жилых домов,ул. Русаковская, д.2/1, стр.1, 2)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</si>
  <si>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20,20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</si>
  <si>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14,00</t>
    </r>
  </si>
  <si>
    <t>016-3901
Жилой дом, район Коньково, ул. Введенского, влд. 13 В (район Коньково,  мкр.6, корп.3)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</si>
  <si>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13,10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</si>
  <si>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8,85</t>
    </r>
  </si>
  <si>
    <t>016-3899
Жилой дом, Севастопольский проспект, влд. 60 (район Коньково, мкр. 6, корп. 2)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</si>
  <si>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16,15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</si>
  <si>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9,00</t>
    </r>
  </si>
  <si>
    <t>016-3895
Жилой дом, район Лосиноостровский,мкр.3, корп.53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</si>
  <si>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7,62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</si>
  <si>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5,05</t>
    </r>
  </si>
  <si>
    <t>016-1522
Жилой дом, район Фили-Давыдково, ул. Кастанаевская, вл. 44-48 (с инженерной подготовкой территории со сносом жилых домов по адресам: ул. Кастанаевская, д. 44, д.46, д. 48)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</si>
  <si>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42,99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</si>
  <si>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29,40</t>
    </r>
  </si>
  <si>
    <t>015-0470
Жилой дом с инженерными сетями и благоустройством территории, район Коптево,Соболевский проезд, д.20Б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</si>
  <si>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11,20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</si>
  <si>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7,40</t>
    </r>
  </si>
  <si>
    <t>016-3912
Жилой дом с инженерной подготовкой территории,  сносом строения по адресу: ул. Сходненская, влд. 12, и перекладкой инженерных коммуникаций, район Южное Тушино, ул. Сходненская, влд.12 (район Южное Тушино, кв.11, корп.1)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</si>
  <si>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13,97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</si>
  <si>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8,59</t>
    </r>
  </si>
  <si>
    <t>016-1516
Жилой дом, район Останкинский, мкр. 15-16, корп. 93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</si>
  <si>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22,26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</si>
  <si>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14,23</t>
    </r>
  </si>
  <si>
    <t>019-0708
Некрасовка, Люберецкие поля аэрации, кв. 17, корп.11в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</si>
  <si>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15,06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</si>
  <si>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11,60</t>
    </r>
  </si>
  <si>
    <t>019-0706
Некрасовка, Люберецкие поля аэрации, кв. 17, корп.11а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</si>
  <si>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15,02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</si>
  <si>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11,87</t>
    </r>
  </si>
  <si>
    <t>019-0707
Некрасовка, Люберецкие поля аэрации, кв. 17, корп.11б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</si>
  <si>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20,14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</si>
  <si>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15,68</t>
    </r>
  </si>
  <si>
    <t>016-3896
Жилой дом, район Бескудниковский, кв.8,9 корп.32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</si>
  <si>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25,57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</si>
  <si>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17,64</t>
    </r>
  </si>
  <si>
    <t>018-0345
Жилой дом, поселение Рязановское, кв-л № 99, влд.1 (п. Фабрики им. 1 Мая)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</si>
  <si>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53,77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</si>
  <si>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37,10</t>
    </r>
  </si>
  <si>
    <t>016-3903
Жилой дом, район Бескудниковский, кв.8,9 корп.24</t>
  </si>
  <si>
    <t>012-0162
Специализированный физкультурно-оздоровительный комплекс для занятий физкультурой и спортом инвалидов различных категорий (в т.ч. подъездная дорога) по адресу: Коломенский проезд,  вл. 13 между зданием 13А по Коломенскому проезду и д.20 по ул. Академика Миллионщикова (ГБУ "Спортивно-адаптивная школа" Москомспорта)</t>
  </si>
  <si>
    <t>013-1307
Пожарное депо на 4 машино-мест, территория публичного акционерного общества "Завод имени И.А.Лихачева".  Автозаводская ул., вл. 23</t>
  </si>
  <si>
    <t>017-0353
Пожарное депо по адресу: район Северный, поселок Северный, Дмитровское шоссе, вл.163</t>
  </si>
  <si>
    <t>2021
сентябрь</t>
  </si>
  <si>
    <t>012-3502
Пожарное депо на 4 машино-мест район Богородское 6-й проезд Подбельского, вл 8-10</t>
  </si>
  <si>
    <t>016-3797
Административное здание по адресу: Синявинская ул. вл.11, район Молжаниновский</t>
  </si>
  <si>
    <t>79</t>
  </si>
  <si>
    <t>016-3804
Административное здание в Даниловском районе на территории публичного акционерного общества "Завод имени И.А.Лихачева"</t>
  </si>
  <si>
    <t>80</t>
  </si>
  <si>
    <t>017-0350
Административное здание по адресу: мкр. Щербинка, Общественная зона вдоль Варшавского шоссе (участок 2)</t>
  </si>
  <si>
    <t>016-3796
Административное здание по адресу: ул. Большая Полянка, вл. 33/41, район Якиманка</t>
  </si>
  <si>
    <t>Информация по реализации вводных объектов АИП в 2022 г. по состоянию на 29.01.2020</t>
  </si>
  <si>
    <r>
      <rPr>
        <sz val="10"/>
        <color rgb="FF262626"/>
        <rFont val="Arial"/>
        <family val="2"/>
        <charset val="204"/>
      </rPr>
      <t>План на 2022 год -   </t>
    </r>
    <r>
      <rPr>
        <b/>
        <sz val="14"/>
        <color rgb="FF262626"/>
        <rFont val="Arial"/>
        <family val="2"/>
        <charset val="204"/>
      </rPr>
      <t>36</t>
    </r>
    <r>
      <rPr>
        <sz val="10"/>
        <color rgb="FF262626"/>
        <rFont val="Arial"/>
        <family val="2"/>
        <charset val="204"/>
      </rPr>
      <t xml:space="preserve"> об. </t>
    </r>
  </si>
  <si>
    <t>013-1158
Детско-взрослая поликлиника на 750 посещений в смену с раздаточным пунктом молочной кухни на территории открытого акционерного московского общества "Завод имени И.А. Лихачева" , ул. Автозаводская, вл. 23 (уровень 1) (со сносом строений по адресам: Автозаводская ул., д.23, стр. 734;  Автозаводская ул., д.23, стр. 175; Автозаводская ул., д.23, корп. 9А)</t>
  </si>
  <si>
    <t>2022
декабрь</t>
  </si>
  <si>
    <t>019-0662
Больница с родильным домом, поселок Коммунарка поселение Сосенское (2-я очередь) Комплекс лучевой терапии</t>
  </si>
  <si>
    <t>014-2198
Учебный корпус на 400 мест, Западное Дегунино, вл. 15</t>
  </si>
  <si>
    <t>2022
июнь</t>
  </si>
  <si>
    <t>017-0522
Учебный корпус на 300 мест (на месте сноса существующего здания школы), район Пресненский, Б. Тишинский пер., д. 39</t>
  </si>
  <si>
    <t>017-0339
Школа на 550 мест, район Ново-Переделкино, мкр. 14, корп. 20</t>
  </si>
  <si>
    <t>019-0595
Реконструкция объекта незавершенного строительства по адресу: поселение Щаповское, поселок Щапово (дострой школы на 510 мест)</t>
  </si>
  <si>
    <t>017-0179
ДОУ на 275 мест район Некрасовка, кв. 17</t>
  </si>
  <si>
    <t>016-0888
ДОУ на 200 мест, район Ховрино, ул. Левобережная, вл. 4 и 4а (участок № 2)</t>
  </si>
  <si>
    <t>017-0520
ДОУ на 350 мест, район Бирюлево Восточное, пересечение ул. 6-я Радиальная и ул. Дуговая</t>
  </si>
  <si>
    <t>019-0426
ДОУ на 350 мест, д. Ватутинки, пос. Десёновское</t>
  </si>
  <si>
    <t>019-0258
Школа на 550 мест, район Свиблово, проезд Русанова, корп. 50 (уч. 80)</t>
  </si>
  <si>
    <t>019-0431
Школа на 1200 мест, д. Ватутинки, пос. Десёновское</t>
  </si>
  <si>
    <t>019-0430
Школа на 1150 мест, район Лефортово, ул. Золоторожский Вал, вл. 11</t>
  </si>
  <si>
    <t>019-0259
Учебный корпус на 400 мест на месте сноса существующего здания, 2-я Пугачевская ул., д.12А</t>
  </si>
  <si>
    <t>015-0543
ДОУ на 350 мест, Некрасовка, кв. 13</t>
  </si>
  <si>
    <t>019-0589
ДОУ на 275 мест, район Хорошево-Мневники, в границах ТПУ "Мневники"</t>
  </si>
  <si>
    <t>019-0257
Учебный корпус на 200 мест и дошкольное отделение на 150 мест (на месте сноса ДОУ ГБОУ средней образовательной школы № 648), ул. Фестивальная, д.16А</t>
  </si>
  <si>
    <t>017-0181
ДОУ на 300 мест, район Некрасовка, кв. 17</t>
  </si>
  <si>
    <t>019-0256
ДОУ на 350 мест на месте сноса здания ДОУ, район Ховрино, ул. Петрозаводская, д. 28А</t>
  </si>
  <si>
    <t>017-0527
Школа на 825 мест, район Бирюлево Восточное, пересечении ул. 6-я Радиальная и ул. Дуговая</t>
  </si>
  <si>
    <t>019-0588
ДОУ на 125 мест, район Соколиная Гора, ул. Мироновская, возле д. 46</t>
  </si>
  <si>
    <t>017-0525
Учебный корпус на 400 мест (на месте сноса), район Богородское, 2-я Гражданская ул., д. 8</t>
  </si>
  <si>
    <t>018-0143
Учебный корпус на 400 мест к ГБОУ школа № 1329, район Тропарёво-Никулино, ул. Никулинская</t>
  </si>
  <si>
    <t>019-0594
Средняя общеобразовательная школа на 625 мест, район Хорошево-Мневники, в границах ТПУ "Мневники"</t>
  </si>
  <si>
    <t>014-0228
Жилые дома со сносом существующих строений, инженерной подготовкой территории по адресу: район Ховрино, Клинская ул., вл. 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</si>
  <si>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357,29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</si>
  <si>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208,73</t>
    </r>
  </si>
  <si>
    <t>019-0419
Жилой дом с инженерными коммуникациями, благоустройством и подземным паркингом, район Аэропорт, Балтийская ул., д. 6, корп. 1 и корп. 2 (на месте сноса жилых домов по адресу: Балтийская ул., д. 6, корп. 1 и корп. 2)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</si>
  <si>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20,26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</si>
  <si>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13,98</t>
    </r>
  </si>
  <si>
    <t>019-0420
Жилые дома с инженерными коммуникациями и благоустройством, 9-я Северная Линия, вл. 3 (на месте сноса жилых домов по адресу: 9-я Северная Линия д. 1, д. 3, д. 7, д. 9)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</si>
  <si>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79,13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</si>
  <si>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54,60</t>
    </r>
  </si>
  <si>
    <t>019-0418
Жилой дом с инженерными коммуникациями, благоустройством и подземным паркингом, район Аэропорт, Часовая ул., д. 27/12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</si>
  <si>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19,91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</si>
  <si>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13,74</t>
    </r>
  </si>
  <si>
    <t>019-0423
Жилой дом с инженерными коммуникациями, благоустройством и подземным паркингом по адресу: 9-я ул. Соколиной Горы, д.9, район Соколиная Гора (на месте сноса дома по адресу: район Соколиная Гора, 9-я ул. Соколиной Горы, д.9)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</si>
  <si>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9,90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</si>
  <si>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6,83</t>
    </r>
  </si>
  <si>
    <t>019-0563
Жилые дома с инженерными коммуникациями и благоустройством, город Зеленоград, Никольский проезд, з/у 4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</si>
  <si>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65,07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</si>
  <si>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44,90</t>
    </r>
  </si>
  <si>
    <t>015-0457
Жилой дом, ул. Мельникова, д. 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</si>
  <si>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31,90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</si>
  <si>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22,00</t>
    </r>
  </si>
  <si>
    <t>017-0103
Жилой дом с инженерной подготовкой территории, город Зеленоград, мкр. 9, корп. 901А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</si>
  <si>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23,62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</si>
  <si>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16,30</t>
    </r>
  </si>
  <si>
    <t>019-0562
Жилые дома с инженерными коммуникациями и благоустройством, район Солнцево, ул. Авиаторов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</si>
  <si>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21,76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</si>
  <si>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15,02</t>
    </r>
  </si>
  <si>
    <t>Градполитика</t>
  </si>
  <si>
    <t>016-1503
Реконструкция Митинского крематория по адресу: Московская область, Красногорский муниципальный район, сельское поселение Отрадненское, Пятницкое шоссе, 6 км</t>
  </si>
  <si>
    <t>012-0765
Строительство Домодедовского кладбища, новые территории (1,2,3 этапы), Домодедовский район, Московская область</t>
  </si>
  <si>
    <t>018-0340
Комплекс административных зданий по адресу: ул. Рябиновая, вл.39</t>
  </si>
  <si>
    <t>Информация по реализации вводных объектов АИП в 2023 г. по состоянию на 29.01.2020</t>
  </si>
  <si>
    <r>
      <rPr>
        <sz val="10"/>
        <color rgb="FF262626"/>
        <rFont val="Arial"/>
        <family val="2"/>
        <charset val="204"/>
      </rPr>
      <t>План на 2023 год -   </t>
    </r>
    <r>
      <rPr>
        <b/>
        <sz val="14"/>
        <color rgb="FF262626"/>
        <rFont val="Arial"/>
        <family val="2"/>
        <charset val="204"/>
      </rPr>
      <t>18</t>
    </r>
    <r>
      <rPr>
        <sz val="10"/>
        <color rgb="FF262626"/>
        <rFont val="Arial"/>
        <family val="2"/>
        <charset val="204"/>
      </rPr>
      <t xml:space="preserve"> об. </t>
    </r>
  </si>
  <si>
    <t>017-0585
Экспериментальный учебный корпус максимальной вместимости (не менее 300 мест), район Коптево, 4-й Новомихалковский проезд, вл. 9А (на территории ГБОУ гимназия №1576 СПш №212 им.В.В. Волкова)</t>
  </si>
  <si>
    <t>2023
декабрь</t>
  </si>
  <si>
    <t>014-2193
ДОУ на 250 мест на территории Федерального бюджетного образовательного учрждения высшего профессионального образования (ФГБОУ ВПО) "Московский государственный университет имени М.В. Ломоносова"</t>
  </si>
  <si>
    <t>019-0587
ДОУ на 350 мест с бассейном на месте сноса дошкольного отделения ГБОУ Школа № 1383, Бескудниковский, ул. Дубнинская, д. 9</t>
  </si>
  <si>
    <t>019-0668
ДОУ на 150 мест, район Аэропорт, ул. Верхняя Масловка, 29А</t>
  </si>
  <si>
    <t>019-0675
Учебный корпус на 500 мест, район Ховрино, ул. Клинская, вл. 24</t>
  </si>
  <si>
    <t>019-0674
Школа на 575 мест на земельном участке по адресу: Пересечение 3-й Песчаной ул. и ул. Авиаконструктора Микояна (1 этап - инженерная подготовка территории: заключпересение в коллектор участка открытого русла реки Таракановки (Ходынки) протяженностью 0,13 км, снос гаражей; 2 этап - основное строительство)</t>
  </si>
  <si>
    <t>018-0279
Общеобразовательная школа на 825 мест на территории ИЦ "Сколково"</t>
  </si>
  <si>
    <t>015-0546
Школа на 1275 мест, район Некрасовка, кв. 13</t>
  </si>
  <si>
    <t>014-0389
Дошкольная образовательная организация на 350 мест, район Некрасовка, кв. 15 (участок 15-4)</t>
  </si>
  <si>
    <t>019-0676
Учебный корпус на 350 мест, район Тропарёво-Никулино, ул. Академика Анохина, вл. 40, корп. 2</t>
  </si>
  <si>
    <t>019-0428
Школа на 600 мест, район Богородское, ул. Тюменская, вл. 5</t>
  </si>
  <si>
    <t>019-0429
Учебный корпус на 550 мест с дошкольным отделением на 225 мест, район Косино-Ухтомский, ул. Салтыковская</t>
  </si>
  <si>
    <t>019-0560
Жилые дома с инженерными коммуникациями и благоустройством, район Внуково, ул. Насосная, ул. Рассказовская, уч. №1, 2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</si>
  <si>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46,65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</si>
  <si>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32,19</t>
    </r>
  </si>
  <si>
    <t>019-0564
Жилые дома с инженерными коммуникациями и благоустройством, г.о. Щербинка, уч. 4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</si>
  <si>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27,82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</si>
  <si>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19,19</t>
    </r>
  </si>
  <si>
    <t>019-0555
Жилые дома с инженерными коммуникациями и благоустройством, район Южное Бутово, ул. Аллея Витте, вл. 1</t>
  </si>
  <si>
    <r>
      <rPr>
        <sz val="8"/>
        <color rgb="FF595959"/>
        <rFont val="Arial"/>
        <family val="2"/>
        <charset val="204"/>
      </rPr>
      <t>Общ.пл.: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17,48</t>
    </r>
  </si>
  <si>
    <r>
      <rPr>
        <sz val="8"/>
        <color rgb="FF595959"/>
        <rFont val="Arial"/>
        <family val="2"/>
        <charset val="204"/>
      </rPr>
      <t>Жил.пл.:</t>
    </r>
    <r>
      <rPr>
        <sz val="8"/>
        <color rgb="FF595959"/>
        <rFont val="Arial"/>
        <family val="2"/>
        <charset val="204"/>
      </rPr>
      <t xml:space="preserve">
</t>
    </r>
    <r>
      <rPr>
        <sz val="8"/>
        <color rgb="FF595959"/>
        <rFont val="Arial"/>
        <family val="2"/>
        <charset val="204"/>
      </rPr>
      <t>12,06</t>
    </r>
  </si>
  <si>
    <t>019-0565
Пожарное депо в районе промзоны Руднево</t>
  </si>
  <si>
    <t>019-0568
Гаражи, расположенные в промзоне Руднево</t>
  </si>
  <si>
    <t>Экономическое развитие</t>
  </si>
  <si>
    <t>019-0679
Учебно-образовательный кластер «Ломоносов»</t>
  </si>
  <si>
    <t>Атрибут:
отрасль</t>
  </si>
  <si>
    <t>Состояние</t>
  </si>
  <si>
    <t>Год
ввода</t>
  </si>
  <si>
    <t>Округ</t>
  </si>
  <si>
    <t>Застройщик</t>
  </si>
  <si>
    <t>Дата оформления разрешения на ввод</t>
  </si>
  <si>
    <t>Дороги</t>
  </si>
  <si>
    <t>016-0881
Строительство пешеходной эстакады с обзорной площадкой "Парящий мост", Москворецкая набережная</t>
  </si>
  <si>
    <t>Передача на баланс</t>
  </si>
  <si>
    <t>2017</t>
  </si>
  <si>
    <t>2017
сентябрь</t>
  </si>
  <si>
    <t>ЦАО</t>
  </si>
  <si>
    <t>КП "УГС"</t>
  </si>
  <si>
    <t>07.09.2017</t>
  </si>
  <si>
    <t>016-0880
Реконструкция Москворецкой набережной и  подземного пешеходного перехода</t>
  </si>
  <si>
    <t>Сдан</t>
  </si>
  <si>
    <t>Коммунальное строительство</t>
  </si>
  <si>
    <t>013-1115
Дороги и городские инженерные коммуникации для квартала по адресу: Западное Дегунино, ул. Базовская 15</t>
  </si>
  <si>
    <t>2018</t>
  </si>
  <si>
    <t>2018
июль</t>
  </si>
  <si>
    <t>САО</t>
  </si>
  <si>
    <t>04.07.2018</t>
  </si>
  <si>
    <t>Туризм</t>
  </si>
  <si>
    <t>016-1524
Создание парковой зоны на территории "Зарядье". Этап 2. Объекты парковой зоны "Зарядье" с подземным паркингом  на 430 машино-мест и встроенными административно-бытовыми  помещениями, ул. Варварка, вл.6</t>
  </si>
  <si>
    <t>05.09.2017</t>
  </si>
  <si>
    <t>016-1525
Создание парковой зоны на территории "Зарядье". Этап 3. "Природно-парковый комплекс "парковая зона "Зарядье"</t>
  </si>
  <si>
    <t>013-1162
Детско-взрослая поликлиника на 750 посещений в смену, ул.Пехотная, вл.3, район Щукино (на территории Городской клинической больницы № 52) (уровень 2)</t>
  </si>
  <si>
    <t>2017
октябрь</t>
  </si>
  <si>
    <t>СЗАО</t>
  </si>
  <si>
    <t>09.11.2017</t>
  </si>
  <si>
    <t>012-2366
Детско-взрослая поликлиника на 750 посещений в смену, район Некрасовка, мкр. 6 (уровень - 2)</t>
  </si>
  <si>
    <t>2016</t>
  </si>
  <si>
    <t>2016
ноябрь</t>
  </si>
  <si>
    <t>ЮВАО</t>
  </si>
  <si>
    <t>29.12.2016</t>
  </si>
  <si>
    <t>Проектирование</t>
  </si>
  <si>
    <t>2021</t>
  </si>
  <si>
    <t>ЮАО</t>
  </si>
  <si>
    <t>11.12.2021</t>
  </si>
  <si>
    <t>В строительстве</t>
  </si>
  <si>
    <t>СВАО</t>
  </si>
  <si>
    <t>18.06.2021</t>
  </si>
  <si>
    <t>2020</t>
  </si>
  <si>
    <t>25.05.2020</t>
  </si>
  <si>
    <t>2022</t>
  </si>
  <si>
    <t>14.12.2022</t>
  </si>
  <si>
    <t>Торги на ПИР</t>
  </si>
  <si>
    <t>23.12.2021</t>
  </si>
  <si>
    <t>014-2187
Детская поликлиника на 320 посещений в смену, ул. Академика Анохина, вл. 40, корп. 2, район Тропарево-Никулино (на месте сноса нежилого здания) (уровень- 1)</t>
  </si>
  <si>
    <t>2019</t>
  </si>
  <si>
    <t>2019
декабрь</t>
  </si>
  <si>
    <t>ЗАО</t>
  </si>
  <si>
    <t>18.12.2019</t>
  </si>
  <si>
    <t>ЮЗАО</t>
  </si>
  <si>
    <t>13.12.2021</t>
  </si>
  <si>
    <t>013-1169
Детско-взрослая поликлиника на 750 посещений в смену с подъездной дорогой, ул. Яблочкова, д. 3, район Бутырский (уровень - 1)</t>
  </si>
  <si>
    <t>2019
ноябрь</t>
  </si>
  <si>
    <t>11.11.2019</t>
  </si>
  <si>
    <t>016-3840
Больница с родильным домом, пос. Коммунарка поселение Сосенское (1-я очередь)</t>
  </si>
  <si>
    <t>НАО</t>
  </si>
  <si>
    <t>25.12.2019</t>
  </si>
  <si>
    <t>15.07.2021</t>
  </si>
  <si>
    <t>14.03.2022</t>
  </si>
  <si>
    <t>012-3291
Жилой дом с инженерными сетями, благоустройством и озеленением территории, район Лефортово, мкр. 3, корп. 8</t>
  </si>
  <si>
    <t>2014</t>
  </si>
  <si>
    <t>2014
ноябрь</t>
  </si>
  <si>
    <t>013-1392
Жилой дом с инженерными коммуникациями, благоустройством и озеленением территории по адресу: район Северное Медведково, мкр. 11-11А, корп. 69</t>
  </si>
  <si>
    <t>2014
октябрь</t>
  </si>
  <si>
    <t>012-1689
Жилой дом, Район Кунцево, кв.20, корп.32 (Рублевское шоссе, вл. 89)</t>
  </si>
  <si>
    <t>2014
июль</t>
  </si>
  <si>
    <t>013-0118
Жилой дом, район Солнцево, ул.Авиаторов, пересечение с ул.Волынской, корп.4</t>
  </si>
  <si>
    <t>2013</t>
  </si>
  <si>
    <t>2013
декабрь</t>
  </si>
  <si>
    <t>012-4095
Жилой дом, Район Хорошево-Мневники, кв.76, проспект Маршала Жукова, вл.47</t>
  </si>
  <si>
    <t>2015</t>
  </si>
  <si>
    <t>2015
февраль</t>
  </si>
  <si>
    <t>012-3042
Жилой дом, Пресненский Вал ул., вл. 14, корп. 1</t>
  </si>
  <si>
    <t>2015
декабрь</t>
  </si>
  <si>
    <t>015-0661
Жилой дом с инженерными сетями и благоустройством территории по адресу: г. Москва, район Аэропорт, ул. Самеда Вургуна, д. 11</t>
  </si>
  <si>
    <t>2017
ноябрь</t>
  </si>
  <si>
    <t>03.11.2017</t>
  </si>
  <si>
    <t>012-0113
Жилой дом с инженерными сетями, благоустройством и озеленением территории, район Северное Медведково, мкр. 11-11А, корп. 65</t>
  </si>
  <si>
    <t>012-0033
Жилой дом, ул. Лосиноостровская, мкр. 7, Стартовая ул., вл. 3</t>
  </si>
  <si>
    <t>2014
июнь</t>
  </si>
  <si>
    <t>012-1252
Жилой дом, Район Бутырский, мкр. 78, корп. 68</t>
  </si>
  <si>
    <t>012-0402
Жилой дом, Район Кунцево, кв. 20, корп. 14 (Ельнинская ул., вл. 4)</t>
  </si>
  <si>
    <t>Списано</t>
  </si>
  <si>
    <t>2015
октябрь</t>
  </si>
  <si>
    <t>012-2144
Жилой дом, Проспект Вернадского, кв. 32-33, корп. 48 (Лобачевского ул., корп. 6-1 )</t>
  </si>
  <si>
    <t>012-4113
Жилой дом по типовому проекту,  II категории комфортности, ул. Базовская, вл.15 , корп.6</t>
  </si>
  <si>
    <t>012-3558
Жилой дом, район Бескудниковский, мкр. 5, корп. 3</t>
  </si>
  <si>
    <t>2015
март</t>
  </si>
  <si>
    <t>012-0966
Жилой дом с инженерными сетями и коммуникациями, благоустройством территории, озеленением, район Левобережный, мкр.2, участок 2Г, корп.16</t>
  </si>
  <si>
    <t>012-0867
Жилой дом с двухуровневой подземной автостоянкой, благоустройством и озеленением территории, город Зеленоград, мкр.8, Панфиловский, корп.845АБ</t>
  </si>
  <si>
    <t>2013
сентябрь</t>
  </si>
  <si>
    <t>ЗЕЛ.АО</t>
  </si>
  <si>
    <t>014-2170
Жилой дом с инженерными сетями и благоустройством территории, район Проспект Вернадского, кв.34-35, корп.24 (с инженерной подготовкой территории со сносом зданий жилых домов по адресу: проспект Вернадского, д.64, д. 70)</t>
  </si>
  <si>
    <t>2018
март</t>
  </si>
  <si>
    <t>30.03.2018</t>
  </si>
  <si>
    <t>012-2629
Жилой дом с инженерными сетями и благоустройством территории, проспект Вернадского, кв. 34-35, корп. 25</t>
  </si>
  <si>
    <t>2016
июнь</t>
  </si>
  <si>
    <t>01.07.2016</t>
  </si>
  <si>
    <t>012-1874
Жилой дом, район Южное Медведково, мкр. 1-2-3, корп. 29</t>
  </si>
  <si>
    <t>012-4085
Жилой дом, район Тимирязевский, кв. 61, 62, 64, Дмитровский проезд, вл. 4</t>
  </si>
  <si>
    <t>012-2464
Жилой дом, район Таганский, кв. 1939, Б. Калитниковская ул., вл. 42А (с проектируемыми проездами №190 и № 6501)</t>
  </si>
  <si>
    <t>Передан в эксплуатацию</t>
  </si>
  <si>
    <t>2016
апрель</t>
  </si>
  <si>
    <t>29.04.2016</t>
  </si>
  <si>
    <t>012-3529
Жилой дом с инженерными сетями, ЦТП и благоустройством территории, освоением, корп. 5, участок 2Б, мкр. 2, Левобережный район</t>
  </si>
  <si>
    <t>2014
март</t>
  </si>
  <si>
    <t>012-2608
Жилой дом с инженерными сетями и коммуникациями, благоустройством  территории,  район Алтуфьевский, мкр.1-2, корп. 69-70</t>
  </si>
  <si>
    <t>012-0333
Жилой дом, район Бескудниковский, мкр. 5, корп. 9</t>
  </si>
  <si>
    <t>2017
март</t>
  </si>
  <si>
    <t>13.03.2017</t>
  </si>
  <si>
    <t>012-1233
Жилой дом со встроенно-подземным ИТП и подземной встроенно-пристроенной автостоянкой на 61 машино-мест, район Бутырский, мкр.78,  корп.69</t>
  </si>
  <si>
    <t>2012</t>
  </si>
  <si>
    <t>2012
декабрь</t>
  </si>
  <si>
    <t>012-0484
Жилой дом, район Южное Медведково, мкр. 1-2-3, корп. 35</t>
  </si>
  <si>
    <t>2015
июнь</t>
  </si>
  <si>
    <t>012-4237
Жилой дом, район Пресненский, кв. 626, Б.Тишинский пер., вл. 43/20, стр. 3</t>
  </si>
  <si>
    <t>2016
декабрь</t>
  </si>
  <si>
    <t>012-4067
Жилой дом, Район  Южное Медведково, мкр. 1-2-3, корп. 18</t>
  </si>
  <si>
    <t>012-3411
Жилой дом, Район Тимирязевский, Астрадамская ул., вл. 7</t>
  </si>
  <si>
    <t>012-2724
Жилой дом, район Можайский, кв.  95, корп. 12</t>
  </si>
  <si>
    <t>012-0573
Жилой дом с инженерными сетями, благоустройством и озеленением территории, проспект Вернадского, кв. 32-33, корп. 9</t>
  </si>
  <si>
    <t>012-3150
Жилой дом  с инженерными сетями, благоустройством территории, озеленением, район Левобережный, мкр.2, участок 2Г, корп.13</t>
  </si>
  <si>
    <t>012-0467
Жилой дом, район Бескудниковский, мкр. 5, корп. 10</t>
  </si>
  <si>
    <t>01.08.2016</t>
  </si>
  <si>
    <t>012-2187
Жилой дом с инженерными сетями и благоустройством  территории, мкр. 7, район  Бескудниковский, корп. 1АБВ</t>
  </si>
  <si>
    <t>2013
ноябрь</t>
  </si>
  <si>
    <t>014-2175
Жилой дом, район Очаково-Матвеевское, Аминьевское шоссе (между Аминьевским шоссе и Нежинской ул.)</t>
  </si>
  <si>
    <t>31.07.2018</t>
  </si>
  <si>
    <t>012-4100
Жилой дом, район Фили-Давыдково, кв. 69, ул. Герасима Курина, вл. 42 (со сносом жилого дома по адресу: ул. Герасима Курина, д. 38)</t>
  </si>
  <si>
    <t>012-3822
Жилой дом с инженерными сетями и благоустройством территории по адресу: проспект Вернадского, кв. 32-33, корп. 12</t>
  </si>
  <si>
    <t>2016
октябрь</t>
  </si>
  <si>
    <t>31.10.2016</t>
  </si>
  <si>
    <t>012-3223
Жилой дом с инженерной подготовкой территории, поселок Бутово, кв. 2, корп. 15</t>
  </si>
  <si>
    <t>2016
май</t>
  </si>
  <si>
    <t>31.05.2016</t>
  </si>
  <si>
    <t>012-0515
Жилой дом, Район Кунцево, кв.18, корп.10</t>
  </si>
  <si>
    <t>06.07.2016</t>
  </si>
  <si>
    <t>013-1528
Жилой  дом с инженерными коммуникациями, благоустройством и озеленением территории,   район Северный, Дмитровское шоссе, вл. 167 (1 очередь), корп. 1</t>
  </si>
  <si>
    <t>014-2144
Жилые дома с инженерными сетями и благоустройством территории, район Таганский, кв. 2005-2007, Сосинская ул., вл.6, корп.1; Б. Симоновский пер., вл.22, корп.2; 2-я Дубровская ул., вл. 5-7-9/30, корп. 3</t>
  </si>
  <si>
    <t>2015
ноябрь</t>
  </si>
  <si>
    <t>28.11.2015</t>
  </si>
  <si>
    <t>012-4090
Жилой дом по типовому проекту,  II категории комфортности, ул. Базовская, вл.15 , корп.3</t>
  </si>
  <si>
    <t>012-4123
Жилой дом по типовому проекту,  II категории комфортности, ул. Базовская, вл.15 , корп.10</t>
  </si>
  <si>
    <t>012-1315
Жилой дом с пристройкой, район Кунцево, кв. 20, корп. 13 (Истринская ул., вл. 5)</t>
  </si>
  <si>
    <t>2016
сентябрь</t>
  </si>
  <si>
    <t>02.11.2016</t>
  </si>
  <si>
    <t>012-3334
Жилой дом с инженерными сетями, благоустройством и озеленением территории, район Южное Медведково, мкр.1-2-3, корп.30</t>
  </si>
  <si>
    <t>012-3080
Экспериментальный жилой дом (с инженерными коммуникациями, инженерной подготовкой территории, со сносом жилых домов, ул. Нижегородская д. 11Б, д.11В), ул. Нижегородская, вл.11Б-11В</t>
  </si>
  <si>
    <t>012-1528
Жилой дом, Люберецкие поля аэрации, кв. 9А, корп. 5, КП5 (1 очередь)</t>
  </si>
  <si>
    <t>012-2025
Жилой дом с отдельно стоящей подземной автостоянкой на дворовой территории, район  Бутырский, мкр. 78, корп. 71А</t>
  </si>
  <si>
    <t>012-4088
Жилой дом по типовому проекту,  II категории комфортности, ул. Базовская, вл.15 , корп.1</t>
  </si>
  <si>
    <t>012-3732
Жилой дом (с гаражом) с инженерными сетями и благоустройством территории, район Ломоносовский, мкр. 18, корп. 5А</t>
  </si>
  <si>
    <t>2015
май</t>
  </si>
  <si>
    <t>014-0422
Жилой  дом с инженерными коммуникациями, благоустройством и озеленением территории, район Северный, Дмитровское шоссе, вл. 167 (1 очередь), корп. 5</t>
  </si>
  <si>
    <t>014-0419
Жилой  дом с инженерными коммуникациями, благоустройством и озеленением территории, район Северный, Дмитровское шоссе, вл. 167 (1 очередь), корп. 2</t>
  </si>
  <si>
    <t>013-0119
Жилой дом, район Солнцево, ул.Авиаторов, пересечение с ул.Волынской, корп.5</t>
  </si>
  <si>
    <t>012-2105
Жилой дом с инженерными коммуникациями и благоустройством территории, район Выхино, мкр.128бв, корп.11</t>
  </si>
  <si>
    <t>012-3789
Жилой дом с инженерными коммуникациями, благоустройством и озеленением, проспект Вернадского, кв. 32-33, корп. 7</t>
  </si>
  <si>
    <t>2014
август</t>
  </si>
  <si>
    <t>012-1548
Жилой дом с инженерными сетями и благоустройством, район Северное Тушино, мкр.3, корп. 10 (ул.Вилиса Лациса, вл. 15)</t>
  </si>
  <si>
    <t>2015
август</t>
  </si>
  <si>
    <t>012-1073
Жилой дом с инженерными сетями и инженерной подготовкой территории, район Хорошево-Мневники, кв.83, корп. 6</t>
  </si>
  <si>
    <t>012-0196
Жилой дом,  район Бескудниковский, мкр. 5, корп. 4</t>
  </si>
  <si>
    <t>06.12.2016</t>
  </si>
  <si>
    <t>012-4094
Жилой дом с инженерной подготовкой территории, со сносом и перекладкой инженерных коммуникаций, район Хорошево-Мневники, кв.76, Карамышевская набережная, вл.60-62</t>
  </si>
  <si>
    <t>2017
апрель</t>
  </si>
  <si>
    <t>28.04.2017</t>
  </si>
  <si>
    <t>014-0425
Жилой  дом с инженерными коммуникациями, благоустройством и озеленением территории, район Северный, Дмитровское шоссе, вл. 167 (1 очередь), корп. 8</t>
  </si>
  <si>
    <t>30.06.2016</t>
  </si>
  <si>
    <t>012-1375
Жилой дом с инженерными сетями и благоустройством территории, город Зеленоград, район Крюково, мкр.20, корп.2032</t>
  </si>
  <si>
    <t>013-1417
Жилой дом с инженерными сетями и благоустройством территории, район Фили-Давыдково, кв. 65, корп. 1, 2 (с инженерной подготовкой территории со сносом здания жилых домов по адресам: М.Филевская ул., д.16, М.Филевская ул., д.18, корп.1, М.Филевская ул., д.20)</t>
  </si>
  <si>
    <t>28.10.2016</t>
  </si>
  <si>
    <t>012-4214
Жилой дом Пресненский Вал ул. вл. 14 корп. 3</t>
  </si>
  <si>
    <t>013-1391
Жилой дом с инженерной подготовкой территории, сносом здания жилого дома и перекладка инженерных коммуникаций по адресу:  Огородный проезд, вл. 19 А</t>
  </si>
  <si>
    <t>30.12.2016</t>
  </si>
  <si>
    <t>012-2344
Жилой дом, Район Северное Медведково, мкр. 11-11А, корп. 61, 62, 63</t>
  </si>
  <si>
    <t>012-4069
Жилой дом по типовому проекту,  II категории комфортности, ул. Базовская, вл.15 , корп.4</t>
  </si>
  <si>
    <t>012-0681
Жилой дом с инженерными сетями и благоустройством территории, район Бескудниковский, мкр. 7, корп. 5</t>
  </si>
  <si>
    <t>012-1041
Одноквартирный жилой дом по адресу: корп. 78, мкр. 1АБВ, ЭЖР  Куркино (с гаражом на 1 м/место)</t>
  </si>
  <si>
    <t>012-2988
Жилой дом со встроенно-пристроенными помещениями, подземной автостоянкой и ДОУ, ул.Академика Виноградова,  вл.7,  корп.11</t>
  </si>
  <si>
    <t>014-1963
Жилой дом, район Южное Бутово, кв. 2, корп. 24</t>
  </si>
  <si>
    <t>2017
декабрь</t>
  </si>
  <si>
    <t>30.12.2017</t>
  </si>
  <si>
    <t>012-0512
Жилой дом, район Левобережный, мкр.1Б, корп.22-23</t>
  </si>
  <si>
    <t>012-0344
Жилой дом, Район Хорошево-Мневники, кв.74, корп.13,14 (ул. Мневники, вл. 11; ул. Д. Бедного, д.5, корп.1) (с нежилыми помещениями)</t>
  </si>
  <si>
    <t>2014
май</t>
  </si>
  <si>
    <t>012-4120
Жилой дом по типовому проекту,  II категории комфортности, ул. Базовская, вл.15 , корп.5</t>
  </si>
  <si>
    <t>014-2171
Жилой дом с инженерными сетями и благоустройством территории, проспект Вернадского, кв.34, 35 корп. 27 (с инженерной подготовкой территории со сносом жилого дома, проспект Вернадского, д. 72)</t>
  </si>
  <si>
    <t>31.12.2017</t>
  </si>
  <si>
    <t>014-2172
Жилой дом с инженерными сетями и благоустройством территории, Можайский район, ул. Гжатская, вл.16</t>
  </si>
  <si>
    <t>28.12.2016</t>
  </si>
  <si>
    <t>013-1419
Жилой дом, район Фили-Давыдково, кв. 71, корп. 17  (с инженерной подготовкой территории со сносом  жилых домов, Кастанаевская ул., д. 57, корп.1, Кастанаевская ул., д. 55)</t>
  </si>
  <si>
    <t>2017
август</t>
  </si>
  <si>
    <t>01.08.2017</t>
  </si>
  <si>
    <t>012-0847
Жилой дом с инженерными сетями, благоустройством и озеленением территории, проспект Вернадского, кв. 32-33, корп. 10</t>
  </si>
  <si>
    <t>012-4031
Жилой дом по типовому проекту,  II категории комфортности, ул. Базовская, вл.15 , корп.11</t>
  </si>
  <si>
    <t>012-3370
Жилой дом с инженерными сетями и коммуникациями, благоустройством территории, район Бескудниковский, мкр. 7, корп. 6</t>
  </si>
  <si>
    <t>013-1055
Жилой дом, ул. Хлобыстова, вл. 10. корп.1</t>
  </si>
  <si>
    <t>29.06.2016</t>
  </si>
  <si>
    <t>012-4144
Жилой дом по типовому проекту,  II категории комфортности, ул. Базовская, вл.15 , корп.8</t>
  </si>
  <si>
    <t>012-1333
Жилой дом с инженерными сетями и благоустройством территории, город Зеленоград, район Крюково, мкр.20, корп.2044</t>
  </si>
  <si>
    <t>012-2214
Жилой дом, Пресненский Вал ул., вл. 14, корп. 2</t>
  </si>
  <si>
    <t>013-0115
Жилой дом, район Солнцево, ул.Авиаторов, пересечение с ул.Волынской, корп.1</t>
  </si>
  <si>
    <t>012-1090
Жилой дом, Район Хорошево-Мневники, кв. 74, корп. 11 (Мневники ул., вл. 21, корп. 1)</t>
  </si>
  <si>
    <t>014-2174
Жилой дом с инженерными сетями и благоустройством территории, район Можайский, кв. 78-80, ул. Красных Зорь, корп. 1, корп. 2</t>
  </si>
  <si>
    <t>15.11.2016</t>
  </si>
  <si>
    <t>012-2701
Жилой дом со встроенно-пристроенными помещениями и подземной автостоянкой (в том числе снос надземной части жилого дома без выноса инженерных коммуникаций, кв.74 ул.Мневники, д.15 для строительства жилого дома), район Хорошево-Мневники, кв. 74, корп.12</t>
  </si>
  <si>
    <t>012-2126
Жилой дом с инженерными сетями и благоустройством территории город Зеленоград, Крюково, мкр.20, корп.2038</t>
  </si>
  <si>
    <t>012-1966
Жилой дом, район Бескудниковский, мкр. 5, корп. 5</t>
  </si>
  <si>
    <t>013-0046
Жилой дом (с инженерной подготовкой территории, со сносом зданий жилых домов по  проезду Русанова д.21, корп.2 и перекладкой инженерных коммуникаций) по адресу: район Свиблово, мкр. 23, корп. 57</t>
  </si>
  <si>
    <t>2014
декабрь</t>
  </si>
  <si>
    <t>012-2873
Жилой дом  с инженерными сетями и благоустройством территории, проспект Вернадского, кв. 34-35, корп. 18</t>
  </si>
  <si>
    <t>2015
апрель</t>
  </si>
  <si>
    <t>012-3734
Жилой дом, район Академический, кв. 12, корп.6</t>
  </si>
  <si>
    <t>013-1399
Жилой дом, район Восточное Измайлово, ул. Нижняя Первомайская, вл.60</t>
  </si>
  <si>
    <t>2017
июль</t>
  </si>
  <si>
    <t>ВАО</t>
  </si>
  <si>
    <t>31.07.2017</t>
  </si>
  <si>
    <t>012-4055
Жилой дом, Район Фили-Давыдково, кв.61, ул. Кастанаевская, вл. 50А</t>
  </si>
  <si>
    <t>012-2301
Малоэтажный многоквартирный дом, район Ново-Переделкино, Федосьино ул.</t>
  </si>
  <si>
    <t>012-2885
Жилой дом, Район Текстильщики, кв. 110, 111, Артюхиной ул., вл. 24А</t>
  </si>
  <si>
    <t>013-1393
Жилой дом с инженерной подготовкой территории, сносом здания жилого дома  и перекладкой инженерных коммуникаций по адресу: район Ростокино, ул. Сельскохозяйственная, д. 18, корп. 1</t>
  </si>
  <si>
    <t>012-2628
Жилой дом с инженерными сетями, благоустройством и озеленением территории, район Южное Медведково, мкр. 1-2-3, корп. 16</t>
  </si>
  <si>
    <t>012-2961
Одноквартирный жилой дом по адресу: корп. 77, мкр. 1АБВ, ЭЖР  Куркино (с гаражом на 1 м/место)</t>
  </si>
  <si>
    <t>012-4226
Жилой дом Пресненский Вал ул. вл. 14 корп. 6</t>
  </si>
  <si>
    <t>012-3821
Жилой дом с инженерными коммуникациями, благоустройством территории, район Северное Измайлово, кв.49-50, корп. 2</t>
  </si>
  <si>
    <t>2016
февраль</t>
  </si>
  <si>
    <t>29.02.2016</t>
  </si>
  <si>
    <t>012-0286
Жилой дом, район Южное Медведково, мкр. 1-2-3, корп. 20</t>
  </si>
  <si>
    <t>012-1870
Жилой дом  с инженерной подготовкой территории, со сносом, перекладкой инженерных сетей и коммуникаций, благоустройством территории района Северное Тушино,  мкр.4, корп. 5</t>
  </si>
  <si>
    <t>015-0486
Жилой дом с инженерными сетями и благоустройством территории, район  Южное Бутово, кв. 1, корп. 13</t>
  </si>
  <si>
    <t>012-3635
Жилой дом, Район Южное Медведково, мкр. 1-2-3, корп. 19</t>
  </si>
  <si>
    <t>012-3654
Жилой дом  с инженерными сетями, благоустройством и озеленением территории, район Южное Медведково, мкр. 1-2-3, корп. 15А</t>
  </si>
  <si>
    <t>012-2673
Жилой дом с 1-ым нежилым этажом и подземной автостоянкой (ГР4), инженерными сетями и благоустройством территории город Зеленоград, Крюково, мкр. 20, корп.2039</t>
  </si>
  <si>
    <t>2013
июнь</t>
  </si>
  <si>
    <t>014-0423
Жилой  дом с инженерными коммуникациями, благоустройством и озеленением территории, район Северный, Дмитровское шоссе, вл. 167 (1 очередь), корп. 6</t>
  </si>
  <si>
    <t>014-0424
Жилой  дом с инженерными коммуникациями, благоустройством и озеленением территории, район Северный, Дмитровское шоссе, вл. 167 (1 очередь), корп. 7</t>
  </si>
  <si>
    <t>22.08.2016</t>
  </si>
  <si>
    <t>012-0570
Жилой дом с инженерными сетями, благоустройством и озеленением территории, район Южное Медведково, мкр. 1-2-3, корп. 15</t>
  </si>
  <si>
    <t>012-2964
Жилой дом со встроенно-пристроенной подземной двухуровневой автостоянкой, ИТП, инженерными сетями и благоустройством территории, район Бескудниковский, мкр. 7, корп. 4</t>
  </si>
  <si>
    <t>2013
июль</t>
  </si>
  <si>
    <t>015-0255
Жилой дом, район Северное Медведково, проезд Шокальского, вл. 27 , корп. 2</t>
  </si>
  <si>
    <t>014-2162
Жилой дом, Нагатинский затон, ул. Судостроительная, вл. 19</t>
  </si>
  <si>
    <t>2018
июнь</t>
  </si>
  <si>
    <t>30.06.2018</t>
  </si>
  <si>
    <t>012-1134
Жилой дом с инженерными сетями, благоустройством и озеленением территории, район Северное Измайлово, кв. 49-50, корп. 5</t>
  </si>
  <si>
    <t>012-4060
Жилой дом с инженерными сетями и благоустройством территории, проспект Вернадского, кв. 34-35, корп. 22</t>
  </si>
  <si>
    <t>012-2772
Жилой дом с  инженерными сетями, благоустройством территории, район Бескудниковский, мкр. 7, корп. 3АБ</t>
  </si>
  <si>
    <t>014-0421
Жилой  дом с инженерными коммуникациями, благоустройством и озеленением территории, район Северный, Дмитровское шоссе, вл. 167 (1 очередь), корп. 4</t>
  </si>
  <si>
    <t>014-0420
Жилой  дом с инженерными коммуникациями, благоустройством и озеленением территории, район Северный, Дмитровское шоссе, вл. 167 (1-я очередь), корп. 3</t>
  </si>
  <si>
    <t>012-0264
Жилой дом, район Кунцево, кв. 18, корп. 3 (Ярцевская ул., вл. 16); жилой дом, район Кунцево, кв. 18, корп. 4 (Ярцевская ул., вл. 20); рабочий проект участка застройки 3-го пускового комплекса (корп.3,4), 3-й очереди строительства, район Кунцево, квартал 18</t>
  </si>
  <si>
    <t>013-1409
Жилой дом, район Зюзино, кв. 10, корп. 2 (со сносом зданий 5-ти этажных жилых домов: ул.Азовская, д.12, корп.3; ул.Болотниковская, д.30, корп.2; ул.Болотниковская, д.32, корп.2 и с инженерной подготовкой территории)</t>
  </si>
  <si>
    <t>012-4127
Жилой дом по типовому проекту,  II категории комфортности, ул. Базовская, вл.15 , корп.7</t>
  </si>
  <si>
    <t>013-1390
Жилой дом с инженерными коммуникациями, благоустройством и  озеленением территории по адресу: Отрадный проезд, вл. 2/8</t>
  </si>
  <si>
    <t>012-0489
Жилой дом с инженерными коммуникациями и благоустройством, город Зеленоград, район Матушкино, мкр.1, корп.108</t>
  </si>
  <si>
    <t>012-2783
Жилой дом, район Ивановское, мкр. 90В, Магнитогорская ул., вл. 13, корп. 1</t>
  </si>
  <si>
    <t>013-0121
Жилой дом, район Солнцево, ул.Авиаторов, пересечение с ул.Волынской, корп.7</t>
  </si>
  <si>
    <t>012-4052
Жилой дом по типовому проекту,  II категории комфортности, ул. Базовская, вл.15 , корп.2</t>
  </si>
  <si>
    <t>012-3384
Жилой дом с инженерными сетями, освоением и благоустройством территории, район Западное Дегунино, мкр. 10А, корп. 12-1, 12-2, 12-3</t>
  </si>
  <si>
    <t>012-2690
Жилой дом с инженерными сетями, освоением и благоустройством территории, район Западное Дегунино, мкр. 10А, корп. 8-1, 8-2, 8-3</t>
  </si>
  <si>
    <t>012-0500
Жилой дом с инженерными сетями и благоустройством территории по адресу: проспект Вернадского, кв. 32-33, корп. 12А</t>
  </si>
  <si>
    <t>17.11.2016</t>
  </si>
  <si>
    <t>012-0431
Жилой дом, район Южное Медведково, мкр. 1-2-3, корп. 37</t>
  </si>
  <si>
    <t>03.09.2016</t>
  </si>
  <si>
    <t>012-2256
Жилой дом с инженерными сетями, освоением и благоустройством территории, район Западное Дегунино, мкр. 10А, корп. 4-1, 4-2, 4-3</t>
  </si>
  <si>
    <t>012-3858
Жилой дом, Район Богородское, мкр.18Б, Краснобогатырская ул., вл.5, стр.2</t>
  </si>
  <si>
    <t>013-0120
Жилой дом, район Солнцево, ул.Авиаторов, пересечение с ул.Волынской, корп.6</t>
  </si>
  <si>
    <t>014-2169
Жилой дом с инженерными сетями и благоустройством территории, район Проспект Вернадского, кв.34-35, корп.26 (с инженерной подготовкой территории со сносом зданий жилых домов по адресу: проспект Вернадского, д.58, д.66, д.68)</t>
  </si>
  <si>
    <t>2018
май</t>
  </si>
  <si>
    <t>29.05.2018</t>
  </si>
  <si>
    <t>012-0594
Жилой дом, район Обручевский, кв. 37-37Ц, корп.4</t>
  </si>
  <si>
    <t>30.09.2013</t>
  </si>
  <si>
    <t>012-1096
Жилой дом  с инженерными сетями и благоустройством территории, проспект Вернадского, кв. 34-35, корп. 21</t>
  </si>
  <si>
    <t>012-0902
Жилой дом с инженерными сетями, освоением, благоустройством и озеленением территории район Южное Медведково, мкр.1-2-3, к.26</t>
  </si>
  <si>
    <t>012-1420
Жилой дом с инженерными сетями, освоением территории, благоустройством и озеленением территории, район  Южное Медведково, мкр.1-2-3, корп.28</t>
  </si>
  <si>
    <t>012-2407
Жилой дом, район  Бескудниковский, мкр. 5, корп. 6</t>
  </si>
  <si>
    <t>012-2493
Жилой дом с инженерными коммуникациями, благоустройством и озеленением территории, район Свиблово, мкр. 23, корп. 59</t>
  </si>
  <si>
    <t>012-2651
Жилой дом, район Северное Тушино, мкр. 5, корп.1 (ул.Героев Панфиловцев, вл.29)</t>
  </si>
  <si>
    <t>012-2658
Жилой дом, Район Хорошево-Мневники, кв. 74, корп. 10 (Мневники ул., вл. 23-29)</t>
  </si>
  <si>
    <t>012-0434
Жилой дом, район Бутырский, мкр.78, корп.71</t>
  </si>
  <si>
    <t>2012
октябрь</t>
  </si>
  <si>
    <t>012-0481
Жилой дом (с инженерной подготовкой территории, со сносом зданий жилых домов по проезду Русанова д.33, корп.1, д. 31, корп.1 и перекладкой инженерных коммуникаций) по адресу: район Свиблово, мкр. 23, корп. 58</t>
  </si>
  <si>
    <t>013-0116
Жилой дом, район Солнцево, ул.Авиаторов, пересечение с ул.Волынской, корп.2</t>
  </si>
  <si>
    <t>012-2603
Жилой дом, район Бескудниковский, мкр. 5, корп. 8</t>
  </si>
  <si>
    <t>015-0458
Жилой дом р-он Аэропорт, Академика Ильюшина ул., д.12</t>
  </si>
  <si>
    <t>07.12.2017</t>
  </si>
  <si>
    <t>013-0117
Жилой дом, район Солнцево, ул.Авиаторов, пересечение с ул.Волынской, корп.3</t>
  </si>
  <si>
    <t>014-2167
Жилой дом с инженерными сетями и благоустройством территории, район  Фили-Давыдково,  кв. 65, корп. 3 (с инженерной подготовкой территории со сносом зданий жилых домов по адресам: М.Филевская ул., д.22, М.Филевская ул., д.24, корп. 1, 2, 3)</t>
  </si>
  <si>
    <t>29.06.2018</t>
  </si>
  <si>
    <t>012-0918
Жилой дом, Район  Южное Медведково, мкр.1-2-3, корп.36</t>
  </si>
  <si>
    <t>012-1216
Жилой дом  с инженерными сетями и благоустройством территории, проспект Вернадского, кв. 34-35, корп. 17</t>
  </si>
  <si>
    <t>012-3577
Жилой дом с инженерными сетями и благоустройством территории, город Зеленоград, район Крюково, мкр.20, корп.2040</t>
  </si>
  <si>
    <t>2013
апрель</t>
  </si>
  <si>
    <t>012-3293
Жилой дом с инженерными сетями, благоустройством и озеленением территории, район Северное Медведково, мкр.11-11А, корп.64</t>
  </si>
  <si>
    <t>012-2723
Жилой дом, Люберецкие поля аэрации, кв. 9А, корп. 4 (1 очередь)</t>
  </si>
  <si>
    <t>012-3557
Жилой дом с инженерными сетями, благоустройством и озеленением территории, проспект Вернадского, кв. 32-33, корп. 11А</t>
  </si>
  <si>
    <t>2016
август</t>
  </si>
  <si>
    <t>31.08.2016</t>
  </si>
  <si>
    <t>012-1970
Жилой дом с инженерными сетями, благоустройством и озеленением территории, проспект Вернадского, кв. 32-33, корп. 11</t>
  </si>
  <si>
    <t>012-1470
Жилой дом, район Бабушкинский , мкр. 18, корп. 70 (Радужная ул., вл. 22)</t>
  </si>
  <si>
    <t>012-4024
Расширение Бутовского кладбища, 7,28 га (район Южное Бутово, 36 км Курского направления Московской железной дороги)</t>
  </si>
  <si>
    <t>30.12.2019</t>
  </si>
  <si>
    <t>Торги на Подрядчика</t>
  </si>
  <si>
    <t>М.О.</t>
  </si>
  <si>
    <t>10.12.2021</t>
  </si>
  <si>
    <t>25.12.2022</t>
  </si>
  <si>
    <t>015-0252
Жилой дом, район Северное Медведково, ул. Полярная, д.22</t>
  </si>
  <si>
    <t>012-2946
Жилой дом, Люберецкие поля аэрации, кв. 9А, корп. 1, 2, 3 (1 очередь)</t>
  </si>
  <si>
    <t>014-1955
Жилой дом, район Котловка, кв. 18, корп. 8 (со сносом зданий 5-ти этажных жилых домов по адресам: ул. Дмитрия Ульянова, д. 45, корп. 1, ул. Дмитрия Ульянова д. 47, корп. 1 и с инженерной подготовкой территории)</t>
  </si>
  <si>
    <t>2018
ноябрь</t>
  </si>
  <si>
    <t>30.11.2018</t>
  </si>
  <si>
    <t>012-3094
Жилой дом, район Замоскворечье, Садовническая ул., вл. 80/2 (со сносом административного здания по адресу: ул. Садовническая, вл.80/2, стр.4)</t>
  </si>
  <si>
    <t>02.10.2017</t>
  </si>
  <si>
    <t>10.10.2020</t>
  </si>
  <si>
    <t>019-0557
Жилые дома с инженерными коммуникациями и благоустройством, район Южное Бутово, Чечерский проезд, вл. 23, 25, напротив вл. 54, 56</t>
  </si>
  <si>
    <t>Разработка градостроительной документации</t>
  </si>
  <si>
    <t>2024</t>
  </si>
  <si>
    <t>2024
декабрь</t>
  </si>
  <si>
    <t>16.12.2024</t>
  </si>
  <si>
    <t>2023</t>
  </si>
  <si>
    <t>26.12.2023</t>
  </si>
  <si>
    <t>06.12.2022</t>
  </si>
  <si>
    <t>29.12.2021</t>
  </si>
  <si>
    <t>20.10.2020</t>
  </si>
  <si>
    <t>012-2636
Жилой дом, Люберецкие поля аэрации, кв. 8, корп. 1, 2, 3 (1 очередь)</t>
  </si>
  <si>
    <t>15.12.2022</t>
  </si>
  <si>
    <t>012-2543
Жилой дом с инженерными коммуникациями и благоустройством территории, район Южное Медведково, мкр. 1-2-3, корп. 27</t>
  </si>
  <si>
    <t>10.07.2017</t>
  </si>
  <si>
    <t>012-0760
Жилой дом с инженерными сетями, благоустройством и озеленением территории, район Южное Медведково, мкр. 1-2-3, корп. 17</t>
  </si>
  <si>
    <t>28.06.2021</t>
  </si>
  <si>
    <t>015-0259
Жилой дом, район Москворечье-Сабурово, ул. Борисовские пруды, д.7, корп.2</t>
  </si>
  <si>
    <t>05.12.2019</t>
  </si>
  <si>
    <t>18.12.2021</t>
  </si>
  <si>
    <t>10.08.2021</t>
  </si>
  <si>
    <t>015-0490
Жилой дом, район Бабушкинский, ул. Летчика Бабушкина, вл. 39</t>
  </si>
  <si>
    <t>015-0753
Жилой дом, район Некрасовка, Люберецкие поля аэрации, кв. 14, корп. 8</t>
  </si>
  <si>
    <t>2018
декабрь</t>
  </si>
  <si>
    <t>22.12.2018</t>
  </si>
  <si>
    <t>012-0370
Жилой дом, район Кузьминки, кв. 115 корп. 16</t>
  </si>
  <si>
    <t>10.07.2018</t>
  </si>
  <si>
    <t>013-1116
Жилой дом,  ул. Хлобыстова, вл. 18. корп.1</t>
  </si>
  <si>
    <t>2016
март</t>
  </si>
  <si>
    <t>17.06.2016</t>
  </si>
  <si>
    <t>012-1567
Жилой дом с инженерными сетями, благоустройством территории и озеленением район Левобережный, мкр.2, участок 2Б, корп.7-7а</t>
  </si>
  <si>
    <t>15.03.2021</t>
  </si>
  <si>
    <t>012-2267
Жилой дом с инженерными коммуникациями, благоустройством территории, район Северное Измайлово, кв.49-50, корп. 1</t>
  </si>
  <si>
    <t>24.10.2020</t>
  </si>
  <si>
    <t>22.10.2020</t>
  </si>
  <si>
    <t>013-1410
Жилой дом, район Академический, кв. 12, корп.10 (со сносом зданий 5-ти этажных жилых домов: ул. Дмитрия  Ульянова, д. 27/12, корп. 4; ул. Дмитрия Ульянова, д. 27/12, корп. 3 и с инженерной подготовкой территории)</t>
  </si>
  <si>
    <t>21.03.2018</t>
  </si>
  <si>
    <t>015-0476
Жилой дом, Дмитровский район, Долгопрудная ул., д. 12</t>
  </si>
  <si>
    <t>2018
сентябрь</t>
  </si>
  <si>
    <t>28.09.2018</t>
  </si>
  <si>
    <t>012-1323
Жилой дом, район Южное Медведково, мкр. 1, 2, 3, корп. 38</t>
  </si>
  <si>
    <t>015-0754
Жилой дом, район Некрасовка, Люберецкие поля аэрации, кв. 14, корп.9</t>
  </si>
  <si>
    <t>25.05.2021</t>
  </si>
  <si>
    <t>013-1452
Жилой дом, район Академический, кв. 12, корп.1 (со сносом зданий 5-ти этажных домов: ул. Гримау, д. 13/23, корп. 4; ул. Гримау, д. 13/23, корп. 1 и с инженерной подготовкой территории)</t>
  </si>
  <si>
    <t>015-0747
Жилой дом, район Некрасовка, Люберецкие поля аэрации, кв. 14, корп.3</t>
  </si>
  <si>
    <t>013-1527
Жилой дом (с инженерной подготовкой, со сносом зданий жилых домов по ул. Б. Марьинская, д. 11, корп. 1, корп.2 и перекладкой инженерных коммуникаций), район Останкинский, ул. Годовикова, вл. 8</t>
  </si>
  <si>
    <t>2017
июнь</t>
  </si>
  <si>
    <t>30.06.2017</t>
  </si>
  <si>
    <t>015-0743
Жилой дом, район Некрасовка, Люберецкие поля аэрации, кв. 14, корп.1</t>
  </si>
  <si>
    <t>10.11.2020</t>
  </si>
  <si>
    <t>015-0746
Жилой дом, район Некрасовка, Люберецкие поля аэрации, кв. 14, корп.2</t>
  </si>
  <si>
    <t>014-0433
Жилой  дом с инженерными коммуникациями, благоустройством и озеленением территории, район Северный, Дмитровское шоссе, вл. 167 (2 очередь), корп. 2А</t>
  </si>
  <si>
    <t>04.12.2019</t>
  </si>
  <si>
    <t>09.02.2020</t>
  </si>
  <si>
    <t>012-0892
Жилой дом, район Бескудниковский, мкр. 5, корп. 2</t>
  </si>
  <si>
    <t>014-0427
Жилой  дом с инженерными коммуникациями, благоустройством и озеленением территории, район Северный, Дмитровское шоссе, вл. 167 (1 очередь), корп. 9</t>
  </si>
  <si>
    <t>014-2158
Жилой дом, ул. Артюхиной, д.28А</t>
  </si>
  <si>
    <t>014-0434
Жилой  дом с инженерными коммуникациями, благоустройством и озеленением территории,  район Северный, Дмитровское шоссе, вл. 167 (2 очередь), корп. 3А</t>
  </si>
  <si>
    <t>014-0435
Жилой  дом с инженерными коммуникациями, благоустройством и озеленением территории, район Северный, Дмитровское шоссе, вл. 167 (2 очередь), корп. 4А</t>
  </si>
  <si>
    <t>11.12.2019</t>
  </si>
  <si>
    <t>23.02.2020</t>
  </si>
  <si>
    <t>014-0437
Жилой  дом с инженерными коммуникациями, благоустройством и озеленением территории, район Северный, Дмитровское шоссе, вл. 167 (2 очередь), корп. 6А</t>
  </si>
  <si>
    <t>2019
апрель</t>
  </si>
  <si>
    <t>30.04.2019</t>
  </si>
  <si>
    <t>015-0471
Жилой дом, район Северное Медведково, Заревый проезд, вл. 9-11</t>
  </si>
  <si>
    <t>15.10.2021</t>
  </si>
  <si>
    <t>014-1960
Жилые дома переменной этажности с подземной автостоянкой, со встроенно-пристроенными первыми нежилыми этажами, встроенно-пристроенным ДОУ на 120 мест, Шмитовский проезд, вл.39, Мукомольный проезд, вл.6</t>
  </si>
  <si>
    <t>2019
август</t>
  </si>
  <si>
    <t>02.08.2019</t>
  </si>
  <si>
    <t>20.10.2021</t>
  </si>
  <si>
    <t>25.10.2021</t>
  </si>
  <si>
    <t>26.10.2021</t>
  </si>
  <si>
    <t>16.07.2020</t>
  </si>
  <si>
    <t>015-0751
Жилой дом, район Некрасовка, Люберецкие поля аэрации, кв. 14, корп.7</t>
  </si>
  <si>
    <t>015-0611
Жилой дом с инженерной подготовкой территории, район Котловка, Нагорная ул., вл. 13, корп. 2, корп. 3</t>
  </si>
  <si>
    <t>2018
октябрь</t>
  </si>
  <si>
    <t>31.10.2018</t>
  </si>
  <si>
    <t>04.04.2021</t>
  </si>
  <si>
    <t>Строительство не начато</t>
  </si>
  <si>
    <t>14.10.2021</t>
  </si>
  <si>
    <t>20.11.2020</t>
  </si>
  <si>
    <t>20.05.2021</t>
  </si>
  <si>
    <t>012-2023
Жилой дом, Проспект Вернадского, кв. 32-33, корп. 77-1</t>
  </si>
  <si>
    <t>2019
март</t>
  </si>
  <si>
    <t>29.03.2019</t>
  </si>
  <si>
    <t>012-3976
Жилой дом, район Южное Медведково, мкр. 1, 2, 3, корп. 18А</t>
  </si>
  <si>
    <t>016-1517
Жилой дом, район Лосиноостровский, ул. Изумрудная, вл. 26А</t>
  </si>
  <si>
    <t>014-2156
Жилой дом, район Северное Измайлово, мкр. 80 (Щелковское шоссе между д.90 и д.92, корп.2)</t>
  </si>
  <si>
    <t>29.10.2018</t>
  </si>
  <si>
    <t>015-0755
Жилой дом, район Некрасовка, Люберецкие поля аэрации, кв. 14, корп.10</t>
  </si>
  <si>
    <t>015-0748
Жилой дом, район Некрасовка, Люберецкие поля аэрации, кв. 14, корп.4</t>
  </si>
  <si>
    <t>18.11.2020</t>
  </si>
  <si>
    <t>013-1411
Жилой дом, район Академический, кв. 12, корп.11 (со сносом зданий 5-ти этажных домов: ул. Дмитрия Ульянова, д. 27/12, корп. 1; ул. Дмитрия Ульянова, д. 27/12, корп. 2 и с инженерной подготовкой территории)</t>
  </si>
  <si>
    <t>31.05.2018</t>
  </si>
  <si>
    <t>014-0438
Жилой  дом с инженерными коммуникациями, благоустройством и озеленением территории, район Северный, Дмитровское шоссе, вл. 167 (2 очередь), корп. 7А</t>
  </si>
  <si>
    <t>2019
июнь</t>
  </si>
  <si>
    <t>10.06.2019</t>
  </si>
  <si>
    <t>014-0439
Жилой  дом с инженерными коммуникациями, благоустройством и озеленением территории, район Северный, Дмитровское шоссе, вл. 167 (2 очередь), корп. 8А</t>
  </si>
  <si>
    <t>2019
июль</t>
  </si>
  <si>
    <t>31.07.2019</t>
  </si>
  <si>
    <t>015-0659
Жилой дом с инженерными сетями и благоустройством территории, район Аэропорт, Самеда Вургуна ул., д.7</t>
  </si>
  <si>
    <t>015-0472
Жилой дом, район Бабушкинский, ул. Летчика Бабушкина, вл. 29, корп.2</t>
  </si>
  <si>
    <t>08.02.2021</t>
  </si>
  <si>
    <t>15.10.2020</t>
  </si>
  <si>
    <t>015-0750
Жилой дом, район Некрасовка, Люберецкие поля аэрации, кв. 14, корп. 6</t>
  </si>
  <si>
    <t>31.12.2019</t>
  </si>
  <si>
    <t>013-1413
Жилой дом, район Коньково, кв. 44-47, корп. 14 (со сносом 5-ти этажных домов: ул. Профсоюзная, д. 96, корп. 1; ул. Профсоюзная, д. 96, корп. 2; ул. Профсоюзная, д. 96, корп. 3 и с инженерной подготовкой территории)</t>
  </si>
  <si>
    <t>09.10.2020</t>
  </si>
  <si>
    <t>26.07.2021</t>
  </si>
  <si>
    <t>27.10.2021</t>
  </si>
  <si>
    <t>16.12.2020</t>
  </si>
  <si>
    <t>014-1954
Жилой дом, район Котловка, кв. 18, корп. 6 (со сносом зданий 5-ти этажных жилых домов по адресам: ул. Дмитрия Ульянова, д. 49, корп. 1, Севастопольский проспект, д. 22 и с инженерной подготовкой территории)</t>
  </si>
  <si>
    <t>29.12.2018</t>
  </si>
  <si>
    <t>013-1453
Жилой дом, район Академический, кв. 12, корп.2 (со сносом здания 5-ти этажного жилого дома: ул. Гримау, д. 11, корп. 1 и с инженерной подготовкой территории)</t>
  </si>
  <si>
    <t>05.12.2020</t>
  </si>
  <si>
    <t>012-3756
Жилой дом, район Бутырский, мкр. 78, корп. 63</t>
  </si>
  <si>
    <t>2017
май</t>
  </si>
  <si>
    <t>31.05.2017</t>
  </si>
  <si>
    <t>23.07.2021</t>
  </si>
  <si>
    <t>23.10.2021</t>
  </si>
  <si>
    <t>28.10.2021</t>
  </si>
  <si>
    <t>012-2284
Жилой дом с инженерными сетями и благоустройством территории, проспект Вернадского, кв. 32-33, корп. 54 (с инженерной подготовкой территории со сносом жилых домов, Ленинский проспект, д. 134, д.136, д. 138)</t>
  </si>
  <si>
    <t>22.04.2019</t>
  </si>
  <si>
    <t>015-0219
Жилой дом с инженерными сетями и благоустройством территории, район Кунцево, Партизанская ул., д. 28,30</t>
  </si>
  <si>
    <t>2017
январь</t>
  </si>
  <si>
    <t>28.01.2017</t>
  </si>
  <si>
    <t>014-0440
Жилой  дом с инженерными коммуникациями, благоустройством и озеленением территории, район Северный, Дмитровское шоссе, вл. 167 (2 очередь), корп. 9А</t>
  </si>
  <si>
    <t>013-1412
Жилой дом, район Коньково, кв. 44-47, корп. 20 (со сносом 5-ти этажных домов: ул. Бутлерова, д. 14, корп. 1; ул. Бутлерова, д. 16, ул. Бутлерова, д. 18 и с инженерной подготовкой территории)</t>
  </si>
  <si>
    <t>2016
июль</t>
  </si>
  <si>
    <t>12.07.2016</t>
  </si>
  <si>
    <t>21.06.2021</t>
  </si>
  <si>
    <t>013-1418
Жилой дом, район Фили-Давыдково, кв. 71, корп. 16 (с инженерной подготовкой территории со сносом жилого дома по адресу: Кастанаевская ул., д.57, корп.2)</t>
  </si>
  <si>
    <t>015-0612
Жилой дом, район Северное Медведково, проезд Шокальского, д.33</t>
  </si>
  <si>
    <t>2019
февраль</t>
  </si>
  <si>
    <t>28.02.2019</t>
  </si>
  <si>
    <t>21.12.2021</t>
  </si>
  <si>
    <t>012-1349
Жилой дом, район Бескудниковский, мкр. 5, корп. 7</t>
  </si>
  <si>
    <t>27.03.2019</t>
  </si>
  <si>
    <t>012-0655
Жилой дом с инженерной подготовкой территории со сносом и перекладкой инженерных коммуникаций и благоустройством территории, район Хорошево-Мневники, кв.83, корп. 5 (Генерала Глаголева ул., вл.15)</t>
  </si>
  <si>
    <t>29.09.2016</t>
  </si>
  <si>
    <t>17.03.2021</t>
  </si>
  <si>
    <t>014-2152
Жилой дом, район Северное Медведково, Заревый проезд,  вл.15-17</t>
  </si>
  <si>
    <t>29.12.2017</t>
  </si>
  <si>
    <t>015-0489
Жилой дом, р-н Бабушкинский, Коминтерна ул., вл.12</t>
  </si>
  <si>
    <t>30.08.2019</t>
  </si>
  <si>
    <t>22.12.2022</t>
  </si>
  <si>
    <t>012-0492
Жилой дом, район Южное Медведково, мкр. 1, 2, 3, корп. 39</t>
  </si>
  <si>
    <t>012-3849
Жилой дом с инженерными сетями, освоением, благоустройством и озеленением территории, район Северное Медведково, мкр.7-8-9, корп.106</t>
  </si>
  <si>
    <t>2012
ноябрь</t>
  </si>
  <si>
    <t>015-0749
Жилой дом, район Некрасовка, Люберецкие поля аэрации, кв. 14, корп.5</t>
  </si>
  <si>
    <t>014-0432
Жилой  дом с инженерными коммуникациями, благоустройством и озеленением территории, район Северный, Дмитровское шоссе, вл. 167 (2 очередь), корп. 1А</t>
  </si>
  <si>
    <t>26.06.2019</t>
  </si>
  <si>
    <t>014-0436
Жилой  дом с инженерными коммуникациями, благоустройством и озеленением территории, район Северный, Дмитровское шоссе, вл. 167 (2 очередь), корп. 5А</t>
  </si>
  <si>
    <t>28.06.2019</t>
  </si>
  <si>
    <t>31.10.2021</t>
  </si>
  <si>
    <t>19.10.2021</t>
  </si>
  <si>
    <t>11.10.2020</t>
  </si>
  <si>
    <t>15.11.2020</t>
  </si>
  <si>
    <t>012-2633
Жилой дом, район Бескудниковский, мкр. 5, корп. 1</t>
  </si>
  <si>
    <t>012-3360
Жилой дом с инженерными сетями, благоустройством и озеленением территории, район Северное Измайлово, кв.49-50, корп. 4</t>
  </si>
  <si>
    <t>28.12.2022</t>
  </si>
  <si>
    <t>019-0422
Жилые дома, район Косино-Ухтомский, ул. Салтыковская</t>
  </si>
  <si>
    <t>Разработка технологических и технических заданий</t>
  </si>
  <si>
    <t>2025</t>
  </si>
  <si>
    <t>2025
декабрь</t>
  </si>
  <si>
    <t>08.12.2025</t>
  </si>
  <si>
    <t>09.12.2022</t>
  </si>
  <si>
    <t>12.03.2021</t>
  </si>
  <si>
    <t>25.12.2021</t>
  </si>
  <si>
    <t>013-1279
Технопарк МФТИ, поселок Северный</t>
  </si>
  <si>
    <t>019-0680
Дороги и инженерные коммуникаций на территории Инновационного научно-технологического центра МГУ «Воробьевы горы»</t>
  </si>
  <si>
    <t>06.12.2024</t>
  </si>
  <si>
    <t>11.12.2023</t>
  </si>
  <si>
    <t>012-3255
Театр "Et Cetera" под руководством А.Калягина (входная группа и театральная часть), Фролов пер., вл. 2 (2 очередь)</t>
  </si>
  <si>
    <t>28.03.2018</t>
  </si>
  <si>
    <t>20.12.2020</t>
  </si>
  <si>
    <t>016-0907
Концертный зал филармонической музыки на 1500 посадочных мест, ул.Варварка,вл.6</t>
  </si>
  <si>
    <t>12.07.2018</t>
  </si>
  <si>
    <t>012-1130
Центр  культуры и искусств "Щукино", ул.Маршала Малиновского, вл.7 - на месте  сноса здания кинотеатра "Октябрь"</t>
  </si>
  <si>
    <t>18.09.2020</t>
  </si>
  <si>
    <t>10.03.2020</t>
  </si>
  <si>
    <t>19.12.2021</t>
  </si>
  <si>
    <t>23.11.2022</t>
  </si>
  <si>
    <t>013-1430
Административное здание по адресу: ул. Бажова вл. 15А, район Ростокино</t>
  </si>
  <si>
    <t>2019
сентябрь</t>
  </si>
  <si>
    <t>06.09.2019</t>
  </si>
  <si>
    <t>015-0552
Административное здание, по адресу: 2-я ул. Измайловского зверинца, вл. 3а, район Измайловский</t>
  </si>
  <si>
    <t>2018
август</t>
  </si>
  <si>
    <t>31.08.2018</t>
  </si>
  <si>
    <t>15.12.2021</t>
  </si>
  <si>
    <t>23.07.2022</t>
  </si>
  <si>
    <t>013-1431
Административное здание по адресу:  ул. Берзарина, вл.11-13, район Хорошево-Мневники</t>
  </si>
  <si>
    <t>28.12.2018</t>
  </si>
  <si>
    <t>10.12.2022</t>
  </si>
  <si>
    <t>013-1429
Административное здание по адресу: ул. Петрозаводская, вл.28, корп.5Б,  район Ховрино</t>
  </si>
  <si>
    <t>013-1432
Административное здание по адресу: Очаковское шоссе, вл. 22, район Очаково-Матвеевское</t>
  </si>
  <si>
    <t>28.12.2021</t>
  </si>
  <si>
    <t>09.06.2021</t>
  </si>
  <si>
    <t>15.12.2020</t>
  </si>
  <si>
    <t>01.12.2020</t>
  </si>
  <si>
    <t>06.12.2021</t>
  </si>
  <si>
    <t>22.08.2020</t>
  </si>
  <si>
    <t>012-1167
Управление социальной защиты населения в районе Митино,  Пятницкое шоссе, вл.6</t>
  </si>
  <si>
    <t>26.12.2018</t>
  </si>
  <si>
    <t>24.09.2020</t>
  </si>
  <si>
    <t>21.12.2020</t>
  </si>
  <si>
    <t>012-3537
Подстанция скорой медицинской помощи на 20 машиномест, поселок Некрасовка, корп. 514</t>
  </si>
  <si>
    <t>26.04.2019</t>
  </si>
  <si>
    <t>16.04.2021</t>
  </si>
  <si>
    <t>25.12.2020</t>
  </si>
  <si>
    <t>012-3819
Строительство пристройки – спортивного зала для борьбы к основному корпусу школы ГБОУ ЦО «Самбо-70» Москомспорта, ул. Академика Виноградова, д. 4б (Юго-Западный административный округ города Москвы)</t>
  </si>
  <si>
    <t>014-0406
Подъездная дорога к технопарку МФТИ, поселок Северный</t>
  </si>
  <si>
    <t>012-2562
Пристройка к существующему зданию Государственного бюджетного образовательного учреждения Центр образования "Московская экспериментальная школа" по адресу: Херсонская ул., д. 30, корп. 2</t>
  </si>
  <si>
    <t>2015
сентябрь</t>
  </si>
  <si>
    <t>16.05.2024</t>
  </si>
  <si>
    <t>012-2717
БНК на 300 мест к ГОУ средняя общеобразовательная школа № 1495, Святоозерская ул., д.17</t>
  </si>
  <si>
    <t>15.01.2022</t>
  </si>
  <si>
    <t>Строительство приостановлено</t>
  </si>
  <si>
    <t>26.03.2021</t>
  </si>
  <si>
    <t>08.12.2020</t>
  </si>
  <si>
    <t>012-1360
Школа на 550 мест на месте сноса аварийного здания  школы (бывшая школа №643), Хорошевское шоссе, д. 21</t>
  </si>
  <si>
    <t>30.04.2016</t>
  </si>
  <si>
    <t>18.08.2020</t>
  </si>
  <si>
    <t>20.12.2022</t>
  </si>
  <si>
    <t>012-2732
БНК на 200 мест к ГОУ средняя общеобразовательная школа № 2031, Дмитриевского ул., д.13, район Косино-Ухтомский</t>
  </si>
  <si>
    <t>12.06.2022</t>
  </si>
  <si>
    <t>08.12.2021</t>
  </si>
  <si>
    <t>05.05.2020</t>
  </si>
  <si>
    <t>Проектирование приостановлено</t>
  </si>
  <si>
    <t>02.12.2023</t>
  </si>
  <si>
    <t>16.05.2020</t>
  </si>
  <si>
    <t>22.12.2020</t>
  </si>
  <si>
    <t>013-1373
Начальная школа на 400 мест, Мичуринский проспект, вл. 15, корп. 2</t>
  </si>
  <si>
    <t>28.12.2017</t>
  </si>
  <si>
    <t>014-2200
Школа на 550 мест, ул. Твардовского, вл. 2-14</t>
  </si>
  <si>
    <t>27.12.2018</t>
  </si>
  <si>
    <t>15.12.2023</t>
  </si>
  <si>
    <t>012-0281
Пристройка на 325 мест к школе №732, район Кунцево, кв. 20, ШК-2 (ул. Ельнинская, д. 10)</t>
  </si>
  <si>
    <t>012-1757
Пристройка на 200 мест с переходом (зимний сад) к ГБОУ гимназия № 1543, ул. 26 Бакинских Комиссаров, д. 3, корп. 5</t>
  </si>
  <si>
    <t>06.10.2015</t>
  </si>
  <si>
    <t>012-2246
Школа на 675 мест, район Куркино, мкр. 11, корп. 2</t>
  </si>
  <si>
    <t>012-3448
Пристройка к школе № 46 на 400 мест, район Обручевский, мкр.42а, корп. 14, ул. Обручева, д. 28а</t>
  </si>
  <si>
    <t>20.10.2017</t>
  </si>
  <si>
    <t>013-0052
Школа на 550 мест, пересечение ул. Волынской и ул. Авиаторов</t>
  </si>
  <si>
    <t>30.08.2018</t>
  </si>
  <si>
    <t>14.12.2020</t>
  </si>
  <si>
    <t>015-0173
Школа на 825 мест, Дмитровское шоссе, вл. 167, корп. 13</t>
  </si>
  <si>
    <t>15.06.2022</t>
  </si>
  <si>
    <t>31.08.2021</t>
  </si>
  <si>
    <t>014-1925
Школа на 550 мест, ул. Барклая, вл. 5  (на месте сноса здания школы № 700) с инженерной подготовкой территории</t>
  </si>
  <si>
    <t>16.09.2016</t>
  </si>
  <si>
    <t>04.12.2021</t>
  </si>
  <si>
    <t>18.12.2020</t>
  </si>
  <si>
    <t>07.11.2020</t>
  </si>
  <si>
    <t>012-0006
БНК на 325 мест к ГБОУ средней общеобразовательной школе №1380, район Северное Медведково, ул. Тихомирова, д. 10</t>
  </si>
  <si>
    <t>09.07.2022</t>
  </si>
  <si>
    <t>11.06.2022</t>
  </si>
  <si>
    <t>016-0900
Учебный корпус на 550 мест с дошкольным отделением на 250 мест, район Крюково, мкр 20</t>
  </si>
  <si>
    <t>28.11.2018</t>
  </si>
  <si>
    <t>30.12.2023</t>
  </si>
  <si>
    <t>012-0513
Пристройка на 225 мест к ГОУ Лицей "Вторая школа"  район Гагаринский,  ул. Фотиевой, д.18</t>
  </si>
  <si>
    <t>012-2984
Пристройка на 225 мест к Гимназии № 1514, район Ломоносовский, мкр.18, ул. Крупской, д. 12</t>
  </si>
  <si>
    <t>23.12.2020</t>
  </si>
  <si>
    <t>10.03.2021</t>
  </si>
  <si>
    <t>10.06.2022</t>
  </si>
  <si>
    <t>29.08.2021</t>
  </si>
  <si>
    <t>27.12.2022</t>
  </si>
  <si>
    <t>012-3694
БНК на 300 мест к школе № 550, район Чертаново Северное, корп. 809а, 810</t>
  </si>
  <si>
    <t>14.03.2016</t>
  </si>
  <si>
    <t>012-4165
Пристройка на 350 мест к школе № 667,Востряковский проезд, д. 13А, район Бирюлево Западное</t>
  </si>
  <si>
    <t>03.08.2016</t>
  </si>
  <si>
    <t>012-2699
Школа на 550 мест, район Академический, кв. 12, корп. 17</t>
  </si>
  <si>
    <t>013-1370
Школа на 550 мест, Южное Бутово, мкр. Захарьино</t>
  </si>
  <si>
    <t>01.10.2016</t>
  </si>
  <si>
    <t>012-0730
Школа на 1000 мест, район Обручевский, кв. 37, корп. 11</t>
  </si>
  <si>
    <t>05.09.2016</t>
  </si>
  <si>
    <t>014-2197
Школа на 700 мест, Ленинградский проспект, вл. 39</t>
  </si>
  <si>
    <t>25.07.2022</t>
  </si>
  <si>
    <t>012-2358
Школа на 650 мест (на месте сноса здания школы № 709, ДЮЦ), район Северный, ул. 7-я Северная Линия, д. 13, стр. 1,2,3, мкр. 4АБ</t>
  </si>
  <si>
    <t>012-2716
Школа №439 на 550 мест, ул. Басовская, д. 7</t>
  </si>
  <si>
    <t>012-3124
Пристройка к Гимназии №1599 (бывшая школа № 1209) на 250 мест с подготовкой территории, сносом гаражей в границах участка и санитарно-защитной зоне, ул. Зеленодольская, д. 32, корп. 6</t>
  </si>
  <si>
    <t>11.09.2023</t>
  </si>
  <si>
    <t>ТАО</t>
  </si>
  <si>
    <t>02.11.2020</t>
  </si>
  <si>
    <t>012-2084
Средняя и старшая школа (II и III ступени) на 19 классов (475 учащихся), район Покровское-Стрешнево, ул. Большая Набережная, вл. 23</t>
  </si>
  <si>
    <t>12.07.2022</t>
  </si>
  <si>
    <t>015-0178
Школа на 550 мест, Митинская ул., вл.30</t>
  </si>
  <si>
    <t>21.08.2022</t>
  </si>
  <si>
    <t>23.09.2022</t>
  </si>
  <si>
    <t>14.05.2024</t>
  </si>
  <si>
    <t>14.03.2023</t>
  </si>
  <si>
    <t>14.02.2024</t>
  </si>
  <si>
    <t>30.01.2023</t>
  </si>
  <si>
    <t>012-3571
Школа на 825 мест по адресу: ул.Юровская, вл. 99 с автономным источником тепла</t>
  </si>
  <si>
    <t>23.05.2017</t>
  </si>
  <si>
    <t>012-0407
БНК на 300 мест к школе № 1716, ул. Верхние Поля, д. 40, корп. 2</t>
  </si>
  <si>
    <t>29.11.2021</t>
  </si>
  <si>
    <t>26.08.2021</t>
  </si>
  <si>
    <t>016-0899
Учебный корпус на 400 мест,  район Строгино,ул. Исаковского, вл. 29, корп. 1</t>
  </si>
  <si>
    <t>28.03.2019</t>
  </si>
  <si>
    <t>012-2978
Школа на 300 мест, район Зюзино, кв. 10А, ул. Болотниковская , вл. 36А</t>
  </si>
  <si>
    <t>2013
октябрь</t>
  </si>
  <si>
    <t>01.08.2021</t>
  </si>
  <si>
    <t>012-1680
Школа на 825 мест, Загорье,  мкр.3</t>
  </si>
  <si>
    <t>015-0545
Экспериментальная школа на 2100 мест, район Некрасовка, кв. 11</t>
  </si>
  <si>
    <t>25.08.2017</t>
  </si>
  <si>
    <t>015-0175
Школа на 1100 мест, район Некрасовка, кв. 7</t>
  </si>
  <si>
    <t>012-3428
Дошкольное отделение на 300 мест к школе № 481, район Нижегородский, Нижегородская ул., д. 75</t>
  </si>
  <si>
    <t>012-2159
БНК на 125 мест к школе № 1935, ул. Авиаконструктора Миля, д. 18, корп. 2</t>
  </si>
  <si>
    <t>013-1362
Школа на 2500 мест на территории публичного акционерного общества «Завод имени И.А.Лихачёва»</t>
  </si>
  <si>
    <t>05.09.2019</t>
  </si>
  <si>
    <t>15.02.2022</t>
  </si>
  <si>
    <t>013-1456
Школа на 550 мест в районе Молжаниново, ул. Синявинская, вл.11 (участок №2) с устройством спортивного ядра на территории природного комплекса</t>
  </si>
  <si>
    <t>012-3559
Школа на 550 мест, Земельный участок, ул. Радио, д. 11</t>
  </si>
  <si>
    <t>013-1455
Школа на 550 мест в районе Молжаниново, ул.Синявинская, вл.11 (участок № 1)</t>
  </si>
  <si>
    <t>012-3489
ДОУ на 150 мест, район Куркино, ул. Воротынская, вл. 12, корп.2*</t>
  </si>
  <si>
    <t>012-2657
Школа на 450 мест, район Войковский, ул. Нарвская, вл. 1А (комплексная застройка)</t>
  </si>
  <si>
    <t>07.07.2022</t>
  </si>
  <si>
    <t>013-0055
Школа на 550 мест, ул. Базовская, вл. 15, корп. 13</t>
  </si>
  <si>
    <t>012-3755
Пристройка на 375 мест к школе № 593 по адресу: ул. Живописная, д. 11, корп. 2</t>
  </si>
  <si>
    <t>012-3020
БНК на 300 мест к школе №17, ул. Введенского, д. 28</t>
  </si>
  <si>
    <t>21.08.2023</t>
  </si>
  <si>
    <t>015-0253
Жилой дом, район Бабушкинский, ул. Летчика Бабушкина, вл. 41</t>
  </si>
  <si>
    <t>013-1408
Жилой дом с инженерной подготовкой территории, район Котловка, кв. 18, корп. 1</t>
  </si>
  <si>
    <t>012-4224
Жилой дом Пресненский Вал ул. вл. 14 корп. 5</t>
  </si>
  <si>
    <t>013-0013
Жилой дом, Пресненский Вал ул., вл. 14, корп. 4</t>
  </si>
  <si>
    <t>012-3166
Жилой дом  с инженерными сетями и благоустройством территории, проспект Вернадского, кв. 34-35, корп. 16</t>
  </si>
  <si>
    <t>012-3481
Жилой дом со встроенно-пристроенной подземной автостоянкой, проспект Вернадского, кв. 32-33, корп. 8</t>
  </si>
  <si>
    <t>012-2008
Жилой дом с инженерными коммуникациями и благоустройством,район Старое Крюково, город Зеленоград, мкр. 8., корп. 829</t>
  </si>
  <si>
    <t>015-0491
Жилой дом, район Северное Измайлово, ул. 5-я Парковая, д.62, корп.1 и  корп.2</t>
  </si>
  <si>
    <t>30.05.2017</t>
  </si>
  <si>
    <t>012-1441
Жилой дом, район Северное Медведково, мкр. 11-11а, корп. 64а</t>
  </si>
  <si>
    <t>012-2229
Жилой дом, Район Кунцево, кв. 20, корп. 15б (Ельнинская ул., вл. 8Б)</t>
  </si>
  <si>
    <t>012-1234
Жилой дом с подземной автостоянкой, с инженерными сетями, освоением территории, благоустройством и озеленением территории, район Марьина Роща, мкр.13-17, корп. 71</t>
  </si>
  <si>
    <t>012-0755
Жилой дом, Район Марьина роща, мкр. Г9, корп. 58</t>
  </si>
  <si>
    <t>013-0045
Жилой дом (с инженерной подготовкой территории, со сносом зданий жилых домов по проезду Русанова д.11, корп.1, корп.2 и перекладкой инженерных коммуникаций) по адресу: район Свиблово, мкр. 23, корп. 56</t>
  </si>
  <si>
    <t>012-2080
Жилой дом, район Кунцево, кв. 20, корп.29</t>
  </si>
  <si>
    <t>012-3758
Жилой дом с сетями инженерно-технического обеспечения, благоустройством и озеленением территории, район Бескудниковский, мкр.7, корп.2</t>
  </si>
  <si>
    <t>2013
февраль</t>
  </si>
  <si>
    <t>07.12.2023</t>
  </si>
  <si>
    <t>012-2577
ДОУ на 100 мест на территории  ДОУ №1645, Студеный проезд д.10А, район Северное Медведково</t>
  </si>
  <si>
    <t>012-2321
ДОУ на 220 мест, Герасима Курина ул., д.30, корп.2 (на месте сноса здания ДОУ на 60 мест)*</t>
  </si>
  <si>
    <t>07.08.2020</t>
  </si>
  <si>
    <t>013-1318
ДОУ на 200 мест, район Северный, Дмитровское шоссе, вл. 165, корп. 5</t>
  </si>
  <si>
    <t>09.09.2018</t>
  </si>
  <si>
    <t>015-0162
ДОУ на 350 мест, Дмитровское шоссе, вл. 167, корп. 14</t>
  </si>
  <si>
    <t>015-0163
ДОУ на 200 мест, Дмитровское шоссе, вл. 167, корп. 15А</t>
  </si>
  <si>
    <t>013-0017
ДОУ на 220 мест, ул. Петрозаводская ул., вл. 14 (освоение территории)</t>
  </si>
  <si>
    <t>27.03.2017</t>
  </si>
  <si>
    <t>012-1525
ДОУ на 220 мест, 11-я Парковая ул., д.44А,  район Северное Измайлово (ведомственный недействующий ДОУ, имущественный комплекс которого  передан в собственность города Москвы) *</t>
  </si>
  <si>
    <t>012-0863
ДОУ  по адресу: Ярославское шосссе, вл.36 (КП "МЦДСО")</t>
  </si>
  <si>
    <t>2012
июнь</t>
  </si>
  <si>
    <t>012-2461
ДОУ на 125 мест, ул.Генерала Глаголева, д.5, стр.3, район Хорошево-Мневники*</t>
  </si>
  <si>
    <t>2012
июль</t>
  </si>
  <si>
    <t>012-1232
ДОУ на 125 мест, 1-й Курьяновский проезд, вл. 21, корп. 1 (на месте сноса здания ДОУ № 774) *</t>
  </si>
  <si>
    <t>2012
август</t>
  </si>
  <si>
    <t>03.12.2022</t>
  </si>
  <si>
    <t>04.02.2022</t>
  </si>
  <si>
    <t>16.07.2022</t>
  </si>
  <si>
    <t>20.12.2021</t>
  </si>
  <si>
    <t>015-0581
ДОУ на 200 мест, Крюково, мкр. 16</t>
  </si>
  <si>
    <t>27.06.2019</t>
  </si>
  <si>
    <t>014-0338
ДОУ на 225 мест, район Молжаниновский, ул. Синявинская, вл. 11 (участок №1)</t>
  </si>
  <si>
    <t>013-1315
ДОУ на 225 мест, район Северный, Челобитьевское шоссе, вл.4</t>
  </si>
  <si>
    <t>012-1502
ДОУ вместимостью не менее 125 мест, Зоологический пер., д. 10А (на месте сноса здания отселенного ДОУ № 521)</t>
  </si>
  <si>
    <t>23.10.2018</t>
  </si>
  <si>
    <t>012-0932
ДОУ на 225 мест, Можайское шоссе, д.38/6 (с благоустройством территории двух примыкающих ДОУ)</t>
  </si>
  <si>
    <t>18.09.2015</t>
  </si>
  <si>
    <t>012-1043
ДОУ на 125 мест (на территории  ДОУ №1867), Ясный проезд, вл. 10, корп. 2</t>
  </si>
  <si>
    <t>015-0166
ДОУ на 225 мест, район Некрасовка, кв. 5</t>
  </si>
  <si>
    <t>015-0541
ДОУ на 350 мест, район Некрасовка, кв. 11 (участок 1)</t>
  </si>
  <si>
    <t>20.06.2018</t>
  </si>
  <si>
    <t>015-0544
ДОУ на 350 мест, Некрасовка, кв. 6</t>
  </si>
  <si>
    <t>2019
январь</t>
  </si>
  <si>
    <t>24.01.2019</t>
  </si>
  <si>
    <t>012-3163
ДОУ на 350 мест, район Захарьино, корп.23,25, мкр.1</t>
  </si>
  <si>
    <t>012-2682
ДОУ на 220 мест, ул. Болотниковская, вл.36А, кв.10А (для обеспечения жилой застройки)*</t>
  </si>
  <si>
    <t>012-2108
ДОУ на 125 мест, ул. Митинская, вл.15</t>
  </si>
  <si>
    <t>012-0671
БНК на 300 мест, ул. Радио, д. 11</t>
  </si>
  <si>
    <t>012-2442
ДОУ на 125 мест, район Строгино, мкр. 14а, проектируемый  проезд 5433 (на свободной территории)*</t>
  </si>
  <si>
    <t>012-1719
ДОУ на 220 мест  (на месте сноса здания ДОУ № 568), Локомотивный проезд, д. 3а</t>
  </si>
  <si>
    <t>012-3343
ДОУ на 125 мест, ул. Зеленодольская, вл. 9, район Рязанский (на свободном участке (0,5 га)*</t>
  </si>
  <si>
    <t>012-1037
ДОУ на 125 мест, ул. Часовая, вл. 19-21, район Аэропорт*</t>
  </si>
  <si>
    <t>012-1534
ДОУ на 95 мест, ул. Фестивальная, вл. 32 (на месте  снесенного здания жилого дома)  (завершение работ)*</t>
  </si>
  <si>
    <t>2011</t>
  </si>
  <si>
    <t>2011
декабрь</t>
  </si>
  <si>
    <t>012-3749
ДОУ на 125 мест, Маршала Жукова ул., вл. 25, корп. 2, район Хорошево-Мневники (на свободной территории)*</t>
  </si>
  <si>
    <t>2012
январь</t>
  </si>
  <si>
    <t>012-0597
ДОУ на 125 мест, ул. Выборгская, вл. 4, район Войковский*</t>
  </si>
  <si>
    <t>2012
март</t>
  </si>
  <si>
    <t>012-1694
ДОУ на 125 мест со встроенным плавательным бассейном, Щелковский проезд., вл. 1а, район Северное Измайлово*</t>
  </si>
  <si>
    <t>012-0634
ДОУ на 125 мест, район Куркино, мкр.11, Новокуркинское шоссе,вл.51, к.2 (на свободной территории)*</t>
  </si>
  <si>
    <t>012-2512
ДОУ на 125 мест, ул. Озерная, д.25, корп. 2,район Очаково-Матвеевское, 7Г*</t>
  </si>
  <si>
    <t>014-0388
ДОУ на 300 мест, район Южное Бутово, мкр. Щербинка, ул. Маршала Савицкого, напротив вл. 16-18</t>
  </si>
  <si>
    <t>014-2194
ДОУ на 225 мест, район Кунцево, кв. 20</t>
  </si>
  <si>
    <t>24.08.2016</t>
  </si>
  <si>
    <t>012-0603
ДОУ на 220 мест, ул. Петрозаводская, вл. 14 (на месте сноса здания жилого дома)</t>
  </si>
  <si>
    <t>012-3644
ДОУ на 300 мест,  район Бескудниковский, мкр.6, корп.15</t>
  </si>
  <si>
    <t>012-0182
ДОУ на 220 мест (на объединенной территории участков: ул. Михалковская, д.18А и д. 20А, на месте сноса зданий действующего Детского сада № 2742 и Центра эстетического воспитания детей)*</t>
  </si>
  <si>
    <t>012-0351
ДОУ на 225 мест, Дубнинская ул., вл.34, корп. Б</t>
  </si>
  <si>
    <t>012-0302
ДОУ на 125 мест, 1-й Войковский проезд, д.12А (на месте сноса здания недействующего ДОУ)*</t>
  </si>
  <si>
    <t>012-0936
ДОУ на 220 мест, Очаковское шоссе, вл. 9, район Очаково-Матвеевское  (на свободной территории (0,77 га)*</t>
  </si>
  <si>
    <t>012-1928
ДОУ на 125 мест, ул. Генерала Тюленева, вл.37, район  Теплый Стан (на свободной территории (0,5 га) *</t>
  </si>
  <si>
    <t>012-3420
ДОУ на 125 мест, район Зюзино, кв. 42, ул. Херсонская, вл. 5, корп. 1*</t>
  </si>
  <si>
    <t>012-0437
ДОУ на 190 мест, район Куркино, мкр.2В*</t>
  </si>
  <si>
    <t>012-0980
ДОУ на 280 мест, ул. Радио, вл. 11</t>
  </si>
  <si>
    <t>012-0417
ДОУ на 125 мест, район Нагатинский Затон, мкр.11, к.6 *</t>
  </si>
  <si>
    <t>2012
апрель</t>
  </si>
  <si>
    <t>012-0896
ДОУ на 220 мест, ул. В. Первомайская, д.67 (на месте сноса здания бывшего  недействующего ДОУ)*</t>
  </si>
  <si>
    <t>2013
август</t>
  </si>
  <si>
    <t>012-2609
ДОУ на 125 мест со встроенным плавательным бассейном, по адресу Лыковская 2-я ул. вл. 63Б, район Строгино*</t>
  </si>
  <si>
    <t>012-0039
ДОУ на 220 мест, район Северное Медведково, мкр. 10-10А, корп. 23*</t>
  </si>
  <si>
    <t>012-1359
ДОУ на 220 мест, район Лефортово, ул. Лефортовский вал, д.24А</t>
  </si>
  <si>
    <t>012-1543
ДОУ на 125 мест по адресу: ул. Болотниковская, вл. 52*</t>
  </si>
  <si>
    <t>012-0299
ДОУ на 220 мест, ул. Нарвская, вл. 1А, корп. 6*</t>
  </si>
  <si>
    <t>012-0732
ДОУ на 125 мест, 1-й Курьяновский проезд, вл. 21, корп. 2 (на месте сноса здания ДОУ № 774)*</t>
  </si>
  <si>
    <t>012-2253
ДОУ на 75 мест по адресу: район Митино, Муравская ул., вл.15-17 (с. Рождествено, к.5)*</t>
  </si>
  <si>
    <t>012-1626
ДОУ на 220 мест, ул. Аллея Жемчуговой, д. 5, корп. 3, 4, района Вешняки*</t>
  </si>
  <si>
    <t>012-2076
ДОУ на 150 мест, район Куркино, ул. Воротынская, вл. 29*</t>
  </si>
  <si>
    <t>10.12.2023</t>
  </si>
  <si>
    <t>012-0832
ДОУ на 125 мест, Щелковское шоссе, вл. 88, корп.18,  район Северное Измайлово</t>
  </si>
  <si>
    <t>012-4133
ДОУ на 125 мест, ул. 3-я Радиаторская, д. 7 (на месте сноса здания ДОУ)</t>
  </si>
  <si>
    <t>012-0221
ДОУ на 220 мест, Генерала Глаголева ул., д. 30, корп.6, район Хорошево-Мневники (на месте сноса здания бывшего ведомственного  ДОУ № 1731) *</t>
  </si>
  <si>
    <t>2012
май</t>
  </si>
  <si>
    <t>012-3803
ДОУ на 220 мест, на объединенной территории: район Войковский, 5-й Войковский проезд, д.10А (на месте сноса здания ДОУ №637)*</t>
  </si>
  <si>
    <t>2013
март</t>
  </si>
  <si>
    <t>012-2938
ДОУ на 350 мест, объединенная территория на сносе зданий ДОУ №67, ул. Маршала Тухачевского, д. 39, корп. 2 и ДОУ №125, бульвар Генерала Карбышева, д.17, корп. 2</t>
  </si>
  <si>
    <t>012-2436
ДОУ на 125 мест, район Северное Медведково, мкр.6, к.60 (на месте  сноса здания жилого дома)*</t>
  </si>
  <si>
    <t>012-3091
ДОУ на 220 мест, ул. Горчакова, вл.25, район Южное Бутово (на свободной территории) *</t>
  </si>
  <si>
    <t>012-0828
ДОУ на 300 мест, ул. Базовская, вл. 15, корп. 12 (экспериментальный объект)</t>
  </si>
  <si>
    <t>012-3580
ДОУ (дошкольное отделение) на 250 мест ГБОУ города Москвы лицея № 1571 с группой кратковременного пребывания, район Северное Тушино, ул. Свободы, вл. 63</t>
  </si>
  <si>
    <t>012-0756
ДОУ на 150 мест, район Академический, ул. Большая Черемушкинская, вл. 36-38</t>
  </si>
  <si>
    <t>012-1781
ДОУ на 280 мест, район Головинский, ул. Солнечногорская, д.17а (на месте сноса здания бывшего  недействующего ДОУ)</t>
  </si>
  <si>
    <t>16.06.2022</t>
  </si>
  <si>
    <t>012-2380
ДОУ на 220 мест на объединенной территории ул. Новогиреевская, вл.6А и 6Б( на месте сноса здания по адресу: вл. И15946А и здания недействующего ДОУ по адресу:вл.6Б</t>
  </si>
  <si>
    <t>12.04.2016</t>
  </si>
  <si>
    <t>013-0049
ДОУ на 225 мест, район Некрасовка, Люберецкие поля (1 очередь), кв. 8А, корп. Д8 (на свободной территории)</t>
  </si>
  <si>
    <t>012-3404
ДОУ на 280 мест,  район Бескудниковский, мкр.7, корп.11</t>
  </si>
  <si>
    <t>2015
июль</t>
  </si>
  <si>
    <t>014-0385
ДОУ на 300 мест, район Молжаниновский, ул. Синявинская, вл. 11 (участок №2)</t>
  </si>
  <si>
    <t>24.05.2016</t>
  </si>
  <si>
    <t>014-0343
ДОУ на 250 мест, район Хорошевский, Хорошевское шоссе, д. 38 (участок № 1), (Ходынский бульвар, участок № 1)</t>
  </si>
  <si>
    <t>27.12.2016</t>
  </si>
  <si>
    <t>014-0344
ДОУ на 250 мест, район Хорошевский, Хорошевское шоссе, д. 38 (участок № 2), (Ходынский бульвар, участок № 2)</t>
  </si>
  <si>
    <t>014-0345
ДОУ на 150 мест с группой кратковременного пребывания на 20 мест Западное Дегунино мкр. 11-11А</t>
  </si>
  <si>
    <t>16.04.2022</t>
  </si>
  <si>
    <t>17.12.2022</t>
  </si>
  <si>
    <t>014-1956
ДОУ на 200 мест, Рязанский район, Васильцовский стан, вл. 8</t>
  </si>
  <si>
    <t>29.04.2017</t>
  </si>
  <si>
    <t>015-0164
ДОУ на 200 мест, Дмитровское шоссе, вл. 167, корп. 16А</t>
  </si>
  <si>
    <t>24.08.2021</t>
  </si>
  <si>
    <t>28.09.2021</t>
  </si>
  <si>
    <t>012-3638
ДОУ на 95 мест со встроенным плавательным бассейном, Дыбенко ул. вл. 26Б, район Ховрино*</t>
  </si>
  <si>
    <t>16.12.2025</t>
  </si>
  <si>
    <t>015-0165
ДОУ на 350 мест, район Некрасовка, кв. 4</t>
  </si>
  <si>
    <t>015-0167
ДОУ на 150 мест, район Некрасовка, кв. 7</t>
  </si>
  <si>
    <t>25.06.2022</t>
  </si>
  <si>
    <t>012-3304
ДОУ на 220 мест, Каширское шоссе, вл.38, к.2, район Москворечье-Сабурово (на месте сноса здания ДОУ № 2273-1,289 га)</t>
  </si>
  <si>
    <t>012-2587
ДОУ на 350 мест, мкр.Загорье, район Бирюлево Восточное</t>
  </si>
  <si>
    <t>013-1321
ДОУ на 200 мест,  район Филевский парк, ул. Тучковская, д. 5, стр. 1 (на месте сноса существующего ДОУ)</t>
  </si>
  <si>
    <t>23.06.2016</t>
  </si>
  <si>
    <t>013-0980
ДОУ на 300 мест, пересечение ул. Волынской и ул. Авиаторов</t>
  </si>
  <si>
    <t>22.11.2017</t>
  </si>
  <si>
    <t>012-3869
ДОУ на 200 мест, ул. Маршала Новикова, вл. 9</t>
  </si>
  <si>
    <t>30.12.2018</t>
  </si>
  <si>
    <t>012-1996
ДОУ на 125 мест, район Тимирязевский, ул. Дубки, д. 15</t>
  </si>
  <si>
    <t>012-1191
ДОУ на 300 мест, Полярная ул., вл.7, к.3 (на месте сноса аварийного здания ДОУ)</t>
  </si>
  <si>
    <t>015-0540
ДОУ на 225 мест, Некрасовка, кв. 10</t>
  </si>
  <si>
    <t>29.08.2018</t>
  </si>
  <si>
    <t>012-3532
ДОУ на 100 мест (на территории  ДОУ по адресу: ул.Ботаническая, д.5А, мкр.52), район Марфино</t>
  </si>
  <si>
    <t>012-1228
ДОУ на 125 мест со встроенным плавательным бассейном,  ул. Каховка вл. 23, квартал 40 корп. 17*</t>
  </si>
  <si>
    <t>012-0929
ДОУ на 220 мест, 15-я Парковая ул., д.22 (на месте сноса  здания ДОУ №542)*</t>
  </si>
  <si>
    <t>012-3536
ДОУ на 125 мест, ул.Уткина, район Соколиная гора, д.39б *</t>
  </si>
  <si>
    <t>012-1481
ДОУ на 95 мест, проезд Дежнева, д.8, к.3,  район Южное Медведково (на территории ДОУ № 1606)</t>
  </si>
  <si>
    <t>2014
сентябрь</t>
  </si>
  <si>
    <t>07.04.2023</t>
  </si>
  <si>
    <t>31.05.2023</t>
  </si>
  <si>
    <t>014-0407
Административное здание, район Раменки</t>
  </si>
  <si>
    <t>19.12.2019</t>
  </si>
  <si>
    <t>016-3789
Административное здание со сносом существующих строений по адресу: ул. Каланчевская, д. 43, стр. 1-1а</t>
  </si>
  <si>
    <t>10.08.2018</t>
  </si>
  <si>
    <t>017-0345
Административное здание со сносом существующих строений по адресу: ул. Б. Черкизовская, д.12, стр.1, 1А, 2, 3, 4, 7</t>
  </si>
  <si>
    <t>06.02.2022</t>
  </si>
  <si>
    <t>06.01.2022</t>
  </si>
  <si>
    <t>ТиНАО</t>
  </si>
  <si>
    <t>02.12.2020</t>
  </si>
  <si>
    <t>09.12.2021</t>
  </si>
  <si>
    <t>017-0240
Некрасовка, Люберецкие поля аэрации, кв. 17, корп.10</t>
  </si>
  <si>
    <t>23.08.2019</t>
  </si>
  <si>
    <t>017-0239
Некрасовка, Люберецкие поля аэрации, кв. 17, корп.9</t>
  </si>
  <si>
    <t>12.08.2019</t>
  </si>
  <si>
    <t>017-0238
Некрасовка, Люберецкие поля аэрации, кв. 17, корп.8</t>
  </si>
  <si>
    <t>16.08.2019</t>
  </si>
  <si>
    <t>017-0237
Некрасовка, Люберецкие поля аэрации, кв. 17, корп.7</t>
  </si>
  <si>
    <t>29.08.2019</t>
  </si>
  <si>
    <t>017-0236
Некрасовка, Люберецкие поля аэрации, кв. 17, корп.6б</t>
  </si>
  <si>
    <t>11.06.2019</t>
  </si>
  <si>
    <t>017-0235
Некрасовка, Люберецкие поля аэрации, кв. 17, корп.6а</t>
  </si>
  <si>
    <t>017-0234
Некрасовка, Люберецкие поля аэрации, кв. 17, корп.5в</t>
  </si>
  <si>
    <t>017-0233
Некрасовка, Люберецкие поля аэрации, кв. 17, корп.5б</t>
  </si>
  <si>
    <t>017-0232
Некрасовка, Люберецкие поля аэрации, кв. 17, корп.5а</t>
  </si>
  <si>
    <t>017-0231
Некрасовка, Люберецкие поля аэрации, кв. 17, корп.4в</t>
  </si>
  <si>
    <t>27.12.2019</t>
  </si>
  <si>
    <t>017-0230
Некрасовка, Люберецкие поля аэрации, кв. 17, корп.4б</t>
  </si>
  <si>
    <t>017-0229
Некрасовка, Люберецкие поля аэрации, кв. 17, корп.4а</t>
  </si>
  <si>
    <t>017-0228
Некрасовка, Люберецкие поля аэрации, кв. 17, корп.3б</t>
  </si>
  <si>
    <t>017-0227
Некрасовка, Люберецкие поля аэрации, кв. 17, корп.3а</t>
  </si>
  <si>
    <t>017-0226
Некрасовка, Люберецкие поля аэрации, кв. 17, корп.2б</t>
  </si>
  <si>
    <t>017-0225
Некрасовка, Люберецкие поля аэрации, кв. 17, корп.2а</t>
  </si>
  <si>
    <t>017-0224
Некрасовка, Люберецкие поля аэрации, кв. 17, корп.1</t>
  </si>
  <si>
    <t>015-0088
улица Мнёвники, вл. 15,11, Демьяна Бедного ул., вл.5 (К-12; К-13-14) Жилой комплекс со встроенно-пристроенными помещениями общественного назначения без подземной автостоянки Город</t>
  </si>
  <si>
    <t>014-1965
Жилой дом, Бутырский, мкр.78, корп. 71А 2 этап (гараж)</t>
  </si>
  <si>
    <t>013-1535
Жилой дом ул. Базовская, вл.15, корп. 9</t>
  </si>
  <si>
    <t>013-1534
Жилой дом Ул. Базовская., вл.15, корп. 9А</t>
  </si>
  <si>
    <t>013-1138
Жилой дом, Кунцево, кв.18, к.4</t>
  </si>
  <si>
    <t>012-3731
Жилой дом, район Некрасовка, территория иловых площадок Люберецкой станции аэрации (1 очередь строительства), кв. 12А, корп. 6</t>
  </si>
  <si>
    <t>012-3506
Жилой дом, район Некрасовка территория иловых площадок Люберецкой станции аэрации (1-я очередь строительства), кв. 12А, корп.5</t>
  </si>
  <si>
    <t>012-3338
Жилой дом, Люберецкие поля аэрации, кв. 8, корп. 7 (1 очередь)</t>
  </si>
  <si>
    <t>012-3251
Жилой дом с инженерными коммуникациями, благоустройством территории, район Коньково, кв. 44-47, корп.16</t>
  </si>
  <si>
    <t>012-2923
Жилой дом с 1-ым нежилым этажом и подземной автостоянкой (ГР6), инженерными сетями и благоустройством территории город Зеленоград,  Крюково, мкр. 20, корп.2037</t>
  </si>
  <si>
    <t>012-2881
Жилой дом, Люберецкие поля аэрации, кв. 8, корп. 5 (1 очередь)</t>
  </si>
  <si>
    <t>012-2796
Жилой дом,  район Некрасовка, территория иловых площадок Люберецкой станции аэрации (1 очередь строительства), кв. 12А, корп. 1</t>
  </si>
  <si>
    <t>012-2045
Жилой дом, Люберецкие поля аэрации, кв. 8, корп. 8 (1 очередь)</t>
  </si>
  <si>
    <t>012-2032
Жилой дом, Люберецкие поля аэрации, кв. 8, корп. 4 (1 очередь)</t>
  </si>
  <si>
    <t>012-1940
Жилой дом, район Некрасовка, территория иловых площадок Люберецкой станции аэрации (1 очередь строительства), кв.12А, корп. 2</t>
  </si>
  <si>
    <t>012-1932
Жилой дом, район Бескудниковский, мкр. 7, корп. 9</t>
  </si>
  <si>
    <t>012-1922
Жилой дом, Люберецкие поля аэрации, кв. 8, корп. 6 (1 очередь)</t>
  </si>
  <si>
    <t>012-1032
Жилой дом, район Некрасовка,  территория иловых площадок Люберецкой станции аэрации (1 очередь строительства), кв.12А, корп. 4</t>
  </si>
  <si>
    <t>012-1002
Жилой дом, район Некрасовка, территория иловых площадок Люберецкой станции аэрации (1 очередь строительства), кв. 12А, корп. 3</t>
  </si>
  <si>
    <t>012-0322
Жилой дом с инженерными сетями, благоустройством и озеленением территории, район Гольяново, кв.1-2, корп.3</t>
  </si>
  <si>
    <t>2016
январь</t>
  </si>
  <si>
    <t>10.08.2016</t>
  </si>
  <si>
    <t>012-0314
Жилой дом, район Бескудниковский, мкр. 7, корп. 7-8</t>
  </si>
  <si>
    <t>Дата ввода</t>
  </si>
  <si>
    <t>Перечень объектов, планируемых к вводу в 2020 году</t>
  </si>
  <si>
    <t>Район</t>
  </si>
  <si>
    <t>2.</t>
  </si>
  <si>
    <t>Заполнить таблицу ниже, взяв данные на вкладке "Общий перечень"</t>
  </si>
  <si>
    <t>Отрасль</t>
  </si>
  <si>
    <t>2021-2025</t>
  </si>
  <si>
    <t>3.</t>
  </si>
  <si>
    <t>К-во, шт.</t>
  </si>
  <si>
    <t>Sобщ, тыс.кв.</t>
  </si>
  <si>
    <t>1.1.</t>
  </si>
  <si>
    <t xml:space="preserve">Выделить код объекта из ячейки с наименованием на листе "Перечень объектов 2020" </t>
  </si>
  <si>
    <t>1.2.</t>
  </si>
  <si>
    <t>На лист "Перечень объектов 2020" по каждому объекту указать Дату ввода, Округ и Район. Взять данные со вкладок "Жилище"; "Образование"; "Здрав"; "Прочие ГП" (связь между таблицами осуществляется по коду объекта)</t>
  </si>
  <si>
    <t>Код объекта</t>
  </si>
  <si>
    <t>Атрибут:
Sобщ
тыс.м2</t>
  </si>
  <si>
    <t>Объекты КП "УГС", планируемые к вводу по ГП "Жилище"</t>
  </si>
  <si>
    <t>№ 
п/п</t>
  </si>
  <si>
    <t>Ввод План
директивный</t>
  </si>
  <si>
    <t>АИП</t>
  </si>
  <si>
    <t>Мощность
тыс. кв.м</t>
  </si>
  <si>
    <t>Общая 
площадь
тыс. кв.м.</t>
  </si>
  <si>
    <t>012-4112</t>
  </si>
  <si>
    <t>Тимирязевская ул., вл. 8</t>
  </si>
  <si>
    <t>Тимирязевский</t>
  </si>
  <si>
    <t>015-0477</t>
  </si>
  <si>
    <t>Долгопрудная ул., д.7</t>
  </si>
  <si>
    <t>Дмитровский</t>
  </si>
  <si>
    <t>015-0762</t>
  </si>
  <si>
    <t>Флотская ул., вл.68, к.1</t>
  </si>
  <si>
    <t>Головинский</t>
  </si>
  <si>
    <t>015-0763</t>
  </si>
  <si>
    <t>Флотская ул., вл.68, к.2</t>
  </si>
  <si>
    <t>016-3911</t>
  </si>
  <si>
    <t>Бескудниковский, кв.8,9 к. 20</t>
  </si>
  <si>
    <t>Бескудниковский</t>
  </si>
  <si>
    <t>012-2242</t>
  </si>
  <si>
    <t xml:space="preserve">Бутырский, мкр. 78, к. 66 </t>
  </si>
  <si>
    <t>Бутырский</t>
  </si>
  <si>
    <t>012-2790</t>
  </si>
  <si>
    <t>Алтуфьевский р-н, мкр.1-2,к.71</t>
  </si>
  <si>
    <t>Алтуфьевский</t>
  </si>
  <si>
    <t>016-1518</t>
  </si>
  <si>
    <t>Шереметьевская ул., вл.5,к.1</t>
  </si>
  <si>
    <t>Марьина роща</t>
  </si>
  <si>
    <t>016-1519</t>
  </si>
  <si>
    <t>Шереметьевская ул., вл.13,к.1</t>
  </si>
  <si>
    <t>016-3907</t>
  </si>
  <si>
    <t>Ивановское,мкр.40-52, к.5</t>
  </si>
  <si>
    <t>Ивановское</t>
  </si>
  <si>
    <t>016-3904</t>
  </si>
  <si>
    <t>Кузьминки, кв.116 к. 2</t>
  </si>
  <si>
    <t>Кузьминки</t>
  </si>
  <si>
    <t>015-0742</t>
  </si>
  <si>
    <t>Лефортово, кв. 3, к. 6</t>
  </si>
  <si>
    <t>Лефортово</t>
  </si>
  <si>
    <t>015-0738</t>
  </si>
  <si>
    <t>Кузьминки, кв. 115, к. 17</t>
  </si>
  <si>
    <t>015-0739</t>
  </si>
  <si>
    <t>Кузьминки, кв. 115, к. 18</t>
  </si>
  <si>
    <t>015-0744</t>
  </si>
  <si>
    <t>шоссе Фрезер, д. 7/2</t>
  </si>
  <si>
    <t>Нижегородский</t>
  </si>
  <si>
    <t>014-2161</t>
  </si>
  <si>
    <t>Судостроительная вл. 5(3), к.1</t>
  </si>
  <si>
    <t>Нагатинский Затон</t>
  </si>
  <si>
    <t>015-0249</t>
  </si>
  <si>
    <t xml:space="preserve">Чертаново-Южное мкр.26, кор. 81-82 </t>
  </si>
  <si>
    <t>Чертаново Южное</t>
  </si>
  <si>
    <t>013-1414</t>
  </si>
  <si>
    <t>Коньково, кв. 44-47, к. 12</t>
  </si>
  <si>
    <t>Коньково</t>
  </si>
  <si>
    <t>013-1415</t>
  </si>
  <si>
    <t>Коньково, кв. 44-47, к. 11</t>
  </si>
  <si>
    <t>014-1962</t>
  </si>
  <si>
    <t>Вавилова ул., д.52</t>
  </si>
  <si>
    <t>Гагаринский</t>
  </si>
  <si>
    <t>014-2166</t>
  </si>
  <si>
    <t>Береговой пр-д, вл.2;  вл.2, стр.18; вл.2, стр.19
(1 этап (481кв) - 43,2 тыс. кв. м/6,36 тыс.кв.м. Р, 
2 этап (1007) - 90,5 тыс. кв. м/13,64 тыс.кв.м. Р +300 мест ДОУ,  3 этап - набережная) 
(10 корпусов (4-в юж., 6-в сев.) или 2 корпуса по РВ)</t>
  </si>
  <si>
    <t>Филевский парк</t>
  </si>
  <si>
    <t>016-3817</t>
  </si>
  <si>
    <t>ул. Свободы, вл.67, к.5</t>
  </si>
  <si>
    <t>Северное Тушино</t>
  </si>
  <si>
    <t>016-3815</t>
  </si>
  <si>
    <t>Русаковская ул., д.6</t>
  </si>
  <si>
    <t>Красносельский</t>
  </si>
  <si>
    <t>015-0731</t>
  </si>
  <si>
    <t>Русаковская ул., д.2/1, стр.1,2</t>
  </si>
  <si>
    <t>015-0729</t>
  </si>
  <si>
    <t>Бакунинская ул., вл.60</t>
  </si>
  <si>
    <t>Басманный</t>
  </si>
  <si>
    <t>015-0730</t>
  </si>
  <si>
    <t>Верхняя Красносельская ул., вл.14Б,16В</t>
  </si>
  <si>
    <t>015-0764</t>
  </si>
  <si>
    <t>Онежская ул., вл.35, к.5</t>
  </si>
  <si>
    <t>015-0765</t>
  </si>
  <si>
    <t>Онежская ул., вл.35, к.6</t>
  </si>
  <si>
    <t>016-3905</t>
  </si>
  <si>
    <t>Бескудниковский, кв.8,9 к. 1</t>
  </si>
  <si>
    <t>015-0470</t>
  </si>
  <si>
    <t>Соболевский пр-д, д.20Б</t>
  </si>
  <si>
    <t>Коптево</t>
  </si>
  <si>
    <t>016-3903</t>
  </si>
  <si>
    <t>Бескудниковский, кв.8,9 к.24</t>
  </si>
  <si>
    <t>016-3896</t>
  </si>
  <si>
    <t>Бескудниковский, кв.8,9 к.32</t>
  </si>
  <si>
    <t>016-3895</t>
  </si>
  <si>
    <t>Лосиноостровский,мкр.3,к.53</t>
  </si>
  <si>
    <t>Лосиноостровский</t>
  </si>
  <si>
    <t>016-1516</t>
  </si>
  <si>
    <t>Останкинская ВТГ, мкр. 15,16, к. 93
(Цандера, 7)</t>
  </si>
  <si>
    <t>Останкинский</t>
  </si>
  <si>
    <t>016-1520</t>
  </si>
  <si>
    <t>Щелковское ш. д. 71, к.1 и д.73</t>
  </si>
  <si>
    <t>Гольяново</t>
  </si>
  <si>
    <t>016-3898</t>
  </si>
  <si>
    <t>Ивановское,мкр.40-52, к.2</t>
  </si>
  <si>
    <t>016-1521</t>
  </si>
  <si>
    <t>Миллионная ул., вл.3</t>
  </si>
  <si>
    <t>Богородское</t>
  </si>
  <si>
    <t>016-3909</t>
  </si>
  <si>
    <t>ул. Шумилова, влд. 4</t>
  </si>
  <si>
    <t>019-0706</t>
  </si>
  <si>
    <t>ЖС в районе Некрасовка, кв.17, к.11а</t>
  </si>
  <si>
    <t>Некрасовка</t>
  </si>
  <si>
    <t>019-0707</t>
  </si>
  <si>
    <t>ЖС в районе Некрасовка, кв.17, к.11б</t>
  </si>
  <si>
    <t>019-0708</t>
  </si>
  <si>
    <t>ЖС в районе Некрасовка, кв.17, к.11в</t>
  </si>
  <si>
    <t>015-0760</t>
  </si>
  <si>
    <t>Царицыно, мкр. 4, к. 402</t>
  </si>
  <si>
    <t>Царицыно</t>
  </si>
  <si>
    <t>015-0215</t>
  </si>
  <si>
    <t>Зюзино, кв.14, д. 3</t>
  </si>
  <si>
    <t>Зюзино</t>
  </si>
  <si>
    <t>016-3899</t>
  </si>
  <si>
    <t>Коньково, мкр.6 к.2 (Севастопольский проспект, влд. 60)</t>
  </si>
  <si>
    <t>016-3901</t>
  </si>
  <si>
    <t>Коньково, мкр.6 к.3 (ул. Введенского, влд. 13В)</t>
  </si>
  <si>
    <t>013-1420</t>
  </si>
  <si>
    <t>Фили-Давыдково, кв. 71, к. 18</t>
  </si>
  <si>
    <t>Фили-Давыдково</t>
  </si>
  <si>
    <t>015-0676</t>
  </si>
  <si>
    <t>Пр-т Вернадского, кв.32, 33, к.35</t>
  </si>
  <si>
    <t>Проспект Вернадского</t>
  </si>
  <si>
    <t>016-1522</t>
  </si>
  <si>
    <t>ул. Кастанаевская, вл. 44-48</t>
  </si>
  <si>
    <t>017-0091</t>
  </si>
  <si>
    <t>ул. Кастанаевская, вл.44-48, к.2</t>
  </si>
  <si>
    <t>016-3912</t>
  </si>
  <si>
    <t>Южное Тушино, мкр.11, к.1 (ул. Сходненская, влд.12)</t>
  </si>
  <si>
    <t>Южное Тушино</t>
  </si>
  <si>
    <t>018-0345</t>
  </si>
  <si>
    <t>Жилой дом, пос. Рязановское, п. Фабрики им. 1 Мая</t>
  </si>
  <si>
    <t>пос. Рязановское</t>
  </si>
  <si>
    <t>015-0457</t>
  </si>
  <si>
    <t>ул. Мельникова д.2</t>
  </si>
  <si>
    <t>Таганский</t>
  </si>
  <si>
    <t>014-0228</t>
  </si>
  <si>
    <t>Клинская ул., вл.2 
1 очередь: 4 корпуса - 74,3 тыс. кв.м. (1036 кв.)
2 очередь: 6 корпусов - 125,7 тыс. кв.м. (1891 кв.)</t>
  </si>
  <si>
    <t>Ховрино</t>
  </si>
  <si>
    <t>019-0418</t>
  </si>
  <si>
    <t>Часовая ул., д. 27/12</t>
  </si>
  <si>
    <t>Аэропорт</t>
  </si>
  <si>
    <t>019-0419</t>
  </si>
  <si>
    <t>Балтийская ул., д. 6, корп. 1  и  корп.2</t>
  </si>
  <si>
    <t>019-0420</t>
  </si>
  <si>
    <t xml:space="preserve">9-я Северная Линия, вл. 3 </t>
  </si>
  <si>
    <t>Северный</t>
  </si>
  <si>
    <t>019-0423</t>
  </si>
  <si>
    <t>9-я ул. Соколиной Горы, д.9</t>
  </si>
  <si>
    <t>Соколиная гора</t>
  </si>
  <si>
    <t>019-0562</t>
  </si>
  <si>
    <t xml:space="preserve"> район  Солнцево, ул. Авиаторов</t>
  </si>
  <si>
    <t>Солнцево</t>
  </si>
  <si>
    <t>017-0103</t>
  </si>
  <si>
    <t>Зеленоград, мкр.9, к. 901А</t>
  </si>
  <si>
    <t>ЗелАО</t>
  </si>
  <si>
    <t>Крюково</t>
  </si>
  <si>
    <t>019-0563</t>
  </si>
  <si>
    <t>город Зеленоград, Никольский проезд, з/у 4</t>
  </si>
  <si>
    <t>Савелки</t>
  </si>
  <si>
    <t>016-3910</t>
  </si>
  <si>
    <t>Богородское, мкр.8Б, корп.4</t>
  </si>
  <si>
    <t>019-0555</t>
  </si>
  <si>
    <t>ул. Аллея Витте, вл. 1</t>
  </si>
  <si>
    <t>Южное Бутово</t>
  </si>
  <si>
    <t>019-0560</t>
  </si>
  <si>
    <t>ул. Насосная, ул. Рассказовская, уч. №1, 2</t>
  </si>
  <si>
    <t>Внуково</t>
  </si>
  <si>
    <t>019-0564</t>
  </si>
  <si>
    <t>г.о. Щербинка, уч. 4</t>
  </si>
  <si>
    <t>019-0557</t>
  </si>
  <si>
    <t>Чечерский проезд, вл. 23, 25, напротив вл. 54, 56</t>
  </si>
  <si>
    <t>019-0422</t>
  </si>
  <si>
    <t>Салтыковская, вл.8</t>
  </si>
  <si>
    <t>Косино-Ухтомский</t>
  </si>
  <si>
    <t>Объекты КП "УГС", планируемые к вводу по ГП "Столичное образование"</t>
  </si>
  <si>
    <t>Мощность,
мест</t>
  </si>
  <si>
    <t>012-0050</t>
  </si>
  <si>
    <t>УК на 350 мест, ул. Петрозаводская, вл. 19А</t>
  </si>
  <si>
    <t>012-3391</t>
  </si>
  <si>
    <t>ШК на 550 мест, район Бескудниковский, мкр.6, корп.16</t>
  </si>
  <si>
    <t>014-2198</t>
  </si>
  <si>
    <t>УК  на 400 мест, Западное Дегунино, вл. 15</t>
  </si>
  <si>
    <t>Западное Дегунино</t>
  </si>
  <si>
    <t>012-1335</t>
  </si>
  <si>
    <t>УК на 250 мест, ул. Софьи Ковалевской, д. 8а</t>
  </si>
  <si>
    <t>016-3894</t>
  </si>
  <si>
    <t xml:space="preserve">УК на 550 мест, ул. Смольная, д. 61а </t>
  </si>
  <si>
    <t>Левобережный</t>
  </si>
  <si>
    <t>016-0890</t>
  </si>
  <si>
    <t>ШК на 1900 мест, район Левобережный, мкр. 1 Б, корп. 24</t>
  </si>
  <si>
    <t>013-1314</t>
  </si>
  <si>
    <t xml:space="preserve">ДОУ на 200 мест,  ул. Шереметьевская, вл.39 </t>
  </si>
  <si>
    <t>015-0174</t>
  </si>
  <si>
    <t>ШК на 900 мест, Дмитровское шоссе, вл. 167, корп. 14А</t>
  </si>
  <si>
    <t>013-0065</t>
  </si>
  <si>
    <t xml:space="preserve">БНК на 250 мест, ул.Бориса Жигуленкова, д. 9 и д. 11 </t>
  </si>
  <si>
    <t>012-2161</t>
  </si>
  <si>
    <t xml:space="preserve">БНК на 300 мест, Федеративный проспект, д. 1а </t>
  </si>
  <si>
    <t>Перово</t>
  </si>
  <si>
    <t>016-0893</t>
  </si>
  <si>
    <t>УК  на 400 мест, ул. Новокосинская, вл. 13</t>
  </si>
  <si>
    <t>Новокосино</t>
  </si>
  <si>
    <t>015-0542</t>
  </si>
  <si>
    <t>ДОУ на 350 мест, район Некрасовка, кв. 11 (уч. 2)</t>
  </si>
  <si>
    <t>013-0072</t>
  </si>
  <si>
    <t>БНК на 350 мест, ул. Окская  д.16, корп.3</t>
  </si>
  <si>
    <t>012-4162</t>
  </si>
  <si>
    <t>ДОУ на 225 мест, Варшавское шоссе, вл. 49, корп. 2</t>
  </si>
  <si>
    <t>Нагатино-Садовники</t>
  </si>
  <si>
    <t>013-1372</t>
  </si>
  <si>
    <t>БНК на 300 мест,  ул. Адмирала Лазарева, д.77</t>
  </si>
  <si>
    <t>014-0337</t>
  </si>
  <si>
    <t>БНК на 300 мест, мкр.  Щербинка, мкр.3, ул. Брусилова, д. 29, корп. 1</t>
  </si>
  <si>
    <t>012-1581</t>
  </si>
  <si>
    <t>Пристройка на 350 мест, ул. Лобачевского, д. 66</t>
  </si>
  <si>
    <t>012-2907</t>
  </si>
  <si>
    <t>УК  на 300 мест, Солнцевский проспект, д. 16А</t>
  </si>
  <si>
    <t>012-4175</t>
  </si>
  <si>
    <t xml:space="preserve">УК на 400 мест, ул. Оршанская, вл. 10, корп. 1, корп. 2 </t>
  </si>
  <si>
    <t>Кунцево</t>
  </si>
  <si>
    <t>017-0339</t>
  </si>
  <si>
    <t>ШК на 550 мест, район Ново-Переделкино, мкр. 14, корп. 20</t>
  </si>
  <si>
    <t>Ново-Переделкино</t>
  </si>
  <si>
    <t>016-1511</t>
  </si>
  <si>
    <t>Подъездная дорога к БНК с дошкольным отделением на 300 мест, район Куркино, ул. Воротынская, вл. 12, корп. 3</t>
  </si>
  <si>
    <t>-</t>
  </si>
  <si>
    <t>Куркино</t>
  </si>
  <si>
    <t>015-0735</t>
  </si>
  <si>
    <t>БНК на 300 мест, ул. Воротынская, вл. 12, корп. 3</t>
  </si>
  <si>
    <t>016-3783</t>
  </si>
  <si>
    <t>УК на 400 мест, Причальный проезд, вл. 7, стр. 1, стр. 1/1</t>
  </si>
  <si>
    <t>Пресненский</t>
  </si>
  <si>
    <t>014-2196</t>
  </si>
  <si>
    <t>УК  на 300 мест, ул. Подвойского, д. 2</t>
  </si>
  <si>
    <t>017-0522</t>
  </si>
  <si>
    <t>УК на 300 мест, Б. Тишинский пер., д. 39</t>
  </si>
  <si>
    <t>016-0891</t>
  </si>
  <si>
    <t xml:space="preserve">УК на 400 мест, ул. Константина Симонова, вл. 3, стр. 1 </t>
  </si>
  <si>
    <t>016-0892</t>
  </si>
  <si>
    <t>УК  на 400 мест, Малый Песчаный переулок, д. 4А, стр. 1</t>
  </si>
  <si>
    <t>Сокол</t>
  </si>
  <si>
    <t>016-0888</t>
  </si>
  <si>
    <t xml:space="preserve">ДОУ на 200 мест, ул. Левобережная, вл. 4 и 4а (участок № 2) </t>
  </si>
  <si>
    <t>016-3781</t>
  </si>
  <si>
    <t>ШК на 550 мест, ул. 8-го Марта, вл. 4</t>
  </si>
  <si>
    <t>Савеловский</t>
  </si>
  <si>
    <t>014-2191</t>
  </si>
  <si>
    <t xml:space="preserve">ДОУ на 125 мест, Хорошевское шоссе, вл. 38А </t>
  </si>
  <si>
    <t>Хорошевский</t>
  </si>
  <si>
    <t>017-0585</t>
  </si>
  <si>
    <t xml:space="preserve">УК на 300 мест, 4-й Новомихалковский проезд, вл. 9А </t>
  </si>
  <si>
    <t>017-0523</t>
  </si>
  <si>
    <t>УК на 400 мест, ул. Правды, вл. 1а</t>
  </si>
  <si>
    <t>Беговой</t>
  </si>
  <si>
    <t>012-3762</t>
  </si>
  <si>
    <t>ШК на 550 мест, ул. Цандера, д. 3</t>
  </si>
  <si>
    <t>017-0525</t>
  </si>
  <si>
    <t>УК на 400 мест, 2-я Гражданская ул., д. 8</t>
  </si>
  <si>
    <t>017-0180</t>
  </si>
  <si>
    <t>ШК на 1150 мест, район Некрасовка, кв. 17</t>
  </si>
  <si>
    <t>017-0178</t>
  </si>
  <si>
    <t>УК на 350 мест район Некрасовка, кв. 17</t>
  </si>
  <si>
    <t>017-0333</t>
  </si>
  <si>
    <t>ДОУ на 225 мест, район Некрасовка, кв. 14</t>
  </si>
  <si>
    <t>017-0338</t>
  </si>
  <si>
    <t>ШК на 550 мест, район Некрасовка, кв. 14</t>
  </si>
  <si>
    <t>017-0332</t>
  </si>
  <si>
    <t>ДОУ на 200 мест, Дубровский пр-д, д. 7</t>
  </si>
  <si>
    <t>Южнопортовый</t>
  </si>
  <si>
    <t>015-0546</t>
  </si>
  <si>
    <t>ШК на 1275 мест, район Некрасовка, кв. 13</t>
  </si>
  <si>
    <t>015-0543</t>
  </si>
  <si>
    <t>ДОУ на 350 мест, район Некрасовка, кв. 13</t>
  </si>
  <si>
    <t>017-0179</t>
  </si>
  <si>
    <t>ДОУ на 275 мест с бассейном,  район Некрасовка, кв. 17</t>
  </si>
  <si>
    <t>017-0181</t>
  </si>
  <si>
    <t>ДОУ на 300 мест с бассейном, район Некрасовка, кв. 17</t>
  </si>
  <si>
    <t>014-0389</t>
  </si>
  <si>
    <t>ДОУ на 350 мест, район Некрасовка, кв. 15 (участок 15-4)</t>
  </si>
  <si>
    <t>016-3780</t>
  </si>
  <si>
    <t>ДОУ на 125 мест, ул. Кировоградская, вл.25 , стр.1,2</t>
  </si>
  <si>
    <t>017-0527</t>
  </si>
  <si>
    <t>ШК на 825 мест, пересечени ул. 6-я Радиальная и ул. Дуговая</t>
  </si>
  <si>
    <t>Бирюлево Восточное</t>
  </si>
  <si>
    <t>017-0520</t>
  </si>
  <si>
    <t>ДОУ на 350 мест, пересечение ул. 6-я Радиальная и ул. Дуговая</t>
  </si>
  <si>
    <t>016-3893</t>
  </si>
  <si>
    <t>ШК на 550 мест, ул. Газопровод, вл. 5</t>
  </si>
  <si>
    <t>015-0574</t>
  </si>
  <si>
    <t>ДОУ на 125 мест, Чертаново Северное, мкр. ОПЖР</t>
  </si>
  <si>
    <t>Чертаново Северное</t>
  </si>
  <si>
    <t>015-0584</t>
  </si>
  <si>
    <t>УК  на 300 мест, Чертаново Северное, мкр. ОПЖР</t>
  </si>
  <si>
    <t>014-2199</t>
  </si>
  <si>
    <t>УК на 300 мест, ул. Горчакова, д. 9, корп. 1</t>
  </si>
  <si>
    <t>016-0896</t>
  </si>
  <si>
    <t>УК  на 400 мест, ул. Партизанская, вл. 30, корп. 2</t>
  </si>
  <si>
    <t>017-0337</t>
  </si>
  <si>
    <t>ДОУ на 125 мест, район Ново-Переделкино, мкр. 14, корп. 18</t>
  </si>
  <si>
    <t>014-2193</t>
  </si>
  <si>
    <t>ДОУ на 250 мест на территории МГУ  имени  М.В. Ломоносова</t>
  </si>
  <si>
    <t>Раменки</t>
  </si>
  <si>
    <t>018-0143</t>
  </si>
  <si>
    <t>УК на 400 мест, район Тропарёво-Никулино, ул. Никулинская</t>
  </si>
  <si>
    <t>Тропарёво-Никулино</t>
  </si>
  <si>
    <t>018-0279</t>
  </si>
  <si>
    <t>ШК на 825 мест на территории ИЦ "Сколково"</t>
  </si>
  <si>
    <t>Можайский</t>
  </si>
  <si>
    <t>016-0898</t>
  </si>
  <si>
    <t>УК  на 550 мест,  ул. Юровская, д. 99</t>
  </si>
  <si>
    <t>017-0340</t>
  </si>
  <si>
    <t>УК на 400 мест, ул. Генерала Глаголева, д. 5, корп. 3</t>
  </si>
  <si>
    <t>Хорошево-Мневники</t>
  </si>
  <si>
    <t>017-0528</t>
  </si>
  <si>
    <t>ШК на 300 мест, город Зеленоград, корп. 344А</t>
  </si>
  <si>
    <t>019-0595</t>
  </si>
  <si>
    <t>ШК на 510 мест в поселении Щаповское</t>
  </si>
  <si>
    <t>Поселок Щапово</t>
  </si>
  <si>
    <t>ДОУ на 220 мест, ул. Ветлужская, д. 4А (не передан КП УГС)</t>
  </si>
  <si>
    <t>019-0256</t>
  </si>
  <si>
    <t>ДОУ на 350 мест с бассейном, ул. Петрозаводская, д. 28А</t>
  </si>
  <si>
    <t>019-0257</t>
  </si>
  <si>
    <t>УК на 200 мест и ДО на 150 мест, ул. Фестивальная, д.16А</t>
  </si>
  <si>
    <t>019-0258</t>
  </si>
  <si>
    <t>Школа на 550 мест, проезд Русанова, корп. 50</t>
  </si>
  <si>
    <t>Свиблово</t>
  </si>
  <si>
    <t>019-0259</t>
  </si>
  <si>
    <t>УК на 400 мест, ул. 2-я Пугачевская, д.12А</t>
  </si>
  <si>
    <t>Преображенское</t>
  </si>
  <si>
    <t>24.06.2019-30.08.2019</t>
  </si>
  <si>
    <t>019-0588</t>
  </si>
  <si>
    <t>ДОУ на 125 мест, ул. Мироновская, возле д. 46</t>
  </si>
  <si>
    <t>019-0430</t>
  </si>
  <si>
    <t>ШК на 1150 мест, ул. Золоторожский Вал, вл. 11</t>
  </si>
  <si>
    <t>019-0589</t>
  </si>
  <si>
    <t>ДОУ на 275 мест, в границах ТПУ "Мневники"</t>
  </si>
  <si>
    <t>019-0594</t>
  </si>
  <si>
    <t>ШК на 625 мест, в границах ТПУ "Мневники"</t>
  </si>
  <si>
    <t>019-0426</t>
  </si>
  <si>
    <t>ДОУ на 350 мест, д. Ватутинки, пос. Десёновское</t>
  </si>
  <si>
    <t>Поселок Ватутинки Десёновского</t>
  </si>
  <si>
    <t>019-0431</t>
  </si>
  <si>
    <t>ШК на 1200 мест, д. Ватутинки, пос. Десёновское</t>
  </si>
  <si>
    <t>019-0587</t>
  </si>
  <si>
    <t>ДОУ на 350 мест с бассейном, ул. Дубнинская, д. 9</t>
  </si>
  <si>
    <t>019-0429</t>
  </si>
  <si>
    <t>УК на 775 мест, ул. Салтыковская</t>
  </si>
  <si>
    <t>019-0428</t>
  </si>
  <si>
    <t>ШК на 600 мест,  ул. Тюменская, вл. 5</t>
  </si>
  <si>
    <t>019-0675</t>
  </si>
  <si>
    <t>УК на 500 мест, район Ховрино, ул. Клинская, вл. 24</t>
  </si>
  <si>
    <t>019-0668</t>
  </si>
  <si>
    <t>ДОУ на 150 мест, ул. Верхняя Масловка, 29А</t>
  </si>
  <si>
    <t>019-0674</t>
  </si>
  <si>
    <t>ШК на 575 мест на земельном участке по адресу: пересечение 3-й Песчаной ул. и ул. Авиаконструктора Микояна</t>
  </si>
  <si>
    <t>019-0676</t>
  </si>
  <si>
    <t>УК на 350 мест, ул. Академика Анохина, вл. 40, корп. 2</t>
  </si>
  <si>
    <t>Объекты КП "УГС", планируемые к вводу по ГП "Столичное здравоохранение"</t>
  </si>
  <si>
    <t>013-1175</t>
  </si>
  <si>
    <t>Детско-взрослая поликлиника на 320 посещений в смену, Б.Строченовский переулок, вл.23А</t>
  </si>
  <si>
    <t>Замоскворечье</t>
  </si>
  <si>
    <t>015-0569</t>
  </si>
  <si>
    <t>ПСМП на 20 машиномест с подъездной дорогой, город Московский, ул. Радужная, вл. 23А</t>
  </si>
  <si>
    <t>Московский</t>
  </si>
  <si>
    <t>012-1210</t>
  </si>
  <si>
    <t>Детско-взрослая поликлиника на 750 посещений в смену, ул. Ленская, вл. 21</t>
  </si>
  <si>
    <t>Бабушкинский</t>
  </si>
  <si>
    <t>016-1493</t>
  </si>
  <si>
    <t>Детская  поликлиника на 320 посещений в смену, с подъездной дорогой, ул.Полярная, вл.11</t>
  </si>
  <si>
    <t>Южное Медведково</t>
  </si>
  <si>
    <t>012-1892</t>
  </si>
  <si>
    <t xml:space="preserve">Патологоанатомический корпус, ул. Велозаводская, д. 1/1 </t>
  </si>
  <si>
    <t>012-0046</t>
  </si>
  <si>
    <t>Детско-взрослая поликлиника  на 750 посещений в смену с женской консультацией, ул. Судостроительная, д. 46-50</t>
  </si>
  <si>
    <t>012-1221</t>
  </si>
  <si>
    <t>Консультативно-диагностический центр с поликлиникой  на 750 посещений в смену, ул. Вавилова, д. 61</t>
  </si>
  <si>
    <t>Академический</t>
  </si>
  <si>
    <t>013-1156</t>
  </si>
  <si>
    <t>Детско-взрослая поликлиника на 750 посещений в смену, пересечение ул.Волынская и ул. Авиаторов</t>
  </si>
  <si>
    <t>016-0905</t>
  </si>
  <si>
    <t>УЛК, проспект Вернадского, д. 96, корп. 3 , проспект Вернадского, вл. 90, корп. 12</t>
  </si>
  <si>
    <t>Тропарево-Никулино</t>
  </si>
  <si>
    <t>016-3840</t>
  </si>
  <si>
    <t>Введен 24.12.2019</t>
  </si>
  <si>
    <t>Больница с родильным домом, поселок Коммунарка поселение Сосенское (1-я очередь)</t>
  </si>
  <si>
    <t>Сосенское</t>
  </si>
  <si>
    <t>019-0661</t>
  </si>
  <si>
    <t xml:space="preserve">Подстанция скорой помощи
Больница с родильным домом, поселок Коммунарка поселение Сосенское (2-я очередь). </t>
  </si>
  <si>
    <t>019-0657
019-0658
019-0660
019-0659</t>
  </si>
  <si>
    <t xml:space="preserve">Детский корпус, Родильный дом, Инфекционный корпус, Амбулаторно-поликлинический корпус
Больница с родильным домом, поселок Коммунарка поселение Сосенское (2-я очередь). </t>
  </si>
  <si>
    <t>019-0662</t>
  </si>
  <si>
    <t xml:space="preserve">Корпус лучевой терапии
Больница с родильным домом, поселок Коммунарка поселение Сосенское (2-я очередь). </t>
  </si>
  <si>
    <t>013-1158</t>
  </si>
  <si>
    <t>Детско-взрослая поликлиника на 750 посещений в смену на территории ПАО "ЗИЛ"</t>
  </si>
  <si>
    <t>Даниловский</t>
  </si>
  <si>
    <t>Объекты КП "УГС", планируемые к вводу по Прочим ГП</t>
  </si>
  <si>
    <t>013-1433</t>
  </si>
  <si>
    <t>АЗ, ул. Нагорная, вл. 6</t>
  </si>
  <si>
    <t>Котловка</t>
  </si>
  <si>
    <t>016-3796</t>
  </si>
  <si>
    <t>АЗ, ул. Б. Полянка, вл. 33/41</t>
  </si>
  <si>
    <t>Якиманка</t>
  </si>
  <si>
    <t>016-3797</t>
  </si>
  <si>
    <t>АЗ, ул. Синявинская вл.11</t>
  </si>
  <si>
    <t>Молжаниновский</t>
  </si>
  <si>
    <t>017-0353</t>
  </si>
  <si>
    <t xml:space="preserve">Пожарное депо, поселок Северный, Дмитровское шоссе, вл.163 </t>
  </si>
  <si>
    <t>012-3502</t>
  </si>
  <si>
    <t>Пожарное депо, 6-й проезд Подбельского, вл. 8-10</t>
  </si>
  <si>
    <t>017-0350</t>
  </si>
  <si>
    <t>АЗ, мкр. Щербинка, Общественная зона вдоль Варшавского шоссе (участок 2)</t>
  </si>
  <si>
    <t>016-3804</t>
  </si>
  <si>
    <t>АЗ ПАО "ЗИЛ", Даниловский район</t>
  </si>
  <si>
    <t>013-1307</t>
  </si>
  <si>
    <t>Пожарное депо,  Автозаводская ул., вл. 23</t>
  </si>
  <si>
    <t>018-0340</t>
  </si>
  <si>
    <t>Комплекс административных зданий по адресу: ул. Рябиновая, вл.39</t>
  </si>
  <si>
    <t>Очаково-Матвеевское</t>
  </si>
  <si>
    <t>013-1181</t>
  </si>
  <si>
    <t xml:space="preserve">Культурно-досуговый центр,  ул. Маршала Катукова, д.8 </t>
  </si>
  <si>
    <t>Строгино</t>
  </si>
  <si>
    <t>016-3813</t>
  </si>
  <si>
    <t>Новая сцена Театра "Уголок дедушки Дурова", ул. Дурова, вл. 2</t>
  </si>
  <si>
    <t>Мещанский</t>
  </si>
  <si>
    <t>012-1493</t>
  </si>
  <si>
    <t xml:space="preserve">Детская школа искусств, ул.Гурьянова, д.83А </t>
  </si>
  <si>
    <t>Печатники</t>
  </si>
  <si>
    <t>016-3810</t>
  </si>
  <si>
    <t>Площадка для проведения культурно-массовых мероприятий в районе набережной Москвы-реки на территории "Коломенское"</t>
  </si>
  <si>
    <t>012-0306</t>
  </si>
  <si>
    <t>Пешеходный мост в Московском зоопарке через ул. Б.Грузинскую (реконструкция)</t>
  </si>
  <si>
    <t>012-3701</t>
  </si>
  <si>
    <t>Строительство входа в Московский зоопарк,  ул.Баррикадная, д.4</t>
  </si>
  <si>
    <t>012-2220</t>
  </si>
  <si>
    <t xml:space="preserve">УСЗН ЦСО, Дмитровское шоссе, вл. 167 (1 очередь) </t>
  </si>
  <si>
    <t>018-0147</t>
  </si>
  <si>
    <t>ФОК, ул. 3-я Мытищинская, д. 5</t>
  </si>
  <si>
    <t>Алексеевский</t>
  </si>
  <si>
    <t>012-0453</t>
  </si>
  <si>
    <t>УСЗН ЦСО "Некрасовка" ,1-ая Вольская ул., д.9, к.1</t>
  </si>
  <si>
    <t>012-3603</t>
  </si>
  <si>
    <t>УСЗН ЦСО района Котловка ,ул. Нагорная, вл. 13</t>
  </si>
  <si>
    <t>018-0339</t>
  </si>
  <si>
    <t>УЗСН ЦСО, ул. Дубнинская, вл. 20, корп. 4</t>
  </si>
  <si>
    <t>Восточное Дегунино</t>
  </si>
  <si>
    <t>018-0146</t>
  </si>
  <si>
    <t>ФОК, ул. Б. Новодмитровская, д. 63</t>
  </si>
  <si>
    <t>018-0149</t>
  </si>
  <si>
    <t>УЗСН ЦСО и ЗАГС,, Щербинка, мкр. 2 , корп 7-7А</t>
  </si>
  <si>
    <t>016-1503</t>
  </si>
  <si>
    <t>Реконструкция Митинского крематория, Пятницкое шоссе, 6 км</t>
  </si>
  <si>
    <t>Митино</t>
  </si>
  <si>
    <t>012-0765</t>
  </si>
  <si>
    <t>Строительство Домодедовского кладбища, новые территории (1,2,3 этапы)</t>
  </si>
  <si>
    <t>606,5</t>
  </si>
  <si>
    <t>Домодедовский</t>
  </si>
  <si>
    <t>019-0568</t>
  </si>
  <si>
    <t>Гаражи, расположенные в промзоне Руднево</t>
  </si>
  <si>
    <t>019-0565</t>
  </si>
  <si>
    <t>Пожарное депо в районе промзоны Руднево</t>
  </si>
  <si>
    <t>014-1941</t>
  </si>
  <si>
    <t>Встроенно-пристроенная полуподземная автостоянка, 4-ый Красносельский пер., д.5</t>
  </si>
  <si>
    <t>012-1026</t>
  </si>
  <si>
    <t>Полуподземный гараж-стоянка, район Куркино, мкр. 5А, корп. 4</t>
  </si>
  <si>
    <t>014-1942</t>
  </si>
  <si>
    <t>Подземная автостоянка, район Куркино, мкр. 1АБВ, корп. 79-80</t>
  </si>
  <si>
    <t>018-0191</t>
  </si>
  <si>
    <t>Многофункциональный спортивный комплекс на территории Мневниковской поймы (Терехово, влд. 98Б)</t>
  </si>
  <si>
    <t>Хорошёво-Мнёвники</t>
  </si>
  <si>
    <t>012-0162</t>
  </si>
  <si>
    <t>Специализированный ФОК, Коломенский проезд,  вл. 13</t>
  </si>
  <si>
    <t>019-0679</t>
  </si>
  <si>
    <t>Учебно-образовательный кластер «Ломоносов»</t>
  </si>
  <si>
    <t>019-0680</t>
  </si>
  <si>
    <t xml:space="preserve">Дороги и инженерные коммуникаций на территории Инновационного научно-технологического центра МГУ «Воробьевы горы» </t>
  </si>
  <si>
    <t>Создать сводную таблицу, в которой будет отражено количество объектов к вводу, распределенное по годам и отраслям</t>
  </si>
  <si>
    <t>Названия строк</t>
  </si>
  <si>
    <t>Общий итог</t>
  </si>
  <si>
    <t>Названия столбцов</t>
  </si>
  <si>
    <t>Количество по полю Атрибут:
отрасль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</si>
</sst>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\-#,##0.0;"/>
    <numFmt numFmtId="165" formatCode="#,##0;\-#,##0;"/>
    <numFmt numFmtId="166" formatCode="0.00;\-0.00;"/>
    <numFmt numFmtId="167" formatCode="0.0"/>
    <numFmt numFmtId="168" formatCode="[$-419]mmmm\ yyyy;@"/>
  </numFmts>
  <fonts count="28" x14ac:knownFonts="1">
    <font>
      <sz val="10"/>
      <color rgb="FF000000"/>
      <name val="Arial"/>
      <charset val="1"/>
    </font>
    <font>
      <sz val="8"/>
      <color rgb="FF000000"/>
      <name val="Arial"/>
      <family val="2"/>
      <charset val="204"/>
    </font>
    <font>
      <sz val="8"/>
      <color rgb="FF595959"/>
      <name val="Arial"/>
      <family val="2"/>
      <charset val="204"/>
    </font>
    <font>
      <b/>
      <sz val="9"/>
      <color rgb="FF262626"/>
      <name val="Arial"/>
      <family val="2"/>
      <charset val="204"/>
    </font>
    <font>
      <sz val="9"/>
      <color rgb="FF262626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i/>
      <sz val="8"/>
      <color rgb="FF262626"/>
      <name val="Arial"/>
      <family val="2"/>
      <charset val="204"/>
    </font>
    <font>
      <sz val="10"/>
      <color rgb="FF262626"/>
      <name val="Arial"/>
      <family val="2"/>
      <charset val="204"/>
    </font>
    <font>
      <b/>
      <i/>
      <sz val="8"/>
      <color rgb="FF244061"/>
      <name val="Arial"/>
      <family val="2"/>
      <charset val="204"/>
    </font>
    <font>
      <b/>
      <sz val="9"/>
      <color rgb="FF244061"/>
      <name val="Arial"/>
      <family val="2"/>
      <charset val="204"/>
    </font>
    <font>
      <i/>
      <sz val="9"/>
      <color rgb="FF244061"/>
      <name val="Arial"/>
      <family val="2"/>
      <charset val="204"/>
    </font>
    <font>
      <sz val="10"/>
      <color rgb="FF595959"/>
      <name val="Arial"/>
      <family val="2"/>
      <charset val="204"/>
    </font>
    <font>
      <b/>
      <sz val="14"/>
      <color rgb="FF262626"/>
      <name val="Arial"/>
      <family val="2"/>
      <charset val="204"/>
    </font>
    <font>
      <b/>
      <sz val="16"/>
      <color rgb="FF000000"/>
      <name val="Arial"/>
      <family val="2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sz val="18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7F7F7F"/>
      </bottom>
      <diagonal/>
    </border>
    <border>
      <left/>
      <right/>
      <top style="thin">
        <color rgb="FF595959"/>
      </top>
      <bottom style="thin">
        <color rgb="FF7F7F7F"/>
      </bottom>
      <diagonal/>
    </border>
    <border>
      <left/>
      <right style="hair">
        <color rgb="FF595959"/>
      </right>
      <top style="thin">
        <color rgb="FF595959"/>
      </top>
      <bottom style="thin">
        <color rgb="FF7F7F7F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7F7F7F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7F7F7F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595959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7F7F7F"/>
      </bottom>
      <diagonal/>
    </border>
    <border>
      <left style="hair">
        <color rgb="FF595959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hair">
        <color rgb="FF595959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595959"/>
      </bottom>
      <diagonal/>
    </border>
    <border>
      <left/>
      <right/>
      <top style="thin">
        <color rgb="FF595959"/>
      </top>
      <bottom/>
      <diagonal/>
    </border>
    <border>
      <left/>
      <right style="hair">
        <color rgb="FF595959"/>
      </right>
      <top style="thin">
        <color rgb="FF7F7F7F"/>
      </top>
      <bottom/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hair">
        <color rgb="FF7F7F7F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hair">
        <color rgb="FF7F7F7F"/>
      </bottom>
      <diagonal/>
    </border>
    <border>
      <left style="hair">
        <color rgb="FF595959"/>
      </left>
      <right/>
      <top style="thin">
        <color rgb="FF595959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hair">
        <color rgb="FF595959"/>
      </right>
      <top/>
      <bottom style="thin">
        <color rgb="FF7F7F7F"/>
      </bottom>
      <diagonal/>
    </border>
    <border>
      <left style="hair">
        <color rgb="FF595959"/>
      </left>
      <right style="hair">
        <color rgb="FF595959"/>
      </right>
      <top style="hair">
        <color rgb="FF7F7F7F"/>
      </top>
      <bottom style="thin">
        <color rgb="FF7F7F7F"/>
      </bottom>
      <diagonal/>
    </border>
    <border>
      <left style="hair">
        <color rgb="FF595959"/>
      </left>
      <right style="hair">
        <color rgb="FF595959"/>
      </right>
      <top style="hair">
        <color rgb="FF7F7F7F"/>
      </top>
      <bottom style="thin">
        <color rgb="FF7F7F7F"/>
      </bottom>
      <diagonal/>
    </border>
    <border>
      <left style="hair">
        <color rgb="FF595959"/>
      </left>
      <right style="hair">
        <color rgb="FF595959"/>
      </right>
      <top style="hair">
        <color rgb="FF7F7F7F"/>
      </top>
      <bottom style="thin">
        <color rgb="FF7F7F7F"/>
      </bottom>
      <diagonal/>
    </border>
    <border>
      <left style="hair">
        <color rgb="FF595959"/>
      </left>
      <right/>
      <top/>
      <bottom style="thin">
        <color rgb="FF7F7F7F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7F7F7F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7F7F7F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595959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595959"/>
      </bottom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595959"/>
      </bottom>
      <diagonal/>
    </border>
    <border>
      <left/>
      <right/>
      <top style="thin">
        <color rgb="FF595959"/>
      </top>
      <bottom style="thin">
        <color rgb="FF7F7F7F"/>
      </bottom>
      <diagonal/>
    </border>
    <border>
      <left/>
      <right style="hair">
        <color rgb="FF595959"/>
      </right>
      <top style="thin">
        <color rgb="FF595959"/>
      </top>
      <bottom/>
      <diagonal/>
    </border>
    <border>
      <left style="hair">
        <color rgb="FF595959"/>
      </left>
      <right style="hair">
        <color rgb="FF595959"/>
      </right>
      <top style="thin">
        <color rgb="FF7F7F7F"/>
      </top>
      <bottom style="thin">
        <color rgb="FF7F7F7F"/>
      </bottom>
      <diagonal/>
    </border>
    <border>
      <left style="hair">
        <color rgb="FF59595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6" fillId="0" borderId="0"/>
    <xf numFmtId="0" fontId="27" fillId="0" borderId="0"/>
  </cellStyleXfs>
  <cellXfs count="173"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 wrapText="1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5" fontId="3" fillId="4" borderId="9" xfId="0" applyNumberFormat="1" applyFont="1" applyFill="1" applyBorder="1" applyAlignment="1">
      <alignment horizontal="center" vertical="center"/>
    </xf>
    <xf numFmtId="166" fontId="3" fillId="4" borderId="9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166" fontId="3" fillId="4" borderId="10" xfId="0" applyNumberFormat="1" applyFont="1" applyFill="1" applyBorder="1" applyAlignment="1">
      <alignment horizontal="center" vertical="center"/>
    </xf>
    <xf numFmtId="164" fontId="3" fillId="4" borderId="12" xfId="0" applyNumberFormat="1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top"/>
    </xf>
    <xf numFmtId="164" fontId="9" fillId="5" borderId="19" xfId="0" applyNumberFormat="1" applyFont="1" applyFill="1" applyBorder="1" applyAlignment="1">
      <alignment horizontal="center" vertical="center" wrapText="1"/>
    </xf>
    <xf numFmtId="165" fontId="9" fillId="5" borderId="19" xfId="0" applyNumberFormat="1" applyFont="1" applyFill="1" applyBorder="1" applyAlignment="1">
      <alignment horizontal="center" vertical="center" wrapText="1"/>
    </xf>
    <xf numFmtId="166" fontId="9" fillId="5" borderId="19" xfId="0" applyNumberFormat="1" applyFont="1" applyFill="1" applyBorder="1" applyAlignment="1">
      <alignment horizontal="center" vertical="center" wrapText="1"/>
    </xf>
    <xf numFmtId="164" fontId="9" fillId="5" borderId="19" xfId="0" applyNumberFormat="1" applyFont="1" applyFill="1" applyBorder="1" applyAlignment="1">
      <alignment horizontal="center" vertical="center"/>
    </xf>
    <xf numFmtId="166" fontId="9" fillId="5" borderId="20" xfId="0" applyNumberFormat="1" applyFont="1" applyFill="1" applyBorder="1" applyAlignment="1">
      <alignment horizontal="center" vertical="center" wrapText="1"/>
    </xf>
    <xf numFmtId="164" fontId="9" fillId="5" borderId="24" xfId="0" applyNumberFormat="1" applyFont="1" applyFill="1" applyBorder="1" applyAlignment="1">
      <alignment horizontal="center" vertical="center" wrapText="1"/>
    </xf>
    <xf numFmtId="165" fontId="9" fillId="5" borderId="25" xfId="0" applyNumberFormat="1" applyFont="1" applyFill="1" applyBorder="1" applyAlignment="1">
      <alignment horizontal="center" vertical="center" wrapText="1"/>
    </xf>
    <xf numFmtId="165" fontId="9" fillId="5" borderId="26" xfId="0" applyNumberFormat="1" applyFont="1" applyFill="1" applyBorder="1" applyAlignment="1">
      <alignment horizontal="center" vertical="center" wrapText="1"/>
    </xf>
    <xf numFmtId="166" fontId="9" fillId="5" borderId="26" xfId="0" applyNumberFormat="1" applyFont="1" applyFill="1" applyBorder="1" applyAlignment="1">
      <alignment horizontal="center" vertical="center" wrapText="1"/>
    </xf>
    <xf numFmtId="164" fontId="9" fillId="5" borderId="26" xfId="0" applyNumberFormat="1" applyFont="1" applyFill="1" applyBorder="1" applyAlignment="1">
      <alignment horizontal="center" vertical="center"/>
    </xf>
    <xf numFmtId="166" fontId="9" fillId="5" borderId="24" xfId="0" applyNumberFormat="1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center" vertical="center" wrapText="1"/>
    </xf>
    <xf numFmtId="164" fontId="2" fillId="2" borderId="28" xfId="0" applyNumberFormat="1" applyFont="1" applyFill="1" applyBorder="1" applyAlignment="1">
      <alignment horizontal="center" vertical="top" wrapText="1"/>
    </xf>
    <xf numFmtId="165" fontId="2" fillId="2" borderId="29" xfId="0" applyNumberFormat="1" applyFont="1" applyFill="1" applyBorder="1" applyAlignment="1">
      <alignment horizontal="center" vertical="center" wrapText="1"/>
    </xf>
    <xf numFmtId="165" fontId="11" fillId="2" borderId="8" xfId="0" applyNumberFormat="1" applyFont="1" applyFill="1" applyBorder="1" applyAlignment="1">
      <alignment horizontal="center" vertical="center" wrapText="1"/>
    </xf>
    <xf numFmtId="166" fontId="11" fillId="2" borderId="28" xfId="0" applyNumberFormat="1" applyFont="1" applyFill="1" applyBorder="1" applyAlignment="1">
      <alignment horizontal="center" vertical="center" wrapText="1"/>
    </xf>
    <xf numFmtId="165" fontId="11" fillId="2" borderId="28" xfId="0" applyNumberFormat="1" applyFont="1" applyFill="1" applyBorder="1" applyAlignment="1">
      <alignment horizontal="center" vertical="center" wrapText="1"/>
    </xf>
    <xf numFmtId="164" fontId="2" fillId="2" borderId="28" xfId="0" applyNumberFormat="1" applyFont="1" applyFill="1" applyBorder="1" applyAlignment="1">
      <alignment horizontal="center" vertical="center"/>
    </xf>
    <xf numFmtId="165" fontId="2" fillId="2" borderId="28" xfId="0" applyNumberFormat="1" applyFont="1" applyFill="1" applyBorder="1" applyAlignment="1">
      <alignment horizontal="center" vertical="center" wrapText="1"/>
    </xf>
    <xf numFmtId="166" fontId="2" fillId="2" borderId="28" xfId="0" applyNumberFormat="1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 wrapText="1"/>
    </xf>
    <xf numFmtId="164" fontId="2" fillId="2" borderId="9" xfId="0" applyNumberFormat="1" applyFont="1" applyFill="1" applyBorder="1" applyAlignment="1">
      <alignment horizontal="center" vertical="top" wrapText="1"/>
    </xf>
    <xf numFmtId="165" fontId="2" fillId="2" borderId="10" xfId="0" applyNumberFormat="1" applyFont="1" applyFill="1" applyBorder="1" applyAlignment="1">
      <alignment horizontal="center" vertical="center" wrapText="1"/>
    </xf>
    <xf numFmtId="165" fontId="11" fillId="2" borderId="35" xfId="0" applyNumberFormat="1" applyFont="1" applyFill="1" applyBorder="1" applyAlignment="1">
      <alignment horizontal="center" vertical="center" wrapText="1"/>
    </xf>
    <xf numFmtId="166" fontId="11" fillId="2" borderId="9" xfId="0" applyNumberFormat="1" applyFont="1" applyFill="1" applyBorder="1" applyAlignment="1">
      <alignment horizontal="center" vertical="center" wrapText="1"/>
    </xf>
    <xf numFmtId="165" fontId="11" fillId="2" borderId="9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 wrapText="1"/>
    </xf>
    <xf numFmtId="166" fontId="2" fillId="2" borderId="9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36" xfId="0" applyBorder="1" applyAlignment="1">
      <alignment horizontal="left"/>
    </xf>
    <xf numFmtId="0" fontId="2" fillId="2" borderId="3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7" borderId="37" xfId="0" applyFont="1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167" fontId="0" fillId="0" borderId="37" xfId="0" applyNumberForma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top" wrapText="1"/>
    </xf>
    <xf numFmtId="164" fontId="2" fillId="2" borderId="35" xfId="0" applyNumberFormat="1" applyFont="1" applyFill="1" applyBorder="1" applyAlignment="1">
      <alignment horizontal="center" vertical="top" wrapText="1"/>
    </xf>
    <xf numFmtId="165" fontId="2" fillId="2" borderId="35" xfId="0" applyNumberFormat="1" applyFont="1" applyFill="1" applyBorder="1" applyAlignment="1">
      <alignment horizontal="center" vertical="center" wrapText="1"/>
    </xf>
    <xf numFmtId="166" fontId="11" fillId="2" borderId="35" xfId="0" applyNumberFormat="1" applyFont="1" applyFill="1" applyBorder="1" applyAlignment="1">
      <alignment horizontal="center" vertical="center" wrapText="1"/>
    </xf>
    <xf numFmtId="164" fontId="2" fillId="2" borderId="35" xfId="0" applyNumberFormat="1" applyFont="1" applyFill="1" applyBorder="1" applyAlignment="1">
      <alignment horizontal="center" vertical="center"/>
    </xf>
    <xf numFmtId="166" fontId="2" fillId="2" borderId="35" xfId="0" applyNumberFormat="1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left" vertical="top" wrapText="1"/>
    </xf>
    <xf numFmtId="0" fontId="2" fillId="2" borderId="32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164" fontId="11" fillId="2" borderId="35" xfId="0" applyNumberFormat="1" applyFont="1" applyFill="1" applyBorder="1" applyAlignment="1">
      <alignment horizontal="center" vertical="center" wrapText="1"/>
    </xf>
    <xf numFmtId="0" fontId="18" fillId="0" borderId="0" xfId="1" applyFont="1" applyAlignment="1">
      <alignment vertical="center" wrapText="1"/>
    </xf>
    <xf numFmtId="0" fontId="20" fillId="8" borderId="37" xfId="1" applyFont="1" applyFill="1" applyBorder="1" applyAlignment="1">
      <alignment horizontal="center" vertical="center" wrapText="1"/>
    </xf>
    <xf numFmtId="0" fontId="19" fillId="8" borderId="37" xfId="1" applyNumberFormat="1" applyFont="1" applyFill="1" applyBorder="1" applyAlignment="1">
      <alignment horizontal="center" vertical="center" wrapText="1"/>
    </xf>
    <xf numFmtId="49" fontId="20" fillId="8" borderId="37" xfId="1" applyNumberFormat="1" applyFont="1" applyFill="1" applyBorder="1" applyAlignment="1">
      <alignment horizontal="center" vertical="center" wrapText="1"/>
    </xf>
    <xf numFmtId="0" fontId="20" fillId="8" borderId="37" xfId="1" applyNumberFormat="1" applyFont="1" applyFill="1" applyBorder="1" applyAlignment="1">
      <alignment horizontal="center" vertical="center" wrapText="1"/>
    </xf>
    <xf numFmtId="49" fontId="18" fillId="0" borderId="0" xfId="1" applyNumberFormat="1" applyFont="1" applyFill="1" applyAlignment="1">
      <alignment vertical="center" wrapText="1"/>
    </xf>
    <xf numFmtId="0" fontId="18" fillId="0" borderId="37" xfId="1" applyFont="1" applyFill="1" applyBorder="1" applyAlignment="1">
      <alignment horizontal="center" vertical="center" wrapText="1"/>
    </xf>
    <xf numFmtId="168" fontId="21" fillId="0" borderId="37" xfId="1" applyNumberFormat="1" applyFont="1" applyFill="1" applyBorder="1" applyAlignment="1">
      <alignment horizontal="center" vertical="center" wrapText="1"/>
    </xf>
    <xf numFmtId="0" fontId="21" fillId="0" borderId="37" xfId="1" applyNumberFormat="1" applyFont="1" applyFill="1" applyBorder="1" applyAlignment="1">
      <alignment horizontal="left" vertical="center" wrapText="1"/>
    </xf>
    <xf numFmtId="4" fontId="18" fillId="0" borderId="37" xfId="1" applyNumberFormat="1" applyFont="1" applyFill="1" applyBorder="1" applyAlignment="1">
      <alignment horizontal="center" vertical="center" wrapText="1"/>
    </xf>
    <xf numFmtId="2" fontId="21" fillId="0" borderId="37" xfId="1" applyNumberFormat="1" applyFont="1" applyFill="1" applyBorder="1" applyAlignment="1">
      <alignment horizontal="center" vertical="center" wrapText="1"/>
    </xf>
    <xf numFmtId="14" fontId="21" fillId="9" borderId="37" xfId="1" applyNumberFormat="1" applyFont="1" applyFill="1" applyBorder="1" applyAlignment="1">
      <alignment horizontal="center" vertical="center" wrapText="1"/>
    </xf>
    <xf numFmtId="0" fontId="18" fillId="0" borderId="39" xfId="1" applyFont="1" applyFill="1" applyBorder="1" applyAlignment="1">
      <alignment horizontal="center" vertical="center" wrapText="1"/>
    </xf>
    <xf numFmtId="168" fontId="21" fillId="0" borderId="39" xfId="1" applyNumberFormat="1" applyFont="1" applyFill="1" applyBorder="1" applyAlignment="1">
      <alignment horizontal="center" vertical="center" wrapText="1"/>
    </xf>
    <xf numFmtId="14" fontId="21" fillId="0" borderId="37" xfId="1" applyNumberFormat="1" applyFont="1" applyFill="1" applyBorder="1" applyAlignment="1">
      <alignment horizontal="center" vertical="center" wrapText="1"/>
    </xf>
    <xf numFmtId="0" fontId="18" fillId="0" borderId="0" xfId="1" applyFont="1" applyFill="1" applyAlignment="1">
      <alignment vertical="center" wrapText="1"/>
    </xf>
    <xf numFmtId="4" fontId="21" fillId="0" borderId="37" xfId="1" applyNumberFormat="1" applyFont="1" applyFill="1" applyBorder="1" applyAlignment="1">
      <alignment horizontal="center" vertical="center" wrapText="1"/>
    </xf>
    <xf numFmtId="0" fontId="21" fillId="0" borderId="37" xfId="1" applyFont="1" applyFill="1" applyBorder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8" fillId="0" borderId="0" xfId="1" applyFont="1" applyFill="1" applyAlignment="1">
      <alignment horizontal="center" vertical="center" wrapText="1"/>
    </xf>
    <xf numFmtId="0" fontId="18" fillId="0" borderId="0" xfId="1" applyFont="1" applyFill="1" applyBorder="1" applyAlignment="1">
      <alignment vertical="center" wrapText="1"/>
    </xf>
    <xf numFmtId="0" fontId="21" fillId="0" borderId="37" xfId="1" applyFont="1" applyBorder="1" applyAlignment="1">
      <alignment horizontal="center" vertical="center" wrapText="1"/>
    </xf>
    <xf numFmtId="1" fontId="21" fillId="0" borderId="37" xfId="1" applyNumberFormat="1" applyFont="1" applyFill="1" applyBorder="1" applyAlignment="1">
      <alignment horizontal="left" vertical="center" wrapText="1"/>
    </xf>
    <xf numFmtId="0" fontId="18" fillId="0" borderId="37" xfId="1" applyFont="1" applyBorder="1" applyAlignment="1">
      <alignment horizontal="center" vertical="center" wrapText="1"/>
    </xf>
    <xf numFmtId="0" fontId="18" fillId="0" borderId="37" xfId="1" applyNumberFormat="1" applyFont="1" applyFill="1" applyBorder="1" applyAlignment="1">
      <alignment horizontal="left" vertical="center" wrapText="1"/>
    </xf>
    <xf numFmtId="0" fontId="21" fillId="0" borderId="0" xfId="1" applyFont="1" applyAlignment="1">
      <alignment horizontal="center" vertical="center" wrapText="1"/>
    </xf>
    <xf numFmtId="168" fontId="18" fillId="0" borderId="0" xfId="1" applyNumberFormat="1" applyFont="1" applyAlignment="1">
      <alignment vertical="center" wrapText="1"/>
    </xf>
    <xf numFmtId="0" fontId="20" fillId="0" borderId="0" xfId="1" applyFont="1" applyAlignment="1">
      <alignment horizontal="center" vertical="center" wrapText="1"/>
    </xf>
    <xf numFmtId="2" fontId="20" fillId="0" borderId="0" xfId="1" applyNumberFormat="1" applyFont="1" applyAlignment="1">
      <alignment horizontal="center" vertical="center" wrapText="1"/>
    </xf>
    <xf numFmtId="0" fontId="18" fillId="0" borderId="0" xfId="1" applyFont="1" applyBorder="1" applyAlignment="1">
      <alignment vertical="center" wrapText="1"/>
    </xf>
    <xf numFmtId="1" fontId="21" fillId="0" borderId="37" xfId="1" applyNumberFormat="1" applyFont="1" applyFill="1" applyBorder="1" applyAlignment="1">
      <alignment horizontal="center" vertical="center" wrapText="1"/>
    </xf>
    <xf numFmtId="0" fontId="21" fillId="0" borderId="0" xfId="1" applyFont="1" applyBorder="1" applyAlignment="1">
      <alignment vertical="center" wrapText="1"/>
    </xf>
    <xf numFmtId="0" fontId="21" fillId="0" borderId="0" xfId="1" applyFont="1" applyFill="1" applyBorder="1" applyAlignment="1">
      <alignment vertical="center" wrapText="1"/>
    </xf>
    <xf numFmtId="3" fontId="21" fillId="0" borderId="37" xfId="1" applyNumberFormat="1" applyFont="1" applyFill="1" applyBorder="1" applyAlignment="1">
      <alignment horizontal="center" vertical="center" wrapText="1"/>
    </xf>
    <xf numFmtId="0" fontId="21" fillId="0" borderId="0" xfId="1" applyFont="1" applyBorder="1" applyAlignment="1">
      <alignment horizontal="center" vertical="center" wrapText="1"/>
    </xf>
    <xf numFmtId="0" fontId="21" fillId="6" borderId="0" xfId="1" applyFont="1" applyFill="1" applyBorder="1" applyAlignment="1">
      <alignment vertical="center" wrapText="1"/>
    </xf>
    <xf numFmtId="0" fontId="21" fillId="0" borderId="39" xfId="1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center" vertical="center" wrapText="1"/>
    </xf>
    <xf numFmtId="0" fontId="19" fillId="0" borderId="37" xfId="1" applyFont="1" applyFill="1" applyBorder="1" applyAlignment="1">
      <alignment horizontal="center" vertical="center" wrapText="1"/>
    </xf>
    <xf numFmtId="0" fontId="21" fillId="0" borderId="38" xfId="1" applyFont="1" applyFill="1" applyBorder="1" applyAlignment="1">
      <alignment horizontal="center" vertical="center" wrapText="1"/>
    </xf>
    <xf numFmtId="168" fontId="21" fillId="0" borderId="38" xfId="1" applyNumberFormat="1" applyFont="1" applyFill="1" applyBorder="1" applyAlignment="1">
      <alignment horizontal="center" vertical="center" wrapText="1"/>
    </xf>
    <xf numFmtId="14" fontId="21" fillId="0" borderId="0" xfId="1" applyNumberFormat="1" applyFont="1" applyFill="1" applyBorder="1" applyAlignment="1">
      <alignment vertical="center" wrapText="1"/>
    </xf>
    <xf numFmtId="168" fontId="18" fillId="0" borderId="0" xfId="1" applyNumberFormat="1" applyFont="1" applyBorder="1" applyAlignment="1">
      <alignment horizontal="center" vertical="center" wrapText="1"/>
    </xf>
    <xf numFmtId="0" fontId="20" fillId="0" borderId="0" xfId="1" applyFont="1" applyBorder="1" applyAlignment="1">
      <alignment horizontal="center" vertical="center" wrapText="1"/>
    </xf>
    <xf numFmtId="0" fontId="18" fillId="0" borderId="0" xfId="1" applyFont="1" applyBorder="1" applyAlignment="1">
      <alignment horizontal="center" vertical="center" wrapText="1"/>
    </xf>
    <xf numFmtId="0" fontId="21" fillId="0" borderId="37" xfId="1" applyFont="1" applyFill="1" applyBorder="1" applyAlignment="1">
      <alignment vertical="center" wrapText="1"/>
    </xf>
    <xf numFmtId="0" fontId="21" fillId="0" borderId="0" xfId="1" applyFont="1" applyFill="1" applyAlignment="1">
      <alignment vertical="center" wrapText="1"/>
    </xf>
    <xf numFmtId="0" fontId="21" fillId="0" borderId="38" xfId="1" applyNumberFormat="1" applyFont="1" applyFill="1" applyBorder="1" applyAlignment="1">
      <alignment horizontal="left" vertical="center" wrapText="1"/>
    </xf>
    <xf numFmtId="0" fontId="21" fillId="0" borderId="39" xfId="1" applyNumberFormat="1" applyFont="1" applyFill="1" applyBorder="1" applyAlignment="1">
      <alignment horizontal="left" vertical="center" wrapText="1"/>
    </xf>
    <xf numFmtId="49" fontId="20" fillId="8" borderId="38" xfId="1" applyNumberFormat="1" applyFont="1" applyFill="1" applyBorder="1" applyAlignment="1">
      <alignment horizontal="center" vertical="center" wrapText="1"/>
    </xf>
    <xf numFmtId="49" fontId="20" fillId="8" borderId="43" xfId="1" applyNumberFormat="1" applyFont="1" applyFill="1" applyBorder="1" applyAlignment="1">
      <alignment horizontal="center" vertical="center" wrapText="1"/>
    </xf>
    <xf numFmtId="0" fontId="20" fillId="8" borderId="38" xfId="1" applyNumberFormat="1" applyFont="1" applyFill="1" applyBorder="1" applyAlignment="1">
      <alignment horizontal="center" vertical="center" wrapText="1"/>
    </xf>
    <xf numFmtId="4" fontId="19" fillId="8" borderId="37" xfId="1" applyNumberFormat="1" applyFont="1" applyFill="1" applyBorder="1" applyAlignment="1">
      <alignment horizontal="center" vertical="center" wrapText="1"/>
    </xf>
    <xf numFmtId="0" fontId="21" fillId="0" borderId="37" xfId="2" applyFont="1" applyFill="1" applyBorder="1" applyAlignment="1">
      <alignment horizontal="left" vertical="center" wrapText="1"/>
    </xf>
    <xf numFmtId="49" fontId="21" fillId="0" borderId="37" xfId="1" applyNumberFormat="1" applyFont="1" applyFill="1" applyBorder="1" applyAlignment="1">
      <alignment horizontal="center" vertical="center" wrapText="1"/>
    </xf>
    <xf numFmtId="3" fontId="19" fillId="0" borderId="37" xfId="1" applyNumberFormat="1" applyFont="1" applyFill="1" applyBorder="1" applyAlignment="1">
      <alignment horizontal="center" vertical="center" wrapText="1"/>
    </xf>
    <xf numFmtId="4" fontId="19" fillId="0" borderId="37" xfId="1" applyNumberFormat="1" applyFont="1" applyFill="1" applyBorder="1" applyAlignment="1">
      <alignment horizontal="center" vertical="center" wrapText="1"/>
    </xf>
    <xf numFmtId="4" fontId="18" fillId="0" borderId="0" xfId="1" applyNumberFormat="1" applyFont="1" applyAlignment="1">
      <alignment horizontal="center" vertical="center" wrapText="1"/>
    </xf>
    <xf numFmtId="4" fontId="18" fillId="0" borderId="0" xfId="1" applyNumberFormat="1" applyFont="1" applyAlignment="1">
      <alignment vertical="center" wrapText="1"/>
    </xf>
    <xf numFmtId="0" fontId="14" fillId="7" borderId="3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top"/>
    </xf>
    <xf numFmtId="0" fontId="1" fillId="5" borderId="22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27" xfId="0" applyFont="1" applyFill="1" applyBorder="1" applyAlignment="1">
      <alignment horizontal="left" vertical="top"/>
    </xf>
    <xf numFmtId="164" fontId="10" fillId="5" borderId="23" xfId="0" applyNumberFormat="1" applyFont="1" applyFill="1" applyBorder="1" applyAlignment="1">
      <alignment horizontal="right" vertical="center" wrapText="1"/>
    </xf>
    <xf numFmtId="0" fontId="1" fillId="5" borderId="33" xfId="0" applyFont="1" applyFill="1" applyBorder="1" applyAlignment="1">
      <alignment horizontal="left" vertical="top"/>
    </xf>
    <xf numFmtId="0" fontId="1" fillId="5" borderId="2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 wrapText="1"/>
    </xf>
    <xf numFmtId="164" fontId="4" fillId="4" borderId="10" xfId="0" applyNumberFormat="1" applyFont="1" applyFill="1" applyBorder="1" applyAlignment="1">
      <alignment horizontal="right" vertical="center"/>
    </xf>
    <xf numFmtId="164" fontId="4" fillId="4" borderId="11" xfId="0" applyNumberFormat="1" applyFont="1" applyFill="1" applyBorder="1" applyAlignment="1">
      <alignment horizontal="right" vertical="center"/>
    </xf>
    <xf numFmtId="164" fontId="4" fillId="4" borderId="15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left" vertical="top"/>
    </xf>
    <xf numFmtId="0" fontId="17" fillId="0" borderId="42" xfId="1" applyFont="1" applyBorder="1" applyAlignment="1">
      <alignment horizontal="center" vertical="center" wrapText="1"/>
    </xf>
    <xf numFmtId="0" fontId="19" fillId="8" borderId="37" xfId="1" applyFont="1" applyFill="1" applyBorder="1" applyAlignment="1">
      <alignment horizontal="center" vertical="center" wrapText="1"/>
    </xf>
    <xf numFmtId="0" fontId="20" fillId="8" borderId="37" xfId="1" applyFont="1" applyFill="1" applyBorder="1" applyAlignment="1">
      <alignment horizontal="center" vertical="center" wrapText="1"/>
    </xf>
    <xf numFmtId="0" fontId="20" fillId="8" borderId="40" xfId="1" applyFont="1" applyFill="1" applyBorder="1" applyAlignment="1">
      <alignment horizontal="center" vertical="center" wrapText="1"/>
    </xf>
    <xf numFmtId="0" fontId="20" fillId="8" borderId="41" xfId="1" applyFont="1" applyFill="1" applyBorder="1" applyAlignment="1">
      <alignment horizontal="center" vertical="center" wrapText="1"/>
    </xf>
    <xf numFmtId="0" fontId="24" fillId="0" borderId="42" xfId="1" applyFont="1" applyBorder="1" applyAlignment="1">
      <alignment horizontal="center" vertical="center" wrapText="1"/>
    </xf>
    <xf numFmtId="0" fontId="20" fillId="8" borderId="38" xfId="1" applyFont="1" applyFill="1" applyBorder="1" applyAlignment="1">
      <alignment horizontal="center" vertical="center" wrapText="1"/>
    </xf>
    <xf numFmtId="0" fontId="20" fillId="8" borderId="39" xfId="1" applyFont="1" applyFill="1" applyBorder="1" applyAlignment="1">
      <alignment horizontal="center" vertical="center" wrapText="1"/>
    </xf>
    <xf numFmtId="4" fontId="19" fillId="8" borderId="38" xfId="1" applyNumberFormat="1" applyFont="1" applyFill="1" applyBorder="1" applyAlignment="1">
      <alignment horizontal="center" vertical="center" wrapText="1"/>
    </xf>
    <xf numFmtId="4" fontId="19" fillId="8" borderId="39" xfId="1" applyNumberFormat="1" applyFont="1" applyFill="1" applyBorder="1" applyAlignment="1">
      <alignment horizontal="center" vertical="center" wrapText="1"/>
    </xf>
    <xf numFmtId="4" fontId="19" fillId="8" borderId="37" xfId="1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14" fontId="2" fillId="2" borderId="35" xfId="0" applyNumberFormat="1" applyFont="1" applyFill="1" applyBorder="1" applyAlignment="1">
      <alignment horizontal="center" vertical="center" wrapText="1"/>
    </xf>
    <xf numFmtId="0" fontId="14" fillId="7" borderId="37" xfId="0" applyNumberFormat="1" applyFont="1" applyFill="1" applyBorder="1" applyAlignment="1">
      <alignment horizontal="center" vertical="center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</cellXfs>
  <cellStyles count="3">
    <cellStyle name="Обычный" xfId="0" builtinId="0"/>
    <cellStyle name="Обычный 2 7" xfId="1" xr:uid="{00000000-0005-0000-0000-000001000000}"/>
    <cellStyle name="Обычный 26" xfId="2" xr:uid="{00000000-0005-0000-0000-000002000000}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enin\AppData\Local\Microsoft\Windows\Temporary%20Internet%20Files\Content.Outlook\G9TL5D3Z\&#1087;&#1077;&#1088;&#1077;&#1095;&#1077;&#1085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_образование"/>
      <sheetName val="Монстросок"/>
      <sheetName val="Аналитика"/>
      <sheetName val="Динамика2"/>
      <sheetName val="Жилище"/>
      <sheetName val="Образование"/>
      <sheetName val="Здрав"/>
      <sheetName val="Прочие ГП"/>
      <sheetName val="не в АИП (СС)"/>
      <sheetName val="итоги(презентация)"/>
      <sheetName val="Аналитика ввода"/>
      <sheetName val="введено_Дубенская"/>
      <sheetName val="свод образование"/>
      <sheetName val="перечен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ём Маслак" refreshedDate="45489.743319560184" createdVersion="6" refreshedVersion="6" minRefreshableVersion="3" recordCount="633" xr:uid="{549391DB-F09E-45EE-8542-9A94324C4ECD}">
  <cacheSource type="worksheet">
    <worksheetSource ref="A1:I634" sheet="Общий перечень"/>
  </cacheSource>
  <cacheFields count="9">
    <cacheField name="Атрибут:_x000a_отрасль" numFmtId="0">
      <sharedItems count="14">
        <s v="1"/>
        <s v="Дороги"/>
        <s v="Коммунальное строительство"/>
        <s v="Туризм"/>
        <s v="Здравоохранение"/>
        <s v="Жилище"/>
        <s v="Градполитика"/>
        <s v="Культура"/>
        <s v="Экономическое развитие"/>
        <s v="Безопасный город"/>
        <s v="Гаражи"/>
        <s v="Соцподдержка"/>
        <s v="Спорт"/>
        <s v="Образование"/>
      </sharedItems>
    </cacheField>
    <cacheField name="Наименование объекта" numFmtId="0">
      <sharedItems longText="1"/>
    </cacheField>
    <cacheField name="Состояние" numFmtId="0">
      <sharedItems containsMixedTypes="1" containsNumber="1" containsInteger="1" minValue="3" maxValue="3"/>
    </cacheField>
    <cacheField name="Год_x000a_ввода" numFmtId="0">
      <sharedItems containsMixedTypes="1" containsNumber="1" containsInteger="1" minValue="4" maxValue="4" count="16">
        <n v="4"/>
        <s v="2017"/>
        <s v="2018"/>
        <s v="2016"/>
        <s v="2021"/>
        <s v="2020"/>
        <s v="2022"/>
        <s v="2019"/>
        <s v="2014"/>
        <s v="2013"/>
        <s v="2015"/>
        <s v="2012"/>
        <s v="2024"/>
        <s v="2023"/>
        <s v="2025"/>
        <s v="2011"/>
      </sharedItems>
    </cacheField>
    <cacheField name="Атрибут:_x000a_Sобщ_x000a_тыс.м2" numFmtId="0">
      <sharedItems containsSemiMixedTypes="0" containsString="0" containsNumber="1" minValue="0" maxValue="357.28899999999999"/>
    </cacheField>
    <cacheField name="Дата" numFmtId="0">
      <sharedItems containsMixedTypes="1" containsNumber="1" containsInteger="1" minValue="6" maxValue="6"/>
    </cacheField>
    <cacheField name="Округ" numFmtId="0">
      <sharedItems containsBlank="1" containsMixedTypes="1" containsNumber="1" containsInteger="1" minValue="7" maxValue="7"/>
    </cacheField>
    <cacheField name="Застройщик" numFmtId="0">
      <sharedItems containsMixedTypes="1" containsNumber="1" containsInteger="1" minValue="8" maxValue="8"/>
    </cacheField>
    <cacheField name="Дата оформления разрешения на ввод" numFmtId="0">
      <sharedItems containsBlank="1" containsMixedTypes="1" containsNumber="1" containsInteger="1" minValue="9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3">
  <r>
    <x v="0"/>
    <s v="2"/>
    <n v="3"/>
    <x v="0"/>
    <n v="5"/>
    <n v="6"/>
    <n v="7"/>
    <n v="8"/>
    <n v="9"/>
  </r>
  <r>
    <x v="1"/>
    <s v="016-0881_x000a_Строительство пешеходной эстакады с обзорной площадкой &quot;Парящий мост&quot;, Москворецкая набережная"/>
    <s v="Передача на баланс"/>
    <x v="1"/>
    <n v="0"/>
    <s v="2017_x000a_сентябрь"/>
    <s v="ЦАО"/>
    <s v="КП &quot;УГС&quot;"/>
    <s v="07.09.2017"/>
  </r>
  <r>
    <x v="1"/>
    <s v="016-0880_x000a_Реконструкция Москворецкой набережной и  подземного пешеходного перехода"/>
    <s v="Сдан"/>
    <x v="1"/>
    <n v="1.1735"/>
    <s v="2017_x000a_сентябрь"/>
    <s v="ЦАО"/>
    <s v="КП &quot;УГС&quot;"/>
    <s v="07.09.2017"/>
  </r>
  <r>
    <x v="2"/>
    <s v="013-1115_x000a_Дороги и городские инженерные коммуникации для квартала по адресу: Западное Дегунино, ул. Базовская 15"/>
    <s v="Передача на баланс"/>
    <x v="2"/>
    <n v="0"/>
    <s v="2018_x000a_июль"/>
    <s v="САО"/>
    <s v="КП &quot;УГС&quot;"/>
    <s v="04.07.2018"/>
  </r>
  <r>
    <x v="3"/>
    <s v="016-1524_x000a_Создание парковой зоны на территории &quot;Зарядье&quot;. Этап 2. Объекты парковой зоны &quot;Зарядье&quot; с подземным паркингом  на 430 машино-мест и встроенными административно-бытовыми  помещениями, ул. Варварка, вл.6"/>
    <s v="Сдан"/>
    <x v="1"/>
    <n v="55.954900000000002"/>
    <s v="2017_x000a_сентябрь"/>
    <s v="ЦАО"/>
    <s v="КП &quot;УГС&quot;"/>
    <s v="05.09.2017"/>
  </r>
  <r>
    <x v="3"/>
    <s v="016-1525_x000a_Создание парковой зоны на территории &quot;Зарядье&quot;. Этап 3. &quot;Природно-парковый комплекс &quot;парковая зона &quot;Зарядье&quot;"/>
    <s v="Сдан"/>
    <x v="1"/>
    <n v="2.4691000000000001"/>
    <s v="2017_x000a_сентябрь"/>
    <s v="ЦАО"/>
    <s v="КП &quot;УГС&quot;"/>
    <s v="05.09.2017"/>
  </r>
  <r>
    <x v="4"/>
    <s v="013-1162_x000a_Детско-взрослая поликлиника на 750 посещений в смену, ул.Пехотная, вл.3, район Щукино (на территории Городской клинической больницы № 52) (уровень 2)"/>
    <s v="Сдан"/>
    <x v="1"/>
    <n v="10.78576"/>
    <s v="2017_x000a_октябрь"/>
    <s v="СЗАО"/>
    <s v="КП &quot;УГС&quot;"/>
    <s v="09.11.2017"/>
  </r>
  <r>
    <x v="4"/>
    <s v="012-2366_x000a_Детско-взрослая поликлиника на 750 посещений в смену, район Некрасовка, мкр. 6 (уровень - 2)"/>
    <s v="Передача на баланс"/>
    <x v="3"/>
    <n v="10.8424"/>
    <s v="2016_x000a_ноябрь"/>
    <s v="ЮВАО"/>
    <s v="КП &quot;УГС&quot;"/>
    <s v="29.12.2016"/>
  </r>
  <r>
    <x v="4"/>
    <s v="012-0046_x000a_Детско-взрослая поликлиника  на 750 посещений в смену с женской консультацией, ул. Судостроительная, д. 46-50, район Нагатинский затон (уровень - 1)"/>
    <s v="Проектирование"/>
    <x v="4"/>
    <n v="9.8000000000000007"/>
    <s v="2021_x000a_декабрь"/>
    <s v="ЮАО"/>
    <s v="КП &quot;УГС&quot;"/>
    <s v="11.12.2021"/>
  </r>
  <r>
    <x v="4"/>
    <s v="016-1493_x000a_Детская  поликлиника на 320 посещений в смену, ул. Полярная, вл.11, район Южное Медведково  (уровень 1). Подъездная дорога к детской поликлинике на 320 посещений в смену, ул. Полярная, вл.11, район Южное Медведково  (уровень 1)"/>
    <s v="В строительстве"/>
    <x v="4"/>
    <n v="8"/>
    <s v="2021_x000a_июнь"/>
    <s v="СВАО"/>
    <s v="КП &quot;УГС&quot;"/>
    <s v="18.06.2021"/>
  </r>
  <r>
    <x v="4"/>
    <s v="013-1175_x000a_Детско-взрослая поликлиника на 320 посещений в смену в районе Замоскворечье, Б.Строченовский пер., вл.23А (на месте сноса нежилого здания) (уровень - 1)"/>
    <s v="В строительстве"/>
    <x v="5"/>
    <n v="8.5698000000000008"/>
    <s v="2020_x000a_май"/>
    <s v="ЦАО"/>
    <s v="КП &quot;УГС&quot;"/>
    <s v="25.05.2020"/>
  </r>
  <r>
    <x v="4"/>
    <s v="013-1158_x000a_Детско-взрослая поликлиника на 750 посещений в смену с раздаточным пунктом молочной кухни на территории открытого акционерного московского общества &quot;Завод имени И.А. Лихачева&quot; , ул. Автозаводская, вл. 23 (уровень 1) (со сносом строений по адресам: Автозаводская ул., д.23, стр. 734;  Автозаводская ул., д.23, стр. 175; Автозаводская ул., д.23, корп. 9А)"/>
    <s v="Проектирование"/>
    <x v="6"/>
    <n v="9.5329999999999995"/>
    <s v="2022_x000a_декабрь"/>
    <s v="ЮАО"/>
    <s v="КП &quot;УГС&quot;"/>
    <s v="14.12.2022"/>
  </r>
  <r>
    <x v="4"/>
    <s v="012-1210_x000a_Детско-взрослая поликлиника на 750 посещений в смену, ул. Ленская, вл. 21, район Бабушкинский (уровень - 1)"/>
    <s v="Торги на ПИР"/>
    <x v="4"/>
    <n v="8.6210000000000004"/>
    <s v="2021_x000a_декабрь"/>
    <s v="СВАО"/>
    <s v="КП &quot;УГС&quot;"/>
    <s v="23.12.2021"/>
  </r>
  <r>
    <x v="4"/>
    <s v="014-2187_x000a_Детская поликлиника на 320 посещений в смену, ул. Академика Анохина, вл. 40, корп. 2, район Тропарево-Никулино (на месте сноса нежилого здания) (уровень- 1)"/>
    <s v="Сдан"/>
    <x v="7"/>
    <n v="9.6903000000000006"/>
    <s v="2019_x000a_декабрь"/>
    <s v="ЗАО"/>
    <s v="КП &quot;УГС&quot;"/>
    <s v="18.12.2019"/>
  </r>
  <r>
    <x v="4"/>
    <s v="012-1221_x000a_Консультативно-диагностический центр с поликлиникой  на 750 посещений в смену на территории Городской клинической больницы № 64, ул. Вавилова, д. 61 (уровень - 2)"/>
    <s v="Торги на ПИР"/>
    <x v="4"/>
    <n v="9.9090000000000007"/>
    <s v="2021_x000a_декабрь"/>
    <s v="ЮЗАО"/>
    <s v="КП &quot;УГС&quot;"/>
    <s v="13.12.2021"/>
  </r>
  <r>
    <x v="4"/>
    <s v="013-1156_x000a_Детско-взрослая поликлиника на 750 посещений в смену с подъездной дорогой, пересечение ул.Волынская и ул.Авиаторов, район Солнцево (уровень - 1)"/>
    <s v="Проектирование"/>
    <x v="4"/>
    <n v="9.0640000000000001"/>
    <s v="2021_x000a_декабрь"/>
    <s v="ЗАО"/>
    <s v="КП &quot;УГС&quot;"/>
    <s v="23.12.2021"/>
  </r>
  <r>
    <x v="4"/>
    <s v="013-1169_x000a_Детско-взрослая поликлиника на 750 посещений в смену с подъездной дорогой, ул. Яблочкова, д. 3, район Бутырский (уровень - 1)"/>
    <s v="Сдан"/>
    <x v="7"/>
    <n v="10.3553"/>
    <s v="2019_x000a_ноябрь"/>
    <s v="СВАО"/>
    <s v="КП &quot;УГС&quot;"/>
    <s v="11.11.2019"/>
  </r>
  <r>
    <x v="4"/>
    <s v="016-3840_x000a_Больница с родильным домом, пос. Коммунарка поселение Сосенское (1-я очередь)"/>
    <s v="Сдан"/>
    <x v="7"/>
    <n v="87.219099999999997"/>
    <s v="2019_x000a_декабрь"/>
    <s v="НАО"/>
    <s v="КП &quot;УГС&quot;"/>
    <s v="25.12.2019"/>
  </r>
  <r>
    <x v="4"/>
    <s v="012-1892_x000a_Патологоанатомический корпус с подземными переходами городской клинической больницы № 13, ул. Велозаводская, д. 1/1"/>
    <s v="Проектирование"/>
    <x v="4"/>
    <n v="2.6850000000000001"/>
    <s v="2021_x000a_июль"/>
    <s v="ЮВАО"/>
    <s v="КП &quot;УГС&quot;"/>
    <s v="15.07.2021"/>
  </r>
  <r>
    <x v="4"/>
    <s v="016-0905_x000a_Завершение строительства учебно-лабораторных корпусов по адресам: проспект Вернадского, д. 96, корп. 3 , проспект Вернадского, вл. 90, корп. 12"/>
    <s v="В строительстве"/>
    <x v="4"/>
    <n v="14.197800000000001"/>
    <s v="2021_x000a_декабрь"/>
    <s v="ЗАО"/>
    <s v="КП &quot;УГС&quot;"/>
    <s v="14.03.2022"/>
  </r>
  <r>
    <x v="5"/>
    <s v="012-3291_x000a_Жилой дом с инженерными сетями, благоустройством и озеленением территории, район Лефортово, мкр. 3, корп. 8"/>
    <s v="Передача на баланс"/>
    <x v="8"/>
    <n v="13.982699999999999"/>
    <s v="2014_x000a_ноябрь"/>
    <s v="ЮВАО"/>
    <s v="КП &quot;УГС&quot;"/>
    <m/>
  </r>
  <r>
    <x v="5"/>
    <s v="013-1392_x000a_Жилой дом с инженерными коммуникациями, благоустройством и озеленением территории по адресу: район Северное Медведково, мкр. 11-11А, корп. 69"/>
    <s v="Передача на баланс"/>
    <x v="8"/>
    <n v="7.0846"/>
    <s v="2014_x000a_октябрь"/>
    <s v="СВАО"/>
    <s v="КП &quot;УГС&quot;"/>
    <m/>
  </r>
  <r>
    <x v="5"/>
    <s v="012-1689_x000a_Жилой дом, Район Кунцево, кв.20, корп.32 (Рублевское шоссе, вл. 89)"/>
    <s v="Передача на баланс"/>
    <x v="8"/>
    <n v="20.139500000000002"/>
    <s v="2014_x000a_июль"/>
    <s v="ЗАО"/>
    <s v="КП &quot;УГС&quot;"/>
    <m/>
  </r>
  <r>
    <x v="5"/>
    <s v="013-0118_x000a_Жилой дом, район Солнцево, ул.Авиаторов, пересечение с ул.Волынской, корп.4"/>
    <s v="Передача на баланс"/>
    <x v="9"/>
    <n v="25.045100000000001"/>
    <s v="2013_x000a_декабрь"/>
    <s v="ЗАО"/>
    <s v="КП &quot;УГС&quot;"/>
    <m/>
  </r>
  <r>
    <x v="5"/>
    <s v="012-4095_x000a_Жилой дом, Район Хорошево-Мневники, кв.76, проспект Маршала Жукова, вл.47"/>
    <s v="Передача на баланс"/>
    <x v="10"/>
    <n v="29.2121"/>
    <s v="2015_x000a_февраль"/>
    <s v="СЗАО"/>
    <s v="КП &quot;УГС&quot;"/>
    <m/>
  </r>
  <r>
    <x v="5"/>
    <s v="012-3042_x000a_Жилой дом, Пресненский Вал ул., вл. 14, корп. 1"/>
    <s v="Передача на баланс"/>
    <x v="10"/>
    <n v="14.0837"/>
    <s v="2015_x000a_декабрь"/>
    <s v="ЦАО"/>
    <s v="КП &quot;УГС&quot;"/>
    <m/>
  </r>
  <r>
    <x v="5"/>
    <s v="015-0661_x000a_Жилой дом с инженерными сетями и благоустройством территории по адресу: г. Москва, район Аэропорт, ул. Самеда Вургуна, д. 11"/>
    <s v="Передача на баланс"/>
    <x v="1"/>
    <n v="5.98"/>
    <s v="2017_x000a_ноябрь"/>
    <s v="САО"/>
    <s v="КП &quot;УГС&quot;"/>
    <s v="03.11.2017"/>
  </r>
  <r>
    <x v="5"/>
    <s v="012-0113_x000a_Жилой дом с инженерными сетями, благоустройством и озеленением территории, район Северное Медведково, мкр. 11-11А, корп. 65"/>
    <s v="Передача на баланс"/>
    <x v="9"/>
    <n v="8.8559000000000001"/>
    <s v="2013_x000a_декабрь"/>
    <s v="СВАО"/>
    <s v="КП &quot;УГС&quot;"/>
    <m/>
  </r>
  <r>
    <x v="5"/>
    <s v="012-0033_x000a_Жилой дом, ул. Лосиноостровская, мкр. 7, Стартовая ул., вл. 3"/>
    <s v="Передача на баланс"/>
    <x v="8"/>
    <n v="33.6"/>
    <s v="2014_x000a_июнь"/>
    <s v="СВАО"/>
    <s v="КП &quot;УГС&quot;"/>
    <m/>
  </r>
  <r>
    <x v="5"/>
    <s v="012-1252_x000a_Жилой дом, Район Бутырский, мкр. 78, корп. 68"/>
    <s v="Передача на баланс"/>
    <x v="10"/>
    <n v="20.946999999999999"/>
    <s v="2015_x000a_декабрь"/>
    <s v="СВАО"/>
    <s v="КП &quot;УГС&quot;"/>
    <m/>
  </r>
  <r>
    <x v="5"/>
    <s v="012-0402_x000a_Жилой дом, Район Кунцево, кв. 20, корп. 14 (Ельнинская ул., вл. 4)"/>
    <s v="Списано"/>
    <x v="10"/>
    <n v="11.963800000000001"/>
    <s v="2015_x000a_октябрь"/>
    <s v="ЗАО"/>
    <s v="КП &quot;УГС&quot;"/>
    <m/>
  </r>
  <r>
    <x v="5"/>
    <s v="012-2144_x000a_Жилой дом, Проспект Вернадского, кв. 32-33, корп. 48 (Лобачевского ул., корп. 6-1 )"/>
    <s v="Сдан"/>
    <x v="8"/>
    <n v="18.012"/>
    <s v="2014_x000a_октябрь"/>
    <s v="ЗАО"/>
    <s v="КП &quot;УГС&quot;"/>
    <m/>
  </r>
  <r>
    <x v="5"/>
    <s v="012-4113_x000a_Жилой дом по типовому проекту,  II категории комфортности, ул. Базовская, вл.15 , корп.6"/>
    <s v="Передача на баланс"/>
    <x v="9"/>
    <n v="25.995999999999999"/>
    <s v="2013_x000a_декабрь"/>
    <s v="САО"/>
    <s v="КП &quot;УГС&quot;"/>
    <m/>
  </r>
  <r>
    <x v="5"/>
    <s v="012-3558_x000a_Жилой дом, район Бескудниковский, мкр. 5, корп. 3"/>
    <s v="Списано"/>
    <x v="10"/>
    <n v="16.183900000000001"/>
    <s v="2015_x000a_март"/>
    <s v="САО"/>
    <s v="КП &quot;УГС&quot;"/>
    <m/>
  </r>
  <r>
    <x v="5"/>
    <s v="012-0966_x000a_Жилой дом с инженерными сетями и коммуникациями, благоустройством территории, озеленением, район Левобережный, мкр.2, участок 2Г, корп.16"/>
    <s v="Передача на баланс"/>
    <x v="10"/>
    <n v="20.9102"/>
    <s v="2015_x000a_март"/>
    <s v="САО"/>
    <s v="КП &quot;УГС&quot;"/>
    <m/>
  </r>
  <r>
    <x v="5"/>
    <s v="012-0867_x000a_Жилой дом с двухуровневой подземной автостоянкой, благоустройством и озеленением территории, город Зеленоград, мкр.8, Панфиловский, корп.845АБ"/>
    <s v="Передача на баланс"/>
    <x v="9"/>
    <n v="31.64"/>
    <s v="2013_x000a_сентябрь"/>
    <s v="ЗЕЛ.АО"/>
    <s v="КП &quot;УГС&quot;"/>
    <m/>
  </r>
  <r>
    <x v="5"/>
    <s v="014-2170_x000a_Жилой дом с инженерными сетями и благоустройством территории, район Проспект Вернадского, кв.34-35, корп.24 (с инженерной подготовкой территории со сносом зданий жилых домов по адресу: проспект Вернадского, д.64, д. 70)"/>
    <s v="Передача на баланс"/>
    <x v="2"/>
    <n v="10.9092"/>
    <s v="2018_x000a_март"/>
    <s v="ЗАО"/>
    <s v="КП &quot;УГС&quot;"/>
    <s v="30.03.2018"/>
  </r>
  <r>
    <x v="5"/>
    <s v="012-2629_x000a_Жилой дом с инженерными сетями и благоустройством территории, проспект Вернадского, кв. 34-35, корп. 25"/>
    <s v="Сдан"/>
    <x v="3"/>
    <n v="23.052700000000002"/>
    <s v="2016_x000a_июнь"/>
    <s v="ЗАО"/>
    <s v="КП &quot;УГС&quot;"/>
    <s v="01.07.2016"/>
  </r>
  <r>
    <x v="5"/>
    <s v="012-1874_x000a_Жилой дом, район Южное Медведково, мкр. 1-2-3, корп. 29"/>
    <s v="Передача на баланс"/>
    <x v="10"/>
    <n v="10.027799999999999"/>
    <s v="2015_x000a_февраль"/>
    <s v="СВАО"/>
    <s v="КП &quot;УГС&quot;"/>
    <m/>
  </r>
  <r>
    <x v="5"/>
    <s v="012-4085_x000a_Жилой дом, район Тимирязевский, кв. 61, 62, 64, Дмитровский проезд, вл. 4"/>
    <s v="Передача на баланс"/>
    <x v="10"/>
    <n v="6.3497000000000003"/>
    <s v="2015_x000a_декабрь"/>
    <s v="САО"/>
    <s v="КП &quot;УГС&quot;"/>
    <m/>
  </r>
  <r>
    <x v="5"/>
    <s v="012-2464_x000a_Жилой дом, район Таганский, кв. 1939, Б. Калитниковская ул., вл. 42А (с проектируемыми проездами №190 и № 6501)"/>
    <s v="Передан в эксплуатацию"/>
    <x v="3"/>
    <n v="26.080100000000002"/>
    <s v="2016_x000a_апрель"/>
    <s v="ЦАО"/>
    <s v="КП &quot;УГС&quot;"/>
    <s v="29.04.2016"/>
  </r>
  <r>
    <x v="5"/>
    <s v="012-3529_x000a_Жилой дом с инженерными сетями, ЦТП и благоустройством территории, освоением, корп. 5, участок 2Б, мкр. 2, Левобережный район"/>
    <s v="Передача на баланс"/>
    <x v="8"/>
    <n v="15.1729"/>
    <s v="2014_x000a_март"/>
    <s v="САО"/>
    <s v="КП &quot;УГС&quot;"/>
    <m/>
  </r>
  <r>
    <x v="5"/>
    <s v="012-2608_x000a_Жилой дом с инженерными сетями и коммуникациями, благоустройством  территории,  район Алтуфьевский, мкр.1-2, корп. 69-70"/>
    <s v="Передача на баланс"/>
    <x v="9"/>
    <n v="20.248799999999999"/>
    <s v="2013_x000a_декабрь"/>
    <s v="СВАО"/>
    <s v="КП &quot;УГС&quot;"/>
    <m/>
  </r>
  <r>
    <x v="5"/>
    <s v="012-0333_x000a_Жилой дом, район Бескудниковский, мкр. 5, корп. 9"/>
    <s v="Сдан"/>
    <x v="1"/>
    <n v="10.8216"/>
    <s v="2017_x000a_март"/>
    <s v="САО"/>
    <s v="КП &quot;УГС&quot;"/>
    <s v="13.03.2017"/>
  </r>
  <r>
    <x v="5"/>
    <s v="012-1233_x000a_Жилой дом со встроенно-подземным ИТП и подземной встроенно-пристроенной автостоянкой на 61 машино-мест, район Бутырский, мкр.78,  корп.69"/>
    <s v="Передача на баланс"/>
    <x v="11"/>
    <n v="11.7105"/>
    <s v="2012_x000a_декабрь"/>
    <s v="СВАО"/>
    <s v="КП &quot;УГС&quot;"/>
    <m/>
  </r>
  <r>
    <x v="5"/>
    <s v="012-0484_x000a_Жилой дом, район Южное Медведково, мкр. 1-2-3, корп. 35"/>
    <s v="Передача на баланс"/>
    <x v="10"/>
    <n v="7.4398999999999997"/>
    <s v="2015_x000a_июнь"/>
    <s v="СВАО"/>
    <s v="КП &quot;УГС&quot;"/>
    <m/>
  </r>
  <r>
    <x v="5"/>
    <s v="012-4237_x000a_Жилой дом, район Пресненский, кв. 626, Б.Тишинский пер., вл. 43/20, стр. 3"/>
    <s v="Сдан"/>
    <x v="3"/>
    <n v="5.8719000000000001"/>
    <s v="2016_x000a_декабрь"/>
    <s v="ЦАО"/>
    <s v="КП &quot;УГС&quot;"/>
    <s v="29.12.2016"/>
  </r>
  <r>
    <x v="5"/>
    <s v="012-4067_x000a_Жилой дом, Район  Южное Медведково, мкр. 1-2-3, корп. 18"/>
    <s v="Передача на баланс"/>
    <x v="10"/>
    <n v="13.195"/>
    <s v="2015_x000a_декабрь"/>
    <s v="СВАО"/>
    <s v="КП &quot;УГС&quot;"/>
    <m/>
  </r>
  <r>
    <x v="5"/>
    <s v="012-3411_x000a_Жилой дом, Район Тимирязевский, Астрадамская ул., вл. 7"/>
    <s v="Списано"/>
    <x v="8"/>
    <n v="7.4222000000000001"/>
    <s v="2014_x000a_октябрь"/>
    <s v="САО"/>
    <s v="КП &quot;УГС&quot;"/>
    <m/>
  </r>
  <r>
    <x v="5"/>
    <s v="012-2724_x000a_Жилой дом, район Можайский, кв.  95, корп. 12"/>
    <s v="Передача на баланс"/>
    <x v="11"/>
    <n v="19.622599999999998"/>
    <s v="2012_x000a_декабрь"/>
    <s v="ЗАО"/>
    <s v="КП &quot;УГС&quot;"/>
    <m/>
  </r>
  <r>
    <x v="5"/>
    <s v="012-0573_x000a_Жилой дом с инженерными сетями, благоустройством и озеленением территории, проспект Вернадского, кв. 32-33, корп. 9"/>
    <s v="Списано"/>
    <x v="8"/>
    <n v="16.844000000000001"/>
    <s v="2014_x000a_июнь"/>
    <s v="ЗАО"/>
    <s v="КП &quot;УГС&quot;"/>
    <m/>
  </r>
  <r>
    <x v="5"/>
    <s v="012-3150_x000a_Жилой дом  с инженерными сетями, благоустройством территории, озеленением, район Левобережный, мкр.2, участок 2Г, корп.13"/>
    <s v="Передача на баланс"/>
    <x v="8"/>
    <n v="18.925799999999999"/>
    <s v="2014_x000a_июль"/>
    <s v="САО"/>
    <s v="КП &quot;УГС&quot;"/>
    <m/>
  </r>
  <r>
    <x v="5"/>
    <s v="012-0467_x000a_Жилой дом, район Бескудниковский, мкр. 5, корп. 10"/>
    <s v="Передача на баланс"/>
    <x v="3"/>
    <n v="12.117000000000001"/>
    <s v="2016_x000a_июнь"/>
    <s v="САО"/>
    <s v="КП &quot;УГС&quot;"/>
    <s v="01.08.2016"/>
  </r>
  <r>
    <x v="5"/>
    <s v="012-2187_x000a_Жилой дом с инженерными сетями и благоустройством  территории, мкр. 7, район  Бескудниковский, корп. 1АБВ"/>
    <s v="Передача на баланс"/>
    <x v="9"/>
    <n v="24.099499999999999"/>
    <s v="2013_x000a_ноябрь"/>
    <s v="САО"/>
    <s v="КП &quot;УГС&quot;"/>
    <m/>
  </r>
  <r>
    <x v="5"/>
    <s v="014-2175_x000a_Жилой дом, район Очаково-Матвеевское, Аминьевское шоссе (между Аминьевским шоссе и Нежинской ул.)"/>
    <s v="Передача на баланс"/>
    <x v="2"/>
    <n v="15.247999999999999"/>
    <s v="2018_x000a_июль"/>
    <s v="ЗАО"/>
    <s v="КП &quot;УГС&quot;"/>
    <s v="31.07.2018"/>
  </r>
  <r>
    <x v="5"/>
    <s v="012-4100_x000a_Жилой дом, район Фили-Давыдково, кв. 69, ул. Герасима Курина, вл. 42 (со сносом жилого дома по адресу: ул. Герасима Курина, д. 38)"/>
    <s v="Передача на баланс"/>
    <x v="8"/>
    <n v="14.7944"/>
    <s v="2014_x000a_ноябрь"/>
    <s v="ЗАО"/>
    <s v="КП &quot;УГС&quot;"/>
    <m/>
  </r>
  <r>
    <x v="5"/>
    <s v="012-3822_x000a_Жилой дом с инженерными сетями и благоустройством территории по адресу: проспект Вернадского, кв. 32-33, корп. 12"/>
    <s v="Сдан"/>
    <x v="3"/>
    <n v="11.1755"/>
    <s v="2016_x000a_октябрь"/>
    <s v="ЗАО"/>
    <s v="КП &quot;УГС&quot;"/>
    <s v="31.10.2016"/>
  </r>
  <r>
    <x v="5"/>
    <s v="012-3223_x000a_Жилой дом с инженерной подготовкой территории, поселок Бутово, кв. 2, корп. 15"/>
    <s v="Передача на баланс"/>
    <x v="3"/>
    <n v="9.0136000000000003"/>
    <s v="2016_x000a_май"/>
    <s v="ЮЗАО"/>
    <s v="КП &quot;УГС&quot;"/>
    <s v="31.05.2016"/>
  </r>
  <r>
    <x v="5"/>
    <s v="012-0515_x000a_Жилой дом, Район Кунцево, кв.18, корп.10"/>
    <s v="Передача на баланс"/>
    <x v="3"/>
    <n v="35.3979"/>
    <s v="2016_x000a_май"/>
    <s v="ЗАО"/>
    <s v="КП &quot;УГС&quot;"/>
    <s v="06.07.2016"/>
  </r>
  <r>
    <x v="5"/>
    <s v="013-1528_x000a_Жилой  дом с инженерными коммуникациями, благоустройством и озеленением территории,   район Северный, Дмитровское шоссе, вл. 167 (1 очередь), корп. 1"/>
    <s v="Передача на баланс"/>
    <x v="10"/>
    <n v="36.545299999999997"/>
    <s v="2015_x000a_декабрь"/>
    <s v="СВАО"/>
    <s v="КП &quot;УГС&quot;"/>
    <m/>
  </r>
  <r>
    <x v="5"/>
    <s v="014-2144_x000a_Жилые дома с инженерными сетями и благоустройством территории, район Таганский, кв. 2005-2007, Сосинская ул., вл.6, корп.1; Б. Симоновский пер., вл.22, корп.2; 2-я Дубровская ул., вл. 5-7-9/30, корп. 3"/>
    <s v="Передача на баланс"/>
    <x v="10"/>
    <n v="78.906199999999998"/>
    <s v="2015_x000a_ноябрь"/>
    <s v="ЦАО"/>
    <s v="КП &quot;УГС&quot;"/>
    <s v="28.11.2015"/>
  </r>
  <r>
    <x v="5"/>
    <s v="012-4090_x000a_Жилой дом по типовому проекту,  II категории комфортности, ул. Базовская, вл.15 , корп.3"/>
    <s v="Передан в эксплуатацию"/>
    <x v="9"/>
    <n v="15.196400000000001"/>
    <s v="2013_x000a_декабрь"/>
    <s v="САО"/>
    <s v="КП &quot;УГС&quot;"/>
    <m/>
  </r>
  <r>
    <x v="5"/>
    <s v="012-4123_x000a_Жилой дом по типовому проекту,  II категории комфортности, ул. Базовская, вл.15 , корп.10"/>
    <s v="Передача на баланс"/>
    <x v="9"/>
    <n v="10.4597"/>
    <s v="2013_x000a_сентябрь"/>
    <s v="САО"/>
    <s v="КП &quot;УГС&quot;"/>
    <m/>
  </r>
  <r>
    <x v="5"/>
    <s v="012-1315_x000a_Жилой дом с пристройкой, район Кунцево, кв. 20, корп. 13 (Истринская ул., вл. 5)"/>
    <s v="Сдан"/>
    <x v="3"/>
    <n v="16.424499999999998"/>
    <s v="2016_x000a_сентябрь"/>
    <s v="ЗАО"/>
    <s v="КП &quot;УГС&quot;"/>
    <s v="02.11.2016"/>
  </r>
  <r>
    <x v="5"/>
    <s v="012-3334_x000a_Жилой дом с инженерными сетями, благоустройством и озеленением территории, район Южное Медведково, мкр.1-2-3, корп.30"/>
    <s v="Передача на баланс"/>
    <x v="11"/>
    <n v="22.157699999999998"/>
    <s v="2012_x000a_декабрь"/>
    <s v="СВАО"/>
    <s v="КП &quot;УГС&quot;"/>
    <m/>
  </r>
  <r>
    <x v="5"/>
    <s v="012-3080_x000a_Экспериментальный жилой дом (с инженерными коммуникациями, инженерной подготовкой территории, со сносом жилых домов, ул. Нижегородская д. 11Б, д.11В), ул. Нижегородская, вл.11Б-11В"/>
    <s v="Списано"/>
    <x v="10"/>
    <n v="16.636399999999998"/>
    <s v="2015_x000a_июнь"/>
    <s v="ЦАО"/>
    <s v="КП &quot;УГС&quot;"/>
    <m/>
  </r>
  <r>
    <x v="5"/>
    <s v="012-1528_x000a_Жилой дом, Люберецкие поля аэрации, кв. 9А, корп. 5, КП5 (1 очередь)"/>
    <s v="Передача на баланс"/>
    <x v="9"/>
    <n v="15.889200000000001"/>
    <s v="2013_x000a_сентябрь"/>
    <s v="ЮВАО"/>
    <s v="КП &quot;УГС&quot;"/>
    <m/>
  </r>
  <r>
    <x v="5"/>
    <s v="012-2025_x000a_Жилой дом с отдельно стоящей подземной автостоянкой на дворовой территории, район  Бутырский, мкр. 78, корп. 71А"/>
    <s v="Передача на баланс"/>
    <x v="11"/>
    <n v="15.8813"/>
    <s v="2012_x000a_декабрь"/>
    <s v="СВАО"/>
    <s v="КП &quot;УГС&quot;"/>
    <m/>
  </r>
  <r>
    <x v="5"/>
    <s v="012-4088_x000a_Жилой дом по типовому проекту,  II категории комфортности, ул. Базовская, вл.15 , корп.1"/>
    <s v="Передача на баланс"/>
    <x v="9"/>
    <n v="29.733000000000001"/>
    <s v="2013_x000a_декабрь"/>
    <s v="САО"/>
    <s v="КП &quot;УГС&quot;"/>
    <m/>
  </r>
  <r>
    <x v="5"/>
    <s v="012-3732_x000a_Жилой дом (с гаражом) с инженерными сетями и благоустройством территории, район Ломоносовский, мкр. 18, корп. 5А"/>
    <s v="Передача на баланс"/>
    <x v="10"/>
    <n v="29.0702"/>
    <s v="2015_x000a_май"/>
    <s v="ЮЗАО"/>
    <s v="КП &quot;УГС&quot;"/>
    <m/>
  </r>
  <r>
    <x v="5"/>
    <s v="014-0422_x000a_Жилой  дом с инженерными коммуникациями, благоустройством и озеленением территории, район Северный, Дмитровское шоссе, вл. 167 (1 очередь), корп. 5"/>
    <s v="Сдан"/>
    <x v="10"/>
    <n v="24.624700000000001"/>
    <s v="2015_x000a_декабрь"/>
    <s v="СВАО"/>
    <s v="КП &quot;УГС&quot;"/>
    <m/>
  </r>
  <r>
    <x v="5"/>
    <s v="014-0419_x000a_Жилой  дом с инженерными коммуникациями, благоустройством и озеленением территории, район Северный, Дмитровское шоссе, вл. 167 (1 очередь), корп. 2"/>
    <s v="Передача на баланс"/>
    <x v="10"/>
    <n v="27.213000000000001"/>
    <s v="2015_x000a_декабрь"/>
    <s v="СВАО"/>
    <s v="КП &quot;УГС&quot;"/>
    <m/>
  </r>
  <r>
    <x v="5"/>
    <s v="013-0119_x000a_Жилой дом, район Солнцево, ул.Авиаторов, пересечение с ул.Волынской, корп.5"/>
    <s v="Передача на баланс"/>
    <x v="9"/>
    <n v="13.34"/>
    <s v="2013_x000a_декабрь"/>
    <s v="ЗАО"/>
    <s v="КП &quot;УГС&quot;"/>
    <m/>
  </r>
  <r>
    <x v="5"/>
    <s v="012-2105_x000a_Жилой дом с инженерными коммуникациями и благоустройством территории, район Выхино, мкр.128бв, корп.11"/>
    <s v="Списано"/>
    <x v="9"/>
    <n v="11.7981"/>
    <s v="2013_x000a_декабрь"/>
    <s v="ЮВАО"/>
    <s v="КП &quot;УГС&quot;"/>
    <m/>
  </r>
  <r>
    <x v="5"/>
    <s v="012-3789_x000a_Жилой дом с инженерными коммуникациями, благоустройством и озеленением, проспект Вернадского, кв. 32-33, корп. 7"/>
    <s v="Передача на баланс"/>
    <x v="8"/>
    <n v="15.3123"/>
    <s v="2014_x000a_август"/>
    <s v="ЗАО"/>
    <s v="КП &quot;УГС&quot;"/>
    <m/>
  </r>
  <r>
    <x v="5"/>
    <s v="012-1548_x000a_Жилой дом с инженерными сетями и благоустройством, район Северное Тушино, мкр.3, корп. 10 (ул.Вилиса Лациса, вл. 15)"/>
    <s v="Передача на баланс"/>
    <x v="10"/>
    <n v="23.803999999999998"/>
    <s v="2015_x000a_август"/>
    <s v="СЗАО"/>
    <s v="КП &quot;УГС&quot;"/>
    <m/>
  </r>
  <r>
    <x v="5"/>
    <s v="012-1073_x000a_Жилой дом с инженерными сетями и инженерной подготовкой территории, район Хорошево-Мневники, кв.83, корп. 6"/>
    <s v="Передача на баланс"/>
    <x v="10"/>
    <n v="15.445"/>
    <s v="2015_x000a_декабрь"/>
    <s v="СЗАО"/>
    <s v="КП &quot;УГС&quot;"/>
    <m/>
  </r>
  <r>
    <x v="5"/>
    <s v="012-0196_x000a_Жилой дом,  район Бескудниковский, мкр. 5, корп. 4"/>
    <s v="Сдан"/>
    <x v="3"/>
    <n v="27.411000000000001"/>
    <s v="2016_x000a_ноябрь"/>
    <s v="САО"/>
    <s v="КП &quot;УГС&quot;"/>
    <s v="06.12.2016"/>
  </r>
  <r>
    <x v="5"/>
    <s v="012-4094_x000a_Жилой дом с инженерной подготовкой территории, со сносом и перекладкой инженерных коммуникаций, район Хорошево-Мневники, кв.76, Карамышевская набережная, вл.60-62"/>
    <s v="Передача на баланс"/>
    <x v="1"/>
    <n v="19.660399999999999"/>
    <s v="2017_x000a_апрель"/>
    <s v="СЗАО"/>
    <s v="КП &quot;УГС&quot;"/>
    <s v="28.04.2017"/>
  </r>
  <r>
    <x v="5"/>
    <s v="014-0425_x000a_Жилой  дом с инженерными коммуникациями, благоустройством и озеленением территории, район Северный, Дмитровское шоссе, вл. 167 (1 очередь), корп. 8"/>
    <s v="Сдан"/>
    <x v="3"/>
    <n v="49.200600000000001"/>
    <s v="2016_x000a_июнь"/>
    <s v="СВАО"/>
    <s v="КП &quot;УГС&quot;"/>
    <s v="30.06.2016"/>
  </r>
  <r>
    <x v="5"/>
    <s v="012-1375_x000a_Жилой дом с инженерными сетями и благоустройством территории, город Зеленоград, район Крюково, мкр.20, корп.2032"/>
    <s v="Передача на баланс"/>
    <x v="8"/>
    <n v="12.686199999999999"/>
    <s v="2014_x000a_июнь"/>
    <s v="ЗЕЛ.АО"/>
    <s v="КП &quot;УГС&quot;"/>
    <m/>
  </r>
  <r>
    <x v="5"/>
    <s v="013-1417_x000a_Жилой дом с инженерными сетями и благоустройством территории, район Фили-Давыдково, кв. 65, корп. 1, 2 (с инженерной подготовкой территории со сносом здания жилых домов по адресам: М.Филевская ул., д.16, М.Филевская ул., д.18, корп.1, М.Филевская ул., д.20)"/>
    <s v="Сдан"/>
    <x v="3"/>
    <n v="36.262300000000003"/>
    <s v="2016_x000a_сентябрь"/>
    <s v="ЗАО"/>
    <s v="КП &quot;УГС&quot;"/>
    <s v="28.10.2016"/>
  </r>
  <r>
    <x v="5"/>
    <s v="012-4214_x000a_Жилой дом Пресненский Вал ул. вл. 14 корп. 3"/>
    <s v="Передача на баланс"/>
    <x v="10"/>
    <n v="14.1023"/>
    <s v="2015_x000a_декабрь"/>
    <s v="ЦАО"/>
    <s v="КП &quot;УГС&quot;"/>
    <m/>
  </r>
  <r>
    <x v="5"/>
    <s v="013-1391_x000a_Жилой дом с инженерной подготовкой территории, сносом здания жилого дома и перекладка инженерных коммуникаций по адресу:  Огородный проезд, вл. 19 А"/>
    <s v="Сдан"/>
    <x v="3"/>
    <n v="5.9922000000000004"/>
    <s v="2016_x000a_декабрь"/>
    <s v="СВАО"/>
    <s v="КП &quot;УГС&quot;"/>
    <s v="30.12.2016"/>
  </r>
  <r>
    <x v="5"/>
    <s v="012-2344_x000a_Жилой дом, Район Северное Медведково, мкр. 11-11А, корп. 61, 62, 63"/>
    <s v="Передача на баланс"/>
    <x v="8"/>
    <n v="20.001000000000001"/>
    <s v="2014_x000a_ноябрь"/>
    <s v="СВАО"/>
    <s v="КП &quot;УГС&quot;"/>
    <m/>
  </r>
  <r>
    <x v="5"/>
    <s v="012-4069_x000a_Жилой дом по типовому проекту,  II категории комфортности, ул. Базовская, вл.15 , корп.4"/>
    <s v="Передача на баланс"/>
    <x v="9"/>
    <n v="18.473600000000001"/>
    <s v="2013_x000a_декабрь"/>
    <s v="САО"/>
    <s v="КП &quot;УГС&quot;"/>
    <m/>
  </r>
  <r>
    <x v="5"/>
    <s v="012-0681_x000a_Жилой дом с инженерными сетями и благоустройством территории, район Бескудниковский, мкр. 7, корп. 5"/>
    <s v="Передача на баланс"/>
    <x v="9"/>
    <n v="13.392799999999999"/>
    <s v="2013_x000a_сентябрь"/>
    <s v="САО"/>
    <s v="КП &quot;УГС&quot;"/>
    <m/>
  </r>
  <r>
    <x v="5"/>
    <s v="012-1041_x000a_Одноквартирный жилой дом по адресу: корп. 78, мкр. 1АБВ, ЭЖР  Куркино (с гаражом на 1 м/место)"/>
    <s v="Передача на баланс"/>
    <x v="10"/>
    <n v="0.40200000000000002"/>
    <s v="2015_x000a_июнь"/>
    <s v="СЗАО"/>
    <s v="КП &quot;УГС&quot;"/>
    <m/>
  </r>
  <r>
    <x v="5"/>
    <s v="012-2988_x000a_Жилой дом со встроенно-пристроенными помещениями, подземной автостоянкой и ДОУ, ул.Академика Виноградова,  вл.7,  корп.11"/>
    <s v="Передача на баланс"/>
    <x v="9"/>
    <n v="32.136000000000003"/>
    <s v="2013_x000a_декабрь"/>
    <s v="ЮЗАО"/>
    <s v="КП &quot;УГС&quot;"/>
    <m/>
  </r>
  <r>
    <x v="5"/>
    <s v="014-1963_x000a_Жилой дом, район Южное Бутово, кв. 2, корп. 24"/>
    <s v="Передача на баланс"/>
    <x v="1"/>
    <n v="7.5255999999999998"/>
    <s v="2017_x000a_декабрь"/>
    <s v="ЮЗАО"/>
    <s v="КП &quot;УГС&quot;"/>
    <s v="30.12.2017"/>
  </r>
  <r>
    <x v="5"/>
    <s v="012-0512_x000a_Жилой дом, район Левобережный, мкр.1Б, корп.22-23"/>
    <s v="Передача на баланс"/>
    <x v="11"/>
    <n v="51.526800000000001"/>
    <s v="2012_x000a_декабрь"/>
    <s v="САО"/>
    <s v="КП &quot;УГС&quot;"/>
    <m/>
  </r>
  <r>
    <x v="5"/>
    <s v="012-0344_x000a_Жилой дом, Район Хорошево-Мневники, кв.74, корп.13,14 (ул. Мневники, вл. 11; ул. Д. Бедного, д.5, корп.1) (с нежилыми помещениями)"/>
    <s v="Передача на баланс"/>
    <x v="8"/>
    <n v="19.786799999999999"/>
    <s v="2014_x000a_май"/>
    <s v="СЗАО"/>
    <s v="КП &quot;УГС&quot;"/>
    <m/>
  </r>
  <r>
    <x v="5"/>
    <s v="012-4120_x000a_Жилой дом по типовому проекту,  II категории комфортности, ул. Базовская, вл.15 , корп.5"/>
    <s v="Передача на баланс"/>
    <x v="9"/>
    <n v="25.995999999999999"/>
    <s v="2013_x000a_декабрь"/>
    <s v="САО"/>
    <s v="КП &quot;УГС&quot;"/>
    <m/>
  </r>
  <r>
    <x v="5"/>
    <s v="014-2171_x000a_Жилой дом с инженерными сетями и благоустройством территории, проспект Вернадского, кв.34, 35 корп. 27 (с инженерной подготовкой территории со сносом жилого дома, проспект Вернадского, д. 72)"/>
    <s v="Передача на баланс"/>
    <x v="1"/>
    <n v="23.4056"/>
    <s v="2017_x000a_декабрь"/>
    <s v="ЗАО"/>
    <s v="КП &quot;УГС&quot;"/>
    <s v="31.12.2017"/>
  </r>
  <r>
    <x v="5"/>
    <s v="014-2172_x000a_Жилой дом с инженерными сетями и благоустройством территории, Можайский район, ул. Гжатская, вл.16"/>
    <s v="Передача на баланс"/>
    <x v="3"/>
    <n v="12.6746"/>
    <s v="2016_x000a_декабрь"/>
    <s v="ЗАО"/>
    <s v="КП &quot;УГС&quot;"/>
    <s v="28.12.2016"/>
  </r>
  <r>
    <x v="5"/>
    <s v="013-1419_x000a_Жилой дом, район Фили-Давыдково, кв. 71, корп. 17  (с инженерной подготовкой территории со сносом  жилых домов, Кастанаевская ул., д. 57, корп.1, Кастанаевская ул., д. 55)"/>
    <s v="Передача на баланс"/>
    <x v="1"/>
    <n v="25.672899999999998"/>
    <s v="2017_x000a_август"/>
    <s v="ЗАО"/>
    <s v="КП &quot;УГС&quot;"/>
    <s v="01.08.2017"/>
  </r>
  <r>
    <x v="5"/>
    <s v="012-0847_x000a_Жилой дом с инженерными сетями, благоустройством и озеленением территории, проспект Вернадского, кв. 32-33, корп. 10"/>
    <s v="Передача на баланс"/>
    <x v="10"/>
    <n v="11.735099999999999"/>
    <s v="2015_x000a_март"/>
    <s v="ЗАО"/>
    <s v="КП &quot;УГС&quot;"/>
    <m/>
  </r>
  <r>
    <x v="5"/>
    <s v="012-4031_x000a_Жилой дом по типовому проекту,  II категории комфортности, ул. Базовская, вл.15 , корп.11"/>
    <s v="Передача на баланс"/>
    <x v="9"/>
    <n v="10.4597"/>
    <s v="2013_x000a_сентябрь"/>
    <s v="САО"/>
    <s v="КП &quot;УГС&quot;"/>
    <m/>
  </r>
  <r>
    <x v="5"/>
    <s v="012-3370_x000a_Жилой дом с инженерными сетями и коммуникациями, благоустройством территории, район Бескудниковский, мкр. 7, корп. 6"/>
    <s v="Передача на баланс"/>
    <x v="9"/>
    <n v="28.3354"/>
    <s v="2013_x000a_декабрь"/>
    <s v="САО"/>
    <s v="КП &quot;УГС&quot;"/>
    <m/>
  </r>
  <r>
    <x v="5"/>
    <s v="013-1055_x000a_Жилой дом, ул. Хлобыстова, вл. 10. корп.1"/>
    <s v="Передача на баланс"/>
    <x v="3"/>
    <n v="10.2201"/>
    <s v="2016_x000a_май"/>
    <s v="ЮВАО"/>
    <s v="КП &quot;УГС&quot;"/>
    <s v="29.06.2016"/>
  </r>
  <r>
    <x v="5"/>
    <s v="012-4144_x000a_Жилой дом по типовому проекту,  II категории комфортности, ул. Базовская, вл.15 , корп.8"/>
    <s v="Передача на баланс"/>
    <x v="9"/>
    <n v="15.587"/>
    <s v="2013_x000a_декабрь"/>
    <s v="САО"/>
    <s v="КП &quot;УГС&quot;"/>
    <m/>
  </r>
  <r>
    <x v="5"/>
    <s v="012-1333_x000a_Жилой дом с инженерными сетями и благоустройством территории, город Зеленоград, район Крюково, мкр.20, корп.2044"/>
    <s v="Передача на баланс"/>
    <x v="8"/>
    <n v="11.0404"/>
    <s v="2014_x000a_июнь"/>
    <s v="ЗЕЛ.АО"/>
    <s v="КП &quot;УГС&quot;"/>
    <m/>
  </r>
  <r>
    <x v="5"/>
    <s v="012-2214_x000a_Жилой дом, Пресненский Вал ул., вл. 14, корп. 2"/>
    <s v="Передача на баланс"/>
    <x v="10"/>
    <n v="10.7126"/>
    <s v="2015_x000a_декабрь"/>
    <s v="ЦАО"/>
    <s v="КП &quot;УГС&quot;"/>
    <m/>
  </r>
  <r>
    <x v="5"/>
    <s v="013-0115_x000a_Жилой дом, район Солнцево, ул.Авиаторов, пересечение с ул.Волынской, корп.1"/>
    <s v="Передача на баланс"/>
    <x v="9"/>
    <n v="20.237300000000001"/>
    <s v="2013_x000a_декабрь"/>
    <s v="ЗАО"/>
    <s v="КП &quot;УГС&quot;"/>
    <m/>
  </r>
  <r>
    <x v="5"/>
    <s v="012-1090_x000a_Жилой дом, Район Хорошево-Мневники, кв. 74, корп. 11 (Мневники ул., вл. 21, корп. 1)"/>
    <s v="Передача на баланс"/>
    <x v="8"/>
    <n v="10.536"/>
    <s v="2014_x000a_июнь"/>
    <s v="СЗАО"/>
    <s v="КП &quot;УГС&quot;"/>
    <m/>
  </r>
  <r>
    <x v="5"/>
    <s v="014-2174_x000a_Жилой дом с инженерными сетями и благоустройством территории, район Можайский, кв. 78-80, ул. Красных Зорь, корп. 1, корп. 2"/>
    <s v="Передача на баланс"/>
    <x v="3"/>
    <n v="22.563099999999999"/>
    <s v="2016_x000a_декабрь"/>
    <s v="ЗАО"/>
    <s v="КП &quot;УГС&quot;"/>
    <s v="15.11.2016"/>
  </r>
  <r>
    <x v="5"/>
    <s v="012-2701_x000a_Жилой дом со встроенно-пристроенными помещениями и подземной автостоянкой (в том числе снос надземной части жилого дома без выноса инженерных коммуникаций, кв.74 ул.Мневники, д.15 для строительства жилого дома), район Хорошево-Мневники, кв. 74, корп.12"/>
    <s v="Списано"/>
    <x v="8"/>
    <n v="11.816800000000001"/>
    <s v="2014_x000a_ноябрь"/>
    <s v="СЗАО"/>
    <s v="КП &quot;УГС&quot;"/>
    <m/>
  </r>
  <r>
    <x v="5"/>
    <s v="012-2126_x000a_Жилой дом с инженерными сетями и благоустройством территории город Зеленоград, Крюково, мкр.20, корп.2038"/>
    <s v="Передача на баланс"/>
    <x v="11"/>
    <n v="10.2399"/>
    <s v="2012_x000a_декабрь"/>
    <s v="ЗЕЛ.АО"/>
    <s v="КП &quot;УГС&quot;"/>
    <m/>
  </r>
  <r>
    <x v="5"/>
    <s v="012-1966_x000a_Жилой дом, район Бескудниковский, мкр. 5, корп. 5"/>
    <s v="Сдан"/>
    <x v="3"/>
    <n v="14.2287"/>
    <s v="2016_x000a_ноябрь"/>
    <s v="САО"/>
    <s v="КП &quot;УГС&quot;"/>
    <s v="06.12.2016"/>
  </r>
  <r>
    <x v="5"/>
    <s v="013-0046_x000a_Жилой дом (с инженерной подготовкой территории, со сносом зданий жилых домов по  проезду Русанова д.21, корп.2 и перекладкой инженерных коммуникаций) по адресу: район Свиблово, мкр. 23, корп. 57"/>
    <s v="Передача на баланс"/>
    <x v="8"/>
    <n v="13.456200000000001"/>
    <s v="2014_x000a_декабрь"/>
    <s v="СВАО"/>
    <s v="КП &quot;УГС&quot;"/>
    <m/>
  </r>
  <r>
    <x v="5"/>
    <s v="012-2873_x000a_Жилой дом  с инженерными сетями и благоустройством территории, проспект Вернадского, кв. 34-35, корп. 18"/>
    <s v="Передача на баланс"/>
    <x v="10"/>
    <n v="4.3928000000000003"/>
    <s v="2015_x000a_апрель"/>
    <s v="ЗАО"/>
    <s v="КП &quot;УГС&quot;"/>
    <m/>
  </r>
  <r>
    <x v="5"/>
    <s v="012-3734_x000a_Жилой дом, район Академический, кв. 12, корп.6"/>
    <s v="Передача на баланс"/>
    <x v="9"/>
    <n v="12.3544"/>
    <s v="2013_x000a_ноябрь"/>
    <s v="ЮЗАО"/>
    <s v="КП &quot;УГС&quot;"/>
    <m/>
  </r>
  <r>
    <x v="5"/>
    <s v="013-1399_x000a_Жилой дом, район Восточное Измайлово, ул. Нижняя Первомайская, вл.60"/>
    <s v="Сдан"/>
    <x v="1"/>
    <n v="5.298"/>
    <s v="2017_x000a_июль"/>
    <s v="ВАО"/>
    <s v="КП &quot;УГС&quot;"/>
    <s v="31.07.2017"/>
  </r>
  <r>
    <x v="5"/>
    <s v="012-4055_x000a_Жилой дом, Район Фили-Давыдково, кв.61, ул. Кастанаевская, вл. 50А"/>
    <s v="Сдан"/>
    <x v="10"/>
    <n v="16.824200000000001"/>
    <s v="2015_x000a_май"/>
    <s v="ЗАО"/>
    <s v="КП &quot;УГС&quot;"/>
    <m/>
  </r>
  <r>
    <x v="5"/>
    <s v="012-2301_x000a_Малоэтажный многоквартирный дом, район Ново-Переделкино, Федосьино ул."/>
    <s v="Передача на баланс"/>
    <x v="8"/>
    <n v="6.2408999999999999"/>
    <s v="2014_x000a_август"/>
    <s v="ЗАО"/>
    <s v="КП &quot;УГС&quot;"/>
    <m/>
  </r>
  <r>
    <x v="5"/>
    <s v="012-2885_x000a_Жилой дом, Район Текстильщики, кв. 110, 111, Артюхиной ул., вл. 24А"/>
    <s v="Передача на баланс"/>
    <x v="2"/>
    <n v="6.1812899999999997"/>
    <s v="2018_x000a_март"/>
    <s v="ЮВАО"/>
    <s v="КП &quot;УГС&quot;"/>
    <s v="30.03.2018"/>
  </r>
  <r>
    <x v="5"/>
    <s v="013-1393_x000a_Жилой дом с инженерной подготовкой территории, сносом здания жилого дома  и перекладкой инженерных коммуникаций по адресу: район Ростокино, ул. Сельскохозяйственная, д. 18, корп. 1"/>
    <s v="Передача на баланс"/>
    <x v="10"/>
    <n v="6.3974000000000002"/>
    <s v="2015_x000a_май"/>
    <s v="СВАО"/>
    <s v="КП &quot;УГС&quot;"/>
    <m/>
  </r>
  <r>
    <x v="5"/>
    <s v="012-2628_x000a_Жилой дом с инженерными сетями, благоустройством и озеленением территории, район Южное Медведково, мкр. 1-2-3, корп. 16"/>
    <s v="Списано"/>
    <x v="9"/>
    <n v="20.0731"/>
    <s v="2013_x000a_декабрь"/>
    <s v="СВАО"/>
    <s v="КП &quot;УГС&quot;"/>
    <m/>
  </r>
  <r>
    <x v="5"/>
    <s v="012-2961_x000a_Одноквартирный жилой дом по адресу: корп. 77, мкр. 1АБВ, ЭЖР  Куркино (с гаражом на 1 м/место)"/>
    <s v="Передача на баланс"/>
    <x v="10"/>
    <n v="0.40160000000000001"/>
    <s v="2015_x000a_июнь"/>
    <s v="СЗАО"/>
    <s v="КП &quot;УГС&quot;"/>
    <m/>
  </r>
  <r>
    <x v="5"/>
    <s v="012-4226_x000a_Жилой дом Пресненский Вал ул. вл. 14 корп. 6"/>
    <s v="Передача на баланс"/>
    <x v="10"/>
    <n v="8.1236999999999995"/>
    <s v="2015_x000a_декабрь"/>
    <s v="ЦАО"/>
    <s v="КП &quot;УГС&quot;"/>
    <m/>
  </r>
  <r>
    <x v="5"/>
    <s v="012-3821_x000a_Жилой дом с инженерными коммуникациями, благоустройством территории, район Северное Измайлово, кв.49-50, корп. 2"/>
    <s v="Передача на баланс"/>
    <x v="3"/>
    <n v="13.762499999999999"/>
    <s v="2016_x000a_февраль"/>
    <s v="ВАО"/>
    <s v="КП &quot;УГС&quot;"/>
    <s v="29.02.2016"/>
  </r>
  <r>
    <x v="5"/>
    <s v="012-0286_x000a_Жилой дом, район Южное Медведково, мкр. 1-2-3, корп. 20"/>
    <s v="Передача на баланс"/>
    <x v="10"/>
    <n v="15.113799999999999"/>
    <s v="2015_x000a_декабрь"/>
    <s v="СВАО"/>
    <s v="КП &quot;УГС&quot;"/>
    <m/>
  </r>
  <r>
    <x v="5"/>
    <s v="012-1870_x000a_Жилой дом  с инженерной подготовкой территории, со сносом, перекладкой инженерных сетей и коммуникаций, благоустройством территории района Северное Тушино,  мкр.4, корп. 5"/>
    <s v="Передача на баланс"/>
    <x v="9"/>
    <n v="15.2568"/>
    <s v="2013_x000a_ноябрь"/>
    <s v="СЗАО"/>
    <s v="КП &quot;УГС&quot;"/>
    <m/>
  </r>
  <r>
    <x v="5"/>
    <s v="015-0486_x000a_Жилой дом с инженерными сетями и благоустройством территории, район  Южное Бутово, кв. 1, корп. 13"/>
    <s v="Передача на баланс"/>
    <x v="1"/>
    <n v="11.543799999999999"/>
    <s v="2017_x000a_декабрь"/>
    <s v="ЮЗАО"/>
    <s v="КП &quot;УГС&quot;"/>
    <s v="30.12.2017"/>
  </r>
  <r>
    <x v="5"/>
    <s v="012-3635_x000a_Жилой дом, Район Южное Медведково, мкр. 1-2-3, корп. 19"/>
    <s v="Передача на баланс"/>
    <x v="10"/>
    <n v="15.9726"/>
    <s v="2015_x000a_декабрь"/>
    <s v="СВАО"/>
    <s v="КП &quot;УГС&quot;"/>
    <m/>
  </r>
  <r>
    <x v="5"/>
    <s v="012-3654_x000a_Жилой дом  с инженерными сетями, благоустройством и озеленением территории, район Южное Медведково, мкр. 1-2-3, корп. 15А"/>
    <s v="Передача на баланс"/>
    <x v="9"/>
    <n v="10.0456"/>
    <s v="2013_x000a_декабрь"/>
    <s v="СВАО"/>
    <s v="КП &quot;УГС&quot;"/>
    <m/>
  </r>
  <r>
    <x v="5"/>
    <s v="012-2673_x000a_Жилой дом с 1-ым нежилым этажом и подземной автостоянкой (ГР4), инженерными сетями и благоустройством территории город Зеленоград, Крюково, мкр. 20, корп.2039"/>
    <s v="Списано"/>
    <x v="9"/>
    <n v="14.109"/>
    <s v="2013_x000a_июнь"/>
    <s v="ЗЕЛ.АО"/>
    <s v="КП &quot;УГС&quot;"/>
    <m/>
  </r>
  <r>
    <x v="5"/>
    <s v="014-0423_x000a_Жилой  дом с инженерными коммуникациями, благоустройством и озеленением территории, район Северный, Дмитровское шоссе, вл. 167 (1 очередь), корп. 6"/>
    <s v="Передан в эксплуатацию"/>
    <x v="3"/>
    <n v="51.7761"/>
    <s v="2016_x000a_декабрь"/>
    <s v="СВАО"/>
    <s v="КП &quot;УГС&quot;"/>
    <s v="30.12.2016"/>
  </r>
  <r>
    <x v="5"/>
    <s v="014-0424_x000a_Жилой  дом с инженерными коммуникациями, благоустройством и озеленением территории, район Северный, Дмитровское шоссе, вл. 167 (1 очередь), корп. 7"/>
    <s v="Сдан"/>
    <x v="3"/>
    <n v="24.018699999999999"/>
    <s v="2016_x000a_июнь"/>
    <s v="СВАО"/>
    <s v="КП &quot;УГС&quot;"/>
    <s v="22.08.2016"/>
  </r>
  <r>
    <x v="5"/>
    <s v="012-0570_x000a_Жилой дом с инженерными сетями, благоустройством и озеленением территории, район Южное Медведково, мкр. 1-2-3, корп. 15"/>
    <s v="Передача на баланс"/>
    <x v="9"/>
    <n v="20.103899999999999"/>
    <s v="2013_x000a_декабрь"/>
    <s v="СВАО"/>
    <s v="КП &quot;УГС&quot;"/>
    <m/>
  </r>
  <r>
    <x v="5"/>
    <s v="012-2964_x000a_Жилой дом со встроенно-пристроенной подземной двухуровневой автостоянкой, ИТП, инженерными сетями и благоустройством территории, район Бескудниковский, мкр. 7, корп. 4"/>
    <s v="Передача на баланс"/>
    <x v="9"/>
    <n v="29.131"/>
    <s v="2013_x000a_июль"/>
    <s v="САО"/>
    <s v="КП &quot;УГС&quot;"/>
    <m/>
  </r>
  <r>
    <x v="5"/>
    <s v="015-0255_x000a_Жилой дом, район Северное Медведково, проезд Шокальского, вл. 27 , корп. 2"/>
    <s v="Передача на баланс"/>
    <x v="1"/>
    <n v="7.1386000000000003"/>
    <s v="2017_x000a_декабрь"/>
    <s v="СВАО"/>
    <s v="КП &quot;УГС&quot;"/>
    <s v="30.12.2017"/>
  </r>
  <r>
    <x v="5"/>
    <s v="014-2162_x000a_Жилой дом, Нагатинский затон, ул. Судостроительная, вл. 19"/>
    <s v="Сдан"/>
    <x v="2"/>
    <n v="30.922899999999998"/>
    <s v="2018_x000a_июнь"/>
    <s v="ЮАО"/>
    <s v="КП &quot;УГС&quot;"/>
    <s v="30.06.2018"/>
  </r>
  <r>
    <x v="5"/>
    <s v="012-1134_x000a_Жилой дом с инженерными сетями, благоустройством и озеленением территории, район Северное Измайлово, кв. 49-50, корп. 5"/>
    <s v="Передача на баланс"/>
    <x v="9"/>
    <n v="30.9832"/>
    <s v="2013_x000a_декабрь"/>
    <s v="ВАО"/>
    <s v="КП &quot;УГС&quot;"/>
    <m/>
  </r>
  <r>
    <x v="5"/>
    <s v="012-4060_x000a_Жилой дом с инженерными сетями и благоустройством территории, проспект Вернадского, кв. 34-35, корп. 22"/>
    <s v="Передача на баланс"/>
    <x v="10"/>
    <n v="14.204000000000001"/>
    <s v="2015_x000a_март"/>
    <s v="ЗАО"/>
    <s v="КП &quot;УГС&quot;"/>
    <m/>
  </r>
  <r>
    <x v="5"/>
    <s v="012-2772_x000a_Жилой дом с  инженерными сетями, благоустройством территории, район Бескудниковский, мкр. 7, корп. 3АБ"/>
    <s v="Передача на баланс"/>
    <x v="9"/>
    <n v="19.853200000000001"/>
    <s v="2013_x000a_ноябрь"/>
    <s v="САО"/>
    <s v="КП &quot;УГС&quot;"/>
    <m/>
  </r>
  <r>
    <x v="5"/>
    <s v="014-0421_x000a_Жилой  дом с инженерными коммуникациями, благоустройством и озеленением территории, район Северный, Дмитровское шоссе, вл. 167 (1 очередь), корп. 4"/>
    <s v="Передача на баланс"/>
    <x v="10"/>
    <n v="16.799600000000002"/>
    <s v="2015_x000a_декабрь"/>
    <s v="СВАО"/>
    <s v="КП &quot;УГС&quot;"/>
    <m/>
  </r>
  <r>
    <x v="5"/>
    <s v="014-0420_x000a_Жилой  дом с инженерными коммуникациями, благоустройством и озеленением территории, район Северный, Дмитровское шоссе, вл. 167 (1-я очередь), корп. 3"/>
    <s v="Передача на баланс"/>
    <x v="10"/>
    <n v="37.432699999999997"/>
    <s v="2015_x000a_декабрь"/>
    <s v="СВАО"/>
    <s v="КП &quot;УГС&quot;"/>
    <m/>
  </r>
  <r>
    <x v="5"/>
    <s v="012-0264_x000a_Жилой дом, район Кунцево, кв. 18, корп. 3 (Ярцевская ул., вл. 16); жилой дом, район Кунцево, кв. 18, корп. 4 (Ярцевская ул., вл. 20); рабочий проект участка застройки 3-го пускового комплекса (корп.3,4), 3-й очереди строительства, район Кунцево, квартал 18"/>
    <s v="Передача на баланс"/>
    <x v="11"/>
    <n v="42.72"/>
    <s v="2012"/>
    <s v="ЗАО"/>
    <s v="КП &quot;УГС&quot;"/>
    <m/>
  </r>
  <r>
    <x v="5"/>
    <s v="013-1409_x000a_Жилой дом, район Зюзино, кв. 10, корп. 2 (со сносом зданий 5-ти этажных жилых домов: ул.Азовская, д.12, корп.3; ул.Болотниковская, д.30, корп.2; ул.Болотниковская, д.32, корп.2 и с инженерной подготовкой территории)"/>
    <s v="Передача на баланс"/>
    <x v="10"/>
    <n v="14.904199999999999"/>
    <s v="2015_x000a_апрель"/>
    <s v="ЮЗАО"/>
    <s v="КП &quot;УГС&quot;"/>
    <m/>
  </r>
  <r>
    <x v="5"/>
    <s v="012-4127_x000a_Жилой дом по типовому проекту,  II категории комфортности, ул. Базовская, вл.15 , корп.7"/>
    <s v="Передача на баланс"/>
    <x v="9"/>
    <n v="17.7895"/>
    <s v="2013_x000a_декабрь"/>
    <s v="САО"/>
    <s v="КП &quot;УГС&quot;"/>
    <m/>
  </r>
  <r>
    <x v="5"/>
    <s v="013-1390_x000a_Жилой дом с инженерными коммуникациями, благоустройством и  озеленением территории по адресу: Отрадный проезд, вл. 2/8"/>
    <s v="Передача на баланс"/>
    <x v="10"/>
    <n v="14.583500000000001"/>
    <s v="2015_x000a_декабрь"/>
    <s v="СВАО"/>
    <s v="КП &quot;УГС&quot;"/>
    <m/>
  </r>
  <r>
    <x v="5"/>
    <s v="012-0489_x000a_Жилой дом с инженерными коммуникациями и благоустройством, город Зеленоград, район Матушкино, мкр.1, корп.108"/>
    <s v="Списано"/>
    <x v="10"/>
    <n v="13.0215"/>
    <s v="2015_x000a_февраль"/>
    <s v="ЗЕЛ.АО"/>
    <s v="КП &quot;УГС&quot;"/>
    <m/>
  </r>
  <r>
    <x v="5"/>
    <s v="012-2783_x000a_Жилой дом, район Ивановское, мкр. 90В, Магнитогорская ул., вл. 13, корп. 1"/>
    <s v="Передача на баланс"/>
    <x v="10"/>
    <n v="17.103000000000002"/>
    <s v="2015_x000a_май"/>
    <s v="ВАО"/>
    <s v="КП &quot;УГС&quot;"/>
    <m/>
  </r>
  <r>
    <x v="5"/>
    <s v="013-0121_x000a_Жилой дом, район Солнцево, ул.Авиаторов, пересечение с ул.Волынской, корп.7"/>
    <s v="Передан в эксплуатацию"/>
    <x v="9"/>
    <n v="13.3431"/>
    <s v="2013_x000a_декабрь"/>
    <s v="ЗАО"/>
    <s v="КП &quot;УГС&quot;"/>
    <m/>
  </r>
  <r>
    <x v="5"/>
    <s v="012-4052_x000a_Жилой дом по типовому проекту,  II категории комфортности, ул. Базовская, вл.15 , корп.2"/>
    <s v="Передача на баланс"/>
    <x v="9"/>
    <n v="15.158099999999999"/>
    <s v="2013_x000a_декабрь"/>
    <s v="САО"/>
    <s v="КП &quot;УГС&quot;"/>
    <m/>
  </r>
  <r>
    <x v="5"/>
    <s v="012-3384_x000a_Жилой дом с инженерными сетями, освоением и благоустройством территории, район Западное Дегунино, мкр. 10А, корп. 12-1, 12-2, 12-3"/>
    <s v="Передача на баланс"/>
    <x v="9"/>
    <n v="6.4983000000000004"/>
    <s v="2013_x000a_декабрь"/>
    <s v="САО"/>
    <s v="КП &quot;УГС&quot;"/>
    <m/>
  </r>
  <r>
    <x v="5"/>
    <s v="012-2690_x000a_Жилой дом с инженерными сетями, освоением и благоустройством территории, район Западное Дегунино, мкр. 10А, корп. 8-1, 8-2, 8-3"/>
    <s v="Передача на баланс"/>
    <x v="9"/>
    <n v="6.5105000000000004"/>
    <s v="2013_x000a_декабрь"/>
    <s v="САО"/>
    <s v="КП &quot;УГС&quot;"/>
    <m/>
  </r>
  <r>
    <x v="5"/>
    <s v="012-0500_x000a_Жилой дом с инженерными сетями и благоустройством территории по адресу: проспект Вернадского, кв. 32-33, корп. 12А"/>
    <s v="Передача на баланс"/>
    <x v="3"/>
    <n v="16.07"/>
    <s v="2016_x000a_октябрь"/>
    <s v="ЗАО"/>
    <s v="КП &quot;УГС&quot;"/>
    <s v="17.11.2016"/>
  </r>
  <r>
    <x v="5"/>
    <s v="012-0431_x000a_Жилой дом, район Южное Медведково, мкр. 1-2-3, корп. 37"/>
    <s v="Сдан"/>
    <x v="3"/>
    <n v="9.9664000000000001"/>
    <s v="2016_x000a_июнь"/>
    <s v="СВАО"/>
    <s v="КП &quot;УГС&quot;"/>
    <s v="03.09.2016"/>
  </r>
  <r>
    <x v="5"/>
    <s v="012-2256_x000a_Жилой дом с инженерными сетями, освоением и благоустройством территории, район Западное Дегунино, мкр. 10А, корп. 4-1, 4-2, 4-3"/>
    <s v="Передача на баланс"/>
    <x v="9"/>
    <n v="6.5053000000000001"/>
    <s v="2013_x000a_декабрь"/>
    <s v="САО"/>
    <s v="КП &quot;УГС&quot;"/>
    <m/>
  </r>
  <r>
    <x v="5"/>
    <s v="012-3858_x000a_Жилой дом, Район Богородское, мкр.18Б, Краснобогатырская ул., вл.5, стр.2"/>
    <s v="Списано"/>
    <x v="8"/>
    <n v="17.040299999999998"/>
    <s v="2014_x000a_октябрь"/>
    <s v="ВАО"/>
    <s v="КП &quot;УГС&quot;"/>
    <m/>
  </r>
  <r>
    <x v="5"/>
    <s v="013-0120_x000a_Жилой дом, район Солнцево, ул.Авиаторов, пересечение с ул.Волынской, корп.6"/>
    <s v="Передача на баланс"/>
    <x v="9"/>
    <n v="10.1287"/>
    <s v="2013_x000a_декабрь"/>
    <s v="ЗАО"/>
    <s v="КП &quot;УГС&quot;"/>
    <m/>
  </r>
  <r>
    <x v="5"/>
    <s v="014-2169_x000a_Жилой дом с инженерными сетями и благоустройством территории, район Проспект Вернадского, кв.34-35, корп.26 (с инженерной подготовкой территории со сносом зданий жилых домов по адресу: проспект Вернадского, д.58, д.66, д.68)"/>
    <s v="Передача на баланс"/>
    <x v="2"/>
    <n v="22.514399999999998"/>
    <s v="2018_x000a_май"/>
    <s v="ЗАО"/>
    <s v="КП &quot;УГС&quot;"/>
    <s v="29.05.2018"/>
  </r>
  <r>
    <x v="5"/>
    <s v="012-0594_x000a_Жилой дом, район Обручевский, кв. 37-37Ц, корп.4"/>
    <s v="Списано"/>
    <x v="9"/>
    <n v="39.944099999999999"/>
    <s v="2013_x000a_сентябрь"/>
    <s v="ЮЗАО"/>
    <s v="КП &quot;УГС&quot;"/>
    <s v="30.09.2013"/>
  </r>
  <r>
    <x v="5"/>
    <s v="012-1096_x000a_Жилой дом  с инженерными сетями и благоустройством территории, проспект Вернадского, кв. 34-35, корп. 21"/>
    <s v="Передача на баланс"/>
    <x v="8"/>
    <n v="9.3880999999999997"/>
    <s v="2014_x000a_октябрь"/>
    <s v="ЗАО"/>
    <s v="КП &quot;УГС&quot;"/>
    <m/>
  </r>
  <r>
    <x v="5"/>
    <s v="012-0902_x000a_Жилой дом с инженерными сетями, освоением, благоустройством и озеленением территории район Южное Медведково, мкр.1-2-3, к.26"/>
    <s v="Передача на баланс"/>
    <x v="11"/>
    <n v="14.3047"/>
    <s v="2012_x000a_декабрь"/>
    <s v="СВАО"/>
    <s v="КП &quot;УГС&quot;"/>
    <m/>
  </r>
  <r>
    <x v="5"/>
    <s v="012-1420_x000a_Жилой дом с инженерными сетями, освоением территории, благоустройством и озеленением территории, район  Южное Медведково, мкр.1-2-3, корп.28"/>
    <s v="Передача на баланс"/>
    <x v="11"/>
    <n v="18.485900000000001"/>
    <s v="2012_x000a_декабрь"/>
    <s v="СВАО"/>
    <s v="КП &quot;УГС&quot;"/>
    <m/>
  </r>
  <r>
    <x v="5"/>
    <s v="012-2407_x000a_Жилой дом, район  Бескудниковский, мкр. 5, корп. 6"/>
    <s v="Сдан"/>
    <x v="3"/>
    <n v="37.366599999999998"/>
    <s v="2016_x000a_ноябрь"/>
    <s v="САО"/>
    <s v="КП &quot;УГС&quot;"/>
    <s v="06.12.2016"/>
  </r>
  <r>
    <x v="5"/>
    <s v="012-2493_x000a_Жилой дом с инженерными коммуникациями, благоустройством и озеленением территории, район Свиблово, мкр. 23, корп. 59"/>
    <s v="Списано"/>
    <x v="9"/>
    <n v="29.049199999999999"/>
    <s v="2013_x000a_декабрь"/>
    <s v="СВАО"/>
    <s v="КП &quot;УГС&quot;"/>
    <m/>
  </r>
  <r>
    <x v="5"/>
    <s v="012-2651_x000a_Жилой дом, район Северное Тушино, мкр. 5, корп.1 (ул.Героев Панфиловцев, вл.29)"/>
    <s v="Передача на баланс"/>
    <x v="9"/>
    <n v="13.961499999999999"/>
    <s v="2013_x000a_июнь"/>
    <s v="СЗАО"/>
    <s v="КП &quot;УГС&quot;"/>
    <m/>
  </r>
  <r>
    <x v="5"/>
    <s v="012-2658_x000a_Жилой дом, Район Хорошево-Мневники, кв. 74, корп. 10 (Мневники ул., вл. 23-29)"/>
    <s v="Передача на баланс"/>
    <x v="8"/>
    <n v="34.291499999999999"/>
    <s v="2014_x000a_август"/>
    <s v="СЗАО"/>
    <s v="КП &quot;УГС&quot;"/>
    <m/>
  </r>
  <r>
    <x v="5"/>
    <s v="012-0434_x000a_Жилой дом, район Бутырский, мкр.78, корп.71"/>
    <s v="Передача на баланс"/>
    <x v="11"/>
    <n v="10.0311"/>
    <s v="2012_x000a_октябрь"/>
    <s v="СВАО"/>
    <s v="КП &quot;УГС&quot;"/>
    <m/>
  </r>
  <r>
    <x v="5"/>
    <s v="012-0481_x000a_Жилой дом (с инженерной подготовкой территории, со сносом зданий жилых домов по проезду Русанова д.33, корп.1, д. 31, корп.1 и перекладкой инженерных коммуникаций) по адресу: район Свиблово, мкр. 23, корп. 58"/>
    <s v="Передача на баланс"/>
    <x v="3"/>
    <n v="24.463200000000001"/>
    <s v="2016_x000a_сентябрь"/>
    <s v="СВАО"/>
    <s v="КП &quot;УГС&quot;"/>
    <s v="15.11.2016"/>
  </r>
  <r>
    <x v="5"/>
    <s v="013-0116_x000a_Жилой дом, район Солнцево, ул.Авиаторов, пересечение с ул.Волынской, корп.2"/>
    <s v="Передача на баланс"/>
    <x v="9"/>
    <n v="25.0259"/>
    <s v="2013_x000a_декабрь"/>
    <s v="ЗАО"/>
    <s v="КП &quot;УГС&quot;"/>
    <m/>
  </r>
  <r>
    <x v="5"/>
    <s v="012-2603_x000a_Жилой дом, район Бескудниковский, мкр. 5, корп. 8"/>
    <s v="Сдан"/>
    <x v="1"/>
    <n v="26.042000000000002"/>
    <s v="2017_x000a_апрель"/>
    <s v="САО"/>
    <s v="КП &quot;УГС&quot;"/>
    <s v="28.04.2017"/>
  </r>
  <r>
    <x v="5"/>
    <s v="015-0458_x000a_Жилой дом р-он Аэропорт, Академика Ильюшина ул., д.12"/>
    <s v="Сдан"/>
    <x v="1"/>
    <n v="12.6341"/>
    <s v="2017_x000a_декабрь"/>
    <s v="САО"/>
    <s v="КП &quot;УГС&quot;"/>
    <s v="07.12.2017"/>
  </r>
  <r>
    <x v="5"/>
    <s v="013-0117_x000a_Жилой дом, район Солнцево, ул.Авиаторов, пересечение с ул.Волынской, корп.3"/>
    <s v="Передача на баланс"/>
    <x v="9"/>
    <n v="25.088000000000001"/>
    <s v="2013_x000a_декабрь"/>
    <s v="ЗАО"/>
    <s v="КП &quot;УГС&quot;"/>
    <m/>
  </r>
  <r>
    <x v="5"/>
    <s v="014-2167_x000a_Жилой дом с инженерными сетями и благоустройством территории, район  Фили-Давыдково,  кв. 65, корп. 3 (с инженерной подготовкой территории со сносом зданий жилых домов по адресам: М.Филевская ул., д.22, М.Филевская ул., д.24, корп. 1, 2, 3)"/>
    <s v="Сдан"/>
    <x v="2"/>
    <n v="55.494999999999997"/>
    <s v="2018_x000a_июнь"/>
    <s v="ЗАО"/>
    <s v="КП &quot;УГС&quot;"/>
    <s v="29.06.2018"/>
  </r>
  <r>
    <x v="5"/>
    <s v="012-0918_x000a_Жилой дом, Район  Южное Медведково, мкр.1-2-3, корп.36"/>
    <s v="Сдан"/>
    <x v="3"/>
    <n v="8.0418000000000003"/>
    <s v="2016_x000a_июнь"/>
    <s v="СВАО"/>
    <s v="КП &quot;УГС&quot;"/>
    <s v="30.06.2016"/>
  </r>
  <r>
    <x v="5"/>
    <s v="012-1216_x000a_Жилой дом  с инженерными сетями и благоустройством территории, проспект Вернадского, кв. 34-35, корп. 17"/>
    <s v="Передача на баланс"/>
    <x v="10"/>
    <n v="8.9065999999999992"/>
    <s v="2015_x000a_апрель"/>
    <s v="ЗАО"/>
    <s v="КП &quot;УГС&quot;"/>
    <m/>
  </r>
  <r>
    <x v="5"/>
    <s v="012-3577_x000a_Жилой дом с инженерными сетями и благоустройством территории, город Зеленоград, район Крюково, мкр.20, корп.2040"/>
    <s v="Передача на баланс"/>
    <x v="9"/>
    <n v="8.7216000000000005"/>
    <s v="2013_x000a_апрель"/>
    <s v="ЗЕЛ.АО"/>
    <s v="КП &quot;УГС&quot;"/>
    <m/>
  </r>
  <r>
    <x v="5"/>
    <s v="012-3293_x000a_Жилой дом с инженерными сетями, благоустройством и озеленением территории, район Северное Медведково, мкр.11-11А, корп.64"/>
    <s v="Передача на баланс"/>
    <x v="9"/>
    <n v="14.551500000000001"/>
    <s v="2013_x000a_ноябрь"/>
    <s v="СВАО"/>
    <s v="КП &quot;УГС&quot;"/>
    <m/>
  </r>
  <r>
    <x v="5"/>
    <s v="012-2723_x000a_Жилой дом, Люберецкие поля аэрации, кв. 9А, корп. 4 (1 очередь)"/>
    <s v="Списано"/>
    <x v="9"/>
    <n v="15.584099999999999"/>
    <s v="2013_x000a_сентябрь"/>
    <s v="ЮВАО"/>
    <s v="КП &quot;УГС&quot;"/>
    <m/>
  </r>
  <r>
    <x v="5"/>
    <s v="012-3557_x000a_Жилой дом с инженерными сетями, благоустройством и озеленением территории, проспект Вернадского, кв. 32-33, корп. 11А"/>
    <s v="Передача на баланс"/>
    <x v="3"/>
    <n v="14.1351"/>
    <s v="2016_x000a_август"/>
    <s v="ЗАО"/>
    <s v="КП &quot;УГС&quot;"/>
    <s v="31.08.2016"/>
  </r>
  <r>
    <x v="5"/>
    <s v="012-1970_x000a_Жилой дом с инженерными сетями, благоустройством и озеленением территории, проспект Вернадского, кв. 32-33, корп. 11"/>
    <s v="Передача на баланс"/>
    <x v="10"/>
    <n v="10.034700000000001"/>
    <s v="2015_x000a_декабрь"/>
    <s v="ЗАО"/>
    <s v="КП &quot;УГС&quot;"/>
    <m/>
  </r>
  <r>
    <x v="5"/>
    <s v="012-1470_x000a_Жилой дом, район Бабушкинский , мкр. 18, корп. 70 (Радужная ул., вл. 22)"/>
    <s v="Передача на баланс"/>
    <x v="9"/>
    <n v="10.133900000000001"/>
    <s v="2013_x000a_ноябрь"/>
    <s v="СВАО"/>
    <s v="КП &quot;УГС&quot;"/>
    <m/>
  </r>
  <r>
    <x v="6"/>
    <s v="012-4024_x000a_Расширение Бутовского кладбища, 7,28 га (район Южное Бутово, 36 км Курского направления Московской железной дороги)"/>
    <s v="Сдан"/>
    <x v="7"/>
    <n v="1.8399000000000001"/>
    <s v="2019_x000a_декабрь"/>
    <s v="ЮЗАО"/>
    <s v="КП &quot;УГС&quot;"/>
    <s v="30.12.2019"/>
  </r>
  <r>
    <x v="6"/>
    <s v="016-1503_x000a_Реконструкция Митинского крематория по адресу: Московская область, Красногорский муниципальный район, сельское поселение Отрадненское, Пятницкое шоссе, 6 км"/>
    <s v="Торги на Подрядчика"/>
    <x v="6"/>
    <n v="4.5202999999999998"/>
    <s v="2022_x000a_июнь"/>
    <s v="М.О."/>
    <s v="КП &quot;УГС&quot;"/>
    <s v="10.12.2021"/>
  </r>
  <r>
    <x v="6"/>
    <s v="012-0765_x000a_Строительство Домодедовского кладбища, новые территории (1,2,3 этапы), Домодедовский район, Московская область"/>
    <s v="Проектирование"/>
    <x v="6"/>
    <n v="0"/>
    <s v="2022_x000a_декабрь"/>
    <s v="М.О."/>
    <s v="КП &quot;УГС&quot;"/>
    <s v="25.12.2022"/>
  </r>
  <r>
    <x v="5"/>
    <s v="015-0252_x000a_Жилой дом, район Северное Медведково, ул. Полярная, д.22"/>
    <s v="Сдан"/>
    <x v="1"/>
    <n v="10.944699999999999"/>
    <s v="2017_x000a_декабрь"/>
    <s v="СВАО"/>
    <s v="КП &quot;УГС&quot;"/>
    <s v="30.12.2017"/>
  </r>
  <r>
    <x v="5"/>
    <s v="012-2946_x000a_Жилой дом, Люберецкие поля аэрации, кв. 9А, корп. 1, 2, 3 (1 очередь)"/>
    <s v="Передача на баланс"/>
    <x v="10"/>
    <n v="46.7592"/>
    <s v="2015_x000a_март"/>
    <s v="ЮВАО"/>
    <s v="КП &quot;УГС&quot;"/>
    <m/>
  </r>
  <r>
    <x v="5"/>
    <s v="014-1955_x000a_Жилой дом, район Котловка, кв. 18, корп. 8 (со сносом зданий 5-ти этажных жилых домов по адресам: ул. Дмитрия Ульянова, д. 45, корп. 1, ул. Дмитрия Ульянова д. 47, корп. 1 и с инженерной подготовкой территории)"/>
    <s v="Сдан"/>
    <x v="2"/>
    <n v="10.840199999999999"/>
    <s v="2018_x000a_ноябрь"/>
    <s v="ЮЗАО"/>
    <s v="КП &quot;УГС&quot;"/>
    <s v="30.11.2018"/>
  </r>
  <r>
    <x v="5"/>
    <s v="012-3094_x000a_Жилой дом, район Замоскворечье, Садовническая ул., вл. 80/2 (со сносом административного здания по адресу: ул. Садовническая, вл.80/2, стр.4)"/>
    <s v="Сдан"/>
    <x v="1"/>
    <n v="19.03"/>
    <s v="2017_x000a_сентябрь"/>
    <s v="ЦАО"/>
    <s v="КП &quot;УГС&quot;"/>
    <s v="02.10.2017"/>
  </r>
  <r>
    <x v="5"/>
    <s v="015-0739_x000a_Жилой дом, район Кузьминки, кв. 115, корп. 18"/>
    <s v="В строительстве"/>
    <x v="5"/>
    <n v="13.077"/>
    <s v="2020_x000a_октябрь"/>
    <s v="ЮВАО"/>
    <s v="КП &quot;УГС&quot;"/>
    <s v="10.10.2020"/>
  </r>
  <r>
    <x v="5"/>
    <s v="019-0557_x000a_Жилые дома с инженерными коммуникациями и благоустройством, район Южное Бутово, Чечерский проезд, вл. 23, 25, напротив вл. 54, 56"/>
    <s v="Разработка градостроительной документации"/>
    <x v="12"/>
    <n v="211.13188"/>
    <s v="2024_x000a_декабрь"/>
    <s v="ЮЗАО"/>
    <s v="КП &quot;УГС&quot;"/>
    <s v="16.12.2024"/>
  </r>
  <r>
    <x v="5"/>
    <s v="019-0560_x000a_Жилые дома с инженерными коммуникациями и благоустройством, район Внуково, ул. Насосная, ул. Рассказовская, уч. №1, 2"/>
    <s v="Разработка градостроительной документации"/>
    <x v="13"/>
    <n v="46.652169999999998"/>
    <s v="2023_x000a_декабрь"/>
    <s v="ЗАО"/>
    <s v="КП &quot;УГС&quot;"/>
    <s v="26.12.2023"/>
  </r>
  <r>
    <x v="5"/>
    <s v="019-0562_x000a_Жилые дома с инженерными коммуникациями и благоустройством, район Солнцево, ул. Авиаторов"/>
    <s v="Разработка градостроительной документации"/>
    <x v="6"/>
    <n v="21.760870000000001"/>
    <s v="2022_x000a_декабрь"/>
    <s v="ЗАО"/>
    <s v="КП &quot;УГС&quot;"/>
    <s v="06.12.2022"/>
  </r>
  <r>
    <x v="5"/>
    <s v="016-3896_x000a_Жилой дом, район Бескудниковский, кв.8,9 корп.32"/>
    <s v="Проектирование"/>
    <x v="4"/>
    <n v="25.56522"/>
    <s v="2021_x000a_декабрь"/>
    <s v="САО"/>
    <s v="КП &quot;УГС&quot;"/>
    <s v="29.12.2021"/>
  </r>
  <r>
    <x v="5"/>
    <s v="016-3904_x000a_Жилой дом, район Кузьминки, ул. Шумилова ,влд.16, корп.2 (район Кузьминки, кв.116,корп 2)"/>
    <s v="В строительстве"/>
    <x v="5"/>
    <n v="18.803000000000001"/>
    <s v="2020_x000a_октябрь"/>
    <s v="ЮВАО"/>
    <s v="КП &quot;УГС&quot;"/>
    <s v="20.10.2020"/>
  </r>
  <r>
    <x v="5"/>
    <s v="012-2636_x000a_Жилой дом, Люберецкие поля аэрации, кв. 8, корп. 1, 2, 3 (1 очередь)"/>
    <s v="Передача на баланс"/>
    <x v="9"/>
    <n v="47.098399999999998"/>
    <s v="2013_x000a_декабрь"/>
    <s v="ЮВАО"/>
    <s v="КП &quot;УГС&quot;"/>
    <m/>
  </r>
  <r>
    <x v="5"/>
    <s v="017-0103_x000a_Жилой дом с инженерной подготовкой территории, город Зеленоград, мкр. 9, корп. 901А"/>
    <s v="Проектирование"/>
    <x v="6"/>
    <n v="23.623000000000001"/>
    <s v="2022_x000a_декабрь"/>
    <s v="ЗЕЛ.АО"/>
    <s v="КП &quot;УГС&quot;"/>
    <s v="15.12.2022"/>
  </r>
  <r>
    <x v="5"/>
    <s v="012-2543_x000a_Жилой дом с инженерными коммуникациями и благоустройством территории, район Южное Медведково, мкр. 1-2-3, корп. 27"/>
    <s v="Сдан"/>
    <x v="1"/>
    <n v="9.5945"/>
    <s v="2017_x000a_июль"/>
    <s v="СВАО"/>
    <s v="КП &quot;УГС&quot;"/>
    <s v="10.07.2017"/>
  </r>
  <r>
    <x v="5"/>
    <s v="012-0760_x000a_Жилой дом с инженерными сетями, благоустройством и озеленением территории, район Южное Медведково, мкр. 1-2-3, корп. 17"/>
    <s v="Передача на баланс"/>
    <x v="8"/>
    <n v="25.518599999999999"/>
    <s v="2014_x000a_июнь"/>
    <s v="СВАО"/>
    <s v="КП &quot;УГС&quot;"/>
    <m/>
  </r>
  <r>
    <x v="5"/>
    <s v="015-0764_x000a_Жилой дом, район Головинский, Онежская ул., вл. 35, корп. 5"/>
    <s v="В строительстве"/>
    <x v="4"/>
    <n v="13.882199999999999"/>
    <s v="2021_x000a_июнь"/>
    <s v="САО"/>
    <s v="КП &quot;УГС&quot;"/>
    <s v="28.06.2021"/>
  </r>
  <r>
    <x v="5"/>
    <s v="015-0259_x000a_Жилой дом, район Москворечье-Сабурово, ул. Борисовские пруды, д.7, корп.2"/>
    <s v="Сдан"/>
    <x v="7"/>
    <n v="32.1785"/>
    <s v="2019_x000a_декабрь"/>
    <s v="ЮАО"/>
    <s v="КП &quot;УГС&quot;"/>
    <s v="05.12.2019"/>
  </r>
  <r>
    <x v="5"/>
    <s v="016-3903_x000a_Жилой дом, район Бескудниковский, кв.8,9 корп.24"/>
    <s v="Проектирование"/>
    <x v="4"/>
    <n v="25.56522"/>
    <s v="2021_x000a_декабрь"/>
    <s v="САО"/>
    <s v="КП &quot;УГС&quot;"/>
    <s v="18.12.2021"/>
  </r>
  <r>
    <x v="5"/>
    <s v="016-3898_x000a_Жилой дом, район Ивановское,мкр.40-52, корп.2"/>
    <s v="В строительстве"/>
    <x v="4"/>
    <n v="16.722539999999999"/>
    <s v="2021_x000a_август"/>
    <s v="ВАО"/>
    <s v="КП &quot;УГС&quot;"/>
    <s v="10.08.2021"/>
  </r>
  <r>
    <x v="5"/>
    <s v="015-0490_x000a_Жилой дом, район Бабушкинский, ул. Летчика Бабушкина, вл. 39"/>
    <s v="Сдан"/>
    <x v="1"/>
    <n v="11.8401"/>
    <s v="2017_x000a_декабрь"/>
    <s v="СВАО"/>
    <s v="КП &quot;УГС&quot;"/>
    <s v="30.12.2017"/>
  </r>
  <r>
    <x v="5"/>
    <s v="015-0753_x000a_Жилой дом, район Некрасовка, Люберецкие поля аэрации, кв. 14, корп. 8"/>
    <s v="Сдан"/>
    <x v="2"/>
    <n v="19.161799999999999"/>
    <s v="2018_x000a_декабрь"/>
    <s v="ЮВАО"/>
    <s v="КП &quot;УГС&quot;"/>
    <s v="22.12.2018"/>
  </r>
  <r>
    <x v="5"/>
    <s v="012-0370_x000a_Жилой дом, район Кузьминки, кв. 115 корп. 16"/>
    <s v="Сдан"/>
    <x v="2"/>
    <n v="12.150399999999999"/>
    <s v="2018_x000a_июль"/>
    <s v="ЮВАО"/>
    <s v="КП &quot;УГС&quot;"/>
    <s v="10.07.2018"/>
  </r>
  <r>
    <x v="5"/>
    <s v="013-1116_x000a_Жилой дом,  ул. Хлобыстова, вл. 18. корп.1"/>
    <s v="Передача на баланс"/>
    <x v="3"/>
    <n v="10.189299999999999"/>
    <s v="2016_x000a_март"/>
    <s v="ЮВАО"/>
    <s v="КП &quot;УГС&quot;"/>
    <s v="17.06.2016"/>
  </r>
  <r>
    <x v="5"/>
    <s v="012-1567_x000a_Жилой дом с инженерными сетями, благоустройством территории и озеленением район Левобережный, мкр.2, участок 2Б, корп.7-7а"/>
    <s v="Передача на баланс"/>
    <x v="8"/>
    <n v="40.712600000000002"/>
    <s v="2014_x000a_октябрь"/>
    <s v="САО"/>
    <s v="КП &quot;УГС&quot;"/>
    <m/>
  </r>
  <r>
    <x v="5"/>
    <s v="015-0742_x000a_Жилой дом, район Лефортово, кв. 3, корп. 6"/>
    <s v="В строительстве"/>
    <x v="4"/>
    <n v="8.7266999999999992"/>
    <s v="2021_x000a_март"/>
    <s v="ЮВАО"/>
    <s v="КП &quot;УГС&quot;"/>
    <s v="15.03.2021"/>
  </r>
  <r>
    <x v="5"/>
    <s v="012-2267_x000a_Жилой дом с инженерными коммуникациями, благоустройством территории, район Северное Измайлово, кв.49-50, корп. 1"/>
    <s v="Списано"/>
    <x v="10"/>
    <n v="13.461"/>
    <s v="2015_x000a_октябрь"/>
    <s v="ВАО"/>
    <s v="КП &quot;УГС&quot;"/>
    <m/>
  </r>
  <r>
    <x v="5"/>
    <s v="015-0744_x000a_Жилой дом, шоссе Фрезер, д. 7/2"/>
    <s v="В строительстве"/>
    <x v="5"/>
    <n v="13.79668"/>
    <s v="2020_x000a_октябрь"/>
    <s v="ЮВАО"/>
    <s v="КП &quot;УГС&quot;"/>
    <s v="24.10.2020"/>
  </r>
  <r>
    <x v="5"/>
    <s v="015-0738_x000a_Жилой дом, район Кузьминки, кв. 115, корп. 17"/>
    <s v="В строительстве"/>
    <x v="5"/>
    <n v="13.087"/>
    <s v="2020_x000a_октябрь"/>
    <s v="ЮВАО"/>
    <s v="КП &quot;УГС&quot;"/>
    <s v="22.10.2020"/>
  </r>
  <r>
    <x v="5"/>
    <s v="013-1410_x000a_Жилой дом, район Академический, кв. 12, корп.10 (со сносом зданий 5-ти этажных жилых домов: ул. Дмитрия  Ульянова, д. 27/12, корп. 4; ул. Дмитрия Ульянова, д. 27/12, корп. 3 и с инженерной подготовкой территории)"/>
    <s v="Сдан"/>
    <x v="2"/>
    <n v="19.985499999999998"/>
    <s v="2018_x000a_март"/>
    <s v="ЮЗАО"/>
    <s v="КП &quot;УГС&quot;"/>
    <s v="21.03.2018"/>
  </r>
  <r>
    <x v="5"/>
    <s v="015-0476_x000a_Жилой дом, Дмитровский район, Долгопрудная ул., д. 12"/>
    <s v="Сдан"/>
    <x v="2"/>
    <n v="14.491899999999999"/>
    <s v="2018_x000a_сентябрь"/>
    <s v="САО"/>
    <s v="КП &quot;УГС&quot;"/>
    <s v="28.09.2018"/>
  </r>
  <r>
    <x v="5"/>
    <s v="012-1323_x000a_Жилой дом, район Южное Медведково, мкр. 1, 2, 3, корп. 38"/>
    <s v="Передача на баланс"/>
    <x v="1"/>
    <n v="18.950800000000001"/>
    <s v="2017_x000a_декабрь"/>
    <s v="СВАО"/>
    <s v="КП &quot;УГС&quot;"/>
    <s v="30.12.2017"/>
  </r>
  <r>
    <x v="5"/>
    <s v="015-0754_x000a_Жилой дом, район Некрасовка, Люберецкие поля аэрации, кв. 14, корп.9"/>
    <s v="Сдан"/>
    <x v="2"/>
    <n v="34.389000000000003"/>
    <s v="2018_x000a_декабрь"/>
    <s v="ЮВАО"/>
    <s v="КП &quot;УГС&quot;"/>
    <s v="22.12.2018"/>
  </r>
  <r>
    <x v="5"/>
    <s v="015-0760_x000a_Жилой дом, район Царицыно, ул. Бехтерева, вл.3, з/у1 (район Царицыно,мкр. 4, корп. 402)"/>
    <s v="В строительстве"/>
    <x v="4"/>
    <n v="19.997299999999999"/>
    <s v="2021_x000a_май"/>
    <s v="ЮАО"/>
    <s v="КП &quot;УГС&quot;"/>
    <s v="25.05.2021"/>
  </r>
  <r>
    <x v="5"/>
    <s v="013-1452_x000a_Жилой дом, район Академический, кв. 12, корп.1 (со сносом зданий 5-ти этажных домов: ул. Гримау, д. 13/23, корп. 4; ул. Гримау, д. 13/23, корп. 1 и с инженерной подготовкой территории)"/>
    <s v="Сдан"/>
    <x v="10"/>
    <n v="35.608600000000003"/>
    <s v="2015_x000a_май"/>
    <s v="ЮЗАО"/>
    <s v="КП &quot;УГС&quot;"/>
    <m/>
  </r>
  <r>
    <x v="5"/>
    <s v="015-0747_x000a_Жилой дом, район Некрасовка, Люберецкие поля аэрации, кв. 14, корп.3"/>
    <s v="Сдан"/>
    <x v="7"/>
    <n v="18.088799999999999"/>
    <s v="2019_x000a_декабрь"/>
    <s v="ЮВАО"/>
    <s v="КП &quot;УГС&quot;"/>
    <s v="05.12.2019"/>
  </r>
  <r>
    <x v="5"/>
    <s v="013-1527_x000a_Жилой дом (с инженерной подготовкой, со сносом зданий жилых домов по ул. Б. Марьинская, д. 11, корп. 1, корп.2 и перекладкой инженерных коммуникаций), район Останкинский, ул. Годовикова, вл. 8"/>
    <s v="Передача на баланс"/>
    <x v="1"/>
    <n v="19.135999999999999"/>
    <s v="2017_x000a_июнь"/>
    <s v="СВАО"/>
    <s v="КП &quot;УГС&quot;"/>
    <s v="30.06.2017"/>
  </r>
  <r>
    <x v="5"/>
    <s v="015-0743_x000a_Жилой дом, район Некрасовка, Люберецкие поля аэрации, кв. 14, корп.1"/>
    <s v="Сдан"/>
    <x v="7"/>
    <n v="28.0701"/>
    <s v="2019_x000a_декабрь"/>
    <s v="ЮВАО"/>
    <s v="КП &quot;УГС&quot;"/>
    <s v="05.12.2019"/>
  </r>
  <r>
    <x v="5"/>
    <s v="016-1521_x000a_Жилой дом с инженерными сетями и благоустройством территории, Миллионная ул., вл.3 (с инженерной подготовкой территории со сносом здания по адресу: Миллионная ул., вл.3)"/>
    <s v="В строительстве"/>
    <x v="5"/>
    <n v="9.1240000000000006"/>
    <s v="2020_x000a_ноябрь"/>
    <s v="ВАО"/>
    <s v="КП &quot;УГС&quot;"/>
    <s v="10.11.2020"/>
  </r>
  <r>
    <x v="5"/>
    <s v="015-0746_x000a_Жилой дом, район Некрасовка, Люберецкие поля аэрации, кв. 14, корп.2"/>
    <s v="Сдан"/>
    <x v="7"/>
    <n v="11.085800000000001"/>
    <s v="2019_x000a_декабрь"/>
    <s v="ЮВАО"/>
    <s v="КП &quot;УГС&quot;"/>
    <s v="05.12.2019"/>
  </r>
  <r>
    <x v="5"/>
    <s v="014-0433_x000a_Жилой  дом с инженерными коммуникациями, благоустройством и озеленением территории, район Северный, Дмитровское шоссе, вл. 167 (2 очередь), корп. 2А"/>
    <s v="Сдан"/>
    <x v="7"/>
    <n v="35.394199999999998"/>
    <s v="2019_x000a_декабрь"/>
    <s v="СВАО"/>
    <s v="КП &quot;УГС&quot;"/>
    <s v="04.12.2019"/>
  </r>
  <r>
    <x v="5"/>
    <s v="013-1414_x000a_Жилой дом, район Коньково, кв. 44-47, корп. 12 (со сносом 5-ти этажных жилых домов: ул. Профсоюзная, д. 98, корп. 2; ул. Профсоюзная, д. 98, корп. 3; ул. Профсоюзная, д. 98, корп. 4 и с инженерной подготовкой территории)"/>
    <s v="В строительстве"/>
    <x v="5"/>
    <n v="30.573799999999999"/>
    <s v="2020_x000a_февраль"/>
    <s v="ЮЗАО"/>
    <s v="КП &quot;УГС&quot;"/>
    <s v="09.02.2020"/>
  </r>
  <r>
    <x v="5"/>
    <s v="012-0892_x000a_Жилой дом, район Бескудниковский, мкр. 5, корп. 2"/>
    <s v="Сдан"/>
    <x v="3"/>
    <n v="13.4315"/>
    <s v="2016_x000a_декабрь"/>
    <s v="САО"/>
    <s v="КП &quot;УГС&quot;"/>
    <s v="29.12.2016"/>
  </r>
  <r>
    <x v="5"/>
    <s v="014-0427_x000a_Жилой  дом с инженерными коммуникациями, благоустройством и озеленением территории, район Северный, Дмитровское шоссе, вл. 167 (1 очередь), корп. 9"/>
    <s v="Передан в эксплуатацию"/>
    <x v="3"/>
    <n v="25.7789"/>
    <s v="2016_x000a_декабрь"/>
    <s v="СВАО"/>
    <s v="КП &quot;УГС&quot;"/>
    <s v="30.12.2016"/>
  </r>
  <r>
    <x v="5"/>
    <s v="014-2158_x000a_Жилой дом, ул. Артюхиной, д.28А"/>
    <s v="Сдан"/>
    <x v="7"/>
    <n v="8.5366"/>
    <s v="2019_x000a_декабрь"/>
    <s v="ЮВАО"/>
    <s v="КП &quot;УГС&quot;"/>
    <s v="30.12.2019"/>
  </r>
  <r>
    <x v="5"/>
    <s v="014-0434_x000a_Жилой  дом с инженерными коммуникациями, благоустройством и озеленением территории,  район Северный, Дмитровское шоссе, вл. 167 (2 очередь), корп. 3А"/>
    <s v="Сдан"/>
    <x v="7"/>
    <n v="43.642809999999997"/>
    <s v="2019_x000a_декабрь"/>
    <s v="СВАО"/>
    <s v="КП &quot;УГС&quot;"/>
    <s v="30.12.2019"/>
  </r>
  <r>
    <x v="5"/>
    <s v="014-0435_x000a_Жилой  дом с инженерными коммуникациями, благоустройством и озеленением территории, район Северный, Дмитровское шоссе, вл. 167 (2 очередь), корп. 4А"/>
    <s v="Сдан"/>
    <x v="7"/>
    <n v="25.688099999999999"/>
    <s v="2019_x000a_декабрь"/>
    <s v="СВАО"/>
    <s v="КП &quot;УГС&quot;"/>
    <s v="11.12.2019"/>
  </r>
  <r>
    <x v="5"/>
    <s v="014-2161_x000a_Жилой дом, Нагатинский затон, ул. Судостроительная, вл. 5 (3), корп. 1"/>
    <s v="В строительстве"/>
    <x v="5"/>
    <n v="9.4924499999999998"/>
    <s v="2020_x000a_февраль"/>
    <s v="ЮАО"/>
    <s v="КП &quot;УГС&quot;"/>
    <s v="23.02.2020"/>
  </r>
  <r>
    <x v="5"/>
    <s v="014-0437_x000a_Жилой  дом с инженерными коммуникациями, благоустройством и озеленением территории, район Северный, Дмитровское шоссе, вл. 167 (2 очередь), корп. 6А"/>
    <s v="Сдан"/>
    <x v="7"/>
    <n v="21.089400000000001"/>
    <s v="2019_x000a_апрель"/>
    <s v="СВАО"/>
    <s v="КП &quot;УГС&quot;"/>
    <s v="30.04.2019"/>
  </r>
  <r>
    <x v="5"/>
    <s v="015-0471_x000a_Жилой дом, район Северное Медведково, Заревый проезд, вл. 9-11"/>
    <s v="Передача на баланс"/>
    <x v="1"/>
    <n v="8.2620000000000005"/>
    <s v="2017_x000a_декабрь"/>
    <s v="СВАО"/>
    <s v="КП &quot;УГС&quot;"/>
    <s v="30.12.2017"/>
  </r>
  <r>
    <x v="5"/>
    <s v="015-0215_x000a_Жилой дом, район Зюзино, кв. 14, корп. 3"/>
    <s v="В строительстве"/>
    <x v="4"/>
    <n v="22.796500000000002"/>
    <s v="2021_x000a_октябрь"/>
    <s v="ЮЗАО"/>
    <s v="КП &quot;УГС&quot;"/>
    <s v="15.10.2021"/>
  </r>
  <r>
    <x v="5"/>
    <s v="014-1960_x000a_Жилые дома переменной этажности с подземной автостоянкой, со встроенно-пристроенными первыми нежилыми этажами, встроенно-пристроенным ДОУ на 120 мест, Шмитовский проезд, вл.39, Мукомольный проезд, вл.6"/>
    <s v="Сдан"/>
    <x v="7"/>
    <n v="148.11799999999999"/>
    <s v="2019_x000a_август"/>
    <s v="ЦАО"/>
    <s v="КП &quot;УГС&quot;"/>
    <s v="02.08.2019"/>
  </r>
  <r>
    <x v="5"/>
    <s v="016-3905_x000a_Жилой дом, район Бескудниковский, кв.8,9, корп.1"/>
    <s v="В строительстве"/>
    <x v="4"/>
    <n v="27.146360000000001"/>
    <s v="2021_x000a_октябрь"/>
    <s v="САО"/>
    <s v="КП &quot;УГС&quot;"/>
    <s v="20.10.2021"/>
  </r>
  <r>
    <x v="5"/>
    <s v="015-0729_x000a_Жилой дом, ул. Бакунинская вл. 60, со сносом здания по адресу: ул. Бакунинская вл. 60, стр.4"/>
    <s v="Проектирование"/>
    <x v="4"/>
    <n v="12.811590000000001"/>
    <s v="2021_x000a_октябрь"/>
    <s v="ЦАО"/>
    <s v="КП &quot;УГС&quot;"/>
    <s v="25.10.2021"/>
  </r>
  <r>
    <x v="5"/>
    <s v="015-0730_x000a_Жилой дом, район Красносельский, Верхняя Красносельская ул., вл. 14/3 (Верхняя Красносельская ул., вл.14Б, 16В)"/>
    <s v="Проектирование"/>
    <x v="4"/>
    <n v="12.7"/>
    <s v="2021_x000a_октябрь"/>
    <s v="ЦАО"/>
    <s v="КП &quot;УГС&quot;"/>
    <s v="26.10.2021"/>
  </r>
  <r>
    <x v="5"/>
    <s v="012-4112_x000a_Жилой дом с инженерной подготовкой, инженерным обеспечением, благоустройством и озеленением территории, Тимирязевская ул., вл. 8"/>
    <s v="В строительстве"/>
    <x v="5"/>
    <n v="7.3068600000000004"/>
    <s v="2020_x000a_июнь"/>
    <s v="САО"/>
    <s v="КП &quot;УГС&quot;"/>
    <s v="16.07.2020"/>
  </r>
  <r>
    <x v="5"/>
    <s v="015-0751_x000a_Жилой дом, район Некрасовка, Люберецкие поля аэрации, кв. 14, корп.7"/>
    <s v="Сдан"/>
    <x v="2"/>
    <n v="16.8156"/>
    <s v="2018_x000a_декабрь"/>
    <s v="ЮВАО"/>
    <s v="КП &quot;УГС&quot;"/>
    <s v="22.12.2018"/>
  </r>
  <r>
    <x v="5"/>
    <s v="015-0611_x000a_Жилой дом с инженерной подготовкой территории, район Котловка, Нагорная ул., вл. 13, корп. 2, корп. 3"/>
    <s v="Передача на баланс"/>
    <x v="2"/>
    <n v="8.5488"/>
    <s v="2018_x000a_октябрь"/>
    <s v="ЮЗАО"/>
    <s v="КП &quot;УГС&quot;"/>
    <s v="31.10.2018"/>
  </r>
  <r>
    <x v="5"/>
    <s v="015-0763_x000a_Жилой дом, район Головинский, Флотская ул., вл. 68, корп. 2"/>
    <s v="В строительстве"/>
    <x v="5"/>
    <n v="13.882199999999999"/>
    <s v="2020_x000a_октябрь"/>
    <s v="САО"/>
    <s v="КП &quot;УГС&quot;"/>
    <s v="04.04.2021"/>
  </r>
  <r>
    <x v="5"/>
    <s v="016-1516_x000a_Жилой дом, район Останкинский, мкр. 15-16, корп. 93"/>
    <s v="Строительство не начато"/>
    <x v="4"/>
    <n v="22.257999999999999"/>
    <s v="2021_x000a_октябрь"/>
    <s v="СВАО"/>
    <s v="КП &quot;УГС&quot;"/>
    <s v="14.10.2021"/>
  </r>
  <r>
    <x v="5"/>
    <s v="014-2166_x000a_Жилая застройка с подземным паркингом, со встроенно-пристроенным зданием ДОУ, инженерными сетями, благоустройством и инженерной подготовкой территории, район Филевский парк, Береговой проезд, вл.2;  вл.2, стр.18; вл.2, стр.19 с комплексным благоустройством и озеленением части территории природного комплекса №1-ЗАО &quot;Бульвар (4 участка) вдоль р. Москвы в районе Филевский парк, расположенного вдоль северной границы жилой застройки&quot;"/>
    <s v="В строительстве"/>
    <x v="5"/>
    <n v="193.7"/>
    <s v="2020_x000a_ноябрь"/>
    <s v="ЗАО"/>
    <s v="КП &quot;УГС&quot;"/>
    <s v="20.11.2020"/>
  </r>
  <r>
    <x v="5"/>
    <s v="015-0676_x000a_Жилой дом, район Проспект Вернадского, кв.32-33, корп.35"/>
    <s v="В строительстве"/>
    <x v="4"/>
    <n v="15.005129999999999"/>
    <s v="2021_x000a_май"/>
    <s v="ЗАО"/>
    <s v="КП &quot;УГС&quot;"/>
    <s v="20.05.2021"/>
  </r>
  <r>
    <x v="5"/>
    <s v="019-0555_x000a_Жилые дома с инженерными коммуникациями и благоустройством, район Южное Бутово, ул. Аллея Витте, вл. 1"/>
    <s v="Разработка градостроительной документации"/>
    <x v="13"/>
    <n v="17.478259999999999"/>
    <s v="2023_x000a_декабрь"/>
    <s v="ЮЗАО"/>
    <s v="КП &quot;УГС&quot;"/>
    <s v="26.12.2023"/>
  </r>
  <r>
    <x v="5"/>
    <s v="019-0564_x000a_Жилые дома с инженерными коммуникациями и благоустройством, г.о. Щербинка, уч. 4"/>
    <s v="Разработка градостроительной документации"/>
    <x v="13"/>
    <n v="27.815940000000001"/>
    <s v="2023_x000a_декабрь"/>
    <s v="НАО"/>
    <s v="КП &quot;УГС&quot;"/>
    <s v="26.12.2023"/>
  </r>
  <r>
    <x v="5"/>
    <s v="012-2023_x000a_Жилой дом, Проспект Вернадского, кв. 32-33, корп. 77-1"/>
    <s v="Сдан"/>
    <x v="7"/>
    <n v="13.167149999999999"/>
    <s v="2019_x000a_март"/>
    <s v="ЗАО"/>
    <s v="КП &quot;УГС&quot;"/>
    <s v="29.03.2019"/>
  </r>
  <r>
    <x v="5"/>
    <s v="012-3976_x000a_Жилой дом, район Южное Медведково, мкр. 1, 2, 3, корп. 18А"/>
    <s v="Передача на баланс"/>
    <x v="10"/>
    <n v="17.7014"/>
    <s v="2015_x000a_декабрь"/>
    <s v="СВАО"/>
    <s v="КП &quot;УГС&quot;"/>
    <m/>
  </r>
  <r>
    <x v="5"/>
    <s v="016-1517_x000a_Жилой дом, район Лосиноостровский, ул. Изумрудная, вл. 26А"/>
    <s v="Сдан"/>
    <x v="7"/>
    <n v="10.575200000000001"/>
    <s v="2019_x000a_декабрь"/>
    <s v="СВАО"/>
    <s v="КП &quot;УГС&quot;"/>
    <s v="30.12.2019"/>
  </r>
  <r>
    <x v="5"/>
    <s v="014-2156_x000a_Жилой дом, район Северное Измайлово, мкр. 80 (Щелковское шоссе между д.90 и д.92, корп.2)"/>
    <s v="Сдан"/>
    <x v="2"/>
    <n v="20.652799999999999"/>
    <s v="2018_x000a_октябрь"/>
    <s v="ВАО"/>
    <s v="КП &quot;УГС&quot;"/>
    <s v="29.10.2018"/>
  </r>
  <r>
    <x v="5"/>
    <s v="015-0755_x000a_Жилой дом, район Некрасовка, Люберецкие поля аэрации, кв. 14, корп.10"/>
    <s v="Сдан"/>
    <x v="2"/>
    <n v="19.101900000000001"/>
    <s v="2018_x000a_декабрь"/>
    <s v="ЮВАО"/>
    <s v="КП &quot;УГС&quot;"/>
    <s v="22.12.2018"/>
  </r>
  <r>
    <x v="5"/>
    <s v="015-0748_x000a_Жилой дом, район Некрасовка, Люберецкие поля аэрации, кв. 14, корп.4"/>
    <s v="Сдан"/>
    <x v="7"/>
    <n v="11.085900000000001"/>
    <s v="2019_x000a_декабрь"/>
    <s v="ЮВАО"/>
    <s v="КП &quot;УГС&quot;"/>
    <s v="05.12.2019"/>
  </r>
  <r>
    <x v="5"/>
    <s v="016-1519_x000a_Жилой дом, Шереметьевская ул., вл.13, корп.1"/>
    <s v="В строительстве"/>
    <x v="5"/>
    <n v="10.8674"/>
    <s v="2020_x000a_ноябрь"/>
    <s v="СВАО"/>
    <s v="КП &quot;УГС&quot;"/>
    <s v="18.11.2020"/>
  </r>
  <r>
    <x v="5"/>
    <s v="013-1411_x000a_Жилой дом, район Академический, кв. 12, корп.11 (со сносом зданий 5-ти этажных домов: ул. Дмитрия Ульянова, д. 27/12, корп. 1; ул. Дмитрия Ульянова, д. 27/12, корп. 2 и с инженерной подготовкой территории)"/>
    <s v="Сдан"/>
    <x v="2"/>
    <n v="40.408099999999997"/>
    <s v="2018_x000a_май"/>
    <s v="ЮЗАО"/>
    <s v="КП &quot;УГС&quot;"/>
    <s v="31.05.2018"/>
  </r>
  <r>
    <x v="5"/>
    <s v="014-0438_x000a_Жилой  дом с инженерными коммуникациями, благоустройством и озеленением территории, район Северный, Дмитровское шоссе, вл. 167 (2 очередь), корп. 7А"/>
    <s v="Сдан"/>
    <x v="7"/>
    <n v="41.754100000000001"/>
    <s v="2019_x000a_июнь"/>
    <s v="СВАО"/>
    <s v="КП &quot;УГС&quot;"/>
    <s v="10.06.2019"/>
  </r>
  <r>
    <x v="5"/>
    <s v="014-0439_x000a_Жилой  дом с инженерными коммуникациями, благоустройством и озеленением территории, район Северный, Дмитровское шоссе, вл. 167 (2 очередь), корп. 8А"/>
    <s v="Сдан"/>
    <x v="7"/>
    <n v="29.170300000000001"/>
    <s v="2019_x000a_июль"/>
    <s v="СВАО"/>
    <s v="КП &quot;УГС&quot;"/>
    <s v="31.07.2019"/>
  </r>
  <r>
    <x v="5"/>
    <s v="015-0659_x000a_Жилой дом с инженерными сетями и благоустройством территории, район Аэропорт, Самеда Вургуна ул., д.7"/>
    <s v="Сдан"/>
    <x v="1"/>
    <n v="7.6970000000000001"/>
    <s v="2017_x000a_ноябрь"/>
    <s v="САО"/>
    <s v="КП &quot;УГС&quot;"/>
    <s v="03.11.2017"/>
  </r>
  <r>
    <x v="5"/>
    <s v="015-0472_x000a_Жилой дом, район Бабушкинский, ул. Летчика Бабушкина, вл. 29, корп.2"/>
    <s v="Сдан"/>
    <x v="1"/>
    <n v="8.3068000000000008"/>
    <s v="2017_x000a_декабрь"/>
    <s v="СВАО"/>
    <s v="КП &quot;УГС&quot;"/>
    <s v="30.12.2017"/>
  </r>
  <r>
    <x v="5"/>
    <s v="016-3909_x000a_Жилой дом, район Кузьминки, ул. Шумилова, влд. 4"/>
    <s v="В строительстве"/>
    <x v="4"/>
    <n v="14.313000000000001"/>
    <s v="2021_x000a_февраль"/>
    <s v="ЮВАО"/>
    <s v="КП &quot;УГС&quot;"/>
    <s v="08.02.2021"/>
  </r>
  <r>
    <x v="5"/>
    <s v="017-0091_x000a_Жилой дом, ул. Кастанаевская, вл. 44-48, корп. 2"/>
    <s v="В строительстве"/>
    <x v="4"/>
    <n v="13.54569"/>
    <s v="2021_x000a_март"/>
    <s v="ЗАО"/>
    <s v="КП &quot;УГС&quot;"/>
    <s v="15.03.2021"/>
  </r>
  <r>
    <x v="5"/>
    <s v="015-0249_x000a_Жилой дом с подземным гаражом, район Чертаново-Южное , мкр.26, корп. 81-82 (снос зданий ул. Газопровод, д.1, корп.1, корп.2)"/>
    <s v="В строительстве"/>
    <x v="5"/>
    <n v="34.735999999999997"/>
    <s v="2020_x000a_октябрь"/>
    <s v="ЮАО"/>
    <s v="КП &quot;УГС&quot;"/>
    <s v="15.10.2020"/>
  </r>
  <r>
    <x v="5"/>
    <s v="016-3815_x000a_Жилой дом, кв. 998 Красносельского района, Русаковская ул., д.6 (со сносом здания отселенного дома ул. Русаковская, д.6, стр.2)"/>
    <s v="В строительстве"/>
    <x v="4"/>
    <n v="12.03"/>
    <s v="2021_x000a_октябрь"/>
    <s v="ЦАО"/>
    <s v="КП &quot;УГС&quot;"/>
    <s v="14.10.2021"/>
  </r>
  <r>
    <x v="5"/>
    <s v="015-0750_x000a_Жилой дом, район Некрасовка, Люберецкие поля аэрации, кв. 14, корп. 6"/>
    <s v="Сдан"/>
    <x v="7"/>
    <n v="24.4133"/>
    <s v="2019_x000a_декабрь"/>
    <s v="ЮВАО"/>
    <s v="КП &quot;УГС&quot;"/>
    <s v="31.12.2019"/>
  </r>
  <r>
    <x v="5"/>
    <s v="013-1413_x000a_Жилой дом, район Коньково, кв. 44-47, корп. 14 (со сносом 5-ти этажных домов: ул. Профсоюзная, д. 96, корп. 1; ул. Профсоюзная, д. 96, корп. 2; ул. Профсоюзная, д. 96, корп. 3 и с инженерной подготовкой территории)"/>
    <s v="Сдан"/>
    <x v="2"/>
    <n v="30.202200000000001"/>
    <s v="2018_x000a_июнь"/>
    <s v="ЮЗАО"/>
    <s v="КП &quot;УГС&quot;"/>
    <s v="29.06.2018"/>
  </r>
  <r>
    <x v="5"/>
    <s v="014-1962_x000a_Жилой дом с встроенно-пристроенным ДОУ, с инженерными сетями и благоустройством территории, Гагаринский район, ул. Вавилова, д. 52"/>
    <s v="В строительстве"/>
    <x v="5"/>
    <n v="24.401"/>
    <s v="2020_x000a_сентябрь"/>
    <s v="ЮЗАО"/>
    <s v="КП &quot;УГС&quot;"/>
    <s v="09.10.2020"/>
  </r>
  <r>
    <x v="5"/>
    <s v="015-0762_x000a_Жилой дом, район Головинский, Флотская ул., вл. 68, корп. 1"/>
    <s v="В строительстве"/>
    <x v="5"/>
    <n v="13.882199999999999"/>
    <s v="2020_x000a_октябрь"/>
    <s v="САО"/>
    <s v="КП &quot;УГС&quot;"/>
    <s v="15.10.2020"/>
  </r>
  <r>
    <x v="5"/>
    <s v="015-0765_x000a_Жилой дом, район Головинский, Онежская ул., вл. 35, корп. 6"/>
    <s v="В строительстве"/>
    <x v="4"/>
    <n v="13.882199999999999"/>
    <s v="2021_x000a_июнь"/>
    <s v="САО"/>
    <s v="КП &quot;УГС&quot;"/>
    <s v="26.07.2021"/>
  </r>
  <r>
    <x v="5"/>
    <s v="015-0457_x000a_Жилой дом, ул. Мельникова, д. 2"/>
    <s v="Проектирование"/>
    <x v="6"/>
    <n v="31.9"/>
    <s v="2022_x000a_декабрь"/>
    <s v="ЦАО"/>
    <s v="КП &quot;УГС&quot;"/>
    <s v="15.12.2022"/>
  </r>
  <r>
    <x v="5"/>
    <s v="015-0731_x000a_Жилой дом , кв. 998, район Красносельский, д.2/1, стр.1,2 (со сносом отселенных жилых домов,ул. Русаковская, д.2/1, стр.1, 2)"/>
    <s v="Проектирование"/>
    <x v="4"/>
    <n v="20.2"/>
    <s v="2021_x000a_октябрь"/>
    <s v="ЦАО"/>
    <s v="КП &quot;УГС&quot;"/>
    <s v="27.10.2021"/>
  </r>
  <r>
    <x v="5"/>
    <s v="013-1415_x000a_Жилой дом, район Коньково, кв. 44-47, корп. 11 (со сносом зданий 5-ти этажных жилых домов: ул. Профсоюзная, д. 98, корп. 6; ул. Профсоюзная, д. 98, корп. 7; ул. Профсоюзная, д. 98, корп. 8 и с инженерной подготовкой территории)"/>
    <s v="В строительстве"/>
    <x v="5"/>
    <n v="30.422599999999999"/>
    <s v="2020_x000a_декабрь"/>
    <s v="ЮЗАО"/>
    <s v="КП &quot;УГС&quot;"/>
    <s v="16.12.2020"/>
  </r>
  <r>
    <x v="5"/>
    <s v="014-1954_x000a_Жилой дом, район Котловка, кв. 18, корп. 6 (со сносом зданий 5-ти этажных жилых домов по адресам: ул. Дмитрия Ульянова, д. 49, корп. 1, Севастопольский проспект, д. 22 и с инженерной подготовкой территории)"/>
    <s v="Сдан"/>
    <x v="2"/>
    <n v="10.840199999999999"/>
    <s v="2018_x000a_декабрь"/>
    <s v="ЮЗАО"/>
    <s v="КП &quot;УГС&quot;"/>
    <s v="29.12.2018"/>
  </r>
  <r>
    <x v="5"/>
    <s v="013-1453_x000a_Жилой дом, район Академический, кв. 12, корп.2 (со сносом здания 5-ти этажного жилого дома: ул. Гримау, д. 11, корп. 1 и с инженерной подготовкой территории)"/>
    <s v="Передача на баланс"/>
    <x v="10"/>
    <n v="9.3892000000000007"/>
    <s v="2015_x000a_март"/>
    <s v="ЮЗАО"/>
    <s v="КП &quot;УГС&quot;"/>
    <m/>
  </r>
  <r>
    <x v="5"/>
    <s v="016-3911_x000a_Жилой дом, район Бескудниковский, кв.8,9, корп.20"/>
    <s v="В строительстве"/>
    <x v="5"/>
    <n v="27.097999999999999"/>
    <s v="2020_x000a_декабрь"/>
    <s v="САО"/>
    <s v="КП &quot;УГС&quot;"/>
    <s v="05.12.2020"/>
  </r>
  <r>
    <x v="5"/>
    <s v="012-3756_x000a_Жилой дом, район Бутырский, мкр. 78, корп. 63"/>
    <s v="Сдан"/>
    <x v="1"/>
    <n v="23.313400000000001"/>
    <s v="2017_x000a_май"/>
    <s v="СВАО"/>
    <s v="КП &quot;УГС&quot;"/>
    <s v="31.05.2017"/>
  </r>
  <r>
    <x v="5"/>
    <s v="016-1518_x000a_Жилой дом, район Марьина Роща, Шереметьевская ул., вл.5, корп.1"/>
    <s v="В строительстве"/>
    <x v="5"/>
    <n v="10.229799999999999"/>
    <s v="2020_x000a_ноябрь"/>
    <s v="СВАО"/>
    <s v="КП &quot;УГС&quot;"/>
    <s v="23.07.2021"/>
  </r>
  <r>
    <x v="5"/>
    <s v="016-3901_x000a_Жилой дом, район Коньково, ул. Введенского, влд. 13 В (район Коньково,  мкр.6, корп.3)"/>
    <s v="В строительстве"/>
    <x v="4"/>
    <n v="13.103999999999999"/>
    <s v="2021_x000a_октябрь"/>
    <s v="ЮЗАО"/>
    <s v="КП &quot;УГС&quot;"/>
    <s v="23.10.2021"/>
  </r>
  <r>
    <x v="5"/>
    <s v="016-3899_x000a_Жилой дом, Севастопольский проспект, влд. 60 (район Коньково, мкр. 6, корп. 2)"/>
    <s v="В строительстве"/>
    <x v="4"/>
    <n v="16.150310000000001"/>
    <s v="2021_x000a_октябрь"/>
    <s v="ЮЗАО"/>
    <s v="КП &quot;УГС&quot;"/>
    <s v="28.10.2021"/>
  </r>
  <r>
    <x v="5"/>
    <s v="016-3895_x000a_Жилой дом, район Лосиноостровский,мкр.3, корп.53"/>
    <s v="В строительстве"/>
    <x v="4"/>
    <n v="7.6169000000000002"/>
    <s v="2021_x000a_октябрь"/>
    <s v="СВАО"/>
    <s v="КП &quot;УГС&quot;"/>
    <s v="26.10.2021"/>
  </r>
  <r>
    <x v="5"/>
    <s v="012-2284_x000a_Жилой дом с инженерными сетями и благоустройством территории, проспект Вернадского, кв. 32-33, корп. 54 (с инженерной подготовкой территории со сносом жилых домов, Ленинский проспект, д. 134, д.136, д. 138)"/>
    <s v="Сдан"/>
    <x v="7"/>
    <n v="33.338000000000001"/>
    <s v="2019_x000a_апрель"/>
    <s v="ЗАО"/>
    <s v="КП &quot;УГС&quot;"/>
    <s v="22.04.2019"/>
  </r>
  <r>
    <x v="5"/>
    <s v="015-0219_x000a_Жилой дом с инженерными сетями и благоустройством территории, район Кунцево, Партизанская ул., д. 28,30"/>
    <s v="Передача на баланс"/>
    <x v="1"/>
    <n v="20.453700000000001"/>
    <s v="2017_x000a_январь"/>
    <s v="ЗАО"/>
    <s v="КП &quot;УГС&quot;"/>
    <s v="28.01.2017"/>
  </r>
  <r>
    <x v="5"/>
    <s v="016-1522_x000a_Жилой дом, район Фили-Давыдково, ул. Кастанаевская, вл. 44-48 (с инженерной подготовкой территории со сносом жилых домов по адресам: ул. Кастанаевская, д. 44, д.46, д. 48)"/>
    <s v="В строительстве"/>
    <x v="4"/>
    <n v="42.986409999999999"/>
    <s v="2021_x000a_октябрь"/>
    <s v="ЗАО"/>
    <s v="КП &quot;УГС&quot;"/>
    <s v="20.10.2021"/>
  </r>
  <r>
    <x v="5"/>
    <s v="014-0440_x000a_Жилой  дом с инженерными коммуникациями, благоустройством и озеленением территории, район Северный, Дмитровское шоссе, вл. 167 (2 очередь), корп. 9А"/>
    <s v="Сдан"/>
    <x v="7"/>
    <n v="47.9803"/>
    <s v="2019_x000a_июль"/>
    <s v="СВАО"/>
    <s v="КП &quot;УГС&quot;"/>
    <s v="31.07.2019"/>
  </r>
  <r>
    <x v="5"/>
    <s v="013-1412_x000a_Жилой дом, район Коньково, кв. 44-47, корп. 20 (со сносом 5-ти этажных домов: ул. Бутлерова, д. 14, корп. 1; ул. Бутлерова, д. 16, ул. Бутлерова, д. 18 и с инженерной подготовкой территории)"/>
    <s v="Сдан"/>
    <x v="3"/>
    <n v="32.950899999999997"/>
    <s v="2016_x000a_июль"/>
    <s v="ЮЗАО"/>
    <s v="КП &quot;УГС&quot;"/>
    <s v="12.07.2016"/>
  </r>
  <r>
    <x v="5"/>
    <s v="016-1520_x000a_Жилой дом с инженерной подготовкой территории, Щелковское шоссе, д. 71, корп.1 и д.73"/>
    <s v="В строительстве"/>
    <x v="4"/>
    <n v="13.140700000000001"/>
    <s v="2021_x000a_июнь"/>
    <s v="ВАО"/>
    <s v="КП &quot;УГС&quot;"/>
    <s v="21.06.2021"/>
  </r>
  <r>
    <x v="5"/>
    <s v="013-1418_x000a_Жилой дом, район Фили-Давыдково, кв. 71, корп. 16 (с инженерной подготовкой территории со сносом жилого дома по адресу: Кастанаевская ул., д.57, корп.2)"/>
    <s v="Передача на баланс"/>
    <x v="1"/>
    <n v="6.3583999999999996"/>
    <s v="2017_x000a_июнь"/>
    <s v="ЗАО"/>
    <s v="КП &quot;УГС&quot;"/>
    <s v="30.06.2017"/>
  </r>
  <r>
    <x v="5"/>
    <s v="012-2790_x000a_Жилой дом с инженерной подготовкой территории, со сносом  жилого дома по ул. Стандартная, вл. 29 и перекладкой инженерных коммуникаций, район Алтуфьевский, мкр.1, 2,  корп. 71"/>
    <s v="В строительстве"/>
    <x v="5"/>
    <n v="10.132"/>
    <s v="2020_x000a_октябрь"/>
    <s v="СВАО"/>
    <s v="КП &quot;УГС&quot;"/>
    <s v="15.10.2020"/>
  </r>
  <r>
    <x v="5"/>
    <s v="015-0612_x000a_Жилой дом, район Северное Медведково, проезд Шокальского, д.33"/>
    <s v="Сдан"/>
    <x v="7"/>
    <n v="15.068199999999999"/>
    <s v="2019_x000a_февраль"/>
    <s v="СВАО"/>
    <s v="КП &quot;УГС&quot;"/>
    <s v="28.02.2019"/>
  </r>
  <r>
    <x v="5"/>
    <s v="019-0563_x000a_Жилые дома с инженерными коммуникациями и благоустройством, город Зеленоград, Никольский проезд, з/у 4"/>
    <s v="Разработка градостроительной документации"/>
    <x v="6"/>
    <n v="65.065219999999997"/>
    <s v="2022_x000a_декабрь"/>
    <s v="ЗЕЛ.АО"/>
    <s v="КП &quot;УГС&quot;"/>
    <s v="06.12.2022"/>
  </r>
  <r>
    <x v="5"/>
    <s v="018-0345_x000a_Жилой дом, поселение Рязановское, кв-л № 99, влд.1 (п. Фабрики им. 1 Мая)"/>
    <s v="Проектирование"/>
    <x v="4"/>
    <n v="53.768000000000001"/>
    <s v="2021_x000a_декабрь"/>
    <s v="НАО"/>
    <s v="КП &quot;УГС&quot;"/>
    <s v="21.12.2021"/>
  </r>
  <r>
    <x v="5"/>
    <s v="012-1349_x000a_Жилой дом, район Бескудниковский, мкр. 5, корп. 7"/>
    <s v="Сдан"/>
    <x v="7"/>
    <n v="35.143799999999999"/>
    <s v="2019_x000a_март"/>
    <s v="САО"/>
    <s v="КП &quot;УГС&quot;"/>
    <s v="27.03.2019"/>
  </r>
  <r>
    <x v="5"/>
    <s v="015-0477_x000a_Жилой дом, Дмитровский район, Долгопрудная ул., д. 7"/>
    <s v="В строительстве"/>
    <x v="5"/>
    <n v="12.35209"/>
    <s v="2020_x000a_октябрь"/>
    <s v="САО"/>
    <s v="КП &quot;УГС&quot;"/>
    <s v="24.10.2020"/>
  </r>
  <r>
    <x v="5"/>
    <s v="012-0655_x000a_Жилой дом с инженерной подготовкой территории со сносом и перекладкой инженерных коммуникаций и благоустройством территории, район Хорошево-Мневники, кв.83, корп. 5 (Генерала Глаголева ул., вл.15)"/>
    <s v="Списано"/>
    <x v="3"/>
    <n v="13.184200000000001"/>
    <s v="2016_x000a_август"/>
    <s v="СЗАО"/>
    <s v="КП &quot;УГС&quot;"/>
    <s v="29.09.2016"/>
  </r>
  <r>
    <x v="5"/>
    <s v="013-1420_x000a_Жилой дом, район Фили-Давыдково, кв. 71, корп. 18  (с инженерной подготовкой территории со сносом зданий жилых домов по адресу: Кастанаевская ул., д.61, корп.1, Кастанаевская ул., д.61, корп.2, Кастанаевская ул., д.63, корп.1)"/>
    <s v="В строительстве"/>
    <x v="4"/>
    <n v="39.659979999999997"/>
    <s v="2021_x000a_март"/>
    <s v="ЗАО"/>
    <s v="КП &quot;УГС&quot;"/>
    <s v="17.03.2021"/>
  </r>
  <r>
    <x v="5"/>
    <s v="014-2152_x000a_Жилой дом, район Северное Медведково, Заревый проезд,  вл.15-17"/>
    <s v="Сдан"/>
    <x v="1"/>
    <n v="6.74308"/>
    <s v="2017_x000a_декабрь"/>
    <s v="СВАО"/>
    <s v="КП &quot;УГС&quot;"/>
    <s v="29.12.2017"/>
  </r>
  <r>
    <x v="5"/>
    <s v="016-3907_x000a_Жилой дом, район  Ивановское,мкр.40-52, корп.5"/>
    <s v="В строительстве"/>
    <x v="5"/>
    <n v="20.9878"/>
    <s v="2020_x000a_октябрь"/>
    <s v="ВАО"/>
    <s v="КП &quot;УГС&quot;"/>
    <s v="10.10.2020"/>
  </r>
  <r>
    <x v="5"/>
    <s v="019-0423_x000a_Жилой дом с инженерными коммуникациями, благоустройством и подземным паркингом по адресу: 9-я ул. Соколиной Горы, д.9, район Соколиная Гора (на месте сноса дома по адресу: район Соколиная Гора, 9-я ул. Соколиной Горы, д.9)"/>
    <s v="Разработка градостроительной документации"/>
    <x v="6"/>
    <n v="9.8985500000000002"/>
    <s v="2022_x000a_декабрь"/>
    <s v="ВАО"/>
    <s v="КП &quot;УГС&quot;"/>
    <s v="14.12.2022"/>
  </r>
  <r>
    <x v="5"/>
    <s v="015-0489_x000a_Жилой дом, р-н Бабушкинский, Коминтерна ул., вл.12"/>
    <s v="Сдан"/>
    <x v="7"/>
    <n v="12.266"/>
    <s v="2019_x000a_август"/>
    <s v="СВАО"/>
    <s v="КП &quot;УГС&quot;"/>
    <s v="30.08.2019"/>
  </r>
  <r>
    <x v="5"/>
    <s v="014-0228_x000a_Жилые дома со сносом существующих строений, инженерной подготовкой территории по адресу: район Ховрино, Клинская ул., вл. 2"/>
    <s v="В строительстве"/>
    <x v="6"/>
    <n v="357.28899999999999"/>
    <s v="2022_x000a_июнь"/>
    <s v="САО"/>
    <s v="КП &quot;УГС&quot;"/>
    <s v="22.12.2022"/>
  </r>
  <r>
    <x v="5"/>
    <s v="012-0492_x000a_Жилой дом, район Южное Медведково, мкр. 1, 2, 3, корп. 39"/>
    <s v="Сдан"/>
    <x v="1"/>
    <n v="10.4529"/>
    <s v="2017_x000a_декабрь"/>
    <s v="СВАО"/>
    <s v="КП &quot;УГС&quot;"/>
    <s v="30.12.2017"/>
  </r>
  <r>
    <x v="5"/>
    <s v="012-3849_x000a_Жилой дом с инженерными сетями, освоением, благоустройством и озеленением территории, район Северное Медведково, мкр.7-8-9, корп.106"/>
    <s v="Передача на баланс"/>
    <x v="11"/>
    <n v="14.2668"/>
    <s v="2012_x000a_ноябрь"/>
    <s v="СВАО"/>
    <s v="КП &quot;УГС&quot;"/>
    <m/>
  </r>
  <r>
    <x v="5"/>
    <s v="015-0749_x000a_Жилой дом, район Некрасовка, Люберецкие поля аэрации, кв. 14, корп.5"/>
    <s v="Сдан"/>
    <x v="7"/>
    <n v="24.7545"/>
    <s v="2019_x000a_декабрь"/>
    <s v="ЮВАО"/>
    <s v="КП &quot;УГС&quot;"/>
    <s v="31.12.2019"/>
  </r>
  <r>
    <x v="5"/>
    <s v="014-0432_x000a_Жилой  дом с инженерными коммуникациями, благоустройством и озеленением территории, район Северный, Дмитровское шоссе, вл. 167 (2 очередь), корп. 1А"/>
    <s v="Сдан"/>
    <x v="7"/>
    <n v="31.274000000000001"/>
    <s v="2019_x000a_июнь"/>
    <s v="СВАО"/>
    <s v="КП &quot;УГС&quot;"/>
    <s v="26.06.2019"/>
  </r>
  <r>
    <x v="5"/>
    <s v="014-0436_x000a_Жилой  дом с инженерными коммуникациями, благоустройством и озеленением территории, район Северный, Дмитровское шоссе, вл. 167 (2 очередь), корп. 5А"/>
    <s v="Сдан"/>
    <x v="7"/>
    <n v="51.841799999999999"/>
    <s v="2019_x000a_июнь"/>
    <s v="СВАО"/>
    <s v="КП &quot;УГС&quot;"/>
    <s v="28.06.2019"/>
  </r>
  <r>
    <x v="5"/>
    <s v="015-0470_x000a_Жилой дом с инженерными сетями и благоустройством территории, район Коптево,Соболевский проезд, д.20Б"/>
    <s v="В строительстве"/>
    <x v="4"/>
    <n v="11.2"/>
    <s v="2021_x000a_октябрь"/>
    <s v="САО"/>
    <s v="КП &quot;УГС&quot;"/>
    <s v="31.10.2021"/>
  </r>
  <r>
    <x v="5"/>
    <s v="016-3912_x000a_Жилой дом с инженерной подготовкой территории,  сносом строения по адресу: ул. Сходненская, влд. 12, и перекладкой инженерных коммуникаций, район Южное Тушино, ул. Сходненская, влд.12 (район Южное Тушино, кв.11, корп.1)"/>
    <s v="В строительстве"/>
    <x v="4"/>
    <n v="13.973000000000001"/>
    <s v="2021_x000a_октябрь"/>
    <s v="СЗАО"/>
    <s v="КП &quot;УГС&quot;"/>
    <s v="19.10.2021"/>
  </r>
  <r>
    <x v="5"/>
    <s v="016-3817_x000a_Жилой дом, район Северное Тушино, ул. Свободы, вл.67, корп.5"/>
    <s v="В строительстве"/>
    <x v="5"/>
    <n v="13.26"/>
    <s v="2020_x000a_октябрь"/>
    <s v="СЗАО"/>
    <s v="КП &quot;УГС&quot;"/>
    <s v="11.10.2020"/>
  </r>
  <r>
    <x v="5"/>
    <s v="012-2242_x000a_Жилой дом, Район Бутырский, мкр. 78, корп. 66"/>
    <s v="В строительстве"/>
    <x v="5"/>
    <n v="23.952300000000001"/>
    <s v="2020_x000a_ноябрь"/>
    <s v="СВАО"/>
    <s v="КП &quot;УГС&quot;"/>
    <s v="15.11.2020"/>
  </r>
  <r>
    <x v="5"/>
    <s v="012-2633_x000a_Жилой дом, район Бескудниковский, мкр. 5, корп. 1"/>
    <s v="Передача на баланс"/>
    <x v="10"/>
    <n v="26.959099999999999"/>
    <s v="2015_x000a_июнь"/>
    <s v="САО"/>
    <s v="КП &quot;УГС&quot;"/>
    <m/>
  </r>
  <r>
    <x v="5"/>
    <s v="012-3360_x000a_Жилой дом с инженерными сетями, благоустройством и озеленением территории, район Северное Измайлово, кв.49-50, корп. 4"/>
    <s v="Передача на баланс"/>
    <x v="8"/>
    <n v="33.774299999999997"/>
    <s v="2014_x000a_июнь"/>
    <s v="ВАО"/>
    <s v="КП &quot;УГС&quot;"/>
    <m/>
  </r>
  <r>
    <x v="5"/>
    <s v="019-0418_x000a_Жилой дом с инженерными коммуникациями, благоустройством и подземным паркингом, район Аэропорт, Часовая ул., д. 27/12"/>
    <s v="Разработка градостроительной документации"/>
    <x v="6"/>
    <n v="19.913"/>
    <s v="2022_x000a_декабрь"/>
    <s v="САО"/>
    <s v="КП &quot;УГС&quot;"/>
    <s v="28.12.2022"/>
  </r>
  <r>
    <x v="5"/>
    <s v="019-0422_x000a_Жилые дома, район Косино-Ухтомский, ул. Салтыковская"/>
    <s v="Разработка технологических и технических заданий"/>
    <x v="14"/>
    <n v="217.3913"/>
    <s v="2025_x000a_декабрь"/>
    <s v="ВАО"/>
    <s v="КП &quot;УГС&quot;"/>
    <s v="08.12.2025"/>
  </r>
  <r>
    <x v="5"/>
    <s v="019-0420_x000a_Жилые дома с инженерными коммуникациями и благоустройством, 9-я Северная Линия, вл. 3 (на месте сноса жилых домов по адресу: 9-я Северная Линия д. 1, д. 3, д. 7, д. 9)"/>
    <s v="Разработка градостроительной документации"/>
    <x v="6"/>
    <n v="79.130430000000004"/>
    <s v="2022_x000a_декабрь"/>
    <s v="СВАО"/>
    <s v="КП &quot;УГС&quot;"/>
    <s v="09.12.2022"/>
  </r>
  <r>
    <x v="5"/>
    <s v="019-0419_x000a_Жилой дом с инженерными коммуникациями, благоустройством и подземным паркингом, район Аэропорт, Балтийская ул., д. 6, корп. 1 и корп. 2 (на месте сноса жилых домов по адресу: Балтийская ул., д. 6, корп. 1 и корп. 2)"/>
    <s v="Разработка градостроительной документации"/>
    <x v="6"/>
    <n v="20.260870000000001"/>
    <s v="2022_x000a_декабрь"/>
    <s v="САО"/>
    <s v="КП &quot;УГС&quot;"/>
    <s v="28.12.2022"/>
  </r>
  <r>
    <x v="7"/>
    <s v="016-3810_x000a_Площадка для проведения культурно-массовых мероприятий в районе набережной р. Москвы на территории Московского государственного объединенного художественного историко-архитектурного и природно-ландшафтного музея-заповедника &quot;Коломенское&quot;"/>
    <s v="Проектирование"/>
    <x v="5"/>
    <n v="10"/>
    <s v="2020_x000a_июнь"/>
    <s v="ЮАО"/>
    <s v="КП &quot;УГС&quot;"/>
    <s v="12.03.2021"/>
  </r>
  <r>
    <x v="7"/>
    <s v="012-3701_x000a_Строительство входа в Московский зоопарк со стороны станции метро &quot;Баррикадная&quot;,  ул.Баррикадная, д.4"/>
    <s v="Проектирование"/>
    <x v="4"/>
    <n v="1.806"/>
    <s v="2021_x000a_май"/>
    <s v="ЦАО"/>
    <s v="КП &quot;УГС&quot;"/>
    <s v="29.12.2021"/>
  </r>
  <r>
    <x v="7"/>
    <s v="012-0306_x000a_Пешеходный мост в Московском зоопарке через ул. Б.Грузинскую (реконструкция)"/>
    <s v="Проектирование"/>
    <x v="4"/>
    <n v="0.13700000000000001"/>
    <s v="2021_x000a_май"/>
    <s v="ЦАО"/>
    <s v="КП &quot;УГС&quot;"/>
    <s v="25.12.2021"/>
  </r>
  <r>
    <x v="8"/>
    <s v="013-1279_x000a_Технопарк МФТИ, поселок Северный"/>
    <s v="Передача на баланс"/>
    <x v="10"/>
    <n v="30.0837"/>
    <s v="2015_x000a_май"/>
    <s v="СВАО"/>
    <s v="КП &quot;УГС&quot;"/>
    <m/>
  </r>
  <r>
    <x v="8"/>
    <s v="019-0680_x000a_Дороги и инженерные коммуникаций на территории Инновационного научно-технологического центра МГУ «Воробьевы горы»"/>
    <s v="Разработка градостроительной документации"/>
    <x v="12"/>
    <n v="0"/>
    <s v="2024_x000a_декабрь"/>
    <m/>
    <s v="КП &quot;УГС&quot;"/>
    <s v="06.12.2024"/>
  </r>
  <r>
    <x v="8"/>
    <s v="019-0679_x000a_Учебно-образовательный кластер «Ломоносов»"/>
    <s v="Разработка градостроительной документации"/>
    <x v="13"/>
    <n v="65"/>
    <s v="2023_x000a_декабрь"/>
    <m/>
    <s v="КП &quot;УГС&quot;"/>
    <s v="11.12.2023"/>
  </r>
  <r>
    <x v="7"/>
    <s v="012-3255_x000a_Театр &quot;Et Cetera&quot; под руководством А.Калягина (входная группа и театральная часть), Фролов пер., вл. 2 (2 очередь)"/>
    <s v="Сдан"/>
    <x v="2"/>
    <n v="3.8"/>
    <s v="2018_x000a_март"/>
    <s v="ЦАО"/>
    <s v="КП &quot;УГС&quot;"/>
    <s v="28.03.2018"/>
  </r>
  <r>
    <x v="7"/>
    <s v="016-3813_x000a_Новая сцена ГБУК г.Москвы &quot;Театр &quot;Уголок дедушки Дурова&quot;, ул. Дурова, вл. 2"/>
    <s v="В строительстве"/>
    <x v="5"/>
    <n v="3.5"/>
    <s v="2020_x000a_август"/>
    <s v="ЦАО"/>
    <s v="КП &quot;УГС&quot;"/>
    <s v="20.12.2020"/>
  </r>
  <r>
    <x v="7"/>
    <s v="016-0907_x000a_Концертный зал филармонической музыки на 1500 посадочных мест, ул.Варварка,вл.6"/>
    <s v="Сдан"/>
    <x v="2"/>
    <n v="25.75"/>
    <s v="2018_x000a_июль"/>
    <s v="ЦАО"/>
    <s v="КП &quot;УГС&quot;"/>
    <s v="12.07.2018"/>
  </r>
  <r>
    <x v="7"/>
    <s v="012-1130_x000a_Центр  культуры и искусств &quot;Щукино&quot;, ул.Маршала Малиновского, вл.7 - на месте  сноса здания кинотеатра &quot;Октябрь&quot;"/>
    <s v="Сдан"/>
    <x v="2"/>
    <n v="5.1980000000000004"/>
    <s v="2018_x000a_декабрь"/>
    <s v="СЗАО"/>
    <s v="КП &quot;УГС&quot;"/>
    <s v="29.12.2018"/>
  </r>
  <r>
    <x v="7"/>
    <s v="012-1493_x000a_Здание Детской школы искусств  – перебазирование Детской школы искусств № 58 им.М.И.Глинки в Патриаршем подворье храмов Николо-Перервинского монастыря, ул.Гурьянова, д.83А"/>
    <s v="В строительстве"/>
    <x v="5"/>
    <n v="3.4910000000000001"/>
    <s v="2020_x000a_август"/>
    <s v="ЮВАО"/>
    <s v="КП &quot;УГС&quot;"/>
    <s v="18.09.2020"/>
  </r>
  <r>
    <x v="7"/>
    <s v="013-1181_x000a_Культурно-досуговый центр в районе Строгино на месте сноса кинотеатра &quot;Таджикистан&quot;,  ул. Маршала Катукова, д.8"/>
    <s v="В строительстве"/>
    <x v="5"/>
    <n v="5.9729999999999999"/>
    <s v="2020_x000a_март"/>
    <s v="СЗАО"/>
    <s v="КП &quot;УГС&quot;"/>
    <s v="10.03.2020"/>
  </r>
  <r>
    <x v="9"/>
    <s v="013-1433_x000a_Административное здание по адресу: ул. Нагорная, вл. 6, района Котловка"/>
    <s v="В строительстве"/>
    <x v="5"/>
    <n v="5.3594999999999997"/>
    <s v="2020_x000a_ноябрь"/>
    <s v="ЮЗАО"/>
    <s v="КП &quot;УГС&quot;"/>
    <s v="20.12.2020"/>
  </r>
  <r>
    <x v="9"/>
    <s v="016-3796_x000a_Административное здание по адресу: ул. Большая Полянка, вл. 33/41, район Якиманка"/>
    <s v="Проектирование"/>
    <x v="4"/>
    <n v="3.05"/>
    <s v="2021_x000a_декабрь"/>
    <s v="ЦАО"/>
    <s v="КП &quot;УГС&quot;"/>
    <s v="19.12.2021"/>
  </r>
  <r>
    <x v="9"/>
    <s v="016-3804_x000a_Административное здание в Даниловском районе на территории публичного акционерного общества &quot;Завод имени И.А.Лихачева&quot;"/>
    <s v="Проектирование"/>
    <x v="4"/>
    <n v="4.7220000000000004"/>
    <s v="2021_x000a_ноябрь"/>
    <s v="ЮАО"/>
    <s v="КП &quot;УГС&quot;"/>
    <s v="23.11.2022"/>
  </r>
  <r>
    <x v="9"/>
    <s v="013-1430_x000a_Административное здание по адресу: ул. Бажова вл. 15А, район Ростокино"/>
    <s v="Сдан"/>
    <x v="7"/>
    <n v="3.75"/>
    <s v="2019_x000a_сентябрь"/>
    <s v="СВАО"/>
    <s v="КП &quot;УГС&quot;"/>
    <s v="06.09.2019"/>
  </r>
  <r>
    <x v="9"/>
    <s v="015-0552_x000a_Административное здание, по адресу: 2-я ул. Измайловского зверинца, вл. 3а, район Измайловский"/>
    <s v="Передача на баланс"/>
    <x v="2"/>
    <n v="24.029199999999999"/>
    <s v="2018_x000a_август"/>
    <s v="ВАО"/>
    <s v="КП &quot;УГС&quot;"/>
    <s v="31.08.2018"/>
  </r>
  <r>
    <x v="9"/>
    <s v="016-3797_x000a_Административное здание по адресу: Синявинская ул. вл.11, район Молжаниновский"/>
    <s v="Проектирование"/>
    <x v="4"/>
    <n v="3.8"/>
    <s v="2021_x000a_ноябрь"/>
    <s v="САО"/>
    <s v="КП &quot;УГС&quot;"/>
    <s v="15.12.2021"/>
  </r>
  <r>
    <x v="9"/>
    <s v="017-0350_x000a_Административное здание по адресу: мкр. Щербинка, Общественная зона вдоль Варшавского шоссе (участок 2)"/>
    <s v="Проектирование"/>
    <x v="4"/>
    <n v="6.4820000000000002"/>
    <s v="2021_x000a_декабрь"/>
    <s v="ЮЗАО"/>
    <s v="КП &quot;УГС&quot;"/>
    <s v="23.07.2022"/>
  </r>
  <r>
    <x v="9"/>
    <s v="013-1431_x000a_Административное здание по адресу:  ул. Берзарина, вл.11-13, район Хорошево-Мневники"/>
    <s v="Списано"/>
    <x v="2"/>
    <n v="4.8769999999999998"/>
    <s v="2018_x000a_декабрь"/>
    <s v="СЗАО"/>
    <s v="КП &quot;УГС&quot;"/>
    <s v="28.12.2018"/>
  </r>
  <r>
    <x v="9"/>
    <s v="018-0340_x000a_Комплекс административных зданий по адресу: ул. Рябиновая, вл.39"/>
    <s v="Торги на ПИР"/>
    <x v="6"/>
    <n v="60.4"/>
    <s v="2022_x000a_июнь"/>
    <s v="ЗАО"/>
    <s v="КП &quot;УГС&quot;"/>
    <s v="10.12.2022"/>
  </r>
  <r>
    <x v="9"/>
    <s v="013-1429_x000a_Административное здание по адресу: ул. Петрозаводская, вл.28, корп.5Б,  район Ховрино"/>
    <s v="Передача на баланс"/>
    <x v="2"/>
    <n v="4.0570000000000004"/>
    <s v="2018_x000a_декабрь"/>
    <s v="САО"/>
    <s v="КП &quot;УГС&quot;"/>
    <s v="28.12.2018"/>
  </r>
  <r>
    <x v="9"/>
    <s v="013-1432_x000a_Административное здание по адресу: Очаковское шоссе, вл. 22, район Очаково-Матвеевское"/>
    <s v="Сдан"/>
    <x v="7"/>
    <n v="5.3724999999999996"/>
    <s v="2019_x000a_март"/>
    <s v="ЗАО"/>
    <s v="КП &quot;УГС&quot;"/>
    <s v="27.03.2019"/>
  </r>
  <r>
    <x v="9"/>
    <s v="013-1307_x000a_Пожарное депо на 4 машино-мест, территория публичного акционерного общества &quot;Завод имени И.А.Лихачева&quot;.  Автозаводская ул., вл. 23"/>
    <s v="Проектирование"/>
    <x v="4"/>
    <n v="2.9"/>
    <s v="2021_x000a_июль"/>
    <s v="ЮАО"/>
    <s v="КП &quot;УГС&quot;"/>
    <s v="28.12.2021"/>
  </r>
  <r>
    <x v="9"/>
    <s v="012-3502_x000a_Пожарное депо на 4 машино-мест район Богородское 6-й проезд Подбельского, вл 8-10"/>
    <s v="Проектирование"/>
    <x v="4"/>
    <n v="2.9"/>
    <s v="2021_x000a_октябрь"/>
    <s v="ВАО"/>
    <s v="КП &quot;УГС&quot;"/>
    <s v="15.12.2021"/>
  </r>
  <r>
    <x v="9"/>
    <s v="017-0353_x000a_Пожарное депо по адресу: район Северный, поселок Северный, Дмитровское шоссе, вл.163"/>
    <s v="Проектирование"/>
    <x v="4"/>
    <n v="2.9"/>
    <s v="2021_x000a_сентябрь"/>
    <s v="СВАО"/>
    <s v="КП &quot;УГС&quot;"/>
    <s v="10.12.2021"/>
  </r>
  <r>
    <x v="10"/>
    <s v="014-1942_x000a_Подземная автостоянка, эксперементальной жилой район Куркино, мкр. 1АБВ, корп. 79-80"/>
    <s v="Проектирование"/>
    <x v="5"/>
    <n v="5.5110000000000001"/>
    <s v="2020_x000a_декабрь"/>
    <s v="СЗАО"/>
    <s v="КП &quot;УГС&quot;"/>
    <s v="09.06.2021"/>
  </r>
  <r>
    <x v="10"/>
    <s v="014-1941_x000a_Встроенная-пристроенная полуподземная автостоянка района Красносельский, 4-ый Красносельский пер., д.5"/>
    <s v="В строительстве"/>
    <x v="5"/>
    <n v="4.7110000000000003"/>
    <s v="2020_x000a_декабрь"/>
    <s v="ЦАО"/>
    <s v="КП &quot;УГС&quot;"/>
    <s v="15.12.2020"/>
  </r>
  <r>
    <x v="10"/>
    <s v="012-1026_x000a_Полуподземный гараж стоянка, район Куркино, мкр. 5А, корп. 4"/>
    <s v="В строительстве"/>
    <x v="5"/>
    <n v="12.8"/>
    <s v="2020_x000a_декабрь"/>
    <s v="СЗАО"/>
    <s v="КП &quot;УГС&quot;"/>
    <s v="01.12.2020"/>
  </r>
  <r>
    <x v="11"/>
    <s v="018-0146_x000a_ФОК с бассейном на территории Государственного бюджетного профессионального образовательного учреждения &quot;Колледж по подготовке социальных работников&quot;, район Бутырский, ул. Б. Новодмитровская, д. 63"/>
    <s v="Проектирование"/>
    <x v="4"/>
    <n v="4.12"/>
    <s v="2021_x000a_август"/>
    <s v="СВАО"/>
    <s v="КП &quot;УГС&quot;"/>
    <s v="06.12.2021"/>
  </r>
  <r>
    <x v="11"/>
    <s v="012-2220_x000a_Строительство здания для размещения управления социальной защиты населения и центра социального обслуживания района Северный, Дмитровское шоссе, вл. 167 (1-я очередь)"/>
    <s v="В строительстве"/>
    <x v="5"/>
    <n v="3.9620000000000002"/>
    <s v="2020_x000a_октябрь"/>
    <s v="СВАО"/>
    <s v="КП &quot;УГС&quot;"/>
    <s v="22.08.2020"/>
  </r>
  <r>
    <x v="11"/>
    <s v="018-0149_x000a_Центр социального обслуживания и отдел ЗАГС, Щербинка, мкр. 2 , корп 7-7А (ул. Брусилова, д. 21, стр. 3) на месте сноса объекта незавершенного строительства"/>
    <s v="Разработка градостроительной документации"/>
    <x v="4"/>
    <n v="6.67"/>
    <s v="2021_x000a_декабрь"/>
    <s v="ЮЗАО"/>
    <s v="КП &quot;УГС&quot;"/>
    <s v="15.12.2022"/>
  </r>
  <r>
    <x v="11"/>
    <s v="018-0147_x000a_ФОК на территории Государственного бюджетного образовательного учреждения &quot;Школа-интернат № 1 для обучения и реабилитации слепых&quot;, район Алексеевский, ул. 3-я Мытищинская, д. 5"/>
    <s v="Проектирование"/>
    <x v="4"/>
    <n v="5.0999999999999996"/>
    <s v="2021_x000a_август"/>
    <s v="СВАО"/>
    <s v="КП &quot;УГС&quot;"/>
    <s v="06.12.2021"/>
  </r>
  <r>
    <x v="11"/>
    <s v="012-1167_x000a_Управление социальной защиты населения в районе Митино,  Пятницкое шоссе, вл.6"/>
    <s v="Сдан"/>
    <x v="2"/>
    <n v="1.81"/>
    <s v="2018_x000a_декабрь"/>
    <s v="СЗАО"/>
    <s v="КП &quot;УГС&quot;"/>
    <s v="26.12.2018"/>
  </r>
  <r>
    <x v="11"/>
    <s v="012-0453_x000a_Центр социального обслуживания населения города Москвы &quot;Некрасовка&quot; по адресу: 1-ая Вольская ул., д. 9, корп. 1"/>
    <s v="В строительстве"/>
    <x v="5"/>
    <n v="3.37"/>
    <s v="2020_x000a_март"/>
    <s v="ЮВАО"/>
    <s v="КП &quot;УГС&quot;"/>
    <s v="24.09.2020"/>
  </r>
  <r>
    <x v="11"/>
    <s v="012-3603_x000a_Центр социального обслуживания населения города Москвы &quot;Котловка&quot; по адресу: ул. Нагорная, вл. 13"/>
    <s v="В строительстве"/>
    <x v="5"/>
    <n v="2"/>
    <s v="2020_x000a_октябрь"/>
    <s v="ЮЗАО"/>
    <s v="КП &quot;УГС&quot;"/>
    <s v="21.12.2020"/>
  </r>
  <r>
    <x v="11"/>
    <s v="018-0339_x000a_Центр социального обслуживания населения, район Восточное Дегунино, ул. Дубнинская, вл. 20, корп. 4"/>
    <s v="Проектирование"/>
    <x v="4"/>
    <n v="3.5"/>
    <s v="2021_x000a_декабрь"/>
    <s v="САО"/>
    <s v="КП &quot;УГС&quot;"/>
    <s v="19.12.2021"/>
  </r>
  <r>
    <x v="6"/>
    <s v="019-0565_x000a_Пожарное депо в районе промзоны Руднево"/>
    <s v="Разработка градостроительной документации"/>
    <x v="13"/>
    <n v="6.9"/>
    <s v="2023_x000a_декабрь"/>
    <s v="ВАО"/>
    <s v="КП &quot;УГС&quot;"/>
    <s v="11.12.2023"/>
  </r>
  <r>
    <x v="4"/>
    <s v="012-3537_x000a_Подстанция скорой медицинской помощи на 20 машиномест, поселок Некрасовка, корп. 514"/>
    <s v="Списано"/>
    <x v="7"/>
    <n v="4.0365000000000002"/>
    <s v="2019_x000a_апрель"/>
    <s v="ЮВАО"/>
    <s v="КП &quot;УГС&quot;"/>
    <s v="26.04.2019"/>
  </r>
  <r>
    <x v="4"/>
    <s v="015-0569_x000a_Подстанция скорой медицинской помощи на 20 машиномест с подъездной дорогой, город Московский, ул. Радужная, вл. 23А"/>
    <s v="В строительстве"/>
    <x v="5"/>
    <n v="3.6949999999999998"/>
    <s v="2020_x000a_декабрь"/>
    <s v="НАО"/>
    <s v="КП &quot;УГС&quot;"/>
    <s v="16.04.2021"/>
  </r>
  <r>
    <x v="12"/>
    <s v="012-0162_x000a_Специализированный физкультурно-оздоровительный комплекс для занятий физкультурой и спортом инвалидов различных категорий (в т.ч. подъездная дорога) по адресу: Коломенский проезд,  вл. 13 между зданием 13А по Коломенскому проезду и д.20 по ул. Академика Миллионщикова (ГБУ &quot;Спортивно-адаптивная школа&quot; Москомспорта)"/>
    <s v="Проектирование"/>
    <x v="4"/>
    <n v="19.7"/>
    <s v="2021_x000a_декабрь"/>
    <s v="ЮАО"/>
    <s v="КП &quot;УГС&quot;"/>
    <s v="15.12.2021"/>
  </r>
  <r>
    <x v="12"/>
    <s v="018-0191_x000a_Многофункциональный спортивный комплекс на территории Мневниковской поймы"/>
    <s v="В строительстве"/>
    <x v="5"/>
    <n v="19.7"/>
    <s v="2020_x000a_декабрь"/>
    <s v="СЗАО"/>
    <s v="КП &quot;УГС&quot;"/>
    <s v="25.12.2020"/>
  </r>
  <r>
    <x v="12"/>
    <s v="012-3819_x000a_Строительство пристройки – спортивного зала для борьбы к основному корпусу школы ГБОУ ЦО «Самбо-70» Москомспорта, ул. Академика Виноградова, д. 4б (Юго-Западный административный округ города Москвы)"/>
    <s v="Передача на баланс"/>
    <x v="11"/>
    <n v="12.3431"/>
    <s v="2012_x000a_декабрь"/>
    <s v="ЮЗАО"/>
    <s v="КП &quot;УГС&quot;"/>
    <m/>
  </r>
  <r>
    <x v="8"/>
    <s v="014-0406_x000a_Подъездная дорога к технопарку МФТИ, поселок Северный"/>
    <s v="Сдан"/>
    <x v="2"/>
    <n v="0"/>
    <s v="2018_x000a_март"/>
    <s v="СВАО"/>
    <s v="КП &quot;УГС&quot;"/>
    <s v="28.03.2018"/>
  </r>
  <r>
    <x v="12"/>
    <s v="012-2562_x000a_Пристройка к существующему зданию Государственного бюджетного образовательного учреждения Центр образования &quot;Московская экспериментальная школа&quot; по адресу: Херсонская ул., д. 30, корп. 2"/>
    <s v="Передача на баланс"/>
    <x v="10"/>
    <n v="11.308999999999999"/>
    <s v="2015_x000a_сентябрь"/>
    <s v="ЮЗАО"/>
    <s v="КП &quot;УГС&quot;"/>
    <m/>
  </r>
  <r>
    <x v="13"/>
    <s v="019-0674_x000a_Школа на 575 мест на земельном участке по адресу: Пересечение 3-й Песчаной ул. и ул. Авиаконструктора Микояна (1 этап - инженерная подготовка территории: заключпересение в коллектор участка открытого русла реки Таракановки (Ходынки) протяженностью 0,13 км, снос гаражей; 2 этап - основное строительство)"/>
    <s v="Разработка градостроительной документации"/>
    <x v="13"/>
    <n v="9.6999999999999993"/>
    <s v="2023_x000a_декабрь"/>
    <s v="САО"/>
    <s v="КП &quot;УГС&quot;"/>
    <s v="16.05.2024"/>
  </r>
  <r>
    <x v="13"/>
    <s v="012-2717_x000a_БНК на 300 мест к ГОУ средняя общеобразовательная школа № 1495, Святоозерская ул., д.17"/>
    <s v="Передача на баланс"/>
    <x v="10"/>
    <n v="5.3164999999999996"/>
    <s v="2015_x000a_март"/>
    <s v="ВАО"/>
    <s v="КП &quot;УГС&quot;"/>
    <m/>
  </r>
  <r>
    <x v="13"/>
    <s v="014-2196_x000a_Учебный корпус на 300 мест, ул. Подвойского, д. 2"/>
    <s v="Проектирование"/>
    <x v="4"/>
    <n v="5"/>
    <s v="2021_x000a_июль"/>
    <s v="ЦАО"/>
    <s v="КП &quot;УГС&quot;"/>
    <s v="15.01.2022"/>
  </r>
  <r>
    <x v="13"/>
    <s v="012-0050_x000a_Учебный корпус к ГБОУ СОШ № 597 на 350 мест, район Ховрино, ул. Петрозаводская, д. 19А"/>
    <s v="Строительство приостановлено"/>
    <x v="5"/>
    <n v="5.9939999999999998"/>
    <s v="2020_x000a_декабрь"/>
    <s v="САО"/>
    <s v="КП &quot;УГС&quot;"/>
    <s v="26.03.2021"/>
  </r>
  <r>
    <x v="13"/>
    <s v="012-1335_x000a_Экспериментальный учебный корпус на 250 мест к ГБОУ СОШ № 771, район Дмитровский, ул. Софьи Ковалевской, вл. 8А/1"/>
    <s v="Проектирование"/>
    <x v="5"/>
    <n v="4.0978000000000003"/>
    <s v="2020_x000a_декабрь"/>
    <s v="САО"/>
    <s v="КП &quot;УГС&quot;"/>
    <s v="08.12.2020"/>
  </r>
  <r>
    <x v="13"/>
    <s v="012-1360_x000a_Школа на 550 мест на месте сноса аварийного здания  школы (бывшая школа №643), Хорошевское шоссе, д. 21"/>
    <s v="Сдан"/>
    <x v="3"/>
    <n v="10.312900000000001"/>
    <s v="2016_x000a_апрель"/>
    <s v="САО"/>
    <s v="КП &quot;УГС&quot;"/>
    <s v="30.04.2016"/>
  </r>
  <r>
    <x v="13"/>
    <s v="012-1581_x000a_Пристройка на 350 мест к зданию ГБОУ СОШ № 324 &quot;Жар-Птица&quot;, ул. Лобачевского, д. 66"/>
    <s v="В строительстве"/>
    <x v="5"/>
    <n v="5.4996999999999998"/>
    <s v="2020_x000a_август"/>
    <s v="ЗАО"/>
    <s v="КП &quot;УГС&quot;"/>
    <s v="18.08.2020"/>
  </r>
  <r>
    <x v="13"/>
    <s v="018-0143_x000a_Учебный корпус на 400 мест к ГБОУ школа № 1329, район Тропарёво-Никулино, ул. Никулинская"/>
    <s v="Торги на ПИР"/>
    <x v="6"/>
    <n v="5.2"/>
    <s v="2022_x000a_декабрь"/>
    <s v="ЗАО"/>
    <s v="КП &quot;УГС&quot;"/>
    <s v="20.12.2022"/>
  </r>
  <r>
    <x v="13"/>
    <s v="012-2732_x000a_БНК на 200 мест к ГОУ средняя общеобразовательная школа № 2031, Дмитриевского ул., д.13, район Косино-Ухтомский"/>
    <s v="Передача на баланс"/>
    <x v="10"/>
    <n v="5.3209"/>
    <s v="2015_x000a_сентябрь"/>
    <s v="ВАО"/>
    <s v="КП &quot;УГС&quot;"/>
    <m/>
  </r>
  <r>
    <x v="13"/>
    <s v="018-0279_x000a_Общеобразовательная школа на 825 мест на территории ИЦ &quot;Сколково&quot;"/>
    <s v="Разработка технологических и технических заданий"/>
    <x v="13"/>
    <n v="13.5"/>
    <s v="2023_x000a_декабрь"/>
    <s v="М.О."/>
    <s v="КП &quot;УГС&quot;"/>
    <s v="12.06.2022"/>
  </r>
  <r>
    <x v="13"/>
    <s v="016-0896_x000a_Учебный корпус на 400 мест на территории школы № 64, район Кунцево, ул. Партизанская, вл. 30, корп. 2"/>
    <s v="В строительстве"/>
    <x v="4"/>
    <n v="6.5720000000000001"/>
    <s v="2021_x000a_июль"/>
    <s v="ЗАО"/>
    <s v="КП &quot;УГС&quot;"/>
    <s v="08.12.2021"/>
  </r>
  <r>
    <x v="13"/>
    <s v="013-0065_x000a_БНК на 250 мест, (в том числе 150 школьных мест и 100 дошкольных мест), ул.Бориса Жигуленкова, д. 9 и д. 11 (на месте сноса зданий бывшего  недействующего ДОУ и здания действующего ДОУ № 609)"/>
    <s v="В строительстве"/>
    <x v="5"/>
    <n v="4.9349999999999996"/>
    <s v="2020_x000a_май"/>
    <s v="ВАО"/>
    <s v="КП &quot;УГС&quot;"/>
    <s v="05.05.2020"/>
  </r>
  <r>
    <x v="13"/>
    <s v="015-0546_x000a_Школа на 1275 мест, район Некрасовка, кв. 13"/>
    <s v="Проектирование приостановлено"/>
    <x v="13"/>
    <n v="17.5"/>
    <s v="2023_x000a_декабрь"/>
    <s v="ЮВАО"/>
    <s v="КП &quot;УГС&quot;"/>
    <s v="02.12.2023"/>
  </r>
  <r>
    <x v="13"/>
    <s v="013-0072_x000a_БНК на 350 мест к Центру образования № 825,  район Кузьминки, ул. Окская  д.16, корп.3"/>
    <s v="Строительство приостановлено"/>
    <x v="4"/>
    <n v="4.7778099999999997"/>
    <s v="2021_x000a_июнь"/>
    <s v="ЮВАО"/>
    <s v="КП &quot;УГС&quot;"/>
    <s v="10.11.2020"/>
  </r>
  <r>
    <x v="13"/>
    <s v="013-1372_x000a_Комбинированный БНК с дошкольным отделением на 300 мест (с возможностью трансформации) к ГБОУ гимназии № 1786, район Южное Бутово, ЖСК &quot;Альфа&quot;,  ул.Адмирала Лазарева, д.77"/>
    <s v="В строительстве"/>
    <x v="5"/>
    <n v="6.1132400000000002"/>
    <s v="2020_x000a_май"/>
    <s v="ЮЗАО"/>
    <s v="КП &quot;УГС&quot;"/>
    <s v="16.05.2020"/>
  </r>
  <r>
    <x v="13"/>
    <s v="012-2907_x000a_Учебный корпус на 300 мест к школе № 1002, Солнцевский пр-т, д. 16А (бывшая школа № 1001, Солнцево, мкр. 1, корп. 9/3)"/>
    <s v="В строительстве"/>
    <x v="5"/>
    <n v="6.2"/>
    <s v="2020_x000a_ноябрь"/>
    <s v="ЗАО"/>
    <s v="КП &quot;УГС&quot;"/>
    <s v="22.12.2020"/>
  </r>
  <r>
    <x v="13"/>
    <s v="013-1373_x000a_Начальная школа на 400 мест, Мичуринский проспект, вл. 15, корп. 2"/>
    <s v="Сдан"/>
    <x v="1"/>
    <n v="7.1308999999999996"/>
    <s v="2017_x000a_декабрь"/>
    <s v="ЗАО"/>
    <s v="КП &quot;УГС&quot;"/>
    <s v="28.12.2017"/>
  </r>
  <r>
    <x v="13"/>
    <s v="014-2200_x000a_Школа на 550 мест, ул. Твардовского, вл. 2-14"/>
    <s v="Сдан"/>
    <x v="2"/>
    <n v="8.952"/>
    <s v="2018_x000a_декабрь"/>
    <s v="СЗАО"/>
    <s v="КП &quot;УГС&quot;"/>
    <s v="27.12.2018"/>
  </r>
  <r>
    <x v="13"/>
    <s v="017-0585_x000a_Экспериментальный учебный корпус максимальной вместимости (не менее 300 мест), район Коптево, 4-й Новомихалковский проезд, вл. 9А (на территории ГБОУ гимназия №1576 СПш №212 им.В.В. Волкова)"/>
    <s v="Разработка технологических и технических заданий"/>
    <x v="13"/>
    <n v="3.9"/>
    <s v="2023_x000a_декабрь"/>
    <s v="САО"/>
    <s v="КП &quot;УГС&quot;"/>
    <s v="15.12.2023"/>
  </r>
  <r>
    <x v="13"/>
    <s v="012-0281_x000a_Пристройка на 325 мест к школе №732, район Кунцево, кв. 20, ШК-2 (ул. Ельнинская, д. 10)"/>
    <s v="Передача на баланс"/>
    <x v="8"/>
    <n v="5.0930999999999997"/>
    <s v="2014_x000a_август"/>
    <s v="ЗАО"/>
    <s v="КП &quot;УГС&quot;"/>
    <m/>
  </r>
  <r>
    <x v="13"/>
    <s v="012-1757_x000a_Пристройка на 200 мест с переходом (зимний сад) к ГБОУ гимназия № 1543, ул. 26 Бакинских Комиссаров, д. 3, корп. 5"/>
    <s v="Передача на баланс"/>
    <x v="10"/>
    <n v="5.1371000000000002"/>
    <s v="2015_x000a_август"/>
    <s v="ЗАО"/>
    <s v="КП &quot;УГС&quot;"/>
    <s v="06.10.2015"/>
  </r>
  <r>
    <x v="13"/>
    <s v="012-2246_x000a_Школа на 675 мест, район Куркино, мкр. 11, корп. 2"/>
    <s v="Передача на баланс"/>
    <x v="10"/>
    <n v="13.0664"/>
    <s v="2015_x000a_декабрь"/>
    <s v="СЗАО"/>
    <s v="КП &quot;УГС&quot;"/>
    <m/>
  </r>
  <r>
    <x v="13"/>
    <s v="012-3448_x000a_Пристройка к школе № 46 на 400 мест, район Обручевский, мкр.42а, корп. 14, ул. Обручева, д. 28а"/>
    <s v="Сдан"/>
    <x v="1"/>
    <n v="6.4089999999999998"/>
    <s v="2017_x000a_октябрь"/>
    <s v="ЮЗАО"/>
    <s v="КП &quot;УГС&quot;"/>
    <s v="20.10.2017"/>
  </r>
  <r>
    <x v="13"/>
    <s v="013-0052_x000a_Школа на 550 мест, пересечение ул. Волынской и ул. Авиаторов"/>
    <s v="Передача на баланс"/>
    <x v="2"/>
    <n v="11.851000000000001"/>
    <s v="2018_x000a_август"/>
    <s v="ЗАО"/>
    <s v="КП &quot;УГС&quot;"/>
    <s v="30.08.2018"/>
  </r>
  <r>
    <x v="13"/>
    <s v="012-3762_x000a_Снос и новое строительство здания ГБОУ гимназия № 1518 (школа № 271) на 550 мест, район Останкинский, ул. Цандера, д. 3 (на месте сноса существующего здания)"/>
    <s v="Строительство приостановлено"/>
    <x v="4"/>
    <n v="8.92"/>
    <s v="2021_x000a_июль"/>
    <s v="СВАО"/>
    <s v="КП &quot;УГС&quot;"/>
    <s v="14.12.2020"/>
  </r>
  <r>
    <x v="13"/>
    <s v="015-0173_x000a_Школа на 825 мест, Дмитровское шоссе, вл. 167, корп. 13"/>
    <s v="Сдан"/>
    <x v="2"/>
    <n v="13.788399999999999"/>
    <s v="2018_x000a_август"/>
    <s v="СВАО"/>
    <s v="КП &quot;УГС&quot;"/>
    <s v="31.08.2018"/>
  </r>
  <r>
    <x v="13"/>
    <s v="017-0339_x000a_Школа на 550 мест, район Ново-Переделкино, мкр. 14, корп. 20"/>
    <s v="Проектирование"/>
    <x v="6"/>
    <n v="7.15"/>
    <s v="2022_x000a_июнь"/>
    <s v="ЗАО"/>
    <s v="КП &quot;УГС&quot;"/>
    <s v="15.06.2022"/>
  </r>
  <r>
    <x v="13"/>
    <s v="016-3894_x000a_Учебный корпус на 250 мест с дошкольным отделением на 300 мест на месте сноса здания ДОУ, район Левобережный, ул. Смольная, д. 61а"/>
    <s v="В строительстве"/>
    <x v="5"/>
    <n v="9.5"/>
    <s v="2020_x000a_ноябрь"/>
    <s v="САО"/>
    <s v="КП &quot;УГС&quot;"/>
    <s v="15.11.2020"/>
  </r>
  <r>
    <x v="13"/>
    <s v="017-0340_x000a_Учебный корпус на 400 мест на месте сноса  неиспользуемого здания ДОУ, район Хорошево-Мневники, ул. Генерала Глаголева, д. 5, корп. 3"/>
    <s v="Проектирование"/>
    <x v="4"/>
    <n v="5.2"/>
    <s v="2021_x000a_октябрь"/>
    <s v="СЗАО"/>
    <s v="КП &quot;УГС&quot;"/>
    <s v="31.08.2021"/>
  </r>
  <r>
    <x v="13"/>
    <s v="014-1925_x000a_Школа на 550 мест, ул. Барклая, вл. 5  (на месте сноса здания школы № 700) с инженерной подготовкой территории"/>
    <s v="Сдан"/>
    <x v="3"/>
    <n v="9.4391999999999996"/>
    <s v="2016_x000a_сентябрь"/>
    <s v="ЗАО"/>
    <s v="КП &quot;УГС&quot;"/>
    <s v="16.09.2016"/>
  </r>
  <r>
    <x v="13"/>
    <s v="016-3893_x000a_Школа максимальной вместимости (не менее 550 мест) на месте сноса двух нежилых зданий (ул. Газопровод, д. 5 и ул. Газопровод, д. 5, стр. 2), ул. Газопровод, вл. 5"/>
    <s v="Разработка градостроительной документации"/>
    <x v="4"/>
    <n v="12.5"/>
    <s v="2021_x000a_ноябрь"/>
    <s v="ЮАО"/>
    <s v="КП &quot;УГС&quot;"/>
    <s v="04.12.2021"/>
  </r>
  <r>
    <x v="13"/>
    <s v="016-0890_x000a_Школа на 1900 мест, район Левобережный, мкр. 1 Б, корп. 24"/>
    <s v="В строительстве"/>
    <x v="5"/>
    <n v="24.8857"/>
    <s v="2020_x000a_ноябрь"/>
    <s v="САО"/>
    <s v="КП &quot;УГС&quot;"/>
    <s v="18.12.2020"/>
  </r>
  <r>
    <x v="13"/>
    <s v="016-0893_x000a_Учебный корпус на 400 мест, ВАО, район Новокосино, ул. Новокосинская, вл. 13"/>
    <s v="В строительстве"/>
    <x v="5"/>
    <n v="7.2309999999999999"/>
    <s v="2020_x000a_ноябрь"/>
    <s v="ВАО"/>
    <s v="КП &quot;УГС&quot;"/>
    <s v="07.11.2020"/>
  </r>
  <r>
    <x v="13"/>
    <s v="012-0006_x000a_БНК на 325 мест к ГБОУ средней общеобразовательной школе №1380, район Северное Медведково, ул. Тихомирова, д. 10"/>
    <s v="Сдан"/>
    <x v="8"/>
    <n v="5.6212"/>
    <s v="2014_x000a_май"/>
    <s v="СВАО"/>
    <s v="КП &quot;УГС&quot;"/>
    <m/>
  </r>
  <r>
    <x v="13"/>
    <s v="017-0180_x000a_Школа на 1150 мест, район Некрасовка, кв. 17"/>
    <s v="Проектирование"/>
    <x v="4"/>
    <n v="17.25"/>
    <s v="2021_x000a_ноябрь"/>
    <s v="ЮВАО"/>
    <s v="КП &quot;УГС&quot;"/>
    <s v="09.07.2022"/>
  </r>
  <r>
    <x v="13"/>
    <s v="017-0178_x000a_Учебный корпус на 350 мест район Некрасовка, кв. 17"/>
    <s v="Проектирование"/>
    <x v="4"/>
    <n v="5.25"/>
    <s v="2021_x000a_ноябрь"/>
    <s v="ЮВАО"/>
    <s v="КП &quot;УГС&quot;"/>
    <s v="11.06.2022"/>
  </r>
  <r>
    <x v="13"/>
    <s v="016-0900_x000a_Учебный корпус на 550 мест с дошкольным отделением на 250 мест, район Крюково, мкр 20"/>
    <s v="Сдан"/>
    <x v="2"/>
    <n v="9.7323000000000004"/>
    <s v="2018_x000a_ноябрь"/>
    <s v="ЗЕЛ.АО"/>
    <s v="КП &quot;УГС&quot;"/>
    <s v="28.11.2018"/>
  </r>
  <r>
    <x v="13"/>
    <s v="019-0676_x000a_Учебный корпус на 350 мест, район Тропарёво-Никулино, ул. Академика Анохина, вл. 40, корп. 2"/>
    <s v="Разработка градостроительной документации"/>
    <x v="13"/>
    <n v="5.48"/>
    <s v="2023_x000a_декабрь"/>
    <s v="ЗАО"/>
    <s v="КП &quot;УГС&quot;"/>
    <s v="30.12.2023"/>
  </r>
  <r>
    <x v="13"/>
    <s v="012-0513_x000a_Пристройка на 225 мест к ГОУ Лицей &quot;Вторая школа&quot;  район Гагаринский,  ул. Фотиевой, д.18"/>
    <s v="Передача на баланс"/>
    <x v="10"/>
    <n v="4.8673000000000002"/>
    <s v="2015_x000a_сентябрь"/>
    <s v="ЮЗАО"/>
    <s v="КП &quot;УГС&quot;"/>
    <m/>
  </r>
  <r>
    <x v="13"/>
    <s v="012-2984_x000a_Пристройка на 225 мест к Гимназии № 1514, район Ломоносовский, мкр.18, ул. Крупской, д. 12"/>
    <s v="Передача на баланс"/>
    <x v="10"/>
    <n v="5.8304999999999998"/>
    <s v="2015_x000a_июнь"/>
    <s v="ЮЗАО"/>
    <s v="КП &quot;УГС&quot;"/>
    <m/>
  </r>
  <r>
    <x v="13"/>
    <s v="014-0337_x000a_БНК на 300 мест (с возможностью трансформации в дошкольное отделение на 300 мест) к ГБОУ средней общеобразовательной школе № 2109, район Южное Бутово, Щербинка, мкр.3, ул. Брусилова, д. 29, корп. 1"/>
    <s v="В строительстве"/>
    <x v="5"/>
    <n v="5.6925600000000003"/>
    <s v="2020_x000a_декабрь"/>
    <s v="ЮЗАО"/>
    <s v="КП &quot;УГС&quot;"/>
    <s v="23.12.2020"/>
  </r>
  <r>
    <x v="13"/>
    <s v="014-2199_x000a_Учебный корпус на 300 мест к ГБОУ СОШ № 2007, ул. Горчакова, д. 9, корп. 1"/>
    <s v="Строительство приостановлено"/>
    <x v="4"/>
    <n v="6.1040000000000001"/>
    <s v="2021_x000a_март"/>
    <s v="ЮЗАО"/>
    <s v="КП &quot;УГС&quot;"/>
    <s v="10.03.2021"/>
  </r>
  <r>
    <x v="13"/>
    <s v="017-0522_x000a_Учебный корпус на 300 мест (на месте сноса существующего здания школы), район Пресненский, Б. Тишинский пер., д. 39"/>
    <s v="Проектирование"/>
    <x v="6"/>
    <n v="3.9"/>
    <s v="2022_x000a_июнь"/>
    <s v="ЦАО"/>
    <s v="КП &quot;УГС&quot;"/>
    <s v="10.06.2022"/>
  </r>
  <r>
    <x v="13"/>
    <s v="017-0525_x000a_Учебный корпус на 400 мест (на месте сноса), район Богородское, 2-я Гражданская ул., д. 8"/>
    <s v="Разработка градостроительной документации"/>
    <x v="6"/>
    <n v="5.2"/>
    <s v="2022_x000a_декабрь"/>
    <s v="ВАО"/>
    <s v="КП &quot;УГС&quot;"/>
    <s v="29.12.2021"/>
  </r>
  <r>
    <x v="13"/>
    <s v="017-0528_x000a_Школа на 300 мест на территории ГБОУ Школа № 1557, район Савелки, город Зеленоград, корп. 344А"/>
    <s v="Проектирование"/>
    <x v="4"/>
    <n v="3.9"/>
    <s v="2021_x000a_июль"/>
    <s v="ЗЕЛ.АО"/>
    <s v="КП &quot;УГС&quot;"/>
    <s v="29.08.2021"/>
  </r>
  <r>
    <x v="13"/>
    <s v="017-0527_x000a_Школа на 825 мест, район Бирюлево Восточное, пересечении ул. 6-я Радиальная и ул. Дуговая"/>
    <s v="Разработка градостроительной документации"/>
    <x v="6"/>
    <n v="10.73"/>
    <s v="2022_x000a_декабрь"/>
    <s v="ЮАО"/>
    <s v="КП &quot;УГС&quot;"/>
    <s v="27.12.2022"/>
  </r>
  <r>
    <x v="13"/>
    <s v="012-3694_x000a_БНК на 300 мест к школе № 550, район Чертаново Северное, корп. 809а, 810"/>
    <s v="Сдан"/>
    <x v="3"/>
    <n v="5.056"/>
    <s v="2016_x000a_февраль"/>
    <s v="ЮАО"/>
    <s v="КП &quot;УГС&quot;"/>
    <s v="14.03.2016"/>
  </r>
  <r>
    <x v="13"/>
    <s v="015-0174_x000a_Школа на 900 мест, Дмитровское шоссе, вл. 167, корп. 14А"/>
    <s v="В строительстве"/>
    <x v="5"/>
    <n v="16.422599999999999"/>
    <s v="2020_x000a_август"/>
    <s v="СВАО"/>
    <s v="КП &quot;УГС&quot;"/>
    <s v="18.08.2020"/>
  </r>
  <r>
    <x v="13"/>
    <s v="012-4165_x000a_Пристройка на 350 мест к школе № 667,Востряковский проезд, д. 13А, район Бирюлево Западное"/>
    <s v="Передача на баланс"/>
    <x v="3"/>
    <n v="4.7321"/>
    <s v="2016_x000a_июль"/>
    <s v="ЮАО"/>
    <s v="КП &quot;УГС&quot;"/>
    <s v="03.08.2016"/>
  </r>
  <r>
    <x v="13"/>
    <s v="012-2699_x000a_Школа на 550 мест, район Академический, кв. 12, корп. 17"/>
    <s v="Передача на баланс"/>
    <x v="10"/>
    <n v="11.4613"/>
    <s v="2015_x000a_октябрь"/>
    <s v="ЮЗАО"/>
    <s v="КП &quot;УГС&quot;"/>
    <m/>
  </r>
  <r>
    <x v="13"/>
    <s v="013-1370_x000a_Школа на 550 мест, Южное Бутово, мкр. Захарьино"/>
    <s v="Передача на баланс"/>
    <x v="3"/>
    <n v="8.6923999999999992"/>
    <s v="2016_x000a_август"/>
    <s v="ЮЗАО"/>
    <s v="КП &quot;УГС&quot;"/>
    <s v="01.10.2016"/>
  </r>
  <r>
    <x v="13"/>
    <s v="012-0730_x000a_Школа на 1000 мест, район Обручевский, кв. 37, корп. 11"/>
    <s v="Сдан"/>
    <x v="3"/>
    <n v="16.916899999999998"/>
    <s v="2016_x000a_август"/>
    <s v="ЮЗАО"/>
    <s v="КП &quot;УГС&quot;"/>
    <s v="05.09.2016"/>
  </r>
  <r>
    <x v="13"/>
    <s v="014-2197_x000a_Школа на 700 мест, Ленинградский проспект, вл. 39"/>
    <s v="Сдан"/>
    <x v="1"/>
    <n v="13.469900000000001"/>
    <s v="2017_x000a_май"/>
    <s v="САО"/>
    <s v="КП &quot;УГС&quot;"/>
    <s v="31.05.2017"/>
  </r>
  <r>
    <x v="13"/>
    <s v="014-2198_x000a_Учебный корпус на 400 мест, Западное Дегунино, вл. 15"/>
    <s v="Проектирование"/>
    <x v="6"/>
    <n v="7.2"/>
    <s v="2022_x000a_июнь"/>
    <s v="САО"/>
    <s v="КП &quot;УГС&quot;"/>
    <s v="25.07.2022"/>
  </r>
  <r>
    <x v="13"/>
    <s v="015-0735_x000a_Комбинированный БНК с дошкольным отделением на 300 мест ( с возможностью трансформации) к школе №1985, район Куркино ул. Воротынская, вл. 12, корп. 3"/>
    <s v="В строительстве"/>
    <x v="5"/>
    <n v="6.1799299999999997"/>
    <s v="2020_x000a_май"/>
    <s v="СЗАО"/>
    <s v="КП &quot;УГС&quot;"/>
    <s v="16.05.2020"/>
  </r>
  <r>
    <x v="13"/>
    <s v="012-2358_x000a_Школа на 650 мест (на месте сноса здания школы № 709, ДЮЦ), район Северный, ул. 7-я Северная Линия, д. 13, стр. 1,2,3, мкр. 4АБ"/>
    <s v="Передача на баланс"/>
    <x v="10"/>
    <n v="12.531499999999999"/>
    <s v="2015_x000a_декабрь"/>
    <s v="СВАО"/>
    <s v="КП &quot;УГС&quot;"/>
    <m/>
  </r>
  <r>
    <x v="13"/>
    <s v="012-2716_x000a_Школа №439 на 550 мест, ул. Басовская, д. 7"/>
    <s v="Передача на баланс"/>
    <x v="8"/>
    <n v="8.9565999999999999"/>
    <s v="2014_x000a_август"/>
    <s v="ЮВАО"/>
    <s v="КП &quot;УГС&quot;"/>
    <m/>
  </r>
  <r>
    <x v="13"/>
    <s v="012-3124_x000a_Пристройка к Гимназии №1599 (бывшая школа № 1209) на 250 мест с подготовкой территории, сносом гаражей в границах участка и санитарно-защитной зоне, ул. Зеленодольская, д. 32, корп. 6"/>
    <s v="Передача на баланс"/>
    <x v="10"/>
    <n v="5.0693999999999999"/>
    <s v="2015_x000a_декабрь"/>
    <s v="ЮВАО"/>
    <s v="КП &quot;УГС&quot;"/>
    <m/>
  </r>
  <r>
    <x v="13"/>
    <s v="012-3391_x000a_Школа на 550 мест, район Бескудниковский, мкр.6, корп.16 (на месте сноса здания ДОУ № 519)"/>
    <s v="В строительстве"/>
    <x v="4"/>
    <n v="10.101100000000001"/>
    <s v="2021_x000a_июнь"/>
    <s v="САО"/>
    <s v="КП &quot;УГС&quot;"/>
    <s v="14.12.2020"/>
  </r>
  <r>
    <x v="13"/>
    <s v="019-0594_x000a_Средняя общеобразовательная школа на 625 мест, район Хорошево-Мневники, в границах ТПУ &quot;Мневники&quot;"/>
    <s v="Разработка градостроительной документации"/>
    <x v="6"/>
    <n v="11.4"/>
    <s v="2022_x000a_декабрь"/>
    <s v="СЗАО"/>
    <s v="КП &quot;УГС&quot;"/>
    <s v="11.09.2023"/>
  </r>
  <r>
    <x v="13"/>
    <s v="019-0595_x000a_Реконструкция объекта незавершенного строительства по адресу: поселение Щаповское, поселок Щапово (дострой школы на 510 мест)"/>
    <s v="Разработка градостроительной документации"/>
    <x v="6"/>
    <n v="16.882999999999999"/>
    <s v="2022_x000a_июнь"/>
    <s v="ТАО"/>
    <s v="КП &quot;УГС&quot;"/>
    <s v="02.11.2020"/>
  </r>
  <r>
    <x v="13"/>
    <s v="012-2084_x000a_Средняя и старшая школа (II и III ступени) на 19 классов (475 учащихся), район Покровское-Стрешнево, ул. Большая Набережная, вл. 23"/>
    <s v="Передача на баланс"/>
    <x v="10"/>
    <n v="9.0622000000000007"/>
    <s v="2015_x000a_июнь"/>
    <s v="СЗАО"/>
    <s v="КП &quot;УГС&quot;"/>
    <m/>
  </r>
  <r>
    <x v="13"/>
    <s v="016-3781_x000a_Школа на 550 мест, район Савеловский, ул. 8-го Марта, вл. 4 (на месте сноса здания школы) с инженерной подготовкой территории"/>
    <s v="Проектирование"/>
    <x v="4"/>
    <n v="11.167"/>
    <s v="2021_x000a_июнь"/>
    <s v="САО"/>
    <s v="КП &quot;УГС&quot;"/>
    <s v="12.07.2022"/>
  </r>
  <r>
    <x v="13"/>
    <s v="015-0178_x000a_Школа на 550 мест, Митинская ул., вл.30"/>
    <s v="Сдан"/>
    <x v="1"/>
    <n v="9.1110000000000007"/>
    <s v="2017_x000a_июнь"/>
    <s v="СЗАО"/>
    <s v="КП &quot;УГС&quot;"/>
    <s v="30.06.2017"/>
  </r>
  <r>
    <x v="13"/>
    <s v="019-0258_x000a_Школа на 550 мест, район Свиблово, проезд Русанова, корп. 50 (уч. 80)"/>
    <s v="Торги на ПИР"/>
    <x v="6"/>
    <n v="9.6"/>
    <s v="2022_x000a_декабрь"/>
    <s v="СВАО"/>
    <s v="КП &quot;УГС&quot;"/>
    <s v="21.08.2022"/>
  </r>
  <r>
    <x v="13"/>
    <s v="019-0257_x000a_Учебный корпус на 200 мест и дошкольное отделение на 150 мест (на месте сноса ДОУ ГБОУ средней образовательной школы № 648), ул. Фестивальная, д.16А"/>
    <s v="Разработка градостроительной документации"/>
    <x v="6"/>
    <n v="5.6"/>
    <s v="2022_x000a_декабрь"/>
    <s v="САО"/>
    <s v="КП &quot;УГС&quot;"/>
    <s v="23.09.2022"/>
  </r>
  <r>
    <x v="13"/>
    <s v="019-0259_x000a_Учебный корпус на 400 мест на месте сноса существующего здания, 2-я Пугачевская ул., д.12А"/>
    <s v="Торги на ПИР"/>
    <x v="6"/>
    <n v="6.7"/>
    <s v="2022_x000a_декабрь"/>
    <s v="ВАО"/>
    <s v="КП &quot;УГС&quot;"/>
    <s v="15.12.2022"/>
  </r>
  <r>
    <x v="13"/>
    <s v="019-0428_x000a_Школа на 600 мест, район Богородское, ул. Тюменская, вл. 5"/>
    <s v="Разработка градостроительной документации"/>
    <x v="13"/>
    <n v="10.26923"/>
    <s v="2023_x000a_декабрь"/>
    <s v="ВАО"/>
    <s v="КП &quot;УГС&quot;"/>
    <s v="14.05.2024"/>
  </r>
  <r>
    <x v="13"/>
    <s v="019-0430_x000a_Школа на 1150 мест, район Лефортово, ул. Золоторожский Вал, вл. 11"/>
    <s v="Разработка градостроительной документации"/>
    <x v="6"/>
    <n v="16.826000000000001"/>
    <s v="2022_x000a_декабрь"/>
    <s v="ЮВАО"/>
    <s v="КП &quot;УГС&quot;"/>
    <s v="14.03.2023"/>
  </r>
  <r>
    <x v="13"/>
    <s v="019-0429_x000a_Учебный корпус на 550 мест с дошкольным отделением на 225 мест, район Косино-Ухтомский, ул. Салтыковская"/>
    <s v="Разработка технологических и технических заданий"/>
    <x v="13"/>
    <n v="12.8"/>
    <s v="2023_x000a_декабрь"/>
    <s v="ВАО"/>
    <s v="КП &quot;УГС&quot;"/>
    <s v="14.02.2024"/>
  </r>
  <r>
    <x v="13"/>
    <s v="019-0431_x000a_Школа на 1200 мест, д. Ватутинки, пос. Десёновское"/>
    <s v="Разработка градостроительной документации"/>
    <x v="6"/>
    <n v="17.192"/>
    <s v="2022_x000a_декабрь"/>
    <s v="НАО"/>
    <s v="КП &quot;УГС&quot;"/>
    <s v="30.01.2023"/>
  </r>
  <r>
    <x v="13"/>
    <s v="012-3571_x000a_Школа на 825 мест по адресу: ул.Юровская, вл. 99 с автономным источником тепла"/>
    <s v="Передача на баланс"/>
    <x v="1"/>
    <n v="16.399999999999999"/>
    <s v="2017_x000a_май"/>
    <s v="СЗАО"/>
    <s v="КП &quot;УГС&quot;"/>
    <s v="23.05.2017"/>
  </r>
  <r>
    <x v="13"/>
    <s v="012-0407_x000a_БНК на 300 мест к школе № 1716, ул. Верхние Поля, д. 40, корп. 2"/>
    <s v="Передача на баланс"/>
    <x v="1"/>
    <n v="5.7401999999999997"/>
    <s v="2017_x000a_август"/>
    <s v="ЮВАО"/>
    <s v="КП &quot;УГС&quot;"/>
    <s v="07.09.2017"/>
  </r>
  <r>
    <x v="13"/>
    <s v="016-0891_x000a_Учебный корпус на 400 мест с дошкольным отделением старшего возраста, обучающихся по экспериментальной программе на 50 мест (на месте сноса существующего здания ДОУ), район Аэропорт, ул. Константина Симонова, вл. 3, стр.1"/>
    <s v="Проектирование"/>
    <x v="4"/>
    <n v="7.2"/>
    <s v="2021_x000a_ноябрь"/>
    <s v="САО"/>
    <s v="КП &quot;УГС&quot;"/>
    <s v="18.12.2021"/>
  </r>
  <r>
    <x v="13"/>
    <s v="016-0892_x000a_Учебный корпус на 400 мест (на месте сноса существующего здания ДОУ), САО, район Сокол, Малый Песчаный пер., д. 4А, стр. 1"/>
    <s v="Проектирование"/>
    <x v="4"/>
    <n v="7.2"/>
    <s v="2021_x000a_ноябрь"/>
    <s v="САО"/>
    <s v="КП &quot;УГС&quot;"/>
    <s v="29.11.2021"/>
  </r>
  <r>
    <x v="13"/>
    <s v="016-0898_x000a_Учебный корпус на 550 мест (в том числе дошкольное отделение на 150 мест),  район Куркино, ул. Юровская, д. 99 с автономным источником тепла"/>
    <s v="В строительстве"/>
    <x v="4"/>
    <n v="9.8000000000000007"/>
    <s v="2021_x000a_ноябрь"/>
    <s v="СЗАО"/>
    <s v="КП &quot;УГС&quot;"/>
    <s v="26.08.2021"/>
  </r>
  <r>
    <x v="13"/>
    <s v="012-4175_x000a_Учебный корпус на 400 мест к ГБОУ СОШ № 1293, район Кунцево, ул. Оршанская, вл. 10, корп. 1, корп. 2"/>
    <s v="В строительстве"/>
    <x v="4"/>
    <n v="7.2569999999999997"/>
    <s v="2021_x000a_июнь"/>
    <s v="ЗАО"/>
    <s v="КП &quot;УГС&quot;"/>
    <s v="18.12.2020"/>
  </r>
  <r>
    <x v="13"/>
    <s v="016-0899_x000a_Учебный корпус на 400 мест,  район Строгино,ул. Исаковского, вл. 29, корп. 1"/>
    <s v="Сдан"/>
    <x v="7"/>
    <n v="7.89"/>
    <s v="2019_x000a_март"/>
    <s v="СЗАО"/>
    <s v="КП &quot;УГС&quot;"/>
    <s v="28.03.2019"/>
  </r>
  <r>
    <x v="13"/>
    <s v="012-2978_x000a_Школа на 300 мест, район Зюзино, кв. 10А, ул. Болотниковская , вл. 36А"/>
    <s v="Передача на баланс"/>
    <x v="9"/>
    <n v="5.2370000000000001"/>
    <s v="2013_x000a_октябрь"/>
    <s v="ЮЗАО"/>
    <s v="КП &quot;УГС&quot;"/>
    <m/>
  </r>
  <r>
    <x v="13"/>
    <s v="016-3783_x000a_Учебный корпус на 400 мест на месте сноса  здания школы, Причальный проезд,  вл. 7, стр. 1, 1/1"/>
    <s v="Проектирование"/>
    <x v="4"/>
    <n v="5.9031000000000002"/>
    <s v="2021_x000a_декабрь"/>
    <s v="ЦАО"/>
    <s v="КП &quot;УГС&quot;"/>
    <s v="01.08.2021"/>
  </r>
  <r>
    <x v="13"/>
    <s v="017-0338_x000a_Школа на 550 мест, район Некрасовка, кв. 14"/>
    <s v="Проектирование"/>
    <x v="4"/>
    <n v="7.15"/>
    <s v="2021_x000a_ноябрь"/>
    <s v="ЮВАО"/>
    <s v="КП &quot;УГС&quot;"/>
    <s v="15.12.2021"/>
  </r>
  <r>
    <x v="13"/>
    <s v="012-1680_x000a_Школа на 825 мест, Загорье,  мкр.3"/>
    <s v="Передача на баланс"/>
    <x v="8"/>
    <n v="19.592199999999998"/>
    <s v="2014_x000a_июль"/>
    <s v="ЮАО"/>
    <s v="КП &quot;УГС&quot;"/>
    <m/>
  </r>
  <r>
    <x v="13"/>
    <s v="015-0545_x000a_Экспериментальная школа на 2100 мест, район Некрасовка, кв. 11"/>
    <s v="Сдан"/>
    <x v="1"/>
    <n v="28.466999999999999"/>
    <s v="2017_x000a_август"/>
    <s v="ЮВАО"/>
    <s v="КП &quot;УГС&quot;"/>
    <s v="25.08.2017"/>
  </r>
  <r>
    <x v="13"/>
    <s v="015-0175_x000a_Школа на 1100 мест, район Некрасовка, кв. 7"/>
    <s v="Сдан"/>
    <x v="2"/>
    <n v="16.402539999999998"/>
    <s v="2018_x000a_август"/>
    <s v="ЮВАО"/>
    <s v="КП &quot;УГС&quot;"/>
    <s v="31.08.2018"/>
  </r>
  <r>
    <x v="13"/>
    <s v="012-3428_x000a_Дошкольное отделение на 300 мест к школе № 481, район Нижегородский, Нижегородская ул., д. 75"/>
    <s v="Передача на баланс"/>
    <x v="8"/>
    <n v="4.4283000000000001"/>
    <s v="2014_x000a_декабрь"/>
    <s v="ЮВАО"/>
    <s v="КП &quot;УГС&quot;"/>
    <m/>
  </r>
  <r>
    <x v="13"/>
    <s v="012-2159_x000a_БНК на 125 мест к школе № 1935, ул. Авиаконструктора Миля, д. 18, корп. 2"/>
    <s v="Передача на баланс"/>
    <x v="10"/>
    <n v="3.2355999999999998"/>
    <s v="2015_x000a_март"/>
    <s v="ЮВАО"/>
    <s v="КП &quot;УГС&quot;"/>
    <m/>
  </r>
  <r>
    <x v="13"/>
    <s v="013-1362_x000a_Школа на 2500 мест на территории публичного акционерного общества «Завод имени И.А.Лихачёва»"/>
    <s v="Сдан"/>
    <x v="7"/>
    <n v="40.829000000000001"/>
    <s v="2019_x000a_сентябрь"/>
    <s v="ЮАО"/>
    <s v="КП &quot;УГС&quot;"/>
    <s v="05.09.2019"/>
  </r>
  <r>
    <x v="13"/>
    <s v="015-0584_x000a_Учебный корпус на 300 мест, Чертаново Северное,  мкр. ОПЖР"/>
    <s v="Проектирование"/>
    <x v="4"/>
    <n v="5.41"/>
    <s v="2021_x000a_ноябрь"/>
    <s v="ЮАО"/>
    <s v="КП &quot;УГС&quot;"/>
    <s v="15.02.2022"/>
  </r>
  <r>
    <x v="13"/>
    <s v="013-1456_x000a_Школа на 550 мест в районе Молжаниново, ул. Синявинская, вл.11 (участок №2) с устройством спортивного ядра на территории природного комплекса"/>
    <s v="Передача на баланс"/>
    <x v="10"/>
    <n v="11.4621"/>
    <s v="2015_x000a_август"/>
    <s v="САО"/>
    <s v="КП &quot;УГС&quot;"/>
    <m/>
  </r>
  <r>
    <x v="13"/>
    <s v="012-3559_x000a_Школа на 550 мест, Земельный участок, ул. Радио, д. 11"/>
    <s v="Передача на баланс"/>
    <x v="8"/>
    <n v="12.811"/>
    <s v="2014_x000a_июнь"/>
    <s v="ЗЕЛ.АО"/>
    <s v="КП &quot;УГС&quot;"/>
    <m/>
  </r>
  <r>
    <x v="13"/>
    <s v="013-1455_x000a_Школа на 550 мест в районе Молжаниново, ул.Синявинская, вл.11 (участок № 1)"/>
    <s v="Передача на баланс"/>
    <x v="8"/>
    <n v="9.1668000000000003"/>
    <s v="2014_x000a_август"/>
    <s v="САО"/>
    <s v="КП &quot;УГС&quot;"/>
    <m/>
  </r>
  <r>
    <x v="13"/>
    <s v="012-3489_x000a_ДОУ на 150 мест, район Куркино, ул. Воротынская, вл. 12, корп.2*"/>
    <s v="Передан в эксплуатацию"/>
    <x v="11"/>
    <n v="2.5796000000000001"/>
    <s v="2012_x000a_ноябрь"/>
    <s v="СЗАО"/>
    <s v="КП &quot;УГС&quot;"/>
    <m/>
  </r>
  <r>
    <x v="13"/>
    <s v="012-2657_x000a_Школа на 450 мест, район Войковский, ул. Нарвская, вл. 1А (комплексная застройка)"/>
    <s v="Передача на баланс"/>
    <x v="9"/>
    <n v="7.8014000000000001"/>
    <s v="2013_x000a_октябрь"/>
    <s v="САО"/>
    <s v="КП &quot;УГС&quot;"/>
    <m/>
  </r>
  <r>
    <x v="13"/>
    <s v="017-0523_x000a_Учебный корпус на 400 мест (в т.ч. 200 школьных мест и 200 дошкольных мест), район Беговой, ул. Правды, вл. 1а"/>
    <s v="Проектирование"/>
    <x v="4"/>
    <n v="5.2"/>
    <s v="2021_x000a_декабрь"/>
    <s v="САО"/>
    <s v="КП &quot;УГС&quot;"/>
    <s v="07.07.2022"/>
  </r>
  <r>
    <x v="13"/>
    <s v="013-0055_x000a_Школа на 550 мест, ул. Базовская, вл. 15, корп. 13"/>
    <s v="Передача на баланс"/>
    <x v="10"/>
    <n v="7.968"/>
    <s v="2015_x000a_март"/>
    <s v="САО"/>
    <s v="КП &quot;УГС&quot;"/>
    <m/>
  </r>
  <r>
    <x v="13"/>
    <s v="012-2161_x000a_БНК на 300 мест к школе №423, район Перово, кв. 30-31, Федеративный проспект, д. 1а"/>
    <s v="В строительстве"/>
    <x v="5"/>
    <n v="4.7720000000000002"/>
    <s v="2020_x000a_декабрь"/>
    <s v="ВАО"/>
    <s v="КП &quot;УГС&quot;"/>
    <s v="15.12.2020"/>
  </r>
  <r>
    <x v="13"/>
    <s v="012-3755_x000a_Пристройка на 375 мест к школе № 593 по адресу: ул. Живописная, д. 11, корп. 2"/>
    <s v="Списано"/>
    <x v="10"/>
    <n v="5.9405999999999999"/>
    <s v="2015_x000a_сентябрь"/>
    <s v="СЗАО"/>
    <s v="КП &quot;УГС&quot;"/>
    <m/>
  </r>
  <r>
    <x v="13"/>
    <s v="012-3020_x000a_БНК на 300 мест к школе №17, ул. Введенского, д. 28"/>
    <s v="Передача на баланс"/>
    <x v="9"/>
    <n v="5.7230999999999996"/>
    <s v="2013_x000a_декабрь"/>
    <s v="ЮЗАО"/>
    <s v="КП &quot;УГС&quot;"/>
    <m/>
  </r>
  <r>
    <x v="13"/>
    <s v="019-0675_x000a_Учебный корпус на 500 мест, район Ховрино, ул. Клинская, вл. 24"/>
    <s v="Разработка градостроительной документации"/>
    <x v="13"/>
    <n v="7.4"/>
    <s v="2023_x000a_декабрь"/>
    <s v="САО"/>
    <s v="КП &quot;УГС&quot;"/>
    <s v="21.08.2023"/>
  </r>
  <r>
    <x v="5"/>
    <s v="015-0253_x000a_Жилой дом, район Бабушкинский, ул. Летчика Бабушкина, вл. 41"/>
    <s v="Передача на баланс"/>
    <x v="1"/>
    <n v="11.8401"/>
    <s v="2017_x000a_декабрь"/>
    <s v="СВАО"/>
    <s v="КП &quot;УГС&quot;"/>
    <s v="30.12.2017"/>
  </r>
  <r>
    <x v="5"/>
    <s v="013-1408_x000a_Жилой дом с инженерной подготовкой территории, район Котловка, кв. 18, корп. 1"/>
    <s v="Передача на баланс"/>
    <x v="10"/>
    <n v="10.777900000000001"/>
    <s v="2015_x000a_март"/>
    <s v="ЮЗАО"/>
    <s v="КП &quot;УГС&quot;"/>
    <m/>
  </r>
  <r>
    <x v="5"/>
    <s v="012-4224_x000a_Жилой дом Пресненский Вал ул. вл. 14 корп. 5"/>
    <s v="Передача на баланс"/>
    <x v="10"/>
    <n v="5.7797999999999998"/>
    <s v="2015_x000a_декабрь"/>
    <s v="ЦАО"/>
    <s v="КП &quot;УГС&quot;"/>
    <m/>
  </r>
  <r>
    <x v="5"/>
    <s v="013-0013_x000a_Жилой дом, Пресненский Вал ул., вл. 14, корп. 4"/>
    <s v="Передача на баланс"/>
    <x v="10"/>
    <n v="9.9832000000000001"/>
    <s v="2015_x000a_декабрь"/>
    <s v="ЦАО"/>
    <s v="КП &quot;УГС&quot;"/>
    <m/>
  </r>
  <r>
    <x v="5"/>
    <s v="012-3166_x000a_Жилой дом  с инженерными сетями и благоустройством территории, проспект Вернадского, кв. 34-35, корп. 16"/>
    <s v="Передача на баланс"/>
    <x v="10"/>
    <n v="17.107299999999999"/>
    <s v="2015_x000a_август"/>
    <s v="ЗАО"/>
    <s v="КП &quot;УГС&quot;"/>
    <m/>
  </r>
  <r>
    <x v="5"/>
    <s v="012-3481_x000a_Жилой дом со встроенно-пристроенной подземной автостоянкой, проспект Вернадского, кв. 32-33, корп. 8"/>
    <s v="Передача на баланс"/>
    <x v="9"/>
    <n v="18.78"/>
    <s v="2013_x000a_сентябрь"/>
    <s v="ЗАО"/>
    <s v="КП &quot;УГС&quot;"/>
    <m/>
  </r>
  <r>
    <x v="5"/>
    <s v="012-2008_x000a_Жилой дом с инженерными коммуникациями и благоустройством,район Старое Крюково, город Зеленоград, мкр. 8., корп. 829"/>
    <s v="Списано"/>
    <x v="3"/>
    <n v="26.9649"/>
    <s v="2016_x000a_декабрь"/>
    <s v="ЗЕЛ.АО"/>
    <s v="КП &quot;УГС&quot;"/>
    <s v="29.12.2016"/>
  </r>
  <r>
    <x v="5"/>
    <s v="015-0491_x000a_Жилой дом, район Северное Измайлово, ул. 5-я Парковая, д.62, корп.1 и  корп.2"/>
    <s v="Сдан"/>
    <x v="1"/>
    <n v="30.892679999999999"/>
    <s v="2017_x000a_май"/>
    <s v="ВАО"/>
    <s v="КП &quot;УГС&quot;"/>
    <s v="30.05.2017"/>
  </r>
  <r>
    <x v="5"/>
    <s v="012-1441_x000a_Жилой дом, район Северное Медведково, мкр. 11-11а, корп. 64а"/>
    <s v="Передача на баланс"/>
    <x v="11"/>
    <n v="8.8829999999999991"/>
    <s v="2012_x000a_декабрь"/>
    <s v="СВАО"/>
    <s v="КП &quot;УГС&quot;"/>
    <m/>
  </r>
  <r>
    <x v="5"/>
    <s v="012-2229_x000a_Жилой дом, Район Кунцево, кв. 20, корп. 15б (Ельнинская ул., вл. 8Б)"/>
    <s v="Передача на баланс"/>
    <x v="10"/>
    <n v="5.7952000000000004"/>
    <s v="2015_x000a_декабрь"/>
    <s v="ЗАО"/>
    <s v="КП &quot;УГС&quot;"/>
    <m/>
  </r>
  <r>
    <x v="5"/>
    <s v="012-1234_x000a_Жилой дом с подземной автостоянкой, с инженерными сетями, освоением территории, благоустройством и озеленением территории, район Марьина Роща, мкр.13-17, корп. 71"/>
    <s v="Передача на баланс"/>
    <x v="9"/>
    <n v="12.417899999999999"/>
    <s v="2013_x000a_декабрь"/>
    <s v="СВАО"/>
    <s v="КП &quot;УГС&quot;"/>
    <m/>
  </r>
  <r>
    <x v="5"/>
    <s v="012-0755_x000a_Жилой дом, Район Марьина роща, мкр. Г9, корп. 58"/>
    <s v="Передача на баланс"/>
    <x v="8"/>
    <n v="8.2706"/>
    <s v="2014_x000a_октябрь"/>
    <s v="СВАО"/>
    <s v="КП &quot;УГС&quot;"/>
    <m/>
  </r>
  <r>
    <x v="5"/>
    <s v="013-0045_x000a_Жилой дом (с инженерной подготовкой территории, со сносом зданий жилых домов по проезду Русанова д.11, корп.1, корп.2 и перекладкой инженерных коммуникаций) по адресу: район Свиблово, мкр. 23, корп. 56"/>
    <s v="Передача на баланс"/>
    <x v="8"/>
    <n v="13.4864"/>
    <s v="2014_x000a_декабрь"/>
    <s v="СВАО"/>
    <s v="КП &quot;УГС&quot;"/>
    <m/>
  </r>
  <r>
    <x v="5"/>
    <s v="012-2080_x000a_Жилой дом, район Кунцево, кв. 20, корп.29"/>
    <s v="Передача на баланс"/>
    <x v="11"/>
    <n v="20.360299999999999"/>
    <s v="2012_x000a_декабрь"/>
    <s v="ЗАО"/>
    <s v="КП &quot;УГС&quot;"/>
    <m/>
  </r>
  <r>
    <x v="5"/>
    <s v="012-3758_x000a_Жилой дом с сетями инженерно-технического обеспечения, благоустройством и озеленением территории, район Бескудниковский, мкр.7, корп.2"/>
    <s v="Передача на баланс"/>
    <x v="9"/>
    <n v="9.8161000000000005"/>
    <s v="2013_x000a_февраль"/>
    <s v="САО"/>
    <s v="КП &quot;УГС&quot;"/>
    <m/>
  </r>
  <r>
    <x v="13"/>
    <s v="019-0668_x000a_ДОУ на 150 мест, район Аэропорт, ул. Верхняя Масловка, 29А"/>
    <s v="Разработка технологических и технических заданий"/>
    <x v="13"/>
    <n v="2.65"/>
    <s v="2023_x000a_декабрь"/>
    <s v="САО"/>
    <s v="КП &quot;УГС&quot;"/>
    <s v="07.12.2023"/>
  </r>
  <r>
    <x v="13"/>
    <s v="012-2577_x000a_ДОУ на 100 мест на территории  ДОУ №1645, Студеный проезд д.10А, район Северное Медведково"/>
    <s v="Передача на баланс"/>
    <x v="8"/>
    <n v="2.6431"/>
    <s v="2014_x000a_июнь"/>
    <s v="СВАО"/>
    <s v="КП &quot;УГС&quot;"/>
    <m/>
  </r>
  <r>
    <x v="13"/>
    <s v="012-2321_x000a_ДОУ на 220 мест, Герасима Курина ул., д.30, корп.2 (на месте сноса здания ДОУ на 60 мест)*"/>
    <s v="Передача на баланс"/>
    <x v="9"/>
    <n v="2.9510000000000001"/>
    <s v="2013_x000a_ноябрь"/>
    <s v="ЗАО"/>
    <s v="КП &quot;УГС&quot;"/>
    <m/>
  </r>
  <r>
    <x v="13"/>
    <s v="013-1314_x000a_ДОУ на 200 мест, район Марьина Роща, ул. Шереметьевская, вл.39 (на месте сноса здания жилого дома)"/>
    <s v="В строительстве"/>
    <x v="5"/>
    <n v="3.6581999999999999"/>
    <s v="2020_x000a_июль"/>
    <s v="СВАО"/>
    <s v="КП &quot;УГС&quot;"/>
    <s v="07.08.2020"/>
  </r>
  <r>
    <x v="13"/>
    <s v="013-1318_x000a_ДОУ на 200 мест, район Северный, Дмитровское шоссе, вл. 165, корп. 5"/>
    <s v="Передача на баланс"/>
    <x v="2"/>
    <n v="2.7599"/>
    <s v="2018_x000a_сентябрь"/>
    <s v="СВАО"/>
    <s v="КП &quot;УГС&quot;"/>
    <s v="09.09.2018"/>
  </r>
  <r>
    <x v="13"/>
    <s v="015-0162_x000a_ДОУ на 350 мест, Дмитровское шоссе, вл. 167, корп. 14"/>
    <s v="Сдан"/>
    <x v="3"/>
    <n v="4.5926"/>
    <s v="2016_x000a_декабрь"/>
    <s v="СВАО"/>
    <s v="КП &quot;УГС&quot;"/>
    <s v="30.12.2016"/>
  </r>
  <r>
    <x v="13"/>
    <s v="015-0163_x000a_ДОУ на 200 мест, Дмитровское шоссе, вл. 167, корп. 15А"/>
    <s v="Сдан"/>
    <x v="7"/>
    <n v="3.4780000000000002"/>
    <s v="2019_x000a_декабрь"/>
    <s v="СВАО"/>
    <s v="КП &quot;УГС&quot;"/>
    <s v="25.12.2019"/>
  </r>
  <r>
    <x v="13"/>
    <s v="013-0017_x000a_ДОУ на 220 мест, ул. Петрозаводская ул., вл. 14 (освоение территории)"/>
    <s v="Сдан"/>
    <x v="1"/>
    <n v="2.9510000000000001"/>
    <s v="2017_x000a_март"/>
    <s v="САО"/>
    <s v="КП &quot;УГС&quot;"/>
    <s v="27.03.2017"/>
  </r>
  <r>
    <x v="13"/>
    <s v="012-1525_x000a_ДОУ на 220 мест, 11-я Парковая ул., д.44А,  район Северное Измайлово (ведомственный недействующий ДОУ, имущественный комплекс которого  передан в собственность города Москвы) *"/>
    <s v="Передача на баланс"/>
    <x v="11"/>
    <n v="3.6244000000000001"/>
    <s v="2012_x000a_декабрь"/>
    <s v="ВАО"/>
    <s v="КП &quot;УГС&quot;"/>
    <m/>
  </r>
  <r>
    <x v="13"/>
    <s v="012-0863_x000a_ДОУ  по адресу: Ярославское шосссе, вл.36 (КП &quot;МЦДСО&quot;)"/>
    <s v="Передан в эксплуатацию"/>
    <x v="11"/>
    <n v="2.4990000000000001"/>
    <s v="2012_x000a_июнь"/>
    <s v="СВАО"/>
    <s v="КП &quot;УГС&quot;"/>
    <m/>
  </r>
  <r>
    <x v="13"/>
    <s v="012-2461_x000a_ДОУ на 125 мест, ул.Генерала Глаголева, д.5, стр.3, район Хорошево-Мневники*"/>
    <s v="Передача на баланс"/>
    <x v="11"/>
    <n v="1.879"/>
    <s v="2012_x000a_июль"/>
    <s v="СЗАО"/>
    <s v="КП &quot;УГС&quot;"/>
    <m/>
  </r>
  <r>
    <x v="13"/>
    <s v="012-1232_x000a_ДОУ на 125 мест, 1-й Курьяновский проезд, вл. 21, корп. 1 (на месте сноса здания ДОУ № 774) *"/>
    <s v="Передача на баланс"/>
    <x v="11"/>
    <n v="2.2745000000000002"/>
    <s v="2012_x000a_август"/>
    <s v="ЮВАО"/>
    <s v="КП &quot;УГС&quot;"/>
    <m/>
  </r>
  <r>
    <x v="13"/>
    <s v="019-0256_x000a_ДОУ на 350 мест на месте сноса здания ДОУ, район Ховрино, ул. Петрозаводская, д. 28А"/>
    <s v="Разработка градостроительной документации"/>
    <x v="6"/>
    <n v="5.0199999999999996"/>
    <s v="2022_x000a_декабрь"/>
    <s v="САО"/>
    <s v="КП &quot;УГС&quot;"/>
    <s v="03.12.2022"/>
  </r>
  <r>
    <x v="13"/>
    <s v="017-0337_x000a_ДОУ на 125 мест, район Ново-Переделкино, мкр. 14, корп. 18"/>
    <s v="Проектирование"/>
    <x v="4"/>
    <n v="1.63"/>
    <s v="2021_x000a_ноябрь"/>
    <s v="ЗАО"/>
    <s v="КП &quot;УГС&quot;"/>
    <s v="04.02.2022"/>
  </r>
  <r>
    <x v="13"/>
    <s v="017-0332_x000a_ДОУ на 200 месте сноса существующего здания ДОУ, район Южнопортовый, Дубровский пр-д, д. 7"/>
    <s v="Проектирование"/>
    <x v="4"/>
    <n v="2.6"/>
    <s v="2021_x000a_ноябрь"/>
    <s v="ЮВАО"/>
    <s v="КП &quot;УГС&quot;"/>
    <s v="16.07.2022"/>
  </r>
  <r>
    <x v="13"/>
    <s v="017-0333_x000a_ДОУ на 225 мест, район Некрасовка, кв. 14"/>
    <s v="Проектирование"/>
    <x v="4"/>
    <n v="2.93"/>
    <s v="2021_x000a_ноябрь"/>
    <s v="ЮВАО"/>
    <s v="КП &quot;УГС&quot;"/>
    <s v="20.12.2021"/>
  </r>
  <r>
    <x v="13"/>
    <s v="015-0581_x000a_ДОУ на 200 мест, Крюково, мкр. 16"/>
    <s v="Сдан"/>
    <x v="7"/>
    <n v="2.9571999999999998"/>
    <s v="2019_x000a_июнь"/>
    <s v="ЗЕЛ.АО"/>
    <s v="КП &quot;УГС&quot;"/>
    <s v="27.06.2019"/>
  </r>
  <r>
    <x v="13"/>
    <s v="014-0338_x000a_ДОУ на 225 мест, район Молжаниновский, ул. Синявинская, вл. 11 (участок №1)"/>
    <s v="Передача на баланс"/>
    <x v="10"/>
    <n v="4.4972000000000003"/>
    <s v="2015_x000a_ноябрь"/>
    <s v="САО"/>
    <s v="КП &quot;УГС&quot;"/>
    <m/>
  </r>
  <r>
    <x v="13"/>
    <s v="013-1315_x000a_ДОУ на 225 мест, район Северный, Челобитьевское шоссе, вл.4"/>
    <s v="Сдан"/>
    <x v="7"/>
    <n v="3.3410000000000002"/>
    <s v="2019_x000a_декабрь"/>
    <s v="СВАО"/>
    <s v="КП &quot;УГС&quot;"/>
    <s v="30.12.2019"/>
  </r>
  <r>
    <x v="13"/>
    <s v="012-1502_x000a_ДОУ вместимостью не менее 125 мест, Зоологический пер., д. 10А (на месте сноса здания отселенного ДОУ № 521)"/>
    <s v="Сдан"/>
    <x v="2"/>
    <n v="2.1646999999999998"/>
    <s v="2018_x000a_октябрь"/>
    <s v="ЦАО"/>
    <s v="КП &quot;УГС&quot;"/>
    <s v="23.10.2018"/>
  </r>
  <r>
    <x v="13"/>
    <s v="012-0932_x000a_ДОУ на 225 мест, Можайское шоссе, д.38/6 (с благоустройством территории двух примыкающих ДОУ)"/>
    <s v="Передача на баланс"/>
    <x v="10"/>
    <n v="3.4916999999999998"/>
    <s v="2015_x000a_сентябрь"/>
    <s v="ЗАО"/>
    <s v="КП &quot;УГС&quot;"/>
    <s v="18.09.2015"/>
  </r>
  <r>
    <x v="13"/>
    <s v="012-1043_x000a_ДОУ на 125 мест (на территории  ДОУ №1867), Ясный проезд, вл. 10, корп. 2"/>
    <s v="Передача на баланс"/>
    <x v="10"/>
    <n v="3.2149999999999999"/>
    <s v="2015_x000a_декабрь"/>
    <s v="СВАО"/>
    <s v="КП &quot;УГС&quot;"/>
    <m/>
  </r>
  <r>
    <x v="13"/>
    <s v="015-0166_x000a_ДОУ на 225 мест, район Некрасовка, кв. 5"/>
    <s v="Сдан"/>
    <x v="1"/>
    <n v="3.4655999999999998"/>
    <s v="2017_x000a_июнь"/>
    <s v="ЮВАО"/>
    <s v="КП &quot;УГС&quot;"/>
    <s v="30.06.2017"/>
  </r>
  <r>
    <x v="13"/>
    <s v="015-0541_x000a_ДОУ на 350 мест, район Некрасовка, кв. 11 (участок 1)"/>
    <s v="Сдан"/>
    <x v="2"/>
    <n v="5.0236999999999998"/>
    <s v="2018_x000a_июнь"/>
    <s v="ЮВАО"/>
    <s v="КП &quot;УГС&quot;"/>
    <s v="20.06.2018"/>
  </r>
  <r>
    <x v="13"/>
    <s v="015-0542_x000a_ДОУ на 350 мест, Некрасовка, кв. 11 (уч. 2)"/>
    <s v="В строительстве"/>
    <x v="5"/>
    <n v="5.0236999999999998"/>
    <s v="2020_x000a_март"/>
    <s v="ЮВАО"/>
    <s v="КП &quot;УГС&quot;"/>
    <s v="10.03.2020"/>
  </r>
  <r>
    <x v="13"/>
    <s v="015-0544_x000a_ДОУ на 350 мест, Некрасовка, кв. 6"/>
    <s v="Сдан"/>
    <x v="7"/>
    <n v="5.0236999999999998"/>
    <s v="2019_x000a_январь"/>
    <s v="ЮВАО"/>
    <s v="КП &quot;УГС&quot;"/>
    <s v="24.01.2019"/>
  </r>
  <r>
    <x v="13"/>
    <s v="012-3163_x000a_ДОУ на 350 мест, район Захарьино, корп.23,25, мкр.1"/>
    <s v="Сдан"/>
    <x v="3"/>
    <n v="4.1315"/>
    <s v="2016_x000a_апрель"/>
    <s v="ЮЗАО"/>
    <s v="КП &quot;УГС&quot;"/>
    <s v="30.04.2016"/>
  </r>
  <r>
    <x v="13"/>
    <s v="012-2682_x000a_ДОУ на 220 мест, ул. Болотниковская, вл.36А, кв.10А (для обеспечения жилой застройки)*"/>
    <s v="Передача на баланс"/>
    <x v="11"/>
    <n v="3.6164000000000001"/>
    <s v="2012_x000a_декабрь"/>
    <s v="ЮЗАО"/>
    <s v="КП &quot;УГС&quot;"/>
    <m/>
  </r>
  <r>
    <x v="13"/>
    <s v="012-2108_x000a_ДОУ на 125 мест, ул. Митинская, вл.15"/>
    <s v="Передача на баланс"/>
    <x v="11"/>
    <n v="2.2406000000000001"/>
    <s v="2012_x000a_декабрь"/>
    <s v="СЗАО"/>
    <s v="КП &quot;УГС&quot;"/>
    <m/>
  </r>
  <r>
    <x v="13"/>
    <s v="012-0671_x000a_БНК на 300 мест, ул. Радио, д. 11"/>
    <s v="Передача на баланс"/>
    <x v="8"/>
    <n v="5.5993000000000004"/>
    <s v="2014_x000a_июнь"/>
    <s v="ЗЕЛ.АО"/>
    <s v="КП &quot;УГС&quot;"/>
    <m/>
  </r>
  <r>
    <x v="13"/>
    <s v="012-2442_x000a_ДОУ на 125 мест, район Строгино, мкр. 14а, проектируемый  проезд 5433 (на свободной территории)*"/>
    <s v="Передача на баланс"/>
    <x v="11"/>
    <n v="2.2231999999999998"/>
    <s v="2012_x000a_июль"/>
    <s v="СЗАО"/>
    <s v="КП &quot;УГС&quot;"/>
    <m/>
  </r>
  <r>
    <x v="13"/>
    <s v="012-1719_x000a_ДОУ на 220 мест  (на месте сноса здания ДОУ № 568), Локомотивный проезд, д. 3а"/>
    <s v="Передача на баланс"/>
    <x v="9"/>
    <n v="2.9510000000000001"/>
    <s v="2013_x000a_декабрь"/>
    <s v="САО"/>
    <s v="КП &quot;УГС&quot;"/>
    <m/>
  </r>
  <r>
    <x v="13"/>
    <s v="012-3343_x000a_ДОУ на 125 мест, ул. Зеленодольская, вл. 9, район Рязанский (на свободном участке (0,5 га)*"/>
    <s v="Передача на баланс"/>
    <x v="11"/>
    <n v="2.2606000000000002"/>
    <s v="2012_x000a_август"/>
    <s v="ЮВАО"/>
    <s v="КП &quot;УГС&quot;"/>
    <m/>
  </r>
  <r>
    <x v="13"/>
    <s v="012-1037_x000a_ДОУ на 125 мест, ул. Часовая, вл. 19-21, район Аэропорт*"/>
    <s v="Передача на баланс"/>
    <x v="11"/>
    <n v="2.2464"/>
    <s v="2012_x000a_август"/>
    <s v="САО"/>
    <s v="КП &quot;УГС&quot;"/>
    <m/>
  </r>
  <r>
    <x v="13"/>
    <s v="012-1534_x000a_ДОУ на 95 мест, ул. Фестивальная, вл. 32 (на месте  снесенного здания жилого дома)  (завершение работ)*"/>
    <s v="Передача на баланс"/>
    <x v="15"/>
    <n v="2.3227000000000002"/>
    <s v="2011_x000a_декабрь"/>
    <s v="САО"/>
    <s v="КП &quot;УГС&quot;"/>
    <m/>
  </r>
  <r>
    <x v="13"/>
    <s v="012-3749_x000a_ДОУ на 125 мест, Маршала Жукова ул., вл. 25, корп. 2, район Хорошево-Мневники (на свободной территории)*"/>
    <s v="Передача на баланс"/>
    <x v="11"/>
    <n v="2.2210999999999999"/>
    <s v="2012_x000a_январь"/>
    <s v="СЗАО"/>
    <s v="КП &quot;УГС&quot;"/>
    <m/>
  </r>
  <r>
    <x v="13"/>
    <s v="012-0597_x000a_ДОУ на 125 мест, ул. Выборгская, вл. 4, район Войковский*"/>
    <s v="Передача на баланс"/>
    <x v="11"/>
    <n v="2.3075999999999999"/>
    <s v="2012_x000a_март"/>
    <s v="САО"/>
    <s v="КП &quot;УГС&quot;"/>
    <m/>
  </r>
  <r>
    <x v="13"/>
    <s v="012-1694_x000a_ДОУ на 125 мест со встроенным плавательным бассейном, Щелковский проезд., вл. 1а, район Северное Измайлово*"/>
    <s v="Передача на баланс"/>
    <x v="9"/>
    <n v="2.2700999999999998"/>
    <s v="2013_x000a_декабрь"/>
    <s v="ВАО"/>
    <s v="КП &quot;УГС&quot;"/>
    <m/>
  </r>
  <r>
    <x v="13"/>
    <s v="012-0634_x000a_ДОУ на 125 мест, район Куркино, мкр.11, Новокуркинское шоссе,вл.51, к.2 (на свободной территории)*"/>
    <s v="Передача на баланс"/>
    <x v="11"/>
    <n v="2.2606000000000002"/>
    <s v="2012_x000a_июль"/>
    <s v="СЗАО"/>
    <s v="КП &quot;УГС&quot;"/>
    <m/>
  </r>
  <r>
    <x v="13"/>
    <s v="012-2512_x000a_ДОУ на 125 мест, ул. Озерная, д.25, корп. 2,район Очаково-Матвеевское, 7Г*"/>
    <s v="Передача на баланс"/>
    <x v="11"/>
    <n v="1.879"/>
    <s v="2012_x000a_март"/>
    <s v="ЗАО"/>
    <s v="КП &quot;УГС&quot;"/>
    <m/>
  </r>
  <r>
    <x v="13"/>
    <s v="012-4162_x000a_Дошкольное отделение на 225 мест ГБОУ средняя общеобразовательная школа № 978, район Нагатино-Садовники, Варшавское шоссе, вл.49, корп.2 (на месте сноса  здания действующего ДОУ №64)"/>
    <s v="Проектирование"/>
    <x v="4"/>
    <n v="3.4771999999999998"/>
    <s v="2021_x000a_июнь"/>
    <s v="ЮАО"/>
    <s v="КП &quot;УГС&quot;"/>
    <s v="23.12.2020"/>
  </r>
  <r>
    <x v="13"/>
    <s v="015-0574_x000a_ДОУ на 125 мест с подъездной дорогой, район Чертаново Северное, мкр. ОПЖР"/>
    <s v="Проектирование"/>
    <x v="4"/>
    <n v="2.16"/>
    <s v="2021_x000a_ноябрь"/>
    <s v="ЮАО"/>
    <s v="КП &quot;УГС&quot;"/>
    <s v="15.12.2021"/>
  </r>
  <r>
    <x v="13"/>
    <s v="014-0388_x000a_ДОУ на 300 мест, район Южное Бутово, мкр. Щербинка, ул. Маршала Савицкого, напротив вл. 16-18"/>
    <s v="Сдан"/>
    <x v="2"/>
    <n v="3.69984"/>
    <s v="2018_x000a_май"/>
    <s v="ЮЗАО"/>
    <s v="КП &quot;УГС&quot;"/>
    <s v="31.05.2018"/>
  </r>
  <r>
    <x v="13"/>
    <s v="014-2194_x000a_ДОУ на 225 мест, район Кунцево, кв. 20"/>
    <s v="Сдан"/>
    <x v="3"/>
    <n v="3.6004"/>
    <s v="2016_x000a_август"/>
    <s v="ЗАО"/>
    <s v="КП &quot;УГС&quot;"/>
    <s v="24.08.2016"/>
  </r>
  <r>
    <x v="13"/>
    <s v="019-0426_x000a_ДОУ на 350 мест, д. Ватутинки, пос. Десёновское"/>
    <s v="Разработка градостроительной документации"/>
    <x v="6"/>
    <n v="5.0199999999999996"/>
    <s v="2022_x000a_декабрь"/>
    <s v="НАО"/>
    <s v="КП &quot;УГС&quot;"/>
    <s v="30.01.2023"/>
  </r>
  <r>
    <x v="13"/>
    <s v="017-0520_x000a_ДОУ на 350 мест, район Бирюлево Восточное, пересечение ул. 6-я Радиальная и ул. Дуговая"/>
    <s v="Разработка градостроительной документации"/>
    <x v="6"/>
    <n v="4.55"/>
    <s v="2022_x000a_декабрь"/>
    <s v="ЮАО"/>
    <s v="КП &quot;УГС&quot;"/>
    <s v="15.12.2022"/>
  </r>
  <r>
    <x v="13"/>
    <s v="012-0603_x000a_ДОУ на 220 мест, ул. Петрозаводская, вл. 14 (на месте сноса здания жилого дома)"/>
    <s v="Сдан"/>
    <x v="3"/>
    <n v="2.9510000000000001"/>
    <s v="2016_x000a_июль"/>
    <s v="САО"/>
    <s v="КП &quot;УГС&quot;"/>
    <s v="03.08.2016"/>
  </r>
  <r>
    <x v="13"/>
    <s v="012-3644_x000a_ДОУ на 300 мест,  район Бескудниковский, мкр.6, корп.15"/>
    <s v="Передача на баланс"/>
    <x v="10"/>
    <n v="4.3373999999999997"/>
    <s v="2015_x000a_июнь"/>
    <s v="САО"/>
    <s v="КП &quot;УГС&quot;"/>
    <m/>
  </r>
  <r>
    <x v="13"/>
    <s v="012-0182_x000a_ДОУ на 220 мест (на объединенной территории участков: ул. Михалковская, д.18А и д. 20А, на месте сноса зданий действующего Детского сада № 2742 и Центра эстетического воспитания детей)*"/>
    <s v="Передача на баланс"/>
    <x v="9"/>
    <n v="2.9510000000000001"/>
    <s v="2013_x000a_декабрь"/>
    <s v="САО"/>
    <s v="КП &quot;УГС&quot;"/>
    <m/>
  </r>
  <r>
    <x v="13"/>
    <s v="012-0351_x000a_ДОУ на 225 мест, Дубнинская ул., вл.34, корп. Б"/>
    <s v="Передача на баланс"/>
    <x v="10"/>
    <n v="3.4344999999999999"/>
    <s v="2015_x000a_сентябрь"/>
    <s v="САО"/>
    <s v="КП &quot;УГС&quot;"/>
    <m/>
  </r>
  <r>
    <x v="13"/>
    <s v="012-0302_x000a_ДОУ на 125 мест, 1-й Войковский проезд, д.12А (на месте сноса здания недействующего ДОУ)*"/>
    <s v="Передача на баланс"/>
    <x v="9"/>
    <n v="2.2362000000000002"/>
    <s v="2013_x000a_декабрь"/>
    <s v="САО"/>
    <s v="КП &quot;УГС&quot;"/>
    <m/>
  </r>
  <r>
    <x v="13"/>
    <s v="012-0936_x000a_ДОУ на 220 мест, Очаковское шоссе, вл. 9, район Очаково-Матвеевское  (на свободной территории (0,77 га)*"/>
    <s v="Передача на баланс"/>
    <x v="9"/>
    <n v="2.9510000000000001"/>
    <s v="2013_x000a_ноябрь"/>
    <s v="ЗАО"/>
    <s v="КП &quot;УГС&quot;"/>
    <m/>
  </r>
  <r>
    <x v="13"/>
    <s v="012-1928_x000a_ДОУ на 125 мест, ул. Генерала Тюленева, вл.37, район  Теплый Стан (на свободной территории (0,5 га) *"/>
    <s v="Передача на баланс"/>
    <x v="11"/>
    <n v="2.2181000000000002"/>
    <s v="2012_x000a_март"/>
    <s v="ЮЗАО"/>
    <s v="КП &quot;УГС&quot;"/>
    <m/>
  </r>
  <r>
    <x v="13"/>
    <s v="012-3420_x000a_ДОУ на 125 мест, район Зюзино, кв. 42, ул. Херсонская, вл. 5, корп. 1*"/>
    <s v="Передан в эксплуатацию"/>
    <x v="11"/>
    <n v="2.2372000000000001"/>
    <s v="2012_x000a_октябрь"/>
    <s v="ЮЗАО"/>
    <s v="КП &quot;УГС&quot;"/>
    <m/>
  </r>
  <r>
    <x v="13"/>
    <s v="012-0437_x000a_ДОУ на 190 мест, район Куркино, мкр.2В*"/>
    <s v="Передача на баланс"/>
    <x v="9"/>
    <n v="4.0004"/>
    <s v="2013_x000a_декабрь"/>
    <s v="СЗАО"/>
    <s v="КП &quot;УГС&quot;"/>
    <m/>
  </r>
  <r>
    <x v="13"/>
    <s v="012-0980_x000a_ДОУ на 280 мест, ул. Радио, вл. 11"/>
    <s v="Передача на баланс"/>
    <x v="8"/>
    <n v="5.0431999999999997"/>
    <s v="2014_x000a_июнь"/>
    <s v="ЗЕЛ.АО"/>
    <s v="КП &quot;УГС&quot;"/>
    <m/>
  </r>
  <r>
    <x v="13"/>
    <s v="012-0417_x000a_ДОУ на 125 мест, район Нагатинский Затон, мкр.11, к.6 *"/>
    <s v="Передача на баланс"/>
    <x v="11"/>
    <n v="2.2658999999999998"/>
    <s v="2012_x000a_апрель"/>
    <s v="ЮАО"/>
    <s v="КП &quot;УГС&quot;"/>
    <m/>
  </r>
  <r>
    <x v="13"/>
    <s v="012-0896_x000a_ДОУ на 220 мест, ул. В. Первомайская, д.67 (на месте сноса здания бывшего  недействующего ДОУ)*"/>
    <s v="Передача на баланс"/>
    <x v="9"/>
    <n v="3.6236000000000002"/>
    <s v="2013_x000a_август"/>
    <s v="ВАО"/>
    <s v="КП &quot;УГС&quot;"/>
    <m/>
  </r>
  <r>
    <x v="13"/>
    <s v="012-2609_x000a_ДОУ на 125 мест со встроенным плавательным бассейном, по адресу Лыковская 2-я ул. вл. 63Б, район Строгино*"/>
    <s v="Передача на баланс"/>
    <x v="11"/>
    <n v="2.2431000000000001"/>
    <s v="2012_x000a_июль"/>
    <s v="СЗАО"/>
    <s v="КП &quot;УГС&quot;"/>
    <m/>
  </r>
  <r>
    <x v="13"/>
    <s v="012-0039_x000a_ДОУ на 220 мест, район Северное Медведково, мкр. 10-10А, корп. 23*"/>
    <s v="Передача на баланс"/>
    <x v="9"/>
    <n v="3.6040000000000001"/>
    <s v="2013_x000a_ноябрь"/>
    <s v="СВАО"/>
    <s v="КП &quot;УГС&quot;"/>
    <m/>
  </r>
  <r>
    <x v="13"/>
    <s v="012-1359_x000a_ДОУ на 220 мест, район Лефортово, ул. Лефортовский вал, д.24А"/>
    <s v="Передача на баланс"/>
    <x v="11"/>
    <n v="3.6273"/>
    <s v="2012_x000a_декабрь"/>
    <s v="ЮВАО"/>
    <s v="КП &quot;УГС&quot;"/>
    <m/>
  </r>
  <r>
    <x v="13"/>
    <s v="012-1543_x000a_ДОУ на 125 мест по адресу: ул. Болотниковская, вл. 52*"/>
    <s v="Передача на баланс"/>
    <x v="11"/>
    <n v="2.2458"/>
    <s v="2012_x000a_декабрь"/>
    <s v="ЮЗАО"/>
    <s v="КП &quot;УГС&quot;"/>
    <m/>
  </r>
  <r>
    <x v="13"/>
    <s v="012-0299_x000a_ДОУ на 220 мест, ул. Нарвская, вл. 1А, корп. 6*"/>
    <s v="Передача на баланс"/>
    <x v="11"/>
    <n v="3.6263000000000001"/>
    <s v="2012_x000a_декабрь"/>
    <s v="САО"/>
    <s v="КП &quot;УГС&quot;"/>
    <m/>
  </r>
  <r>
    <x v="13"/>
    <s v="012-0732_x000a_ДОУ на 125 мест, 1-й Курьяновский проезд, вл. 21, корп. 2 (на месте сноса здания ДОУ № 774)*"/>
    <s v="Передача на баланс"/>
    <x v="11"/>
    <n v="2.2845"/>
    <s v="2012_x000a_август"/>
    <s v="ЮВАО"/>
    <s v="КП &quot;УГС&quot;"/>
    <m/>
  </r>
  <r>
    <x v="13"/>
    <s v="012-2253_x000a_ДОУ на 75 мест по адресу: район Митино, Муравская ул., вл.15-17 (с. Рождествено, к.5)*"/>
    <s v="Передача на баланс"/>
    <x v="11"/>
    <n v="1.6983999999999999"/>
    <s v="2012_x000a_октябрь"/>
    <s v="СЗАО"/>
    <s v="КП &quot;УГС&quot;"/>
    <m/>
  </r>
  <r>
    <x v="13"/>
    <s v="012-1626_x000a_ДОУ на 220 мест, ул. Аллея Жемчуговой, д. 5, корп. 3, 4, района Вешняки*"/>
    <s v="Передача на баланс"/>
    <x v="11"/>
    <n v="3.613"/>
    <s v="2012_x000a_июль"/>
    <s v="ВАО"/>
    <s v="КП &quot;УГС&quot;"/>
    <m/>
  </r>
  <r>
    <x v="13"/>
    <s v="012-2076_x000a_ДОУ на 150 мест, район Куркино, ул. Воротынская, вл. 29*"/>
    <s v="Передача на баланс"/>
    <x v="11"/>
    <n v="2.5796000000000001"/>
    <s v="2012_x000a_ноябрь"/>
    <s v="СЗАО"/>
    <s v="КП &quot;УГС&quot;"/>
    <m/>
  </r>
  <r>
    <x v="13"/>
    <s v="019-0587_x000a_ДОУ на 350 мест с бассейном на месте сноса дошкольного отделения ГБОУ Школа № 1383, Бескудниковский, ул. Дубнинская, д. 9"/>
    <s v="Разработка технологических и технических заданий"/>
    <x v="13"/>
    <n v="5.0199999999999996"/>
    <s v="2023_x000a_декабрь"/>
    <s v="САО"/>
    <s v="КП &quot;УГС&quot;"/>
    <s v="10.12.2023"/>
  </r>
  <r>
    <x v="13"/>
    <s v="012-0832_x000a_ДОУ на 125 мест, Щелковское шоссе, вл. 88, корп.18,  район Северное Измайлово"/>
    <s v="Передача на баланс"/>
    <x v="8"/>
    <n v="1.696"/>
    <s v="2014_x000a_июнь"/>
    <s v="ВАО"/>
    <s v="КП &quot;УГС&quot;"/>
    <m/>
  </r>
  <r>
    <x v="13"/>
    <s v="012-4133_x000a_ДОУ на 125 мест, ул. 3-я Радиаторская, д. 7 (на месте сноса здания ДОУ)"/>
    <s v="Передача на баланс"/>
    <x v="9"/>
    <n v="2.2507999999999999"/>
    <s v="2013_x000a_июнь"/>
    <s v="САО"/>
    <s v="КП &quot;УГС&quot;"/>
    <m/>
  </r>
  <r>
    <x v="13"/>
    <s v="012-0221_x000a_ДОУ на 220 мест, Генерала Глаголева ул., д. 30, корп.6, район Хорошево-Мневники (на месте сноса здания бывшего ведомственного  ДОУ № 1731) *"/>
    <s v="Передача на баланс"/>
    <x v="11"/>
    <n v="2.9510000000000001"/>
    <s v="2012_x000a_май"/>
    <s v="СЗАО"/>
    <s v="КП &quot;УГС&quot;"/>
    <m/>
  </r>
  <r>
    <x v="13"/>
    <s v="012-3803_x000a_ДОУ на 220 мест, на объединенной территории: район Войковский, 5-й Войковский проезд, д.10А (на месте сноса здания ДОУ №637)*"/>
    <s v="Передача на баланс"/>
    <x v="9"/>
    <n v="3.6246"/>
    <s v="2013_x000a_март"/>
    <s v="САО"/>
    <s v="КП &quot;УГС&quot;"/>
    <m/>
  </r>
  <r>
    <x v="13"/>
    <s v="012-2938_x000a_ДОУ на 350 мест, объединенная территория на сносе зданий ДОУ №67, ул. Маршала Тухачевского, д. 39, корп. 2 и ДОУ №125, бульвар Генерала Карбышева, д.17, корп. 2"/>
    <s v="Передача на баланс"/>
    <x v="8"/>
    <n v="5.6889000000000003"/>
    <s v="2014_x000a_декабрь"/>
    <s v="СЗАО"/>
    <s v="КП &quot;УГС&quot;"/>
    <m/>
  </r>
  <r>
    <x v="13"/>
    <s v="012-2436_x000a_ДОУ на 125 мест, район Северное Медведково, мкр.6, к.60 (на месте  сноса здания жилого дома)*"/>
    <s v="Передача на баланс"/>
    <x v="11"/>
    <n v="2.2751000000000001"/>
    <s v="2012_x000a_май"/>
    <s v="СВАО"/>
    <s v="КП &quot;УГС&quot;"/>
    <m/>
  </r>
  <r>
    <x v="13"/>
    <s v="012-3091_x000a_ДОУ на 220 мест, ул. Горчакова, вл.25, район Южное Бутово (на свободной территории) *"/>
    <s v="Передан в эксплуатацию"/>
    <x v="11"/>
    <n v="3.6095000000000002"/>
    <s v="2012_x000a_октябрь"/>
    <s v="ЮЗАО"/>
    <s v="КП &quot;УГС&quot;"/>
    <m/>
  </r>
  <r>
    <x v="13"/>
    <s v="012-0828_x000a_ДОУ на 300 мест, ул. Базовская, вл. 15, корп. 12 (экспериментальный объект)"/>
    <s v="Передача на баланс"/>
    <x v="10"/>
    <n v="4.7747999999999999"/>
    <s v="2015_x000a_май"/>
    <s v="САО"/>
    <s v="КП &quot;УГС&quot;"/>
    <m/>
  </r>
  <r>
    <x v="13"/>
    <s v="012-3580_x000a_ДОУ (дошкольное отделение) на 250 мест ГБОУ города Москвы лицея № 1571 с группой кратковременного пребывания, район Северное Тушино, ул. Свободы, вл. 63"/>
    <s v="Передача на баланс"/>
    <x v="8"/>
    <n v="3.9333999999999998"/>
    <s v="2014_x000a_октябрь"/>
    <s v="СЗАО"/>
    <s v="КП &quot;УГС&quot;"/>
    <m/>
  </r>
  <r>
    <x v="13"/>
    <s v="012-0756_x000a_ДОУ на 150 мест, район Академический, ул. Большая Черемушкинская, вл. 36-38"/>
    <s v="Сдан"/>
    <x v="10"/>
    <n v="2.8929"/>
    <s v="2015_x000a_декабрь"/>
    <s v="ЮЗАО"/>
    <s v="КП &quot;УГС&quot;"/>
    <m/>
  </r>
  <r>
    <x v="13"/>
    <s v="012-1781_x000a_ДОУ на 280 мест, район Головинский, ул. Солнечногорская, д.17а (на месте сноса здания бывшего  недействующего ДОУ)"/>
    <s v="Передача на баланс"/>
    <x v="8"/>
    <n v="5.0804999999999998"/>
    <s v="2014_x000a_август"/>
    <s v="САО"/>
    <s v="КП &quot;УГС&quot;"/>
    <m/>
  </r>
  <r>
    <x v="13"/>
    <s v="014-2193_x000a_ДОУ на 250 мест на территории Федерального бюджетного образовательного учрждения высшего профессионального образования (ФГБОУ ВПО) &quot;Московский государственный университет имени М.В. Ломоносова&quot;"/>
    <s v="Разработка градостроительной документации"/>
    <x v="13"/>
    <n v="3.77"/>
    <s v="2023_x000a_декабрь"/>
    <s v="ЗАО"/>
    <s v="КП &quot;УГС&quot;"/>
    <s v="16.06.2022"/>
  </r>
  <r>
    <x v="13"/>
    <s v="012-2380_x000a_ДОУ на 220 мест на объединенной территории ул. Новогиреевская, вл.6А и 6Б( на месте сноса здания по адресу: вл. И15946А и здания недействующего ДОУ по адресу:вл.6Б"/>
    <s v="Сдан"/>
    <x v="3"/>
    <n v="3.6320000000000001"/>
    <s v="2016_x000a_март"/>
    <s v="ВАО"/>
    <s v="КП &quot;УГС&quot;"/>
    <s v="12.04.2016"/>
  </r>
  <r>
    <x v="13"/>
    <s v="013-0049_x000a_ДОУ на 225 мест, район Некрасовка, Люберецкие поля (1 очередь), кв. 8А, корп. Д8 (на свободной территории)"/>
    <s v="Передача на баланс"/>
    <x v="10"/>
    <n v="4.05"/>
    <s v="2015_x000a_август"/>
    <s v="ЮВАО"/>
    <s v="КП &quot;УГС&quot;"/>
    <m/>
  </r>
  <r>
    <x v="13"/>
    <s v="012-3404_x000a_ДОУ на 280 мест,  район Бескудниковский, мкр.7, корп.11"/>
    <s v="Передача на баланс"/>
    <x v="10"/>
    <n v="5.0716000000000001"/>
    <s v="2015_x000a_июль"/>
    <s v="САО"/>
    <s v="КП &quot;УГС&quot;"/>
    <m/>
  </r>
  <r>
    <x v="13"/>
    <s v="014-0385_x000a_ДОУ на 300 мест, район Молжаниновский, ул. Синявинская, вл. 11 (участок №2)"/>
    <s v="Сдан"/>
    <x v="3"/>
    <n v="5.1181000000000001"/>
    <s v="2016_x000a_май"/>
    <s v="САО"/>
    <s v="КП &quot;УГС&quot;"/>
    <s v="24.05.2016"/>
  </r>
  <r>
    <x v="13"/>
    <s v="014-0343_x000a_ДОУ на 250 мест, район Хорошевский, Хорошевское шоссе, д. 38 (участок № 1), (Ходынский бульвар, участок № 1)"/>
    <s v="Сдан"/>
    <x v="3"/>
    <n v="3.2629000000000001"/>
    <s v="2016_x000a_декабрь"/>
    <s v="САО"/>
    <s v="КП &quot;УГС&quot;"/>
    <s v="27.12.2016"/>
  </r>
  <r>
    <x v="13"/>
    <s v="014-0344_x000a_ДОУ на 250 мест, район Хорошевский, Хорошевское шоссе, д. 38 (участок № 2), (Ходынский бульвар, участок № 2)"/>
    <s v="Передача на баланс"/>
    <x v="3"/>
    <n v="3.9638"/>
    <s v="2016_x000a_июнь"/>
    <s v="САО"/>
    <s v="КП &quot;УГС&quot;"/>
    <s v="30.06.2016"/>
  </r>
  <r>
    <x v="13"/>
    <s v="014-0345_x000a_ДОУ на 150 мест с группой кратковременного пребывания на 20 мест Западное Дегунино мкр. 11-11А"/>
    <s v="Сдан"/>
    <x v="7"/>
    <n v="2.7408000000000001"/>
    <s v="2019_x000a_декабрь"/>
    <s v="САО"/>
    <s v="КП &quot;УГС&quot;"/>
    <s v="31.12.2019"/>
  </r>
  <r>
    <x v="13"/>
    <s v="014-2191_x000a_ДОУ на 125 мест, район Хорошевский, Хорошевское шоссе, вл. 38А"/>
    <s v="Проектирование"/>
    <x v="4"/>
    <n v="2.1549999999999998"/>
    <s v="2021_x000a_ноябрь"/>
    <s v="САО"/>
    <s v="КП &quot;УГС&quot;"/>
    <s v="16.04.2022"/>
  </r>
  <r>
    <x v="13"/>
    <s v="016-0888_x000a_ДОУ на 200 мест, район Ховрино, ул. Левобережная, вл. 4 и 4а (участок № 2)"/>
    <s v="Проектирование"/>
    <x v="6"/>
    <n v="3.0127999999999999"/>
    <s v="2022_x000a_декабрь"/>
    <s v="САО"/>
    <s v="КП &quot;УГС&quot;"/>
    <s v="17.12.2022"/>
  </r>
  <r>
    <x v="13"/>
    <s v="014-1956_x000a_ДОУ на 200 мест, Рязанский район, Васильцовский стан, вл. 8"/>
    <s v="Сдан"/>
    <x v="1"/>
    <n v="2.9091"/>
    <s v="2017_x000a_апрель"/>
    <s v="ЮВАО"/>
    <s v="КП &quot;УГС&quot;"/>
    <s v="29.04.2017"/>
  </r>
  <r>
    <x v="13"/>
    <s v="015-0164_x000a_ДОУ на 200 мест, Дмитровское шоссе, вл. 167, корп. 16А"/>
    <s v="Сдан"/>
    <x v="7"/>
    <n v="3.4780000000000002"/>
    <s v="2019_x000a_декабрь"/>
    <s v="СВАО"/>
    <s v="КП &quot;УГС&quot;"/>
    <s v="25.12.2019"/>
  </r>
  <r>
    <x v="13"/>
    <s v="016-3780_x000a_ДОУ на 125 мест, Южное Чертаново, ул. Кировоградская, вл.25 , стр.1,2"/>
    <s v="Проектирование"/>
    <x v="4"/>
    <n v="2.6"/>
    <s v="2021_x000a_июль"/>
    <s v="ЮАО"/>
    <s v="КП &quot;УГС&quot;"/>
    <s v="24.08.2021"/>
  </r>
  <r>
    <x v="13"/>
    <s v="017-0179_x000a_ДОУ на 275 мест район Некрасовка, кв. 17"/>
    <s v="Проектирование"/>
    <x v="6"/>
    <n v="6.11"/>
    <s v="2022_x000a_декабрь"/>
    <s v="ЮВАО"/>
    <s v="КП &quot;УГС&quot;"/>
    <s v="28.09.2021"/>
  </r>
  <r>
    <x v="13"/>
    <s v="012-3638_x000a_ДОУ на 95 мест со встроенным плавательным бассейном, Дыбенко ул. вл. 26Б, район Ховрино*"/>
    <s v="Передача на баланс"/>
    <x v="9"/>
    <n v="2.4657"/>
    <s v="2013_x000a_октябрь"/>
    <s v="САО"/>
    <s v="КП &quot;УГС&quot;"/>
    <m/>
  </r>
  <r>
    <x v="13"/>
    <s v="017-0181_x000a_ДОУ на 300 мест, район Некрасовка, кв. 17"/>
    <s v="Проектирование"/>
    <x v="6"/>
    <n v="6.67"/>
    <s v="2022_x000a_декабрь"/>
    <s v="ЮВАО"/>
    <s v="КП &quot;УГС&quot;"/>
    <s v="15.12.2021"/>
  </r>
  <r>
    <x v="13"/>
    <s v="014-0389_x000a_Дошкольная образовательная организация на 350 мест, район Некрасовка, кв. 15 (участок 15-4)"/>
    <s v="Проектирование приостановлено"/>
    <x v="13"/>
    <n v="2.7599"/>
    <s v="2023_x000a_декабрь"/>
    <s v="ЮВАО"/>
    <s v="КП &quot;УГС&quot;"/>
    <s v="16.12.2025"/>
  </r>
  <r>
    <x v="13"/>
    <s v="015-0165_x000a_ДОУ на 350 мест, район Некрасовка, кв. 4"/>
    <s v="Сдан"/>
    <x v="2"/>
    <n v="5.0236999999999998"/>
    <s v="2018_x000a_август"/>
    <s v="ЮВАО"/>
    <s v="КП &quot;УГС&quot;"/>
    <s v="31.08.2018"/>
  </r>
  <r>
    <x v="13"/>
    <s v="015-0167_x000a_ДОУ на 150 мест, район Некрасовка, кв. 7"/>
    <s v="Сдан"/>
    <x v="7"/>
    <n v="2.4611999999999998"/>
    <s v="2019_x000a_август"/>
    <s v="ЮВАО"/>
    <s v="КП &quot;УГС&quot;"/>
    <s v="30.08.2019"/>
  </r>
  <r>
    <x v="13"/>
    <s v="015-0543_x000a_ДОУ на 350 мест, Некрасовка, кв. 13"/>
    <s v="Проектирование"/>
    <x v="6"/>
    <n v="5.0199999999999996"/>
    <s v="2022_x000a_декабрь"/>
    <s v="ЮВАО"/>
    <s v="КП &quot;УГС&quot;"/>
    <s v="25.06.2022"/>
  </r>
  <r>
    <x v="13"/>
    <s v="012-3304_x000a_ДОУ на 220 мест, Каширское шоссе, вл.38, к.2, район Москворечье-Сабурово (на месте сноса здания ДОУ № 2273-1,289 га)"/>
    <s v="Передача на баланс"/>
    <x v="8"/>
    <n v="6.5129999999999999"/>
    <s v="2014_x000a_октябрь"/>
    <s v="ЮАО"/>
    <s v="КП &quot;УГС&quot;"/>
    <m/>
  </r>
  <r>
    <x v="13"/>
    <s v="012-2587_x000a_ДОУ на 350 мест, мкр.Загорье, район Бирюлево Восточное"/>
    <s v="Передача на баланс"/>
    <x v="8"/>
    <n v="6.2508999999999997"/>
    <s v="2014_x000a_май"/>
    <s v="ЮАО"/>
    <s v="КП &quot;УГС&quot;"/>
    <m/>
  </r>
  <r>
    <x v="13"/>
    <s v="013-1321_x000a_ДОУ на 200 мест,  район Филевский парк, ул. Тучковская, д. 5, стр. 1 (на месте сноса существующего ДОУ)"/>
    <s v="Сдан"/>
    <x v="3"/>
    <n v="2.8048000000000002"/>
    <s v="2016_x000a_июнь"/>
    <s v="ЗАО"/>
    <s v="КП &quot;УГС&quot;"/>
    <s v="23.06.2016"/>
  </r>
  <r>
    <x v="13"/>
    <s v="013-0980_x000a_ДОУ на 300 мест, пересечение ул. Волынской и ул. Авиаторов"/>
    <s v="Передан в эксплуатацию"/>
    <x v="1"/>
    <n v="4.7801999999999998"/>
    <s v="2017_x000a_ноябрь"/>
    <s v="ЗАО"/>
    <s v="КП &quot;УГС&quot;"/>
    <s v="22.11.2017"/>
  </r>
  <r>
    <x v="13"/>
    <s v="012-3869_x000a_ДОУ на 200 мест, ул. Маршала Новикова, вл. 9"/>
    <s v="Сдан"/>
    <x v="2"/>
    <n v="3.1733500000000001"/>
    <s v="2018_x000a_декабрь"/>
    <s v="СЗАО"/>
    <s v="КП &quot;УГС&quot;"/>
    <s v="30.12.2018"/>
  </r>
  <r>
    <x v="13"/>
    <s v="012-1996_x000a_ДОУ на 125 мест, район Тимирязевский, ул. Дубки, д. 15"/>
    <s v="Сдан"/>
    <x v="2"/>
    <n v="2.1553"/>
    <s v="2018_x000a_декабрь"/>
    <s v="САО"/>
    <s v="КП &quot;УГС&quot;"/>
    <s v="28.12.2018"/>
  </r>
  <r>
    <x v="13"/>
    <s v="012-1191_x000a_ДОУ на 300 мест, Полярная ул., вл.7, к.3 (на месте сноса аварийного здания ДОУ)"/>
    <s v="Передача на баланс"/>
    <x v="8"/>
    <n v="5.2384000000000004"/>
    <s v="2014_x000a_декабрь"/>
    <s v="СВАО"/>
    <s v="КП &quot;УГС&quot;"/>
    <m/>
  </r>
  <r>
    <x v="13"/>
    <s v="015-0540_x000a_ДОУ на 225 мест, Некрасовка, кв. 10"/>
    <s v="Передача на баланс"/>
    <x v="2"/>
    <n v="3.3410000000000002"/>
    <s v="2018_x000a_август"/>
    <s v="ЮВАО"/>
    <s v="КП &quot;УГС&quot;"/>
    <s v="29.08.2018"/>
  </r>
  <r>
    <x v="13"/>
    <s v="012-3532_x000a_ДОУ на 100 мест (на территории  ДОУ по адресу: ул.Ботаническая, д.5А, мкр.52), район Марфино"/>
    <s v="Передача на баланс"/>
    <x v="8"/>
    <n v="2.298"/>
    <s v="2014_x000a_декабрь"/>
    <s v="СВАО"/>
    <s v="КП &quot;УГС&quot;"/>
    <m/>
  </r>
  <r>
    <x v="13"/>
    <s v="012-1228_x000a_ДОУ на 125 мест со встроенным плавательным бассейном,  ул. Каховка вл. 23, квартал 40 корп. 17*"/>
    <s v="Передача на баланс"/>
    <x v="9"/>
    <n v="1.879"/>
    <s v="2013_x000a_октябрь"/>
    <s v="ЮЗАО"/>
    <s v="КП &quot;УГС&quot;"/>
    <m/>
  </r>
  <r>
    <x v="13"/>
    <s v="012-0929_x000a_ДОУ на 220 мест, 15-я Парковая ул., д.22 (на месте сноса  здания ДОУ №542)*"/>
    <s v="Передача на баланс"/>
    <x v="11"/>
    <n v="3.6297000000000001"/>
    <s v="2012_x000a_декабрь"/>
    <s v="ВАО"/>
    <s v="КП &quot;УГС&quot;"/>
    <m/>
  </r>
  <r>
    <x v="13"/>
    <s v="012-3536_x000a_ДОУ на 125 мест, ул.Уткина, район Соколиная гора, д.39б *"/>
    <s v="Передача на баланс"/>
    <x v="11"/>
    <n v="2.2682000000000002"/>
    <s v="2012_x000a_июль"/>
    <s v="ВАО"/>
    <s v="КП &quot;УГС&quot;"/>
    <m/>
  </r>
  <r>
    <x v="13"/>
    <s v="012-1481_x000a_ДОУ на 95 мест, проезд Дежнева, д.8, к.3,  район Южное Медведково (на территории ДОУ № 1606)"/>
    <s v="Передача на баланс"/>
    <x v="8"/>
    <n v="2.4876999999999998"/>
    <s v="2014_x000a_сентябрь"/>
    <s v="СВАО"/>
    <s v="КП &quot;УГС&quot;"/>
    <m/>
  </r>
  <r>
    <x v="13"/>
    <s v="019-0589_x000a_ДОУ на 275 мест, район Хорошево-Мневники, в границах ТПУ &quot;Мневники&quot;"/>
    <s v="Разработка градостроительной документации"/>
    <x v="6"/>
    <n v="6.11"/>
    <s v="2022_x000a_декабрь"/>
    <s v="СЗАО"/>
    <s v="КП &quot;УГС&quot;"/>
    <s v="07.04.2023"/>
  </r>
  <r>
    <x v="13"/>
    <s v="019-0588_x000a_ДОУ на 125 мест, район Соколиная Гора, ул. Мироновская, возле д. 46"/>
    <s v="Разработка градостроительной документации"/>
    <x v="6"/>
    <n v="2.16"/>
    <s v="2022_x000a_декабрь"/>
    <s v="ВАО"/>
    <s v="КП &quot;УГС&quot;"/>
    <s v="31.05.2023"/>
  </r>
  <r>
    <x v="6"/>
    <s v="019-0568_x000a_Гаражи, расположенные в промзоне Руднево"/>
    <s v="Разработка градостроительной документации"/>
    <x v="13"/>
    <n v="266.8"/>
    <s v="2023_x000a_декабрь"/>
    <s v="ВАО"/>
    <s v="КП &quot;УГС&quot;"/>
    <s v="26.12.2023"/>
  </r>
  <r>
    <x v="6"/>
    <s v="014-0407_x000a_Административное здание, район Раменки"/>
    <s v="Сдан"/>
    <x v="7"/>
    <n v="11.6815"/>
    <s v="2019_x000a_декабрь"/>
    <s v="ЗАО"/>
    <s v="КП &quot;УГС&quot;"/>
    <s v="19.12.2019"/>
  </r>
  <r>
    <x v="6"/>
    <s v="016-3789_x000a_Административное здание со сносом существующих строений по адресу: ул. Каланчевская, д. 43, стр. 1-1а"/>
    <s v="Сдан"/>
    <x v="2"/>
    <n v="19.760000000000002"/>
    <s v="2018_x000a_август"/>
    <s v="ЦАО"/>
    <s v="КП &quot;УГС&quot;"/>
    <s v="10.08.2018"/>
  </r>
  <r>
    <x v="6"/>
    <s v="017-0345_x000a_Административное здание со сносом существующих строений по адресу: ул. Б. Черкизовская, д.12, стр.1, 1А, 2, 3, 4, 7"/>
    <s v="Сдан"/>
    <x v="7"/>
    <n v="19.683499999999999"/>
    <s v="2019_x000a_декабрь"/>
    <s v="ВАО"/>
    <s v="КП &quot;УГС&quot;"/>
    <s v="30.12.2019"/>
  </r>
  <r>
    <x v="5"/>
    <s v="019-0708_x000a_Некрасовка, Люберецкие поля аэрации, кв. 17, корп.11в"/>
    <s v="Проектирование"/>
    <x v="4"/>
    <n v="15.06"/>
    <s v="2021_x000a_декабрь"/>
    <s v="ЮВАО"/>
    <s v="КП &quot;УГС&quot;"/>
    <s v="06.02.2022"/>
  </r>
  <r>
    <x v="5"/>
    <s v="019-0707_x000a_Некрасовка, Люберецкие поля аэрации, кв. 17, корп.11б"/>
    <s v="Проектирование"/>
    <x v="4"/>
    <n v="20.14"/>
    <s v="2021_x000a_декабрь"/>
    <s v="ЮВАО"/>
    <s v="КП &quot;УГС&quot;"/>
    <s v="06.01.2022"/>
  </r>
  <r>
    <x v="5"/>
    <s v="019-0706_x000a_Некрасовка, Люберецкие поля аэрации, кв. 17, корп.11а"/>
    <s v="Проектирование"/>
    <x v="4"/>
    <n v="15.02"/>
    <s v="2021_x000a_декабрь"/>
    <s v="ЮВАО"/>
    <s v="КП &quot;УГС&quot;"/>
    <s v="06.12.2021"/>
  </r>
  <r>
    <x v="4"/>
    <s v="019-0662_x000a_Больница с родильным домом, поселок Коммунарка поселение Сосенское (2-я очередь) Комплекс лучевой терапии"/>
    <s v="Проектирование"/>
    <x v="6"/>
    <n v="4.5"/>
    <s v="2022_x000a_декабрь"/>
    <s v="ТиНАО"/>
    <s v="КП &quot;УГС&quot;"/>
    <s v="06.12.2022"/>
  </r>
  <r>
    <x v="4"/>
    <s v="019-0661_x000a_Больница с родильным домом, поселок Коммунарка поселение Сосенское (2-я очередь) Подстанция скорой помощи"/>
    <s v="В строительстве"/>
    <x v="5"/>
    <n v="2.1419999999999999"/>
    <s v="2020_x000a_декабрь"/>
    <s v="ТиНАО"/>
    <s v="КП &quot;УГС&quot;"/>
    <s v="02.12.2020"/>
  </r>
  <r>
    <x v="4"/>
    <s v="019-0660_x000a_Больница с родильным домом, поселок Коммунарка поселение Сосенское (2-я очередь) Инфекционный корпус"/>
    <s v="В строительстве"/>
    <x v="4"/>
    <n v="12.66"/>
    <s v="2021_x000a_декабрь"/>
    <s v="ТиНАО"/>
    <s v="КП &quot;УГС&quot;"/>
    <s v="11.12.2021"/>
  </r>
  <r>
    <x v="4"/>
    <s v="019-0659_x000a_Больница с родильным домом, поселок Коммунарка поселение Сосенское (2-я очередь) Амбулаторно- поликлинический корпус"/>
    <s v="В строительстве"/>
    <x v="4"/>
    <n v="8.3450000000000006"/>
    <s v="2021_x000a_декабрь"/>
    <s v="ТиНАО"/>
    <s v="КП &quot;УГС&quot;"/>
    <s v="09.12.2021"/>
  </r>
  <r>
    <x v="4"/>
    <s v="019-0658_x000a_Больница с родильным домом, поселок Коммунарка поселение Сосенское (2-я очередь) Родильный дом"/>
    <s v="В строительстве"/>
    <x v="4"/>
    <n v="22.42"/>
    <s v="2021_x000a_декабрь"/>
    <s v="ТиНАО"/>
    <s v="КП &quot;УГС&quot;"/>
    <s v="29.12.2021"/>
  </r>
  <r>
    <x v="4"/>
    <s v="019-0657_x000a_Больница с родильным домом, поселок Коммунарка поселение Сосенское (2-я очередь) Детский корпус"/>
    <s v="В строительстве"/>
    <x v="4"/>
    <n v="24.213000000000001"/>
    <s v="2021_x000a_декабрь"/>
    <s v="ТиНАО"/>
    <s v="КП &quot;УГС&quot;"/>
    <s v="21.12.2021"/>
  </r>
  <r>
    <x v="5"/>
    <s v="017-0240_x000a_Некрасовка, Люберецкие поля аэрации, кв. 17, корп.10"/>
    <s v="Сдан"/>
    <x v="7"/>
    <n v="12.634399999999999"/>
    <s v="2019_x000a_август"/>
    <s v="ЮВАО"/>
    <s v="КП &quot;УГС&quot;"/>
    <s v="23.08.2019"/>
  </r>
  <r>
    <x v="5"/>
    <s v="017-0239_x000a_Некрасовка, Люберецкие поля аэрации, кв. 17, корп.9"/>
    <s v="Сдан"/>
    <x v="7"/>
    <n v="18.007999999999999"/>
    <s v="2019_x000a_август"/>
    <s v="ЮВАО"/>
    <s v="КП &quot;УГС&quot;"/>
    <s v="12.08.2019"/>
  </r>
  <r>
    <x v="5"/>
    <s v="017-0238_x000a_Некрасовка, Люберецкие поля аэрации, кв. 17, корп.8"/>
    <s v="Сдан"/>
    <x v="7"/>
    <n v="18.007999999999999"/>
    <s v="2019_x000a_август"/>
    <s v="ЮВАО"/>
    <s v="КП &quot;УГС&quot;"/>
    <s v="16.08.2019"/>
  </r>
  <r>
    <x v="5"/>
    <s v="017-0237_x000a_Некрасовка, Люберецкие поля аэрации, кв. 17, корп.7"/>
    <s v="Сдан"/>
    <x v="7"/>
    <n v="20.2637"/>
    <s v="2019_x000a_август"/>
    <s v="ЮВАО"/>
    <s v="КП &quot;УГС&quot;"/>
    <s v="29.08.2019"/>
  </r>
  <r>
    <x v="5"/>
    <s v="017-0236_x000a_Некрасовка, Люберецкие поля аэрации, кв. 17, корп.6б"/>
    <s v="Сдан"/>
    <x v="7"/>
    <n v="56.504899999999999"/>
    <s v="2019_x000a_июнь"/>
    <s v="ЮВАО"/>
    <s v="КП &quot;УГС&quot;"/>
    <s v="11.06.2019"/>
  </r>
  <r>
    <x v="5"/>
    <s v="017-0235_x000a_Некрасовка, Люберецкие поля аэрации, кв. 17, корп.6а"/>
    <s v="Сдан"/>
    <x v="7"/>
    <n v="10.988099999999999"/>
    <s v="2019_x000a_июнь"/>
    <s v="ЮВАО"/>
    <s v="КП &quot;УГС&quot;"/>
    <s v="11.06.2019"/>
  </r>
  <r>
    <x v="5"/>
    <s v="017-0234_x000a_Некрасовка, Люберецкие поля аэрации, кв. 17, корп.5в"/>
    <s v="Сдан"/>
    <x v="7"/>
    <n v="16.388999999999999"/>
    <s v="2019_x000a_июнь"/>
    <s v="ЮВАО"/>
    <s v="КП &quot;УГС&quot;"/>
    <s v="11.06.2019"/>
  </r>
  <r>
    <x v="5"/>
    <s v="017-0233_x000a_Некрасовка, Люберецкие поля аэрации, кв. 17, корп.5б"/>
    <s v="Сдан"/>
    <x v="7"/>
    <n v="31.298400000000001"/>
    <s v="2019_x000a_июнь"/>
    <s v="ЮВАО"/>
    <s v="КП &quot;УГС&quot;"/>
    <s v="11.06.2019"/>
  </r>
  <r>
    <x v="5"/>
    <s v="017-0232_x000a_Некрасовка, Люберецкие поля аэрации, кв. 17, корп.5а"/>
    <s v="Сдан"/>
    <x v="7"/>
    <n v="12.2324"/>
    <s v="2019_x000a_июнь"/>
    <s v="ЮВАО"/>
    <s v="КП &quot;УГС&quot;"/>
    <s v="11.06.2019"/>
  </r>
  <r>
    <x v="5"/>
    <s v="017-0231_x000a_Некрасовка, Люберецкие поля аэрации, кв. 17, корп.4в"/>
    <s v="Сдан"/>
    <x v="7"/>
    <n v="15.36"/>
    <s v="2019_x000a_декабрь"/>
    <s v="ЮВАО"/>
    <s v="КП &quot;УГС&quot;"/>
    <s v="27.12.2019"/>
  </r>
  <r>
    <x v="5"/>
    <s v="017-0230_x000a_Некрасовка, Люберецкие поля аэрации, кв. 17, корп.4б"/>
    <s v="Сдан"/>
    <x v="7"/>
    <n v="29.782"/>
    <s v="2019_x000a_декабрь"/>
    <s v="ЮВАО"/>
    <s v="КП &quot;УГС&quot;"/>
    <s v="31.12.2019"/>
  </r>
  <r>
    <x v="5"/>
    <s v="017-0229_x000a_Некрасовка, Люберецкие поля аэрации, кв. 17, корп.4а"/>
    <s v="Сдан"/>
    <x v="7"/>
    <n v="12.2324"/>
    <s v="2019_x000a_декабрь"/>
    <s v="ЮВАО"/>
    <s v="КП &quot;УГС&quot;"/>
    <s v="31.12.2019"/>
  </r>
  <r>
    <x v="5"/>
    <s v="017-0228_x000a_Некрасовка, Люберецкие поля аэрации, кв. 17, корп.3б"/>
    <s v="Сдан"/>
    <x v="7"/>
    <n v="13.0146"/>
    <s v="2019_x000a_декабрь"/>
    <s v="ЮВАО"/>
    <s v="КП &quot;УГС&quot;"/>
    <s v="25.12.2019"/>
  </r>
  <r>
    <x v="5"/>
    <s v="017-0227_x000a_Некрасовка, Люберецкие поля аэрации, кв. 17, корп.3а"/>
    <s v="Сдан"/>
    <x v="7"/>
    <n v="9.2756000000000007"/>
    <s v="2019_x000a_декабрь"/>
    <s v="ЮВАО"/>
    <s v="КП &quot;УГС&quot;"/>
    <s v="25.12.2019"/>
  </r>
  <r>
    <x v="5"/>
    <s v="017-0226_x000a_Некрасовка, Люберецкие поля аэрации, кв. 17, корп.2б"/>
    <s v="Сдан"/>
    <x v="7"/>
    <n v="10.988099999999999"/>
    <s v="2019_x000a_декабрь"/>
    <s v="ЮВАО"/>
    <s v="КП &quot;УГС&quot;"/>
    <s v="25.12.2019"/>
  </r>
  <r>
    <x v="5"/>
    <s v="017-0225_x000a_Некрасовка, Люберецкие поля аэрации, кв. 17, корп.2а"/>
    <s v="Сдан"/>
    <x v="7"/>
    <n v="17.604700000000001"/>
    <s v="2019_x000a_декабрь"/>
    <s v="ЮВАО"/>
    <s v="КП &quot;УГС&quot;"/>
    <s v="27.12.2019"/>
  </r>
  <r>
    <x v="5"/>
    <s v="017-0224_x000a_Некрасовка, Люберецкие поля аэрации, кв. 17, корп.1"/>
    <s v="Сдан"/>
    <x v="7"/>
    <n v="28.644400000000001"/>
    <s v="2019_x000a_декабрь"/>
    <s v="ЮВАО"/>
    <s v="КП &quot;УГС&quot;"/>
    <s v="31.12.2019"/>
  </r>
  <r>
    <x v="5"/>
    <s v="015-0088_x000a_улица Мнёвники, вл. 15,11, Демьяна Бедного ул., вл.5 (К-12; К-13-14) Жилой комплекс со встроенно-пристроенными помещениями общественного назначения без подземной автостоянки Город"/>
    <s v="Передача на баланс"/>
    <x v="8"/>
    <n v="19.786799999999999"/>
    <s v="2014_x000a_май"/>
    <s v="СЗАО"/>
    <s v="КП &quot;УГС&quot;"/>
    <m/>
  </r>
  <r>
    <x v="10"/>
    <s v="014-1965_x000a_Жилой дом, Бутырский, мкр.78, корп. 71А 2 этап (гараж)"/>
    <s v="Сдан"/>
    <x v="3"/>
    <n v="0"/>
    <s v="2016_x000a_апрель"/>
    <s v="СВАО"/>
    <s v="КП &quot;УГС&quot;"/>
    <s v="31.05.2016"/>
  </r>
  <r>
    <x v="5"/>
    <s v="013-1535_x000a_Жилой дом ул. Базовская, вл.15, корп. 9"/>
    <s v="Передача на баланс"/>
    <x v="9"/>
    <n v="15.587"/>
    <s v="2013_x000a_декабрь"/>
    <s v="САО"/>
    <s v="КП &quot;УГС&quot;"/>
    <m/>
  </r>
  <r>
    <x v="5"/>
    <s v="013-1534_x000a_Жилой дом Ул. Базовская., вл.15, корп. 9А"/>
    <s v="Сдан"/>
    <x v="10"/>
    <n v="19.751000000000001"/>
    <s v="2015_x000a_декабрь"/>
    <s v="САО"/>
    <s v="КП &quot;УГС&quot;"/>
    <m/>
  </r>
  <r>
    <x v="5"/>
    <s v="013-1138_x000a_Жилой дом, Кунцево, кв.18, к.4"/>
    <s v="Передача на баланс"/>
    <x v="9"/>
    <n v="11.8651"/>
    <s v="2013_x000a_декабрь"/>
    <s v="ЗАО"/>
    <s v="КП &quot;УГС&quot;"/>
    <m/>
  </r>
  <r>
    <x v="5"/>
    <s v="012-3731_x000a_Жилой дом, район Некрасовка, территория иловых площадок Люберецкой станции аэрации (1 очередь строительства), кв. 12А, корп. 6"/>
    <s v="Списано"/>
    <x v="11"/>
    <n v="11.935"/>
    <s v="2012_x000a_декабрь"/>
    <s v="ЮВАО"/>
    <s v="КП &quot;УГС&quot;"/>
    <m/>
  </r>
  <r>
    <x v="5"/>
    <s v="012-3506_x000a_Жилой дом, район Некрасовка территория иловых площадок Люберецкой станции аэрации (1-я очередь строительства), кв. 12А, корп.5"/>
    <s v="Списано"/>
    <x v="11"/>
    <n v="22.187999999999999"/>
    <s v="2012_x000a_декабрь"/>
    <s v="ЮВАО"/>
    <s v="КП &quot;УГС&quot;"/>
    <m/>
  </r>
  <r>
    <x v="5"/>
    <s v="012-3338_x000a_Жилой дом, Люберецкие поля аэрации, кв. 8, корп. 7 (1 очередь)"/>
    <s v="Списано"/>
    <x v="11"/>
    <n v="9.07"/>
    <s v="2012_x000a_декабрь"/>
    <s v="ЮВАО"/>
    <s v="КП &quot;УГС&quot;"/>
    <m/>
  </r>
  <r>
    <x v="5"/>
    <s v="012-3251_x000a_Жилой дом с инженерными коммуникациями, благоустройством территории, район Коньково, кв. 44-47, корп.16"/>
    <s v="Передача на баланс"/>
    <x v="10"/>
    <n v="31.938600000000001"/>
    <s v="2015_x000a_август"/>
    <s v="ЮЗАО"/>
    <s v="КП &quot;УГС&quot;"/>
    <m/>
  </r>
  <r>
    <x v="5"/>
    <s v="012-2923_x000a_Жилой дом с 1-ым нежилым этажом и подземной автостоянкой (ГР6), инженерными сетями и благоустройством территории город Зеленоград,  Крюково, мкр. 20, корп.2037"/>
    <s v="Списано"/>
    <x v="9"/>
    <n v="14.356999999999999"/>
    <s v="2013_x000a_июнь"/>
    <s v="ЗЕЛ.АО"/>
    <s v="КП &quot;УГС&quot;"/>
    <m/>
  </r>
  <r>
    <x v="5"/>
    <s v="012-2881_x000a_Жилой дом, Люберецкие поля аэрации, кв. 8, корп. 5 (1 очередь)"/>
    <s v="Списано"/>
    <x v="11"/>
    <n v="9.0765999999999991"/>
    <s v="2012_x000a_декабрь"/>
    <s v="ЮВАО"/>
    <s v="КП &quot;УГС&quot;"/>
    <m/>
  </r>
  <r>
    <x v="5"/>
    <s v="012-2796_x000a_Жилой дом,  район Некрасовка, территория иловых площадок Люберецкой станции аэрации (1 очередь строительства), кв. 12А, корп. 1"/>
    <s v="Списано"/>
    <x v="11"/>
    <n v="10.717499999999999"/>
    <s v="2012_x000a_декабрь"/>
    <s v="ЮВАО"/>
    <s v="КП &quot;УГС&quot;"/>
    <m/>
  </r>
  <r>
    <x v="5"/>
    <s v="012-2045_x000a_Жилой дом, Люберецкие поля аэрации, кв. 8, корп. 8 (1 очередь)"/>
    <s v="Передача на баланс"/>
    <x v="11"/>
    <n v="15.1135"/>
    <s v="2012_x000a_декабрь"/>
    <s v="ЮВАО"/>
    <s v="КП &quot;УГС&quot;"/>
    <m/>
  </r>
  <r>
    <x v="5"/>
    <s v="012-2032_x000a_Жилой дом, Люберецкие поля аэрации, кв. 8, корп. 4 (1 очередь)"/>
    <s v="Передан в эксплуатацию"/>
    <x v="11"/>
    <n v="15.835599999999999"/>
    <s v="2012_x000a_декабрь"/>
    <s v="ЮВАО"/>
    <s v="КП &quot;УГС&quot;"/>
    <m/>
  </r>
  <r>
    <x v="5"/>
    <s v="012-1940_x000a_Жилой дом, район Некрасовка, территория иловых площадок Люберецкой станции аэрации (1 очередь строительства), кв.12А, корп. 2"/>
    <s v="Списано"/>
    <x v="11"/>
    <n v="20.398399999999999"/>
    <s v="2012_x000a_декабрь"/>
    <s v="ЮВАО"/>
    <s v="КП &quot;УГС&quot;"/>
    <m/>
  </r>
  <r>
    <x v="5"/>
    <s v="012-1932_x000a_Жилой дом, район Бескудниковский, мкр. 7, корп. 9"/>
    <s v="Передача на баланс"/>
    <x v="8"/>
    <n v="25.343399999999999"/>
    <s v="2014_x000a_декабрь"/>
    <s v="САО"/>
    <s v="КП &quot;УГС&quot;"/>
    <m/>
  </r>
  <r>
    <x v="5"/>
    <s v="012-1922_x000a_Жилой дом, Люберецкие поля аэрации, кв. 8, корп. 6 (1 очередь)"/>
    <s v="Передача на баланс"/>
    <x v="11"/>
    <n v="15.2409"/>
    <s v="2012_x000a_декабрь"/>
    <s v="ЮВАО"/>
    <s v="КП &quot;УГС&quot;"/>
    <m/>
  </r>
  <r>
    <x v="5"/>
    <s v="012-1032_x000a_Жилой дом, район Некрасовка,  территория иловых площадок Люберецкой станции аэрации (1 очередь строительства), кв.12А, корп. 4"/>
    <s v="Списано"/>
    <x v="11"/>
    <n v="17.311599999999999"/>
    <s v="2012_x000a_декабрь"/>
    <s v="ЮВАО"/>
    <s v="КП &quot;УГС&quot;"/>
    <m/>
  </r>
  <r>
    <x v="5"/>
    <s v="012-1002_x000a_Жилой дом, район Некрасовка, территория иловых площадок Люберецкой станции аэрации (1 очередь строительства), кв. 12А, корп. 3"/>
    <s v="Списано"/>
    <x v="11"/>
    <n v="23.071999999999999"/>
    <s v="2012_x000a_декабрь"/>
    <s v="ЮВАО"/>
    <s v="КП &quot;УГС&quot;"/>
    <m/>
  </r>
  <r>
    <x v="5"/>
    <s v="012-0322_x000a_Жилой дом с инженерными сетями, благоустройством и озеленением территории, район Гольяново, кв.1-2, корп.3"/>
    <s v="Сдан"/>
    <x v="3"/>
    <n v="12.895899999999999"/>
    <s v="2016_x000a_январь"/>
    <s v="ВАО"/>
    <s v="КП &quot;УГС&quot;"/>
    <s v="10.08.2016"/>
  </r>
  <r>
    <x v="5"/>
    <s v="012-0314_x000a_Жилой дом, район Бескудниковский, мкр. 7, корп. 7-8"/>
    <s v="Передача на баланс"/>
    <x v="8"/>
    <n v="46.076000000000001"/>
    <s v="2014_x000a_декабрь"/>
    <s v="САО"/>
    <s v="КП &quot;УГС&quot;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A897E-5FB2-4A9F-9B29-7452DC713B64}" name="Сводная таблица5" cacheId="2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C14:S29" firstHeaderRow="1" firstDataRow="2" firstDataCol="1"/>
  <pivotFields count="9">
    <pivotField axis="axisRow" dataField="1" multipleItemSelectionAllowed="1" showAll="0">
      <items count="15">
        <item h="1" x="0"/>
        <item x="9"/>
        <item x="10"/>
        <item x="6"/>
        <item x="1"/>
        <item x="5"/>
        <item x="4"/>
        <item x="2"/>
        <item x="7"/>
        <item x="13"/>
        <item x="11"/>
        <item x="12"/>
        <item x="3"/>
        <item x="8"/>
        <item t="default"/>
      </items>
    </pivotField>
    <pivotField showAll="0"/>
    <pivotField showAll="0"/>
    <pivotField axis="axisCol" multipleItemSelectionAllowed="1" showAll="0">
      <items count="17">
        <item h="1" x="0"/>
        <item x="15"/>
        <item x="11"/>
        <item x="9"/>
        <item x="8"/>
        <item x="10"/>
        <item x="3"/>
        <item x="1"/>
        <item x="2"/>
        <item x="7"/>
        <item x="5"/>
        <item x="4"/>
        <item x="6"/>
        <item x="13"/>
        <item x="12"/>
        <item x="1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Количество по полю Атрибут:_x000a_отрасль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U760"/>
  <sheetViews>
    <sheetView tabSelected="1" zoomScale="115" zoomScaleNormal="115" workbookViewId="0">
      <selection activeCell="D7" sqref="D7"/>
    </sheetView>
  </sheetViews>
  <sheetFormatPr defaultRowHeight="12.75" x14ac:dyDescent="0.2"/>
  <cols>
    <col min="1" max="1" width="4.140625" style="64" customWidth="1"/>
    <col min="2" max="2" width="9.140625" style="64"/>
    <col min="3" max="3" width="37.42578125" style="64" bestFit="1" customWidth="1"/>
    <col min="4" max="4" width="22" style="64" bestFit="1" customWidth="1"/>
    <col min="5" max="5" width="5.5703125" style="64" bestFit="1" customWidth="1"/>
    <col min="6" max="6" width="5" style="64" bestFit="1" customWidth="1"/>
    <col min="7" max="7" width="6.5703125" style="64" bestFit="1" customWidth="1"/>
    <col min="8" max="8" width="5" style="64" bestFit="1" customWidth="1"/>
    <col min="9" max="9" width="5.5703125" style="64" bestFit="1" customWidth="1"/>
    <col min="10" max="10" width="5" style="64" bestFit="1" customWidth="1"/>
    <col min="11" max="11" width="6.5703125" style="64" bestFit="1" customWidth="1"/>
    <col min="12" max="18" width="5" style="64" bestFit="1" customWidth="1"/>
    <col min="19" max="21" width="11.7109375" style="64" bestFit="1" customWidth="1"/>
    <col min="22" max="16384" width="9.140625" style="64"/>
  </cols>
  <sheetData>
    <row r="1" spans="1:21" s="62" customFormat="1" x14ac:dyDescent="0.2">
      <c r="A1" s="62" t="s">
        <v>1303</v>
      </c>
      <c r="B1" s="62" t="s">
        <v>1304</v>
      </c>
    </row>
    <row r="2" spans="1:21" s="62" customFormat="1" x14ac:dyDescent="0.2">
      <c r="A2" s="62" t="s">
        <v>1305</v>
      </c>
      <c r="B2" s="62" t="s">
        <v>1306</v>
      </c>
    </row>
    <row r="3" spans="1:21" s="63" customFormat="1" ht="11.25" customHeight="1" x14ac:dyDescent="0.2"/>
    <row r="4" spans="1:21" s="62" customFormat="1" x14ac:dyDescent="0.2">
      <c r="A4" s="62" t="s">
        <v>1296</v>
      </c>
      <c r="B4" s="62" t="s">
        <v>1297</v>
      </c>
    </row>
    <row r="5" spans="1:21" s="63" customFormat="1" x14ac:dyDescent="0.2"/>
    <row r="6" spans="1:21" x14ac:dyDescent="0.2">
      <c r="C6" s="141" t="s">
        <v>1298</v>
      </c>
      <c r="D6" s="170">
        <v>2018</v>
      </c>
      <c r="E6" s="170"/>
      <c r="F6" s="141">
        <v>2019</v>
      </c>
      <c r="G6" s="141"/>
      <c r="H6" s="141">
        <v>2020</v>
      </c>
      <c r="I6" s="141"/>
      <c r="J6" s="141" t="s">
        <v>1299</v>
      </c>
      <c r="K6" s="141"/>
    </row>
    <row r="7" spans="1:21" ht="25.5" x14ac:dyDescent="0.2">
      <c r="C7" s="141"/>
      <c r="D7" s="61" t="s">
        <v>1301</v>
      </c>
      <c r="E7" s="61" t="s">
        <v>1302</v>
      </c>
      <c r="F7" s="61" t="s">
        <v>1301</v>
      </c>
      <c r="G7" s="61" t="s">
        <v>1302</v>
      </c>
      <c r="H7" s="61" t="s">
        <v>1301</v>
      </c>
      <c r="I7" s="61" t="s">
        <v>1302</v>
      </c>
      <c r="J7" s="61" t="s">
        <v>1301</v>
      </c>
      <c r="K7" s="61" t="s">
        <v>1302</v>
      </c>
    </row>
    <row r="8" spans="1:21" x14ac:dyDescent="0.2">
      <c r="C8" s="65" t="s">
        <v>43</v>
      </c>
      <c r="D8" s="66">
        <f>COUNTIFS('Общий перечень'!$A$3:$A$634,C8,'Общий перечень'!$F$3:$F$634,"*2018*")</f>
        <v>19</v>
      </c>
      <c r="E8" s="67">
        <f>SUMIFS('Общий перечень'!$E$3:$E$634,'Общий перечень'!$A$3:$A$634,C8,'Общий перечень'!$F$3:$F$634,"*2018*")</f>
        <v>398.85919000000001</v>
      </c>
      <c r="F8" s="66">
        <f>COUNTIFS('Общий перечень'!$A$3:$A$634,C8,'Общий перечень'!$F$3:$F$634,"*2019*")</f>
        <v>41</v>
      </c>
      <c r="G8" s="67">
        <f>SUMIFS('Общий перечень'!$E$3:$E$634,'Общий перечень'!$A$3:$A$634,C8,'Общий перечень'!$F$3:$F$634,"*2019*")</f>
        <v>1086.9535600000002</v>
      </c>
      <c r="H8" s="66">
        <f>COUNTIFS('Общий перечень'!$A$3:$A$634,C8,'Общий перечень'!$F$3:$F$634,"*2020*")</f>
        <v>22</v>
      </c>
      <c r="I8" s="67">
        <f>SUMIFS('Общий перечень'!$E$3:$E$634,'Общий перечень'!$A$3:$A$634,C8,'Общий перечень'!$F$3:$F$634,"*2020*")</f>
        <v>555.16417999999999</v>
      </c>
      <c r="J8" s="66">
        <f>COUNTIFS('Общий перечень'!$A$3:$A$634,C8,'Общий перечень'!$F$3:$F$634,"*2021*") + COUNTIFS('Общий перечень'!$A$3:$A$634,C8,'Общий перечень'!$F$3:$F$634,"*2022*") + COUNTIFS('Общий перечень'!$A$3:$A$634,C8,'Общий перечень'!$F$3:$F$634,"*2023*") + COUNTIFS('Общий перечень'!$A$3:$A$634,C8,'Общий перечень'!$F$3:$F$634,"*2024*") + COUNTIFS('Общий перечень'!$A$3:$A$634,C8,'Общий перечень'!$F$3:$F$634,"*2025*")</f>
        <v>43</v>
      </c>
      <c r="K8" s="67">
        <f>SUMIFS('Общий перечень'!$E$3:$E$634, 'Общий перечень'!$A$3:$A$634, C8, 'Общий перечень'!$F$3:$F$634, "*2021*") +
 SUMIFS('Общий перечень'!$E$3:$E$634, 'Общий перечень'!$A$3:$A$634, C8, 'Общий перечень'!$F$3:$F$634, "*2022*") +
 SUMIFS('Общий перечень'!$E$3:$E$634, 'Общий перечень'!$A$3:$A$634, C8, 'Общий перечень'!$F$3:$F$634, "*2023*") +
 SUMIFS('Общий перечень'!$E$3:$E$634, 'Общий перечень'!$A$3:$A$634, C8, 'Общий перечень'!$F$3:$F$634, "*2024*") +
 SUMIFS('Общий перечень'!$E$3:$E$634, 'Общий перечень'!$A$3:$A$634, C8, 'Общий перечень'!$F$3:$F$634, "*2025*")</f>
        <v>1708.2774399999996</v>
      </c>
      <c r="L8" s="64">
        <f>SUMPRODUCT(('Общий перечень'!$A$3:$A$634 = C8) * (--(ISNUMBER( SEARCH({"*2021*","*2022*","*2023*","*2024*","*2025*"}, 'Общий перечень'!$F$3:$F$634)))))</f>
        <v>43</v>
      </c>
      <c r="M8" s="64">
        <f>SUMPRODUCT(('Общий перечень'!$E$3:$E$634) * ('Общий перечень'!$A$3:$A$634 = C8) * (--(ISNUMBER( SEARCH({"*2021*","*2022*","*2023*","*2024*","*2025*"}, 'Общий перечень'!$F$3:$F$634)))))</f>
        <v>1708.2774399999998</v>
      </c>
    </row>
    <row r="9" spans="1:21" x14ac:dyDescent="0.2">
      <c r="C9" s="65" t="s">
        <v>118</v>
      </c>
      <c r="D9" s="66">
        <f>COUNTIFS('Общий перечень'!$A$3:$A$634,C9,'Общий перечень'!$F$3:$F$634,"*2018*")</f>
        <v>13</v>
      </c>
      <c r="E9" s="67">
        <f>SUMIFS('Общий перечень'!$E$3:$E$634,'Общий перечень'!$A$3:$A$634,C9,'Общий перечень'!$F$3:$F$634,"*2018*")</f>
        <v>88.067729999999997</v>
      </c>
      <c r="F9" s="66">
        <f>COUNTIFS('Общий перечень'!$A$3:$A$634,C9,'Общий перечень'!$F$3:$F$634,"*2019*")</f>
        <v>9</v>
      </c>
      <c r="G9" s="67">
        <f>SUMIFS('Общий перечень'!$E$3:$E$634,'Общий перечень'!$A$3:$A$634,C9,'Общий перечень'!$F$3:$F$634,"*2019*")</f>
        <v>72.198900000000009</v>
      </c>
      <c r="H9" s="66">
        <f>COUNTIFS('Общий перечень'!$A$3:$A$634,C9,'Общий перечень'!$F$3:$F$634,"*2020*")</f>
        <v>15</v>
      </c>
      <c r="I9" s="67">
        <f>SUMIFS('Общий перечень'!$E$3:$E$634,'Общий перечень'!$A$3:$A$634,C9,'Общий перечень'!$F$3:$F$634,"*2020*")</f>
        <v>116.20542999999999</v>
      </c>
      <c r="J9" s="66">
        <f>COUNTIFS('Общий перечень'!$A$3:$A$634,C9,'Общий перечень'!$F$3:$F$634,"*2021*") + COUNTIFS('Общий перечень'!$A$3:$A$634,C9,'Общий перечень'!$F$3:$F$634,"*2022*") + COUNTIFS('Общий перечень'!$A$3:$A$634,C9,'Общий перечень'!$F$3:$F$634,"*2023*") + COUNTIFS('Общий перечень'!$A$3:$A$634,C9,'Общий перечень'!$F$3:$F$634,"*2024*") + COUNTIFS('Общий перечень'!$A$3:$A$634,C9,'Общий перечень'!$F$3:$F$634,"*2025*")</f>
        <v>61</v>
      </c>
      <c r="K9" s="67">
        <f>SUMIFS('Общий перечень'!$E$3:$E$634, 'Общий перечень'!$A$3:$A$634, C9, 'Общий перечень'!$F$3:$F$634, "*2021*") +
 SUMIFS('Общий перечень'!$E$3:$E$634, 'Общий перечень'!$A$3:$A$634, C9, 'Общий перечень'!$F$3:$F$634, "*2022*") +
 SUMIFS('Общий перечень'!$E$3:$E$634, 'Общий перечень'!$A$3:$A$634, C9, 'Общий перечень'!$F$3:$F$634, "*2023*") +
 SUMIFS('Общий перечень'!$E$3:$E$634, 'Общий перечень'!$A$3:$A$634, C9, 'Общий перечень'!$F$3:$F$634, "*2024*") +
 SUMIFS('Общий перечень'!$E$3:$E$634, 'Общий перечень'!$A$3:$A$634, C9, 'Общий перечень'!$F$3:$F$634, "*2025*")</f>
        <v>431.41714000000002</v>
      </c>
      <c r="L9" s="64">
        <f>SUMPRODUCT(('Общий перечень'!$A$3:$A$634 = C9) * (--(ISNUMBER( SEARCH({"*2021*","*2022*","*2023*","*2024*","*2025*"}, 'Общий перечень'!$F$3:$F$634)))))</f>
        <v>61</v>
      </c>
      <c r="M9" s="64">
        <f>SUMPRODUCT(('Общий перечень'!$E$3:$E$634) * ('Общий перечень'!$A$3:$A$634 = C9) * (--(ISNUMBER( SEARCH({"*2021*","*2022*","*2023*","*2024*","*2025*"}, 'Общий перечень'!$F$3:$F$634)))))</f>
        <v>431.41714000000002</v>
      </c>
    </row>
    <row r="10" spans="1:21" x14ac:dyDescent="0.2">
      <c r="C10" s="65" t="s">
        <v>105</v>
      </c>
      <c r="D10" s="66">
        <f>COUNTIFS('Общий перечень'!$A$3:$A$634,C10,'Общий перечень'!$F$3:$F$634,"*2018*")</f>
        <v>0</v>
      </c>
      <c r="E10" s="67">
        <f>SUMIFS('Общий перечень'!$E$3:$E$634,'Общий перечень'!$A$3:$A$634,C10,'Общий перечень'!$F$3:$F$634,"*2018*")</f>
        <v>0</v>
      </c>
      <c r="F10" s="66">
        <f>COUNTIFS('Общий перечень'!$A$3:$A$634,C10,'Общий перечень'!$F$3:$F$634,"*2019*")</f>
        <v>4</v>
      </c>
      <c r="G10" s="67">
        <f>SUMIFS('Общий перечень'!$E$3:$E$634,'Общий перечень'!$A$3:$A$634,C10,'Общий перечень'!$F$3:$F$634,"*2019*")</f>
        <v>111.30120000000001</v>
      </c>
      <c r="H10" s="66">
        <f>COUNTIFS('Общий перечень'!$A$3:$A$634,C10,'Общий перечень'!$F$3:$F$634,"*2020*")</f>
        <v>3</v>
      </c>
      <c r="I10" s="67">
        <f>SUMIFS('Общий перечень'!$E$3:$E$634,'Общий перечень'!$A$3:$A$634,C10,'Общий перечень'!$F$3:$F$634,"*2020*")</f>
        <v>14.4068</v>
      </c>
      <c r="J10" s="66">
        <f>COUNTIFS('Общий перечень'!$A$3:$A$634,C10,'Общий перечень'!$F$3:$F$634,"*2021*") + COUNTIFS('Общий перечень'!$A$3:$A$634,C10,'Общий перечень'!$F$3:$F$634,"*2022*") + COUNTIFS('Общий перечень'!$A$3:$A$634,C10,'Общий перечень'!$F$3:$F$634,"*2023*") + COUNTIFS('Общий перечень'!$A$3:$A$634,C10,'Общий перечень'!$F$3:$F$634,"*2024*") + COUNTIFS('Общий перечень'!$A$3:$A$634,C10,'Общий перечень'!$F$3:$F$634,"*2025*")</f>
        <v>13</v>
      </c>
      <c r="K10" s="67">
        <f>SUMIFS('Общий перечень'!$E$3:$E$634, 'Общий перечень'!$A$3:$A$634, C10, 'Общий перечень'!$F$3:$F$634, "*2021*") +
 SUMIFS('Общий перечень'!$E$3:$E$634, 'Общий перечень'!$A$3:$A$634, C10, 'Общий перечень'!$F$3:$F$634, "*2022*") +
 SUMIFS('Общий перечень'!$E$3:$E$634, 'Общий перечень'!$A$3:$A$634, C10, 'Общий перечень'!$F$3:$F$634, "*2023*") +
 SUMIFS('Общий перечень'!$E$3:$E$634, 'Общий перечень'!$A$3:$A$634, C10, 'Общий перечень'!$F$3:$F$634, "*2024*") +
 SUMIFS('Общий перечень'!$E$3:$E$634, 'Общий перечень'!$A$3:$A$634, C10, 'Общий перечень'!$F$3:$F$634, "*2025*")</f>
        <v>143.9478</v>
      </c>
      <c r="L10" s="64">
        <f>SUMPRODUCT(('Общий перечень'!$A$3:$A$634 = C10) * (--(ISNUMBER( SEARCH({"*2021*","*2022*","*2023*","*2024*","*2025*"}, 'Общий перечень'!$F$3:$F$634)))))</f>
        <v>13</v>
      </c>
      <c r="M10" s="64">
        <f>SUMPRODUCT(('Общий перечень'!$E$3:$E$634) * ('Общий перечень'!$A$3:$A$634 = C10) * (--(ISNUMBER( SEARCH({"*2021*","*2022*","*2023*","*2024*","*2025*"}, 'Общий перечень'!$F$3:$F$634)))))</f>
        <v>143.9478</v>
      </c>
    </row>
    <row r="11" spans="1:21" x14ac:dyDescent="0.2">
      <c r="C11"/>
      <c r="D11"/>
    </row>
    <row r="12" spans="1:21" s="62" customFormat="1" x14ac:dyDescent="0.2">
      <c r="A12" s="62" t="s">
        <v>1300</v>
      </c>
      <c r="B12" s="62" t="s">
        <v>1791</v>
      </c>
      <c r="C12"/>
      <c r="D12"/>
    </row>
    <row r="13" spans="1:21" s="63" customFormat="1" x14ac:dyDescent="0.2"/>
    <row r="14" spans="1:21" x14ac:dyDescent="0.2">
      <c r="C14" s="171" t="s">
        <v>1795</v>
      </c>
      <c r="D14" s="171" t="s">
        <v>1794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2">
      <c r="C15" s="171" t="s">
        <v>1792</v>
      </c>
      <c r="D15" t="s">
        <v>1144</v>
      </c>
      <c r="E15" t="s">
        <v>558</v>
      </c>
      <c r="F15" t="s">
        <v>514</v>
      </c>
      <c r="G15" t="s">
        <v>507</v>
      </c>
      <c r="H15" t="s">
        <v>517</v>
      </c>
      <c r="I15" t="s">
        <v>474</v>
      </c>
      <c r="J15" t="s">
        <v>452</v>
      </c>
      <c r="K15" t="s">
        <v>461</v>
      </c>
      <c r="L15" t="s">
        <v>492</v>
      </c>
      <c r="M15" t="s">
        <v>485</v>
      </c>
      <c r="N15" t="s">
        <v>479</v>
      </c>
      <c r="O15" t="s">
        <v>487</v>
      </c>
      <c r="P15" t="s">
        <v>766</v>
      </c>
      <c r="Q15" t="s">
        <v>763</v>
      </c>
      <c r="R15" t="s">
        <v>923</v>
      </c>
      <c r="S15" t="s">
        <v>1793</v>
      </c>
      <c r="T15"/>
      <c r="U15"/>
    </row>
    <row r="16" spans="1:21" x14ac:dyDescent="0.2">
      <c r="C16" t="s">
        <v>47</v>
      </c>
      <c r="D16" s="172"/>
      <c r="E16" s="172"/>
      <c r="F16" s="172"/>
      <c r="G16" s="172"/>
      <c r="H16" s="172"/>
      <c r="I16" s="172"/>
      <c r="J16" s="172"/>
      <c r="K16" s="172">
        <v>3</v>
      </c>
      <c r="L16" s="172">
        <v>2</v>
      </c>
      <c r="M16" s="172">
        <v>1</v>
      </c>
      <c r="N16" s="172">
        <v>7</v>
      </c>
      <c r="O16" s="172">
        <v>1</v>
      </c>
      <c r="P16" s="172"/>
      <c r="Q16" s="172"/>
      <c r="R16" s="172"/>
      <c r="S16" s="172">
        <v>14</v>
      </c>
      <c r="T16"/>
      <c r="U16"/>
    </row>
    <row r="17" spans="3:21" x14ac:dyDescent="0.2">
      <c r="C17" t="s">
        <v>99</v>
      </c>
      <c r="D17" s="172"/>
      <c r="E17" s="172"/>
      <c r="F17" s="172"/>
      <c r="G17" s="172"/>
      <c r="H17" s="172"/>
      <c r="I17" s="172">
        <v>1</v>
      </c>
      <c r="J17" s="172"/>
      <c r="K17" s="172"/>
      <c r="L17" s="172"/>
      <c r="M17" s="172">
        <v>3</v>
      </c>
      <c r="N17" s="172"/>
      <c r="O17" s="172"/>
      <c r="P17" s="172"/>
      <c r="Q17" s="172"/>
      <c r="R17" s="172"/>
      <c r="S17" s="172">
        <v>4</v>
      </c>
      <c r="T17"/>
      <c r="U17"/>
    </row>
    <row r="18" spans="3:21" x14ac:dyDescent="0.2">
      <c r="C18" t="s">
        <v>411</v>
      </c>
      <c r="D18" s="172"/>
      <c r="E18" s="172"/>
      <c r="F18" s="172"/>
      <c r="G18" s="172"/>
      <c r="H18" s="172"/>
      <c r="I18" s="172"/>
      <c r="J18" s="172"/>
      <c r="K18" s="172">
        <v>1</v>
      </c>
      <c r="L18" s="172">
        <v>3</v>
      </c>
      <c r="M18" s="172"/>
      <c r="N18" s="172"/>
      <c r="O18" s="172">
        <v>2</v>
      </c>
      <c r="P18" s="172">
        <v>2</v>
      </c>
      <c r="Q18" s="172"/>
      <c r="R18" s="172"/>
      <c r="S18" s="172">
        <v>8</v>
      </c>
      <c r="T18"/>
      <c r="U18"/>
    </row>
    <row r="19" spans="3:21" x14ac:dyDescent="0.2">
      <c r="C19" t="s">
        <v>449</v>
      </c>
      <c r="D19" s="172"/>
      <c r="E19" s="172"/>
      <c r="F19" s="172"/>
      <c r="G19" s="172"/>
      <c r="H19" s="172"/>
      <c r="I19" s="172"/>
      <c r="J19" s="172">
        <v>2</v>
      </c>
      <c r="K19" s="172"/>
      <c r="L19" s="172"/>
      <c r="M19" s="172"/>
      <c r="N19" s="172"/>
      <c r="O19" s="172"/>
      <c r="P19" s="172"/>
      <c r="Q19" s="172"/>
      <c r="R19" s="172"/>
      <c r="S19" s="172">
        <v>2</v>
      </c>
      <c r="T19"/>
      <c r="U19"/>
    </row>
    <row r="20" spans="3:21" x14ac:dyDescent="0.2">
      <c r="C20" t="s">
        <v>43</v>
      </c>
      <c r="D20" s="172"/>
      <c r="E20" s="172">
        <v>24</v>
      </c>
      <c r="F20" s="172">
        <v>52</v>
      </c>
      <c r="G20" s="172">
        <v>30</v>
      </c>
      <c r="H20" s="172">
        <v>51</v>
      </c>
      <c r="I20" s="172">
        <v>32</v>
      </c>
      <c r="J20" s="172">
        <v>27</v>
      </c>
      <c r="K20" s="172">
        <v>19</v>
      </c>
      <c r="L20" s="172">
        <v>41</v>
      </c>
      <c r="M20" s="172">
        <v>22</v>
      </c>
      <c r="N20" s="172">
        <v>29</v>
      </c>
      <c r="O20" s="172">
        <v>9</v>
      </c>
      <c r="P20" s="172">
        <v>3</v>
      </c>
      <c r="Q20" s="172">
        <v>1</v>
      </c>
      <c r="R20" s="172">
        <v>1</v>
      </c>
      <c r="S20" s="172">
        <v>341</v>
      </c>
      <c r="T20"/>
      <c r="U20"/>
    </row>
    <row r="21" spans="3:21" x14ac:dyDescent="0.2">
      <c r="C21" t="s">
        <v>105</v>
      </c>
      <c r="D21" s="172"/>
      <c r="E21" s="172"/>
      <c r="F21" s="172"/>
      <c r="G21" s="172"/>
      <c r="H21" s="172"/>
      <c r="I21" s="172">
        <v>1</v>
      </c>
      <c r="J21" s="172">
        <v>1</v>
      </c>
      <c r="K21" s="172"/>
      <c r="L21" s="172">
        <v>4</v>
      </c>
      <c r="M21" s="172">
        <v>3</v>
      </c>
      <c r="N21" s="172">
        <v>11</v>
      </c>
      <c r="O21" s="172">
        <v>2</v>
      </c>
      <c r="P21" s="172"/>
      <c r="Q21" s="172"/>
      <c r="R21" s="172"/>
      <c r="S21" s="172">
        <v>22</v>
      </c>
      <c r="T21"/>
      <c r="U21"/>
    </row>
    <row r="22" spans="3:21" x14ac:dyDescent="0.2">
      <c r="C22" t="s">
        <v>459</v>
      </c>
      <c r="D22" s="172"/>
      <c r="E22" s="172"/>
      <c r="F22" s="172"/>
      <c r="G22" s="172"/>
      <c r="H22" s="172"/>
      <c r="I22" s="172"/>
      <c r="J22" s="172"/>
      <c r="K22" s="172">
        <v>1</v>
      </c>
      <c r="L22" s="172"/>
      <c r="M22" s="172"/>
      <c r="N22" s="172"/>
      <c r="O22" s="172"/>
      <c r="P22" s="172"/>
      <c r="Q22" s="172"/>
      <c r="R22" s="172"/>
      <c r="S22" s="172">
        <v>1</v>
      </c>
      <c r="T22"/>
      <c r="U22"/>
    </row>
    <row r="23" spans="3:21" x14ac:dyDescent="0.2">
      <c r="C23" t="s">
        <v>110</v>
      </c>
      <c r="D23" s="172"/>
      <c r="E23" s="172"/>
      <c r="F23" s="172"/>
      <c r="G23" s="172"/>
      <c r="H23" s="172"/>
      <c r="I23" s="172"/>
      <c r="J23" s="172"/>
      <c r="K23" s="172">
        <v>3</v>
      </c>
      <c r="L23" s="172"/>
      <c r="M23" s="172">
        <v>4</v>
      </c>
      <c r="N23" s="172">
        <v>2</v>
      </c>
      <c r="O23" s="172"/>
      <c r="P23" s="172"/>
      <c r="Q23" s="172"/>
      <c r="R23" s="172"/>
      <c r="S23" s="172">
        <v>9</v>
      </c>
      <c r="T23"/>
      <c r="U23"/>
    </row>
    <row r="24" spans="3:21" x14ac:dyDescent="0.2">
      <c r="C24" t="s">
        <v>118</v>
      </c>
      <c r="D24" s="172">
        <v>1</v>
      </c>
      <c r="E24" s="172">
        <v>30</v>
      </c>
      <c r="F24" s="172">
        <v>16</v>
      </c>
      <c r="G24" s="172">
        <v>19</v>
      </c>
      <c r="H24" s="172">
        <v>23</v>
      </c>
      <c r="I24" s="172">
        <v>15</v>
      </c>
      <c r="J24" s="172">
        <v>11</v>
      </c>
      <c r="K24" s="172">
        <v>13</v>
      </c>
      <c r="L24" s="172">
        <v>9</v>
      </c>
      <c r="M24" s="172">
        <v>15</v>
      </c>
      <c r="N24" s="172">
        <v>27</v>
      </c>
      <c r="O24" s="172">
        <v>22</v>
      </c>
      <c r="P24" s="172">
        <v>12</v>
      </c>
      <c r="Q24" s="172"/>
      <c r="R24" s="172"/>
      <c r="S24" s="172">
        <v>213</v>
      </c>
      <c r="T24"/>
      <c r="U24"/>
    </row>
    <row r="25" spans="3:21" x14ac:dyDescent="0.2">
      <c r="C25" t="s">
        <v>136</v>
      </c>
      <c r="D25" s="172"/>
      <c r="E25" s="172"/>
      <c r="F25" s="172"/>
      <c r="G25" s="172"/>
      <c r="H25" s="172"/>
      <c r="I25" s="172"/>
      <c r="J25" s="172"/>
      <c r="K25" s="172">
        <v>1</v>
      </c>
      <c r="L25" s="172"/>
      <c r="M25" s="172">
        <v>3</v>
      </c>
      <c r="N25" s="172">
        <v>4</v>
      </c>
      <c r="O25" s="172"/>
      <c r="P25" s="172"/>
      <c r="Q25" s="172"/>
      <c r="R25" s="172"/>
      <c r="S25" s="172">
        <v>8</v>
      </c>
      <c r="T25"/>
      <c r="U25"/>
    </row>
    <row r="26" spans="3:21" x14ac:dyDescent="0.2">
      <c r="C26" t="s">
        <v>207</v>
      </c>
      <c r="D26" s="172"/>
      <c r="E26" s="172">
        <v>1</v>
      </c>
      <c r="F26" s="172"/>
      <c r="G26" s="172"/>
      <c r="H26" s="172">
        <v>1</v>
      </c>
      <c r="I26" s="172"/>
      <c r="J26" s="172"/>
      <c r="K26" s="172"/>
      <c r="L26" s="172"/>
      <c r="M26" s="172">
        <v>1</v>
      </c>
      <c r="N26" s="172">
        <v>1</v>
      </c>
      <c r="O26" s="172"/>
      <c r="P26" s="172"/>
      <c r="Q26" s="172"/>
      <c r="R26" s="172"/>
      <c r="S26" s="172">
        <v>4</v>
      </c>
      <c r="T26"/>
      <c r="U26"/>
    </row>
    <row r="27" spans="3:21" x14ac:dyDescent="0.2">
      <c r="C27" t="s">
        <v>465</v>
      </c>
      <c r="D27" s="172"/>
      <c r="E27" s="172"/>
      <c r="F27" s="172"/>
      <c r="G27" s="172"/>
      <c r="H27" s="172"/>
      <c r="I27" s="172"/>
      <c r="J27" s="172">
        <v>2</v>
      </c>
      <c r="K27" s="172"/>
      <c r="L27" s="172"/>
      <c r="M27" s="172"/>
      <c r="N27" s="172"/>
      <c r="O27" s="172"/>
      <c r="P27" s="172"/>
      <c r="Q27" s="172"/>
      <c r="R27" s="172"/>
      <c r="S27" s="172">
        <v>2</v>
      </c>
      <c r="T27"/>
      <c r="U27"/>
    </row>
    <row r="28" spans="3:21" x14ac:dyDescent="0.2">
      <c r="C28" t="s">
        <v>441</v>
      </c>
      <c r="D28" s="172"/>
      <c r="E28" s="172"/>
      <c r="F28" s="172"/>
      <c r="G28" s="172"/>
      <c r="H28" s="172">
        <v>1</v>
      </c>
      <c r="I28" s="172"/>
      <c r="J28" s="172"/>
      <c r="K28" s="172">
        <v>1</v>
      </c>
      <c r="L28" s="172"/>
      <c r="M28" s="172"/>
      <c r="N28" s="172"/>
      <c r="O28" s="172"/>
      <c r="P28" s="172">
        <v>1</v>
      </c>
      <c r="Q28" s="172">
        <v>1</v>
      </c>
      <c r="R28" s="172"/>
      <c r="S28" s="172">
        <v>4</v>
      </c>
      <c r="T28"/>
      <c r="U28"/>
    </row>
    <row r="29" spans="3:21" x14ac:dyDescent="0.2">
      <c r="C29" t="s">
        <v>1793</v>
      </c>
      <c r="D29" s="172">
        <v>1</v>
      </c>
      <c r="E29" s="172">
        <v>55</v>
      </c>
      <c r="F29" s="172">
        <v>68</v>
      </c>
      <c r="G29" s="172">
        <v>49</v>
      </c>
      <c r="H29" s="172">
        <v>76</v>
      </c>
      <c r="I29" s="172">
        <v>49</v>
      </c>
      <c r="J29" s="172">
        <v>43</v>
      </c>
      <c r="K29" s="172">
        <v>42</v>
      </c>
      <c r="L29" s="172">
        <v>59</v>
      </c>
      <c r="M29" s="172">
        <v>52</v>
      </c>
      <c r="N29" s="172">
        <v>81</v>
      </c>
      <c r="O29" s="172">
        <v>36</v>
      </c>
      <c r="P29" s="172">
        <v>18</v>
      </c>
      <c r="Q29" s="172">
        <v>2</v>
      </c>
      <c r="R29" s="172">
        <v>1</v>
      </c>
      <c r="S29" s="172">
        <v>632</v>
      </c>
      <c r="T29"/>
      <c r="U29"/>
    </row>
    <row r="30" spans="3:21" x14ac:dyDescent="0.2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3:21" x14ac:dyDescent="0.2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3:21" x14ac:dyDescent="0.2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3:18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3:18" x14ac:dyDescent="0.2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3:18" x14ac:dyDescent="0.2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3:18" x14ac:dyDescent="0.2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3:18" x14ac:dyDescent="0.2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3:18" x14ac:dyDescent="0.2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3:18" x14ac:dyDescent="0.2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3:18" x14ac:dyDescent="0.2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3:18" x14ac:dyDescent="0.2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3:18" x14ac:dyDescent="0.2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3:18" x14ac:dyDescent="0.2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3:18" x14ac:dyDescent="0.2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3:18" x14ac:dyDescent="0.2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3:18" x14ac:dyDescent="0.2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3:18" x14ac:dyDescent="0.2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3:18" x14ac:dyDescent="0.2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3:18" x14ac:dyDescent="0.2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3:18" x14ac:dyDescent="0.2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3:18" x14ac:dyDescent="0.2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3:18" x14ac:dyDescent="0.2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3:18" x14ac:dyDescent="0.2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3:18" x14ac:dyDescent="0.2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3:18" x14ac:dyDescent="0.2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3:18" x14ac:dyDescent="0.2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3:18" x14ac:dyDescent="0.2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3:18" x14ac:dyDescent="0.2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3:18" x14ac:dyDescent="0.2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3:18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3:18" x14ac:dyDescent="0.2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3:18" x14ac:dyDescent="0.2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3:18" x14ac:dyDescent="0.2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3:18" x14ac:dyDescent="0.2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3:18" x14ac:dyDescent="0.2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3:18" x14ac:dyDescent="0.2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3:18" x14ac:dyDescent="0.2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3:18" x14ac:dyDescent="0.2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3:18" x14ac:dyDescent="0.2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3:18" x14ac:dyDescent="0.2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3:18" x14ac:dyDescent="0.2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3:18" x14ac:dyDescent="0.2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3:18" x14ac:dyDescent="0.2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3:18" x14ac:dyDescent="0.2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3:18" x14ac:dyDescent="0.2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3:18" x14ac:dyDescent="0.2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3:18" x14ac:dyDescent="0.2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3:18" x14ac:dyDescent="0.2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3:18" x14ac:dyDescent="0.2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3:18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3:18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3:18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3:18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3:18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3:18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3:18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3:18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3:18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3:18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3:18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3:18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3:18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3:18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3:18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3:18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3:18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3:18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3:18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3:18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3:18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3:18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3:18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3:18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3:18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3:18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3:18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3:18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3:18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3:18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3:18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3:18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3:18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3:18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3:18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3:18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3:18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3:18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3:18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3:18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3:18" x14ac:dyDescent="0.2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3:18" x14ac:dyDescent="0.2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3:18" x14ac:dyDescent="0.2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3:18" x14ac:dyDescent="0.2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3:18" x14ac:dyDescent="0.2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3:18" x14ac:dyDescent="0.2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3:18" x14ac:dyDescent="0.2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3:18" x14ac:dyDescent="0.2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3:18" x14ac:dyDescent="0.2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3:18" x14ac:dyDescent="0.2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3:18" x14ac:dyDescent="0.2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3:18" x14ac:dyDescent="0.2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3:18" x14ac:dyDescent="0.2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3:18" x14ac:dyDescent="0.2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3:18" x14ac:dyDescent="0.2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3:18" x14ac:dyDescent="0.2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3:18" x14ac:dyDescent="0.2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3:18" x14ac:dyDescent="0.2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3:18" x14ac:dyDescent="0.2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3:18" x14ac:dyDescent="0.2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3:18" x14ac:dyDescent="0.2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3:18" x14ac:dyDescent="0.2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3:18" x14ac:dyDescent="0.2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3:18" x14ac:dyDescent="0.2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3:18" x14ac:dyDescent="0.2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3:18" x14ac:dyDescent="0.2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3:18" x14ac:dyDescent="0.2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3:18" x14ac:dyDescent="0.2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3:18" x14ac:dyDescent="0.2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3:18" x14ac:dyDescent="0.2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3:18" x14ac:dyDescent="0.2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3:18" x14ac:dyDescent="0.2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3:18" x14ac:dyDescent="0.2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3:18" x14ac:dyDescent="0.2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3:18" x14ac:dyDescent="0.2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3:18" x14ac:dyDescent="0.2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3:18" x14ac:dyDescent="0.2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3:18" x14ac:dyDescent="0.2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3:18" x14ac:dyDescent="0.2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3:18" x14ac:dyDescent="0.2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3:18" x14ac:dyDescent="0.2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3:18" x14ac:dyDescent="0.2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3:18" x14ac:dyDescent="0.2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3:18" x14ac:dyDescent="0.2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3:18" x14ac:dyDescent="0.2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3:18" x14ac:dyDescent="0.2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3:18" x14ac:dyDescent="0.2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3:18" x14ac:dyDescent="0.2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3:18" x14ac:dyDescent="0.2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3:18" x14ac:dyDescent="0.2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3:18" x14ac:dyDescent="0.2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3:18" x14ac:dyDescent="0.2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3:18" x14ac:dyDescent="0.2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3:18" x14ac:dyDescent="0.2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3:18" x14ac:dyDescent="0.2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3:18" x14ac:dyDescent="0.2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3:18" x14ac:dyDescent="0.2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3:18" x14ac:dyDescent="0.2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3:18" x14ac:dyDescent="0.2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3:18" x14ac:dyDescent="0.2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</row>
    <row r="180" spans="3:18" x14ac:dyDescent="0.2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3:18" x14ac:dyDescent="0.2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</row>
    <row r="182" spans="3:18" x14ac:dyDescent="0.2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3:18" x14ac:dyDescent="0.2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</row>
    <row r="184" spans="3:18" x14ac:dyDescent="0.2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3:18" x14ac:dyDescent="0.2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3:18" x14ac:dyDescent="0.2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</row>
    <row r="187" spans="3:18" x14ac:dyDescent="0.2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3:18" x14ac:dyDescent="0.2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</row>
    <row r="189" spans="3:18" x14ac:dyDescent="0.2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</row>
    <row r="190" spans="3:18" x14ac:dyDescent="0.2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</row>
    <row r="191" spans="3:18" x14ac:dyDescent="0.2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</row>
    <row r="192" spans="3:18" x14ac:dyDescent="0.2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3:18" x14ac:dyDescent="0.2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</row>
    <row r="194" spans="3:18" x14ac:dyDescent="0.2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</row>
    <row r="195" spans="3:18" x14ac:dyDescent="0.2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</row>
    <row r="196" spans="3:18" x14ac:dyDescent="0.2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</row>
    <row r="197" spans="3:18" x14ac:dyDescent="0.2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</row>
    <row r="198" spans="3:18" x14ac:dyDescent="0.2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3:18" x14ac:dyDescent="0.2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</row>
    <row r="200" spans="3:18" x14ac:dyDescent="0.2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3:18" x14ac:dyDescent="0.2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3:18" x14ac:dyDescent="0.2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3:18" x14ac:dyDescent="0.2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3:18" x14ac:dyDescent="0.2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3:18" x14ac:dyDescent="0.2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3:18" x14ac:dyDescent="0.2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3:18" x14ac:dyDescent="0.2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3:18" x14ac:dyDescent="0.2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3:18" x14ac:dyDescent="0.2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3:18" x14ac:dyDescent="0.2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3:18" x14ac:dyDescent="0.2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3:18" x14ac:dyDescent="0.2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3:18" x14ac:dyDescent="0.2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3:18" x14ac:dyDescent="0.2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3:18" x14ac:dyDescent="0.2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3:18" x14ac:dyDescent="0.2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3:18" x14ac:dyDescent="0.2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3:18" x14ac:dyDescent="0.2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3:18" x14ac:dyDescent="0.2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3:18" x14ac:dyDescent="0.2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3:18" x14ac:dyDescent="0.2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3:18" x14ac:dyDescent="0.2"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3:18" x14ac:dyDescent="0.2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3:18" x14ac:dyDescent="0.2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3:18" x14ac:dyDescent="0.2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3:18" x14ac:dyDescent="0.2"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3:18" x14ac:dyDescent="0.2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3:18" x14ac:dyDescent="0.2"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3:18" x14ac:dyDescent="0.2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3:18" x14ac:dyDescent="0.2"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3:18" x14ac:dyDescent="0.2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3:18" x14ac:dyDescent="0.2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3:18" x14ac:dyDescent="0.2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3:18" x14ac:dyDescent="0.2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3:18" x14ac:dyDescent="0.2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3:18" x14ac:dyDescent="0.2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3:18" x14ac:dyDescent="0.2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3:18" x14ac:dyDescent="0.2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3:18" x14ac:dyDescent="0.2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3:18" x14ac:dyDescent="0.2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3:18" x14ac:dyDescent="0.2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3:18" x14ac:dyDescent="0.2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3:18" x14ac:dyDescent="0.2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3:18" x14ac:dyDescent="0.2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3:18" x14ac:dyDescent="0.2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3:18" x14ac:dyDescent="0.2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3:18" x14ac:dyDescent="0.2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3:18" x14ac:dyDescent="0.2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3:18" x14ac:dyDescent="0.2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3:18" x14ac:dyDescent="0.2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3:18" x14ac:dyDescent="0.2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3:18" x14ac:dyDescent="0.2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3:18" x14ac:dyDescent="0.2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3:18" x14ac:dyDescent="0.2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3:18" x14ac:dyDescent="0.2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3:18" x14ac:dyDescent="0.2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3:18" x14ac:dyDescent="0.2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3:18" x14ac:dyDescent="0.2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3:18" x14ac:dyDescent="0.2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3:18" x14ac:dyDescent="0.2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3:18" x14ac:dyDescent="0.2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3:18" x14ac:dyDescent="0.2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3:18" x14ac:dyDescent="0.2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3:18" x14ac:dyDescent="0.2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3:18" x14ac:dyDescent="0.2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3:18" x14ac:dyDescent="0.2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3:18" x14ac:dyDescent="0.2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3:18" x14ac:dyDescent="0.2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3:18" x14ac:dyDescent="0.2"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3:18" x14ac:dyDescent="0.2"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3:18" x14ac:dyDescent="0.2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3:18" x14ac:dyDescent="0.2"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3:18" x14ac:dyDescent="0.2"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3:18" x14ac:dyDescent="0.2"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3:18" x14ac:dyDescent="0.2"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3:18" x14ac:dyDescent="0.2"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3:18" x14ac:dyDescent="0.2"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3:18" x14ac:dyDescent="0.2"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3:18" x14ac:dyDescent="0.2"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3:18" x14ac:dyDescent="0.2"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3:18" x14ac:dyDescent="0.2"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3:18" x14ac:dyDescent="0.2"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3:18" x14ac:dyDescent="0.2"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3:18" x14ac:dyDescent="0.2"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3:18" x14ac:dyDescent="0.2"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3:18" x14ac:dyDescent="0.2"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3:18" x14ac:dyDescent="0.2"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3:18" x14ac:dyDescent="0.2"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3:18" x14ac:dyDescent="0.2"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3:18" x14ac:dyDescent="0.2"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3:18" x14ac:dyDescent="0.2"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3:18" x14ac:dyDescent="0.2"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3:18" x14ac:dyDescent="0.2"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3:18" x14ac:dyDescent="0.2"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3:18" x14ac:dyDescent="0.2"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3:18" x14ac:dyDescent="0.2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3:18" x14ac:dyDescent="0.2"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3:18" x14ac:dyDescent="0.2"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3:18" x14ac:dyDescent="0.2"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3:18" x14ac:dyDescent="0.2"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3:18" x14ac:dyDescent="0.2"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3:18" x14ac:dyDescent="0.2"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3:18" x14ac:dyDescent="0.2"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3:18" x14ac:dyDescent="0.2"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3:18" x14ac:dyDescent="0.2"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3:18" x14ac:dyDescent="0.2"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3:18" x14ac:dyDescent="0.2"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3:18" x14ac:dyDescent="0.2"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3:18" x14ac:dyDescent="0.2"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3:18" x14ac:dyDescent="0.2"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3:18" x14ac:dyDescent="0.2"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3:18" x14ac:dyDescent="0.2"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3:18" x14ac:dyDescent="0.2"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3:18" x14ac:dyDescent="0.2"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3:18" x14ac:dyDescent="0.2"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3:18" x14ac:dyDescent="0.2"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3:18" x14ac:dyDescent="0.2"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3:18" x14ac:dyDescent="0.2"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3:18" x14ac:dyDescent="0.2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3:18" x14ac:dyDescent="0.2"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3:18" x14ac:dyDescent="0.2"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3:18" x14ac:dyDescent="0.2"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3:18" x14ac:dyDescent="0.2"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3:18" x14ac:dyDescent="0.2"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3:18" x14ac:dyDescent="0.2"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3:18" x14ac:dyDescent="0.2"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3:18" x14ac:dyDescent="0.2"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3:18" x14ac:dyDescent="0.2"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3:18" x14ac:dyDescent="0.2"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3:18" x14ac:dyDescent="0.2"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3:18" x14ac:dyDescent="0.2"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3:18" x14ac:dyDescent="0.2"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3:18" x14ac:dyDescent="0.2"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3:18" x14ac:dyDescent="0.2"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3:18" x14ac:dyDescent="0.2"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3:18" x14ac:dyDescent="0.2"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3:18" x14ac:dyDescent="0.2"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3:18" x14ac:dyDescent="0.2"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3:18" x14ac:dyDescent="0.2"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3:18" x14ac:dyDescent="0.2"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3:18" x14ac:dyDescent="0.2"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3:18" x14ac:dyDescent="0.2"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3:18" x14ac:dyDescent="0.2"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3:18" x14ac:dyDescent="0.2"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3:18" x14ac:dyDescent="0.2"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3:18" x14ac:dyDescent="0.2"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3:18" x14ac:dyDescent="0.2"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3:18" x14ac:dyDescent="0.2"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3:18" x14ac:dyDescent="0.2"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3:18" x14ac:dyDescent="0.2"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3:18" x14ac:dyDescent="0.2"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3:18" x14ac:dyDescent="0.2"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3:18" x14ac:dyDescent="0.2"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3:18" x14ac:dyDescent="0.2"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3:18" x14ac:dyDescent="0.2"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3:18" x14ac:dyDescent="0.2"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3:18" x14ac:dyDescent="0.2"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3:18" x14ac:dyDescent="0.2"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3:18" x14ac:dyDescent="0.2"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3:18" x14ac:dyDescent="0.2"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3:18" x14ac:dyDescent="0.2"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3:18" x14ac:dyDescent="0.2"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3:18" x14ac:dyDescent="0.2"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3:18" x14ac:dyDescent="0.2"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3:18" x14ac:dyDescent="0.2"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3:18" x14ac:dyDescent="0.2"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3:18" x14ac:dyDescent="0.2"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3:18" x14ac:dyDescent="0.2"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3:18" x14ac:dyDescent="0.2"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3:18" x14ac:dyDescent="0.2"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3:18" x14ac:dyDescent="0.2"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3:18" x14ac:dyDescent="0.2"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3:18" x14ac:dyDescent="0.2"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3:18" x14ac:dyDescent="0.2"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3:18" x14ac:dyDescent="0.2"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3:18" x14ac:dyDescent="0.2"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3:18" x14ac:dyDescent="0.2"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3:18" x14ac:dyDescent="0.2"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3:18" x14ac:dyDescent="0.2"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3:18" x14ac:dyDescent="0.2"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3:18" x14ac:dyDescent="0.2"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3:18" x14ac:dyDescent="0.2"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3:18" x14ac:dyDescent="0.2"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3:18" x14ac:dyDescent="0.2"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3:18" x14ac:dyDescent="0.2"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3:18" x14ac:dyDescent="0.2"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3:18" x14ac:dyDescent="0.2"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3:18" x14ac:dyDescent="0.2"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3:18" x14ac:dyDescent="0.2"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3:18" x14ac:dyDescent="0.2"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3:18" x14ac:dyDescent="0.2"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3:18" x14ac:dyDescent="0.2"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3:18" x14ac:dyDescent="0.2"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3:18" x14ac:dyDescent="0.2"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3:18" x14ac:dyDescent="0.2"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3:18" x14ac:dyDescent="0.2"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3:18" x14ac:dyDescent="0.2"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3:18" x14ac:dyDescent="0.2"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3:18" x14ac:dyDescent="0.2"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3:18" x14ac:dyDescent="0.2"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3:18" x14ac:dyDescent="0.2"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3:18" x14ac:dyDescent="0.2"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3:18" x14ac:dyDescent="0.2"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3:18" x14ac:dyDescent="0.2"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3:18" x14ac:dyDescent="0.2"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3:18" x14ac:dyDescent="0.2"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3:18" x14ac:dyDescent="0.2"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3:18" x14ac:dyDescent="0.2"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3:18" x14ac:dyDescent="0.2"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3:18" x14ac:dyDescent="0.2"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3:18" x14ac:dyDescent="0.2"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3:18" x14ac:dyDescent="0.2"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3:18" x14ac:dyDescent="0.2"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3:18" x14ac:dyDescent="0.2"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3:18" x14ac:dyDescent="0.2"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3:18" x14ac:dyDescent="0.2"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</row>
    <row r="417" spans="3:18" x14ac:dyDescent="0.2"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</row>
    <row r="418" spans="3:18" x14ac:dyDescent="0.2"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</row>
    <row r="419" spans="3:18" x14ac:dyDescent="0.2"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3:18" x14ac:dyDescent="0.2"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</row>
    <row r="421" spans="3:18" x14ac:dyDescent="0.2"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3:18" x14ac:dyDescent="0.2"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3:18" x14ac:dyDescent="0.2"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3:18" x14ac:dyDescent="0.2"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3:18" x14ac:dyDescent="0.2"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3:18" x14ac:dyDescent="0.2"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3:18" x14ac:dyDescent="0.2"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3:18" x14ac:dyDescent="0.2"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3:18" x14ac:dyDescent="0.2"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3:18" x14ac:dyDescent="0.2"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3:18" x14ac:dyDescent="0.2"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3:18" x14ac:dyDescent="0.2"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3:18" x14ac:dyDescent="0.2"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</row>
    <row r="434" spans="3:18" x14ac:dyDescent="0.2"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3:18" x14ac:dyDescent="0.2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</row>
    <row r="436" spans="3:18" x14ac:dyDescent="0.2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</row>
    <row r="437" spans="3:18" x14ac:dyDescent="0.2"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</row>
    <row r="438" spans="3:18" x14ac:dyDescent="0.2"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3:18" x14ac:dyDescent="0.2"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</row>
    <row r="440" spans="3:18" x14ac:dyDescent="0.2"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3:18" x14ac:dyDescent="0.2"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</row>
    <row r="442" spans="3:18" x14ac:dyDescent="0.2"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  <row r="443" spans="3:18" x14ac:dyDescent="0.2"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</row>
    <row r="444" spans="3:18" x14ac:dyDescent="0.2"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</row>
    <row r="445" spans="3:18" x14ac:dyDescent="0.2"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</row>
    <row r="446" spans="3:18" x14ac:dyDescent="0.2"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</row>
    <row r="447" spans="3:18" x14ac:dyDescent="0.2"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3:18" x14ac:dyDescent="0.2"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3:18" x14ac:dyDescent="0.2"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3:18" x14ac:dyDescent="0.2"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3:18" x14ac:dyDescent="0.2"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3:18" x14ac:dyDescent="0.2"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3:18" x14ac:dyDescent="0.2"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3:18" x14ac:dyDescent="0.2"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3:18" x14ac:dyDescent="0.2"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3:18" x14ac:dyDescent="0.2"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3:18" x14ac:dyDescent="0.2"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3:18" x14ac:dyDescent="0.2"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3:18" x14ac:dyDescent="0.2"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3:18" x14ac:dyDescent="0.2"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3:18" x14ac:dyDescent="0.2"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3:18" x14ac:dyDescent="0.2"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3:18" x14ac:dyDescent="0.2"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3:18" x14ac:dyDescent="0.2"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3:18" x14ac:dyDescent="0.2"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3:18" x14ac:dyDescent="0.2"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</row>
    <row r="467" spans="3:18" x14ac:dyDescent="0.2"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</row>
    <row r="468" spans="3:18" x14ac:dyDescent="0.2"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</row>
    <row r="469" spans="3:18" x14ac:dyDescent="0.2"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3:18" x14ac:dyDescent="0.2"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</row>
    <row r="471" spans="3:18" x14ac:dyDescent="0.2"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3:18" x14ac:dyDescent="0.2"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</row>
    <row r="473" spans="3:18" x14ac:dyDescent="0.2"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</row>
    <row r="474" spans="3:18" x14ac:dyDescent="0.2"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3:18" x14ac:dyDescent="0.2"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3:18" x14ac:dyDescent="0.2"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3:18" x14ac:dyDescent="0.2"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3:18" x14ac:dyDescent="0.2"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</row>
    <row r="479" spans="3:18" x14ac:dyDescent="0.2"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3:18" x14ac:dyDescent="0.2"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3:18" x14ac:dyDescent="0.2"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3:18" x14ac:dyDescent="0.2"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3:18" x14ac:dyDescent="0.2"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3:18" x14ac:dyDescent="0.2"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3:18" x14ac:dyDescent="0.2"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3:18" x14ac:dyDescent="0.2"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3:18" x14ac:dyDescent="0.2"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3:18" x14ac:dyDescent="0.2"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3:18" x14ac:dyDescent="0.2"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3:18" x14ac:dyDescent="0.2"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3:18" x14ac:dyDescent="0.2"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</row>
    <row r="492" spans="3:18" x14ac:dyDescent="0.2"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3:18" x14ac:dyDescent="0.2"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</row>
    <row r="494" spans="3:18" x14ac:dyDescent="0.2"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3:18" x14ac:dyDescent="0.2"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</row>
    <row r="496" spans="3:18" x14ac:dyDescent="0.2"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3:18" x14ac:dyDescent="0.2"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</row>
    <row r="498" spans="3:18" x14ac:dyDescent="0.2"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3:18" x14ac:dyDescent="0.2"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  <row r="500" spans="3:18" x14ac:dyDescent="0.2"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</row>
    <row r="501" spans="3:18" x14ac:dyDescent="0.2"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3:18" x14ac:dyDescent="0.2"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</row>
    <row r="503" spans="3:18" x14ac:dyDescent="0.2"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3:18" x14ac:dyDescent="0.2"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</row>
    <row r="505" spans="3:18" x14ac:dyDescent="0.2"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</row>
    <row r="506" spans="3:18" x14ac:dyDescent="0.2"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3:18" x14ac:dyDescent="0.2"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3:18" x14ac:dyDescent="0.2"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3:18" x14ac:dyDescent="0.2"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3:18" x14ac:dyDescent="0.2"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3:18" x14ac:dyDescent="0.2"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3:18" x14ac:dyDescent="0.2"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3:18" x14ac:dyDescent="0.2"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3:18" x14ac:dyDescent="0.2"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3:18" x14ac:dyDescent="0.2"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3:18" x14ac:dyDescent="0.2"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3:18" x14ac:dyDescent="0.2"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3:18" x14ac:dyDescent="0.2"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3:18" x14ac:dyDescent="0.2"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3:18" x14ac:dyDescent="0.2"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</row>
    <row r="521" spans="3:18" x14ac:dyDescent="0.2"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3:18" x14ac:dyDescent="0.2"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</row>
    <row r="523" spans="3:18" x14ac:dyDescent="0.2"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</row>
    <row r="524" spans="3:18" x14ac:dyDescent="0.2"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</row>
    <row r="525" spans="3:18" x14ac:dyDescent="0.2"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3:18" x14ac:dyDescent="0.2"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</row>
    <row r="527" spans="3:18" x14ac:dyDescent="0.2"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</row>
    <row r="528" spans="3:18" x14ac:dyDescent="0.2"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</row>
    <row r="529" spans="3:18" x14ac:dyDescent="0.2"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</row>
    <row r="530" spans="3:18" x14ac:dyDescent="0.2"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3:18" x14ac:dyDescent="0.2"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</row>
    <row r="532" spans="3:18" x14ac:dyDescent="0.2"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</row>
    <row r="533" spans="3:18" x14ac:dyDescent="0.2"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</row>
    <row r="534" spans="3:18" x14ac:dyDescent="0.2"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</row>
    <row r="535" spans="3:18" x14ac:dyDescent="0.2"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</row>
    <row r="536" spans="3:18" x14ac:dyDescent="0.2"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</row>
    <row r="537" spans="3:18" x14ac:dyDescent="0.2"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</row>
    <row r="538" spans="3:18" x14ac:dyDescent="0.2"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</row>
    <row r="539" spans="3:18" x14ac:dyDescent="0.2"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</row>
    <row r="540" spans="3:18" x14ac:dyDescent="0.2"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</row>
    <row r="541" spans="3:18" x14ac:dyDescent="0.2"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</row>
    <row r="542" spans="3:18" x14ac:dyDescent="0.2"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</row>
    <row r="543" spans="3:18" x14ac:dyDescent="0.2"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</row>
    <row r="544" spans="3:18" x14ac:dyDescent="0.2"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</row>
    <row r="545" spans="3:18" x14ac:dyDescent="0.2"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</row>
    <row r="546" spans="3:18" x14ac:dyDescent="0.2"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</row>
    <row r="547" spans="3:18" x14ac:dyDescent="0.2"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</row>
    <row r="548" spans="3:18" x14ac:dyDescent="0.2"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</row>
    <row r="549" spans="3:18" x14ac:dyDescent="0.2"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</row>
    <row r="550" spans="3:18" x14ac:dyDescent="0.2"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</row>
    <row r="551" spans="3:18" x14ac:dyDescent="0.2"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</row>
    <row r="552" spans="3:18" x14ac:dyDescent="0.2"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</row>
    <row r="553" spans="3:18" x14ac:dyDescent="0.2"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</row>
    <row r="554" spans="3:18" x14ac:dyDescent="0.2"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</row>
    <row r="555" spans="3:18" x14ac:dyDescent="0.2"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</row>
    <row r="556" spans="3:18" x14ac:dyDescent="0.2"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</row>
    <row r="557" spans="3:18" x14ac:dyDescent="0.2"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</row>
    <row r="558" spans="3:18" x14ac:dyDescent="0.2"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</row>
    <row r="559" spans="3:18" x14ac:dyDescent="0.2"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</row>
    <row r="560" spans="3:18" x14ac:dyDescent="0.2"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</row>
    <row r="561" spans="3:18" x14ac:dyDescent="0.2"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</row>
    <row r="562" spans="3:18" x14ac:dyDescent="0.2"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</row>
    <row r="563" spans="3:18" x14ac:dyDescent="0.2"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</row>
    <row r="564" spans="3:18" x14ac:dyDescent="0.2"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</row>
    <row r="565" spans="3:18" x14ac:dyDescent="0.2"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</row>
    <row r="566" spans="3:18" x14ac:dyDescent="0.2"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</row>
    <row r="567" spans="3:18" x14ac:dyDescent="0.2"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</row>
    <row r="568" spans="3:18" x14ac:dyDescent="0.2"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</row>
    <row r="569" spans="3:18" x14ac:dyDescent="0.2"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</row>
    <row r="570" spans="3:18" x14ac:dyDescent="0.2"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</row>
    <row r="571" spans="3:18" x14ac:dyDescent="0.2"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</row>
    <row r="572" spans="3:18" x14ac:dyDescent="0.2"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</row>
    <row r="573" spans="3:18" x14ac:dyDescent="0.2"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</row>
    <row r="574" spans="3:18" x14ac:dyDescent="0.2"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</row>
    <row r="575" spans="3:18" x14ac:dyDescent="0.2"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</row>
    <row r="576" spans="3:18" x14ac:dyDescent="0.2"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</row>
    <row r="577" spans="3:18" x14ac:dyDescent="0.2"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</row>
    <row r="578" spans="3:18" x14ac:dyDescent="0.2"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</row>
    <row r="579" spans="3:18" x14ac:dyDescent="0.2"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</row>
    <row r="580" spans="3:18" x14ac:dyDescent="0.2"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</row>
    <row r="581" spans="3:18" x14ac:dyDescent="0.2"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</row>
    <row r="582" spans="3:18" x14ac:dyDescent="0.2"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</row>
    <row r="583" spans="3:18" x14ac:dyDescent="0.2"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</row>
    <row r="584" spans="3:18" x14ac:dyDescent="0.2"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</row>
    <row r="585" spans="3:18" x14ac:dyDescent="0.2"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</row>
    <row r="586" spans="3:18" x14ac:dyDescent="0.2"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</row>
    <row r="587" spans="3:18" x14ac:dyDescent="0.2"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</row>
    <row r="588" spans="3:18" x14ac:dyDescent="0.2"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</row>
    <row r="589" spans="3:18" x14ac:dyDescent="0.2"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</row>
    <row r="590" spans="3:18" x14ac:dyDescent="0.2"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</row>
    <row r="591" spans="3:18" x14ac:dyDescent="0.2"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</row>
    <row r="592" spans="3:18" x14ac:dyDescent="0.2"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</row>
    <row r="593" spans="3:18" x14ac:dyDescent="0.2"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</row>
    <row r="594" spans="3:18" x14ac:dyDescent="0.2"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</row>
    <row r="595" spans="3:18" x14ac:dyDescent="0.2"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</row>
    <row r="596" spans="3:18" x14ac:dyDescent="0.2"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</row>
    <row r="597" spans="3:18" x14ac:dyDescent="0.2"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</row>
    <row r="598" spans="3:18" x14ac:dyDescent="0.2"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</row>
    <row r="599" spans="3:18" x14ac:dyDescent="0.2"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</row>
    <row r="600" spans="3:18" x14ac:dyDescent="0.2"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</row>
    <row r="601" spans="3:18" x14ac:dyDescent="0.2"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</row>
    <row r="602" spans="3:18" x14ac:dyDescent="0.2"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</row>
    <row r="603" spans="3:18" x14ac:dyDescent="0.2"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</row>
    <row r="604" spans="3:18" x14ac:dyDescent="0.2"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</row>
    <row r="605" spans="3:18" x14ac:dyDescent="0.2"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</row>
    <row r="606" spans="3:18" x14ac:dyDescent="0.2"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</row>
    <row r="607" spans="3:18" x14ac:dyDescent="0.2"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</row>
    <row r="608" spans="3:18" x14ac:dyDescent="0.2"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</row>
    <row r="609" spans="3:18" x14ac:dyDescent="0.2"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</row>
    <row r="610" spans="3:18" x14ac:dyDescent="0.2"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</row>
    <row r="611" spans="3:18" x14ac:dyDescent="0.2"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</row>
    <row r="612" spans="3:18" x14ac:dyDescent="0.2"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</row>
    <row r="613" spans="3:18" x14ac:dyDescent="0.2"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</row>
    <row r="614" spans="3:18" x14ac:dyDescent="0.2"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</row>
    <row r="615" spans="3:18" x14ac:dyDescent="0.2"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</row>
    <row r="616" spans="3:18" x14ac:dyDescent="0.2"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</row>
    <row r="617" spans="3:18" x14ac:dyDescent="0.2"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</row>
    <row r="618" spans="3:18" x14ac:dyDescent="0.2"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</row>
    <row r="619" spans="3:18" x14ac:dyDescent="0.2"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</row>
    <row r="620" spans="3:18" x14ac:dyDescent="0.2"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</row>
    <row r="621" spans="3:18" x14ac:dyDescent="0.2"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</row>
    <row r="622" spans="3:18" x14ac:dyDescent="0.2"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</row>
    <row r="623" spans="3:18" x14ac:dyDescent="0.2"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</row>
    <row r="624" spans="3:18" x14ac:dyDescent="0.2"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</row>
    <row r="625" spans="3:18" x14ac:dyDescent="0.2"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</row>
    <row r="626" spans="3:18" x14ac:dyDescent="0.2"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</row>
    <row r="627" spans="3:18" x14ac:dyDescent="0.2"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</row>
    <row r="628" spans="3:18" x14ac:dyDescent="0.2"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</row>
    <row r="629" spans="3:18" x14ac:dyDescent="0.2"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</row>
    <row r="630" spans="3:18" x14ac:dyDescent="0.2"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</row>
    <row r="631" spans="3:18" x14ac:dyDescent="0.2"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</row>
    <row r="632" spans="3:18" x14ac:dyDescent="0.2"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</row>
    <row r="633" spans="3:18" x14ac:dyDescent="0.2"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</row>
    <row r="634" spans="3:18" x14ac:dyDescent="0.2"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</row>
    <row r="635" spans="3:18" x14ac:dyDescent="0.2"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</row>
    <row r="636" spans="3:18" x14ac:dyDescent="0.2"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</row>
    <row r="637" spans="3:18" x14ac:dyDescent="0.2"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</row>
    <row r="638" spans="3:18" x14ac:dyDescent="0.2"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</row>
    <row r="639" spans="3:18" x14ac:dyDescent="0.2"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</row>
    <row r="640" spans="3:18" x14ac:dyDescent="0.2"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</row>
    <row r="641" spans="3:18" x14ac:dyDescent="0.2"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</row>
    <row r="642" spans="3:18" x14ac:dyDescent="0.2"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</row>
    <row r="643" spans="3:18" x14ac:dyDescent="0.2"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</row>
    <row r="644" spans="3:18" x14ac:dyDescent="0.2"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</row>
    <row r="645" spans="3:18" x14ac:dyDescent="0.2"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3:18" x14ac:dyDescent="0.2"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3:18" x14ac:dyDescent="0.2"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3:18" x14ac:dyDescent="0.2"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3:18" x14ac:dyDescent="0.2"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3:18" x14ac:dyDescent="0.2"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</row>
    <row r="651" spans="3:18" x14ac:dyDescent="0.2"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</row>
    <row r="652" spans="3:18" x14ac:dyDescent="0.2"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</row>
    <row r="653" spans="3:18" x14ac:dyDescent="0.2"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</row>
    <row r="654" spans="3:18" x14ac:dyDescent="0.2"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</row>
    <row r="655" spans="3:18" x14ac:dyDescent="0.2"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3:18" x14ac:dyDescent="0.2"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</row>
    <row r="657" spans="3:18" x14ac:dyDescent="0.2"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3:18" x14ac:dyDescent="0.2"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</row>
    <row r="659" spans="3:18" x14ac:dyDescent="0.2"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</row>
    <row r="660" spans="3:18" x14ac:dyDescent="0.2"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</row>
    <row r="661" spans="3:18" x14ac:dyDescent="0.2"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</row>
    <row r="662" spans="3:18" x14ac:dyDescent="0.2"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</row>
    <row r="663" spans="3:18" x14ac:dyDescent="0.2"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</row>
    <row r="664" spans="3:18" x14ac:dyDescent="0.2"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</row>
    <row r="665" spans="3:18" x14ac:dyDescent="0.2"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</row>
    <row r="666" spans="3:18" x14ac:dyDescent="0.2">
      <c r="C666"/>
    </row>
    <row r="667" spans="3:18" x14ac:dyDescent="0.2">
      <c r="C667"/>
    </row>
    <row r="668" spans="3:18" x14ac:dyDescent="0.2">
      <c r="C668"/>
    </row>
    <row r="669" spans="3:18" x14ac:dyDescent="0.2">
      <c r="C669"/>
    </row>
    <row r="670" spans="3:18" x14ac:dyDescent="0.2">
      <c r="C670"/>
    </row>
    <row r="671" spans="3:18" x14ac:dyDescent="0.2">
      <c r="C671"/>
    </row>
    <row r="672" spans="3:18" x14ac:dyDescent="0.2">
      <c r="C672"/>
    </row>
    <row r="673" spans="3:3" x14ac:dyDescent="0.2">
      <c r="C673"/>
    </row>
    <row r="674" spans="3:3" x14ac:dyDescent="0.2">
      <c r="C674"/>
    </row>
    <row r="675" spans="3:3" x14ac:dyDescent="0.2">
      <c r="C675"/>
    </row>
    <row r="676" spans="3:3" x14ac:dyDescent="0.2">
      <c r="C676"/>
    </row>
    <row r="677" spans="3:3" x14ac:dyDescent="0.2">
      <c r="C677"/>
    </row>
    <row r="678" spans="3:3" x14ac:dyDescent="0.2">
      <c r="C678"/>
    </row>
    <row r="679" spans="3:3" x14ac:dyDescent="0.2">
      <c r="C679"/>
    </row>
    <row r="680" spans="3:3" x14ac:dyDescent="0.2">
      <c r="C680"/>
    </row>
    <row r="681" spans="3:3" x14ac:dyDescent="0.2">
      <c r="C681"/>
    </row>
    <row r="682" spans="3:3" x14ac:dyDescent="0.2">
      <c r="C682"/>
    </row>
    <row r="683" spans="3:3" x14ac:dyDescent="0.2">
      <c r="C683"/>
    </row>
    <row r="684" spans="3:3" x14ac:dyDescent="0.2">
      <c r="C684"/>
    </row>
    <row r="685" spans="3:3" x14ac:dyDescent="0.2">
      <c r="C685"/>
    </row>
    <row r="686" spans="3:3" x14ac:dyDescent="0.2">
      <c r="C686"/>
    </row>
    <row r="687" spans="3:3" x14ac:dyDescent="0.2">
      <c r="C687"/>
    </row>
    <row r="688" spans="3:3" x14ac:dyDescent="0.2">
      <c r="C688"/>
    </row>
    <row r="689" spans="3:3" x14ac:dyDescent="0.2">
      <c r="C689"/>
    </row>
    <row r="690" spans="3:3" x14ac:dyDescent="0.2">
      <c r="C690"/>
    </row>
    <row r="691" spans="3:3" x14ac:dyDescent="0.2">
      <c r="C691"/>
    </row>
    <row r="692" spans="3:3" x14ac:dyDescent="0.2">
      <c r="C692"/>
    </row>
    <row r="693" spans="3:3" x14ac:dyDescent="0.2">
      <c r="C693"/>
    </row>
    <row r="694" spans="3:3" x14ac:dyDescent="0.2">
      <c r="C694"/>
    </row>
    <row r="695" spans="3:3" x14ac:dyDescent="0.2">
      <c r="C695"/>
    </row>
    <row r="696" spans="3:3" x14ac:dyDescent="0.2">
      <c r="C696"/>
    </row>
    <row r="697" spans="3:3" x14ac:dyDescent="0.2">
      <c r="C697"/>
    </row>
    <row r="698" spans="3:3" x14ac:dyDescent="0.2">
      <c r="C698"/>
    </row>
    <row r="699" spans="3:3" x14ac:dyDescent="0.2">
      <c r="C699"/>
    </row>
    <row r="700" spans="3:3" x14ac:dyDescent="0.2">
      <c r="C700"/>
    </row>
    <row r="701" spans="3:3" x14ac:dyDescent="0.2">
      <c r="C701"/>
    </row>
    <row r="702" spans="3:3" x14ac:dyDescent="0.2">
      <c r="C702"/>
    </row>
    <row r="703" spans="3:3" x14ac:dyDescent="0.2">
      <c r="C703"/>
    </row>
    <row r="704" spans="3:3" x14ac:dyDescent="0.2">
      <c r="C704"/>
    </row>
    <row r="705" spans="3:3" x14ac:dyDescent="0.2">
      <c r="C705"/>
    </row>
    <row r="706" spans="3:3" x14ac:dyDescent="0.2">
      <c r="C706"/>
    </row>
    <row r="707" spans="3:3" x14ac:dyDescent="0.2">
      <c r="C707"/>
    </row>
    <row r="708" spans="3:3" x14ac:dyDescent="0.2">
      <c r="C708"/>
    </row>
    <row r="709" spans="3:3" x14ac:dyDescent="0.2">
      <c r="C709"/>
    </row>
    <row r="710" spans="3:3" x14ac:dyDescent="0.2">
      <c r="C710"/>
    </row>
    <row r="711" spans="3:3" x14ac:dyDescent="0.2">
      <c r="C711"/>
    </row>
    <row r="712" spans="3:3" x14ac:dyDescent="0.2">
      <c r="C712"/>
    </row>
    <row r="713" spans="3:3" x14ac:dyDescent="0.2">
      <c r="C713"/>
    </row>
    <row r="714" spans="3:3" x14ac:dyDescent="0.2">
      <c r="C714"/>
    </row>
    <row r="715" spans="3:3" x14ac:dyDescent="0.2">
      <c r="C715"/>
    </row>
    <row r="716" spans="3:3" x14ac:dyDescent="0.2">
      <c r="C716"/>
    </row>
    <row r="717" spans="3:3" x14ac:dyDescent="0.2">
      <c r="C717"/>
    </row>
    <row r="718" spans="3:3" x14ac:dyDescent="0.2">
      <c r="C718"/>
    </row>
    <row r="719" spans="3:3" x14ac:dyDescent="0.2">
      <c r="C719"/>
    </row>
    <row r="720" spans="3:3" x14ac:dyDescent="0.2">
      <c r="C720"/>
    </row>
    <row r="721" spans="3:3" x14ac:dyDescent="0.2">
      <c r="C721"/>
    </row>
    <row r="722" spans="3:3" x14ac:dyDescent="0.2">
      <c r="C722"/>
    </row>
    <row r="723" spans="3:3" x14ac:dyDescent="0.2">
      <c r="C723"/>
    </row>
    <row r="724" spans="3:3" x14ac:dyDescent="0.2">
      <c r="C724"/>
    </row>
    <row r="725" spans="3:3" x14ac:dyDescent="0.2">
      <c r="C725"/>
    </row>
    <row r="726" spans="3:3" x14ac:dyDescent="0.2">
      <c r="C726"/>
    </row>
    <row r="727" spans="3:3" x14ac:dyDescent="0.2">
      <c r="C727"/>
    </row>
    <row r="728" spans="3:3" x14ac:dyDescent="0.2">
      <c r="C728"/>
    </row>
    <row r="729" spans="3:3" x14ac:dyDescent="0.2">
      <c r="C729"/>
    </row>
    <row r="730" spans="3:3" x14ac:dyDescent="0.2">
      <c r="C730"/>
    </row>
    <row r="731" spans="3:3" x14ac:dyDescent="0.2">
      <c r="C731"/>
    </row>
    <row r="732" spans="3:3" x14ac:dyDescent="0.2">
      <c r="C732"/>
    </row>
    <row r="733" spans="3:3" x14ac:dyDescent="0.2">
      <c r="C733"/>
    </row>
    <row r="734" spans="3:3" x14ac:dyDescent="0.2">
      <c r="C734"/>
    </row>
    <row r="735" spans="3:3" x14ac:dyDescent="0.2">
      <c r="C735"/>
    </row>
    <row r="736" spans="3:3" x14ac:dyDescent="0.2">
      <c r="C736"/>
    </row>
    <row r="737" spans="3:3" x14ac:dyDescent="0.2">
      <c r="C737"/>
    </row>
    <row r="738" spans="3:3" x14ac:dyDescent="0.2">
      <c r="C738"/>
    </row>
    <row r="739" spans="3:3" x14ac:dyDescent="0.2">
      <c r="C739"/>
    </row>
    <row r="740" spans="3:3" x14ac:dyDescent="0.2">
      <c r="C740"/>
    </row>
    <row r="741" spans="3:3" x14ac:dyDescent="0.2">
      <c r="C741"/>
    </row>
    <row r="742" spans="3:3" x14ac:dyDescent="0.2">
      <c r="C742"/>
    </row>
    <row r="743" spans="3:3" x14ac:dyDescent="0.2">
      <c r="C743"/>
    </row>
    <row r="744" spans="3:3" x14ac:dyDescent="0.2">
      <c r="C744"/>
    </row>
    <row r="745" spans="3:3" x14ac:dyDescent="0.2">
      <c r="C745"/>
    </row>
    <row r="746" spans="3:3" x14ac:dyDescent="0.2">
      <c r="C746"/>
    </row>
    <row r="747" spans="3:3" x14ac:dyDescent="0.2">
      <c r="C747"/>
    </row>
    <row r="748" spans="3:3" x14ac:dyDescent="0.2">
      <c r="C748"/>
    </row>
    <row r="749" spans="3:3" x14ac:dyDescent="0.2">
      <c r="C749"/>
    </row>
    <row r="750" spans="3:3" x14ac:dyDescent="0.2">
      <c r="C750"/>
    </row>
    <row r="751" spans="3:3" x14ac:dyDescent="0.2">
      <c r="C751"/>
    </row>
    <row r="752" spans="3:3" x14ac:dyDescent="0.2">
      <c r="C752"/>
    </row>
    <row r="753" spans="3:3" x14ac:dyDescent="0.2">
      <c r="C753"/>
    </row>
    <row r="754" spans="3:3" x14ac:dyDescent="0.2">
      <c r="C754"/>
    </row>
    <row r="755" spans="3:3" x14ac:dyDescent="0.2">
      <c r="C755"/>
    </row>
    <row r="756" spans="3:3" x14ac:dyDescent="0.2">
      <c r="C756"/>
    </row>
    <row r="757" spans="3:3" x14ac:dyDescent="0.2">
      <c r="C757"/>
    </row>
    <row r="758" spans="3:3" x14ac:dyDescent="0.2">
      <c r="C758"/>
    </row>
    <row r="759" spans="3:3" x14ac:dyDescent="0.2">
      <c r="C759"/>
    </row>
    <row r="760" spans="3:3" x14ac:dyDescent="0.2">
      <c r="C760"/>
    </row>
  </sheetData>
  <mergeCells count="5">
    <mergeCell ref="D6:E6"/>
    <mergeCell ref="F6:G6"/>
    <mergeCell ref="H6:I6"/>
    <mergeCell ref="J6:K6"/>
    <mergeCell ref="C6:C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37"/>
  <sheetViews>
    <sheetView view="pageBreakPreview" zoomScale="55" zoomScaleSheetLayoutView="55" workbookViewId="0">
      <pane ySplit="4" topLeftCell="A5" activePane="bottomLeft" state="frozen"/>
      <selection activeCell="A2" sqref="A2:A3"/>
      <selection pane="bottomLeft" activeCell="C33" sqref="C33"/>
    </sheetView>
  </sheetViews>
  <sheetFormatPr defaultRowHeight="15.75" outlineLevelCol="1" x14ac:dyDescent="0.2"/>
  <cols>
    <col min="1" max="1" width="6" style="82" customWidth="1"/>
    <col min="2" max="2" width="11.5703125" style="82" customWidth="1" outlineLevel="1"/>
    <col min="3" max="3" width="18.42578125" style="82" customWidth="1"/>
    <col min="4" max="4" width="68.5703125" style="82" customWidth="1"/>
    <col min="5" max="5" width="10.85546875" style="82" customWidth="1"/>
    <col min="6" max="6" width="14.28515625" style="139" customWidth="1"/>
    <col min="7" max="7" width="12" style="140" bestFit="1" customWidth="1"/>
    <col min="8" max="8" width="26.85546875" style="82" customWidth="1"/>
    <col min="9" max="16384" width="9.140625" style="82"/>
  </cols>
  <sheetData>
    <row r="1" spans="1:19" ht="34.5" customHeight="1" x14ac:dyDescent="0.2">
      <c r="A1" s="162" t="s">
        <v>1711</v>
      </c>
      <c r="B1" s="162"/>
      <c r="C1" s="162"/>
      <c r="D1" s="162"/>
      <c r="E1" s="162"/>
      <c r="F1" s="162"/>
      <c r="G1" s="162"/>
      <c r="H1" s="162"/>
    </row>
    <row r="2" spans="1:19" ht="42" customHeight="1" x14ac:dyDescent="0.2">
      <c r="A2" s="158" t="s">
        <v>1310</v>
      </c>
      <c r="B2" s="163" t="s">
        <v>1307</v>
      </c>
      <c r="C2" s="163" t="s">
        <v>1311</v>
      </c>
      <c r="D2" s="158" t="s">
        <v>1</v>
      </c>
      <c r="E2" s="158" t="s">
        <v>446</v>
      </c>
      <c r="F2" s="165" t="s">
        <v>1491</v>
      </c>
      <c r="G2" s="167" t="s">
        <v>1314</v>
      </c>
      <c r="H2" s="167" t="s">
        <v>1295</v>
      </c>
    </row>
    <row r="3" spans="1:19" ht="47.25" customHeight="1" x14ac:dyDescent="0.2">
      <c r="A3" s="158"/>
      <c r="B3" s="164"/>
      <c r="C3" s="164"/>
      <c r="D3" s="158"/>
      <c r="E3" s="158"/>
      <c r="F3" s="166"/>
      <c r="G3" s="167"/>
      <c r="H3" s="167" t="s">
        <v>1295</v>
      </c>
    </row>
    <row r="4" spans="1:19" s="87" customFormat="1" x14ac:dyDescent="0.2">
      <c r="A4" s="131">
        <v>1</v>
      </c>
      <c r="B4" s="132" t="s">
        <v>6</v>
      </c>
      <c r="C4" s="133">
        <v>3</v>
      </c>
      <c r="D4" s="133">
        <v>4</v>
      </c>
      <c r="E4" s="133">
        <v>5</v>
      </c>
      <c r="F4" s="86">
        <v>6</v>
      </c>
      <c r="G4" s="86">
        <v>7</v>
      </c>
      <c r="H4" s="134">
        <v>8</v>
      </c>
    </row>
    <row r="5" spans="1:19" s="114" customFormat="1" ht="35.1" customHeight="1" x14ac:dyDescent="0.2">
      <c r="A5" s="99">
        <v>1</v>
      </c>
      <c r="B5" s="99" t="s">
        <v>1712</v>
      </c>
      <c r="C5" s="89">
        <v>44165</v>
      </c>
      <c r="D5" s="90" t="s">
        <v>1713</v>
      </c>
      <c r="E5" s="99" t="s">
        <v>496</v>
      </c>
      <c r="F5" s="115">
        <v>200</v>
      </c>
      <c r="G5" s="98">
        <f>5.333+0.0265</f>
        <v>5.3595000000000006</v>
      </c>
      <c r="H5" s="127" t="s">
        <v>1714</v>
      </c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</row>
    <row r="6" spans="1:19" s="128" customFormat="1" ht="35.1" customHeight="1" x14ac:dyDescent="0.2">
      <c r="A6" s="99">
        <v>2</v>
      </c>
      <c r="B6" s="99" t="s">
        <v>1715</v>
      </c>
      <c r="C6" s="89">
        <v>44560</v>
      </c>
      <c r="D6" s="90" t="s">
        <v>1716</v>
      </c>
      <c r="E6" s="99" t="s">
        <v>454</v>
      </c>
      <c r="F6" s="115">
        <v>100</v>
      </c>
      <c r="G6" s="98">
        <v>3.1</v>
      </c>
      <c r="H6" s="127" t="s">
        <v>1717</v>
      </c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</row>
    <row r="7" spans="1:19" s="114" customFormat="1" ht="35.1" customHeight="1" x14ac:dyDescent="0.2">
      <c r="A7" s="99">
        <v>3</v>
      </c>
      <c r="B7" s="99" t="s">
        <v>1718</v>
      </c>
      <c r="C7" s="89">
        <v>44530</v>
      </c>
      <c r="D7" s="90" t="s">
        <v>1719</v>
      </c>
      <c r="E7" s="99" t="s">
        <v>463</v>
      </c>
      <c r="F7" s="115">
        <v>150</v>
      </c>
      <c r="G7" s="98">
        <v>3.8</v>
      </c>
      <c r="H7" s="127" t="s">
        <v>1720</v>
      </c>
    </row>
    <row r="8" spans="1:19" s="114" customFormat="1" ht="35.1" customHeight="1" x14ac:dyDescent="0.2">
      <c r="A8" s="99">
        <v>4</v>
      </c>
      <c r="B8" s="99" t="s">
        <v>1721</v>
      </c>
      <c r="C8" s="89">
        <v>44469</v>
      </c>
      <c r="D8" s="135" t="s">
        <v>1722</v>
      </c>
      <c r="E8" s="99" t="s">
        <v>483</v>
      </c>
      <c r="F8" s="115">
        <v>4</v>
      </c>
      <c r="G8" s="98">
        <v>2.9</v>
      </c>
      <c r="H8" s="127" t="s">
        <v>1461</v>
      </c>
    </row>
    <row r="9" spans="1:19" s="114" customFormat="1" ht="35.1" customHeight="1" x14ac:dyDescent="0.2">
      <c r="A9" s="99">
        <v>5</v>
      </c>
      <c r="B9" s="99" t="s">
        <v>1723</v>
      </c>
      <c r="C9" s="89">
        <v>44499</v>
      </c>
      <c r="D9" s="90" t="s">
        <v>1724</v>
      </c>
      <c r="E9" s="99" t="s">
        <v>663</v>
      </c>
      <c r="F9" s="115">
        <v>4</v>
      </c>
      <c r="G9" s="98">
        <v>2.9</v>
      </c>
      <c r="H9" s="127" t="s">
        <v>1412</v>
      </c>
    </row>
    <row r="10" spans="1:19" s="114" customFormat="1" ht="35.1" customHeight="1" x14ac:dyDescent="0.2">
      <c r="A10" s="99">
        <v>6</v>
      </c>
      <c r="B10" s="99" t="s">
        <v>1725</v>
      </c>
      <c r="C10" s="89">
        <v>44560</v>
      </c>
      <c r="D10" s="90" t="s">
        <v>1726</v>
      </c>
      <c r="E10" s="99" t="s">
        <v>496</v>
      </c>
      <c r="F10" s="115">
        <v>300</v>
      </c>
      <c r="G10" s="98">
        <v>4.4000000000000004</v>
      </c>
      <c r="H10" s="127" t="s">
        <v>1479</v>
      </c>
    </row>
    <row r="11" spans="1:19" s="128" customFormat="1" ht="35.1" customHeight="1" x14ac:dyDescent="0.2">
      <c r="A11" s="99">
        <v>7</v>
      </c>
      <c r="B11" s="99" t="s">
        <v>1727</v>
      </c>
      <c r="C11" s="89">
        <v>44530</v>
      </c>
      <c r="D11" s="90" t="s">
        <v>1728</v>
      </c>
      <c r="E11" s="99" t="s">
        <v>480</v>
      </c>
      <c r="F11" s="115">
        <v>200</v>
      </c>
      <c r="G11" s="98">
        <v>4.4580000000000002</v>
      </c>
      <c r="H11" s="127" t="s">
        <v>1710</v>
      </c>
    </row>
    <row r="12" spans="1:19" s="114" customFormat="1" ht="35.1" customHeight="1" x14ac:dyDescent="0.2">
      <c r="A12" s="99">
        <v>8</v>
      </c>
      <c r="B12" s="99" t="s">
        <v>1729</v>
      </c>
      <c r="C12" s="89">
        <v>44407</v>
      </c>
      <c r="D12" s="90" t="s">
        <v>1730</v>
      </c>
      <c r="E12" s="99" t="s">
        <v>480</v>
      </c>
      <c r="F12" s="115">
        <v>4</v>
      </c>
      <c r="G12" s="98">
        <v>2.9</v>
      </c>
      <c r="H12" s="127" t="s">
        <v>1710</v>
      </c>
    </row>
    <row r="13" spans="1:19" s="114" customFormat="1" ht="35.1" customHeight="1" x14ac:dyDescent="0.2">
      <c r="A13" s="99">
        <v>9</v>
      </c>
      <c r="B13" s="99" t="s">
        <v>1731</v>
      </c>
      <c r="C13" s="89">
        <v>44742</v>
      </c>
      <c r="D13" s="90" t="s">
        <v>1732</v>
      </c>
      <c r="E13" s="99" t="s">
        <v>494</v>
      </c>
      <c r="F13" s="115">
        <v>1300</v>
      </c>
      <c r="G13" s="98">
        <v>60.4</v>
      </c>
      <c r="H13" s="127" t="s">
        <v>1733</v>
      </c>
    </row>
    <row r="14" spans="1:19" s="128" customFormat="1" ht="35.1" customHeight="1" x14ac:dyDescent="0.2">
      <c r="A14" s="99">
        <v>10</v>
      </c>
      <c r="B14" s="99" t="s">
        <v>1734</v>
      </c>
      <c r="C14" s="89">
        <v>43920</v>
      </c>
      <c r="D14" s="90" t="s">
        <v>1735</v>
      </c>
      <c r="E14" s="99" t="s">
        <v>471</v>
      </c>
      <c r="F14" s="115" t="s">
        <v>1541</v>
      </c>
      <c r="G14" s="98">
        <v>5.9731999999999994</v>
      </c>
      <c r="H14" s="127" t="s">
        <v>1736</v>
      </c>
    </row>
    <row r="15" spans="1:19" s="128" customFormat="1" ht="35.1" customHeight="1" x14ac:dyDescent="0.2">
      <c r="A15" s="99">
        <v>11</v>
      </c>
      <c r="B15" s="99" t="s">
        <v>1737</v>
      </c>
      <c r="C15" s="89">
        <v>44058</v>
      </c>
      <c r="D15" s="90" t="s">
        <v>1738</v>
      </c>
      <c r="E15" s="99" t="s">
        <v>454</v>
      </c>
      <c r="F15" s="115" t="s">
        <v>1541</v>
      </c>
      <c r="G15" s="98">
        <v>4.0735999999999999</v>
      </c>
      <c r="H15" s="127" t="s">
        <v>1739</v>
      </c>
    </row>
    <row r="16" spans="1:19" s="128" customFormat="1" ht="35.1" customHeight="1" x14ac:dyDescent="0.2">
      <c r="A16" s="99">
        <v>12</v>
      </c>
      <c r="B16" s="99" t="s">
        <v>1740</v>
      </c>
      <c r="C16" s="89">
        <v>44058</v>
      </c>
      <c r="D16" s="90" t="s">
        <v>1741</v>
      </c>
      <c r="E16" s="99" t="s">
        <v>476</v>
      </c>
      <c r="F16" s="115" t="s">
        <v>1541</v>
      </c>
      <c r="G16" s="98">
        <v>3.5</v>
      </c>
      <c r="H16" s="127" t="s">
        <v>1742</v>
      </c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</row>
    <row r="17" spans="1:19" s="114" customFormat="1" ht="35.1" customHeight="1" x14ac:dyDescent="0.2">
      <c r="A17" s="99">
        <v>13</v>
      </c>
      <c r="B17" s="99" t="s">
        <v>1743</v>
      </c>
      <c r="C17" s="89">
        <v>43997</v>
      </c>
      <c r="D17" s="90" t="s">
        <v>1744</v>
      </c>
      <c r="E17" s="99" t="s">
        <v>480</v>
      </c>
      <c r="F17" s="98" t="s">
        <v>1541</v>
      </c>
      <c r="G17" s="136" t="s">
        <v>14</v>
      </c>
      <c r="H17" s="127" t="s">
        <v>1358</v>
      </c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</row>
    <row r="18" spans="1:19" s="114" customFormat="1" ht="35.1" customHeight="1" x14ac:dyDescent="0.2">
      <c r="A18" s="99">
        <v>14</v>
      </c>
      <c r="B18" s="99" t="s">
        <v>1745</v>
      </c>
      <c r="C18" s="89">
        <v>44346</v>
      </c>
      <c r="D18" s="90" t="s">
        <v>1746</v>
      </c>
      <c r="E18" s="99" t="s">
        <v>454</v>
      </c>
      <c r="F18" s="98" t="s">
        <v>1541</v>
      </c>
      <c r="G18" s="98">
        <v>1.3653999999999999</v>
      </c>
      <c r="H18" s="127" t="s">
        <v>1547</v>
      </c>
    </row>
    <row r="19" spans="1:19" s="114" customFormat="1" ht="35.1" customHeight="1" x14ac:dyDescent="0.2">
      <c r="A19" s="99">
        <v>15</v>
      </c>
      <c r="B19" s="99" t="s">
        <v>1747</v>
      </c>
      <c r="C19" s="89">
        <v>44346</v>
      </c>
      <c r="D19" s="90" t="s">
        <v>1748</v>
      </c>
      <c r="E19" s="99" t="s">
        <v>454</v>
      </c>
      <c r="F19" s="98" t="s">
        <v>1541</v>
      </c>
      <c r="G19" s="98">
        <v>1.2609999999999999</v>
      </c>
      <c r="H19" s="127" t="s">
        <v>1547</v>
      </c>
    </row>
    <row r="20" spans="1:19" s="128" customFormat="1" ht="35.1" customHeight="1" x14ac:dyDescent="0.2">
      <c r="A20" s="99">
        <v>16</v>
      </c>
      <c r="B20" s="99" t="s">
        <v>1749</v>
      </c>
      <c r="C20" s="89">
        <v>44073</v>
      </c>
      <c r="D20" s="90" t="s">
        <v>1750</v>
      </c>
      <c r="E20" s="99" t="s">
        <v>483</v>
      </c>
      <c r="F20" s="115" t="s">
        <v>1541</v>
      </c>
      <c r="G20" s="98">
        <v>3.9620000000000002</v>
      </c>
      <c r="H20" s="127" t="s">
        <v>1461</v>
      </c>
    </row>
    <row r="21" spans="1:19" s="128" customFormat="1" ht="35.1" customHeight="1" x14ac:dyDescent="0.2">
      <c r="A21" s="99">
        <v>17</v>
      </c>
      <c r="B21" s="99" t="s">
        <v>1751</v>
      </c>
      <c r="C21" s="89">
        <v>44423</v>
      </c>
      <c r="D21" s="90" t="s">
        <v>1752</v>
      </c>
      <c r="E21" s="99" t="s">
        <v>483</v>
      </c>
      <c r="F21" s="98" t="s">
        <v>1541</v>
      </c>
      <c r="G21" s="98">
        <v>5.0999999999999996</v>
      </c>
      <c r="H21" s="127" t="s">
        <v>1753</v>
      </c>
    </row>
    <row r="22" spans="1:19" s="128" customFormat="1" ht="35.1" customHeight="1" x14ac:dyDescent="0.2">
      <c r="A22" s="99">
        <v>18</v>
      </c>
      <c r="B22" s="99" t="s">
        <v>1754</v>
      </c>
      <c r="C22" s="89">
        <v>44042</v>
      </c>
      <c r="D22" s="90" t="s">
        <v>1755</v>
      </c>
      <c r="E22" s="99" t="s">
        <v>476</v>
      </c>
      <c r="F22" s="115" t="s">
        <v>1541</v>
      </c>
      <c r="G22" s="98">
        <v>3.3</v>
      </c>
      <c r="H22" s="127" t="s">
        <v>1417</v>
      </c>
    </row>
    <row r="23" spans="1:19" s="128" customFormat="1" ht="35.1" customHeight="1" x14ac:dyDescent="0.2">
      <c r="A23" s="99">
        <v>19</v>
      </c>
      <c r="B23" s="99" t="s">
        <v>1756</v>
      </c>
      <c r="C23" s="89">
        <v>44058</v>
      </c>
      <c r="D23" s="90" t="s">
        <v>1757</v>
      </c>
      <c r="E23" s="99" t="s">
        <v>496</v>
      </c>
      <c r="F23" s="115" t="s">
        <v>1541</v>
      </c>
      <c r="G23" s="98">
        <v>2</v>
      </c>
      <c r="H23" s="127" t="s">
        <v>1714</v>
      </c>
    </row>
    <row r="24" spans="1:19" s="128" customFormat="1" ht="35.1" customHeight="1" x14ac:dyDescent="0.2">
      <c r="A24" s="99">
        <v>20</v>
      </c>
      <c r="B24" s="99" t="s">
        <v>1758</v>
      </c>
      <c r="C24" s="89">
        <v>44531</v>
      </c>
      <c r="D24" s="90" t="s">
        <v>1759</v>
      </c>
      <c r="E24" s="99" t="s">
        <v>463</v>
      </c>
      <c r="F24" s="98" t="s">
        <v>1541</v>
      </c>
      <c r="G24" s="98">
        <v>3.5</v>
      </c>
      <c r="H24" s="127" t="s">
        <v>1760</v>
      </c>
    </row>
    <row r="25" spans="1:19" s="128" customFormat="1" ht="35.1" customHeight="1" x14ac:dyDescent="0.2">
      <c r="A25" s="99">
        <v>21</v>
      </c>
      <c r="B25" s="99" t="s">
        <v>1761</v>
      </c>
      <c r="C25" s="89">
        <v>44423</v>
      </c>
      <c r="D25" s="90" t="s">
        <v>1762</v>
      </c>
      <c r="E25" s="99" t="s">
        <v>483</v>
      </c>
      <c r="F25" s="98" t="s">
        <v>1541</v>
      </c>
      <c r="G25" s="98">
        <v>4.12</v>
      </c>
      <c r="H25" s="127" t="s">
        <v>1331</v>
      </c>
    </row>
    <row r="26" spans="1:19" s="128" customFormat="1" ht="35.1" customHeight="1" x14ac:dyDescent="0.2">
      <c r="A26" s="99">
        <v>22</v>
      </c>
      <c r="B26" s="99" t="s">
        <v>1763</v>
      </c>
      <c r="C26" s="89">
        <v>44560</v>
      </c>
      <c r="D26" s="90" t="s">
        <v>1764</v>
      </c>
      <c r="E26" s="99" t="s">
        <v>496</v>
      </c>
      <c r="F26" s="98" t="s">
        <v>1541</v>
      </c>
      <c r="G26" s="98">
        <v>6.67</v>
      </c>
      <c r="H26" s="127" t="s">
        <v>1479</v>
      </c>
    </row>
    <row r="27" spans="1:19" s="114" customFormat="1" ht="35.1" customHeight="1" x14ac:dyDescent="0.2">
      <c r="A27" s="99">
        <v>23</v>
      </c>
      <c r="B27" s="99" t="s">
        <v>1765</v>
      </c>
      <c r="C27" s="89">
        <v>44742</v>
      </c>
      <c r="D27" s="90" t="s">
        <v>1766</v>
      </c>
      <c r="E27" s="99" t="s">
        <v>471</v>
      </c>
      <c r="F27" s="98" t="s">
        <v>1541</v>
      </c>
      <c r="G27" s="98">
        <v>3</v>
      </c>
      <c r="H27" s="127" t="s">
        <v>1767</v>
      </c>
    </row>
    <row r="28" spans="1:19" s="114" customFormat="1" ht="35.1" customHeight="1" x14ac:dyDescent="0.2">
      <c r="A28" s="99">
        <v>24</v>
      </c>
      <c r="B28" s="99" t="s">
        <v>1768</v>
      </c>
      <c r="C28" s="89">
        <v>44896</v>
      </c>
      <c r="D28" s="90" t="s">
        <v>1769</v>
      </c>
      <c r="E28" s="99" t="s">
        <v>476</v>
      </c>
      <c r="F28" s="98" t="s">
        <v>1541</v>
      </c>
      <c r="G28" s="136" t="s">
        <v>1770</v>
      </c>
      <c r="H28" s="127" t="s">
        <v>1771</v>
      </c>
    </row>
    <row r="29" spans="1:19" s="114" customFormat="1" ht="35.1" customHeight="1" x14ac:dyDescent="0.2">
      <c r="A29" s="99">
        <v>25</v>
      </c>
      <c r="B29" s="99" t="s">
        <v>1772</v>
      </c>
      <c r="C29" s="89">
        <v>45290</v>
      </c>
      <c r="D29" s="90" t="s">
        <v>1773</v>
      </c>
      <c r="E29" s="99" t="s">
        <v>663</v>
      </c>
      <c r="F29" s="115">
        <v>6670</v>
      </c>
      <c r="G29" s="98">
        <v>266.8</v>
      </c>
      <c r="H29" s="127" t="s">
        <v>1489</v>
      </c>
    </row>
    <row r="30" spans="1:19" s="114" customFormat="1" ht="35.1" customHeight="1" x14ac:dyDescent="0.2">
      <c r="A30" s="99">
        <v>26</v>
      </c>
      <c r="B30" s="99" t="s">
        <v>1774</v>
      </c>
      <c r="C30" s="89">
        <v>45290</v>
      </c>
      <c r="D30" s="90" t="s">
        <v>1775</v>
      </c>
      <c r="E30" s="99" t="s">
        <v>663</v>
      </c>
      <c r="F30" s="98" t="s">
        <v>1541</v>
      </c>
      <c r="G30" s="98">
        <v>6.9</v>
      </c>
      <c r="H30" s="127" t="s">
        <v>1489</v>
      </c>
    </row>
    <row r="31" spans="1:19" s="114" customFormat="1" ht="35.1" customHeight="1" x14ac:dyDescent="0.2">
      <c r="A31" s="99">
        <v>27</v>
      </c>
      <c r="B31" s="99" t="s">
        <v>1776</v>
      </c>
      <c r="C31" s="89">
        <v>44195</v>
      </c>
      <c r="D31" s="90" t="s">
        <v>1777</v>
      </c>
      <c r="E31" s="99" t="s">
        <v>454</v>
      </c>
      <c r="F31" s="115">
        <v>106</v>
      </c>
      <c r="G31" s="98">
        <v>4.7111000000000001</v>
      </c>
      <c r="H31" s="127" t="s">
        <v>1378</v>
      </c>
    </row>
    <row r="32" spans="1:19" s="114" customFormat="1" ht="35.1" customHeight="1" x14ac:dyDescent="0.2">
      <c r="A32" s="99">
        <v>28</v>
      </c>
      <c r="B32" s="99" t="s">
        <v>1778</v>
      </c>
      <c r="C32" s="89">
        <v>44195</v>
      </c>
      <c r="D32" s="90" t="s">
        <v>1779</v>
      </c>
      <c r="E32" s="99" t="s">
        <v>471</v>
      </c>
      <c r="F32" s="115">
        <v>353</v>
      </c>
      <c r="G32" s="98">
        <v>12.8003</v>
      </c>
      <c r="H32" s="127" t="s">
        <v>1542</v>
      </c>
    </row>
    <row r="33" spans="1:8" s="114" customFormat="1" ht="35.1" customHeight="1" x14ac:dyDescent="0.2">
      <c r="A33" s="99">
        <v>29</v>
      </c>
      <c r="B33" s="99" t="s">
        <v>1780</v>
      </c>
      <c r="C33" s="89">
        <v>44195</v>
      </c>
      <c r="D33" s="90" t="s">
        <v>1781</v>
      </c>
      <c r="E33" s="99" t="s">
        <v>471</v>
      </c>
      <c r="F33" s="115">
        <v>134</v>
      </c>
      <c r="G33" s="98">
        <v>5.5111999999999997</v>
      </c>
      <c r="H33" s="127" t="s">
        <v>1542</v>
      </c>
    </row>
    <row r="34" spans="1:8" s="114" customFormat="1" ht="35.1" customHeight="1" x14ac:dyDescent="0.2">
      <c r="A34" s="99">
        <v>30</v>
      </c>
      <c r="B34" s="99" t="s">
        <v>1782</v>
      </c>
      <c r="C34" s="89">
        <v>44165</v>
      </c>
      <c r="D34" s="90" t="s">
        <v>1783</v>
      </c>
      <c r="E34" s="99" t="s">
        <v>471</v>
      </c>
      <c r="F34" s="115" t="s">
        <v>1541</v>
      </c>
      <c r="G34" s="98">
        <v>17.7</v>
      </c>
      <c r="H34" s="127" t="s">
        <v>1784</v>
      </c>
    </row>
    <row r="35" spans="1:8" s="114" customFormat="1" ht="35.1" customHeight="1" x14ac:dyDescent="0.2">
      <c r="A35" s="99">
        <v>31</v>
      </c>
      <c r="B35" s="99" t="s">
        <v>1785</v>
      </c>
      <c r="C35" s="89">
        <v>44560</v>
      </c>
      <c r="D35" s="90" t="s">
        <v>1786</v>
      </c>
      <c r="E35" s="99" t="s">
        <v>480</v>
      </c>
      <c r="F35" s="115" t="s">
        <v>1541</v>
      </c>
      <c r="G35" s="98">
        <v>5</v>
      </c>
      <c r="H35" s="127" t="s">
        <v>1524</v>
      </c>
    </row>
    <row r="36" spans="1:8" s="114" customFormat="1" ht="35.1" customHeight="1" x14ac:dyDescent="0.2">
      <c r="A36" s="99">
        <v>32</v>
      </c>
      <c r="B36" s="99" t="s">
        <v>1787</v>
      </c>
      <c r="C36" s="89">
        <v>45290</v>
      </c>
      <c r="D36" s="90" t="s">
        <v>1788</v>
      </c>
      <c r="E36" s="99"/>
      <c r="F36" s="115"/>
      <c r="G36" s="98">
        <v>65</v>
      </c>
      <c r="H36" s="127"/>
    </row>
    <row r="37" spans="1:8" s="114" customFormat="1" ht="47.25" x14ac:dyDescent="0.2">
      <c r="A37" s="99">
        <v>33</v>
      </c>
      <c r="B37" s="99" t="s">
        <v>1789</v>
      </c>
      <c r="C37" s="89">
        <v>45656</v>
      </c>
      <c r="D37" s="90" t="s">
        <v>1790</v>
      </c>
      <c r="E37" s="120"/>
      <c r="F37" s="137" t="s">
        <v>1541</v>
      </c>
      <c r="G37" s="138" t="s">
        <v>1541</v>
      </c>
      <c r="H37" s="127"/>
    </row>
  </sheetData>
  <autoFilter ref="A4:S37" xr:uid="{00000000-0009-0000-0000-000009000000}"/>
  <mergeCells count="9">
    <mergeCell ref="A1:H1"/>
    <mergeCell ref="A2:A3"/>
    <mergeCell ref="B2:B3"/>
    <mergeCell ref="C2:C3"/>
    <mergeCell ref="D2:D3"/>
    <mergeCell ref="E2:E3"/>
    <mergeCell ref="F2:F3"/>
    <mergeCell ref="G2:G3"/>
    <mergeCell ref="H2:H3"/>
  </mergeCells>
  <printOptions horizontalCentered="1"/>
  <pageMargins left="0.19685039370078741" right="0.19685039370078741" top="0.19685039370078741" bottom="0" header="0" footer="0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1"/>
  <sheetViews>
    <sheetView workbookViewId="0">
      <pane ySplit="3" topLeftCell="A4" activePane="bottomLeft" state="frozen"/>
      <selection pane="bottomLeft" activeCell="N8" sqref="N8"/>
    </sheetView>
  </sheetViews>
  <sheetFormatPr defaultRowHeight="12.75" x14ac:dyDescent="0.2"/>
  <cols>
    <col min="1" max="1" width="4" customWidth="1"/>
    <col min="2" max="2" width="50.5703125" customWidth="1"/>
    <col min="3" max="4" width="8.5703125" customWidth="1"/>
    <col min="5" max="5" width="7" customWidth="1"/>
    <col min="6" max="6" width="6" customWidth="1"/>
    <col min="7" max="7" width="7" customWidth="1"/>
    <col min="8" max="8" width="5.140625" customWidth="1"/>
    <col min="9" max="9" width="5" customWidth="1"/>
    <col min="10" max="10" width="9.5703125" customWidth="1"/>
    <col min="11" max="13" width="8.5703125" customWidth="1"/>
    <col min="14" max="14" width="25.85546875" customWidth="1"/>
    <col min="15" max="16" width="9.140625" customWidth="1"/>
  </cols>
  <sheetData>
    <row r="1" spans="1:16" ht="19.5" customHeight="1" x14ac:dyDescent="0.2">
      <c r="A1" s="142" t="s">
        <v>1294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</row>
    <row r="2" spans="1:16" ht="52.5" customHeight="1" x14ac:dyDescent="0.2">
      <c r="A2" s="68" t="s">
        <v>0</v>
      </c>
      <c r="B2" s="69" t="s">
        <v>1</v>
      </c>
      <c r="C2" s="68" t="s">
        <v>87</v>
      </c>
      <c r="D2" s="69" t="s">
        <v>88</v>
      </c>
      <c r="E2" s="68" t="s">
        <v>89</v>
      </c>
      <c r="F2" s="68" t="s">
        <v>90</v>
      </c>
      <c r="G2" s="68" t="s">
        <v>91</v>
      </c>
      <c r="H2" s="69" t="s">
        <v>92</v>
      </c>
      <c r="I2" s="68" t="s">
        <v>93</v>
      </c>
      <c r="J2" s="68" t="s">
        <v>94</v>
      </c>
      <c r="K2" s="68" t="s">
        <v>95</v>
      </c>
      <c r="L2" s="68" t="s">
        <v>96</v>
      </c>
      <c r="M2" s="70" t="s">
        <v>1307</v>
      </c>
      <c r="N2" s="70" t="s">
        <v>1293</v>
      </c>
      <c r="O2" s="70" t="s">
        <v>446</v>
      </c>
      <c r="P2" s="70" t="s">
        <v>1295</v>
      </c>
    </row>
    <row r="3" spans="1:16" ht="8.85" customHeight="1" x14ac:dyDescent="0.2">
      <c r="A3" s="4" t="s">
        <v>5</v>
      </c>
      <c r="B3" s="4" t="s">
        <v>6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6">
        <v>10</v>
      </c>
      <c r="K3" s="6">
        <v>11</v>
      </c>
      <c r="L3" s="6">
        <v>12</v>
      </c>
      <c r="M3" s="6">
        <v>13</v>
      </c>
      <c r="N3" s="6">
        <v>14</v>
      </c>
      <c r="O3" s="6">
        <v>15</v>
      </c>
      <c r="P3" s="6">
        <v>16</v>
      </c>
    </row>
    <row r="4" spans="1:16" ht="29.65" customHeight="1" x14ac:dyDescent="0.2">
      <c r="A4" s="71" t="s">
        <v>5</v>
      </c>
      <c r="B4" s="72" t="s">
        <v>101</v>
      </c>
      <c r="C4" s="73">
        <v>12.8</v>
      </c>
      <c r="D4" s="74">
        <v>0</v>
      </c>
      <c r="E4" s="52">
        <v>353</v>
      </c>
      <c r="F4" s="75">
        <v>0</v>
      </c>
      <c r="G4" s="52">
        <v>0</v>
      </c>
      <c r="H4" s="52">
        <v>0</v>
      </c>
      <c r="I4" s="76">
        <v>0</v>
      </c>
      <c r="J4" s="74">
        <v>0</v>
      </c>
      <c r="K4" s="74">
        <v>0</v>
      </c>
      <c r="L4" s="77">
        <v>0</v>
      </c>
      <c r="M4" s="168" t="str">
        <f>LEFT(B4,8)</f>
        <v>012-1026</v>
      </c>
      <c r="N4" s="169">
        <f>IFERROR(VLOOKUP(M4,Жилище!$B:$H,2,0), IFERROR(VLOOKUP(M4,Образование!$B:$H,2,0),IFERROR( VLOOKUP(M4,Здрав!$B:$H,2,0), IFERROR(VLOOKUP(M4,'Прочие ГП'!$B:$H,2,0), "НЕТ ДАННЫХ"))))</f>
        <v>44195</v>
      </c>
      <c r="O4" s="60" t="str">
        <f>IFERROR(VLOOKUP(M4,Жилище!$B:$H,4,0), IFERROR(VLOOKUP(M4,Образование!$B:$H,4,0),IFERROR( VLOOKUP(M4,Здрав!$B:$H,4,0), IFERROR(VLOOKUP(M4,'Прочие ГП'!$B:$H,4,0), "НЕТ ДАННЫХ"))))</f>
        <v>СЗАО</v>
      </c>
      <c r="P4" s="60" t="str">
        <f>IFERROR(VLOOKUP(M4,Жилище!$B:$H,7,0), IFERROR(VLOOKUP(M4,Образование!$B:$H,7,0),IFERROR( VLOOKUP(M4,Здрав!$B:$H,7,0), IFERROR(VLOOKUP(M4,'Прочие ГП'!$B:$H,7,0), "НЕТ ДАННЫХ"))))</f>
        <v>Куркино</v>
      </c>
    </row>
    <row r="5" spans="1:16" ht="36.200000000000003" customHeight="1" x14ac:dyDescent="0.2">
      <c r="A5" s="71" t="s">
        <v>6</v>
      </c>
      <c r="B5" s="72" t="s">
        <v>103</v>
      </c>
      <c r="C5" s="73">
        <v>4.71</v>
      </c>
      <c r="D5" s="74">
        <v>0</v>
      </c>
      <c r="E5" s="52">
        <v>106</v>
      </c>
      <c r="F5" s="75">
        <v>0</v>
      </c>
      <c r="G5" s="52">
        <v>0</v>
      </c>
      <c r="H5" s="52">
        <v>0</v>
      </c>
      <c r="I5" s="76">
        <v>0</v>
      </c>
      <c r="J5" s="74">
        <v>0</v>
      </c>
      <c r="K5" s="74">
        <v>0</v>
      </c>
      <c r="L5" s="77">
        <v>0</v>
      </c>
      <c r="M5" s="168" t="str">
        <f t="shared" ref="M5:M55" si="0">LEFT(B5,8)</f>
        <v>014-1941</v>
      </c>
      <c r="N5" s="169">
        <f>IFERROR(VLOOKUP(M5,Жилище!$B:$H,2,0), IFERROR(VLOOKUP(M5,Образование!$B:$H,2,0),IFERROR( VLOOKUP(M5,Здрав!$B:$H,2,0), IFERROR(VLOOKUP(M5,'Прочие ГП'!$B:$H,2,0), "НЕТ ДАННЫХ"))))</f>
        <v>44195</v>
      </c>
      <c r="O5" s="60" t="str">
        <f>IFERROR(VLOOKUP(M5,Жилище!$B:$H,4,0), IFERROR(VLOOKUP(M5,Образование!$B:$H,4,0),IFERROR( VLOOKUP(M5,Здрав!$B:$H,4,0), IFERROR(VLOOKUP(M5,'Прочие ГП'!$B:$H,4,0), "НЕТ ДАННЫХ"))))</f>
        <v>ЦАО</v>
      </c>
      <c r="P5" s="60" t="str">
        <f>IFERROR(VLOOKUP(M5,Жилище!$B:$H,7,0), IFERROR(VLOOKUP(M5,Образование!$B:$H,7,0),IFERROR( VLOOKUP(M5,Здрав!$B:$H,7,0), IFERROR(VLOOKUP(M5,'Прочие ГП'!$B:$H,7,0), "НЕТ ДАННЫХ"))))</f>
        <v>Красносельский</v>
      </c>
    </row>
    <row r="6" spans="1:16" ht="36.200000000000003" customHeight="1" x14ac:dyDescent="0.2">
      <c r="A6" s="71" t="s">
        <v>7</v>
      </c>
      <c r="B6" s="78" t="s">
        <v>104</v>
      </c>
      <c r="C6" s="73">
        <v>5.51</v>
      </c>
      <c r="D6" s="74">
        <v>0</v>
      </c>
      <c r="E6" s="52">
        <v>134</v>
      </c>
      <c r="F6" s="75">
        <v>0</v>
      </c>
      <c r="G6" s="52">
        <v>0</v>
      </c>
      <c r="H6" s="52">
        <v>0</v>
      </c>
      <c r="I6" s="76">
        <v>0</v>
      </c>
      <c r="J6" s="74">
        <v>0</v>
      </c>
      <c r="K6" s="74">
        <v>0</v>
      </c>
      <c r="L6" s="77">
        <v>0</v>
      </c>
      <c r="M6" s="168" t="str">
        <f t="shared" si="0"/>
        <v>014-1942</v>
      </c>
      <c r="N6" s="169">
        <f>IFERROR(VLOOKUP(M6,Жилище!$B:$H,2,0), IFERROR(VLOOKUP(M6,Образование!$B:$H,2,0),IFERROR( VLOOKUP(M6,Здрав!$B:$H,2,0), IFERROR(VLOOKUP(M6,'Прочие ГП'!$B:$H,2,0), "НЕТ ДАННЫХ"))))</f>
        <v>44195</v>
      </c>
      <c r="O6" s="60" t="str">
        <f>IFERROR(VLOOKUP(M6,Жилище!$B:$H,4,0), IFERROR(VLOOKUP(M6,Образование!$B:$H,4,0),IFERROR( VLOOKUP(M6,Здрав!$B:$H,4,0), IFERROR(VLOOKUP(M6,'Прочие ГП'!$B:$H,4,0), "НЕТ ДАННЫХ"))))</f>
        <v>СЗАО</v>
      </c>
      <c r="P6" s="60" t="str">
        <f>IFERROR(VLOOKUP(M6,Жилище!$B:$H,7,0), IFERROR(VLOOKUP(M6,Образование!$B:$H,7,0),IFERROR( VLOOKUP(M6,Здрав!$B:$H,7,0), IFERROR(VLOOKUP(M6,'Прочие ГП'!$B:$H,7,0), "НЕТ ДАННЫХ"))))</f>
        <v>Куркино</v>
      </c>
    </row>
    <row r="7" spans="1:16" ht="45.95" customHeight="1" x14ac:dyDescent="0.2">
      <c r="A7" s="71" t="s">
        <v>8</v>
      </c>
      <c r="B7" s="72" t="s">
        <v>106</v>
      </c>
      <c r="C7" s="73">
        <v>8.57</v>
      </c>
      <c r="D7" s="74">
        <v>320</v>
      </c>
      <c r="E7" s="52">
        <v>0</v>
      </c>
      <c r="F7" s="75">
        <v>0</v>
      </c>
      <c r="G7" s="52">
        <v>0</v>
      </c>
      <c r="H7" s="52">
        <v>0</v>
      </c>
      <c r="I7" s="76">
        <v>0</v>
      </c>
      <c r="J7" s="74">
        <v>0</v>
      </c>
      <c r="K7" s="74">
        <v>0</v>
      </c>
      <c r="L7" s="77">
        <v>0</v>
      </c>
      <c r="M7" s="168" t="str">
        <f t="shared" si="0"/>
        <v>013-1175</v>
      </c>
      <c r="N7" s="169">
        <f>IFERROR(VLOOKUP(M7,Жилище!$B:$H,2,0), IFERROR(VLOOKUP(M7,Образование!$B:$H,2,0),IFERROR( VLOOKUP(M7,Здрав!$B:$H,2,0), IFERROR(VLOOKUP(M7,'Прочие ГП'!$B:$H,2,0), "НЕТ ДАННЫХ"))))</f>
        <v>44002</v>
      </c>
      <c r="O7" s="60" t="str">
        <f>IFERROR(VLOOKUP(M7,Жилище!$B:$H,4,0), IFERROR(VLOOKUP(M7,Образование!$B:$H,4,0),IFERROR( VLOOKUP(M7,Здрав!$B:$H,4,0), IFERROR(VLOOKUP(M7,'Прочие ГП'!$B:$H,4,0), "НЕТ ДАННЫХ"))))</f>
        <v>ЦАО</v>
      </c>
      <c r="P7" s="60" t="str">
        <f>IFERROR(VLOOKUP(M7,Жилище!$B:$H,7,0), IFERROR(VLOOKUP(M7,Образование!$B:$H,7,0),IFERROR( VLOOKUP(M7,Здрав!$B:$H,7,0), IFERROR(VLOOKUP(M7,'Прочие ГП'!$B:$H,7,0), "НЕТ ДАННЫХ"))))</f>
        <v>Замоскворечье</v>
      </c>
    </row>
    <row r="8" spans="1:16" ht="36.200000000000003" customHeight="1" x14ac:dyDescent="0.2">
      <c r="A8" s="71" t="s">
        <v>9</v>
      </c>
      <c r="B8" s="72" t="s">
        <v>108</v>
      </c>
      <c r="C8" s="73">
        <v>3.7</v>
      </c>
      <c r="D8" s="74">
        <v>0</v>
      </c>
      <c r="E8" s="52">
        <v>20</v>
      </c>
      <c r="F8" s="75">
        <v>0</v>
      </c>
      <c r="G8" s="52">
        <v>0</v>
      </c>
      <c r="H8" s="52">
        <v>0</v>
      </c>
      <c r="I8" s="76">
        <v>0</v>
      </c>
      <c r="J8" s="74">
        <v>0</v>
      </c>
      <c r="K8" s="74">
        <v>0</v>
      </c>
      <c r="L8" s="77">
        <v>0</v>
      </c>
      <c r="M8" s="168" t="str">
        <f t="shared" si="0"/>
        <v>015-0569</v>
      </c>
      <c r="N8" s="169">
        <f>IFERROR(VLOOKUP(M8,Жилище!$B:$H,2,0), IFERROR(VLOOKUP(M8,Образование!$B:$H,2,0),IFERROR( VLOOKUP(M8,Здрав!$B:$H,2,0), IFERROR(VLOOKUP(M8,'Прочие ГП'!$B:$H,2,0), "НЕТ ДАННЫХ"))))</f>
        <v>44195</v>
      </c>
      <c r="O8" s="60" t="str">
        <f>IFERROR(VLOOKUP(M8,Жилище!$B:$H,4,0), IFERROR(VLOOKUP(M8,Образование!$B:$H,4,0),IFERROR( VLOOKUP(M8,Здрав!$B:$H,4,0), IFERROR(VLOOKUP(M8,'Прочие ГП'!$B:$H,4,0), "НЕТ ДАННЫХ"))))</f>
        <v>ТиНАО</v>
      </c>
      <c r="P8" s="60" t="str">
        <f>IFERROR(VLOOKUP(M8,Жилище!$B:$H,7,0), IFERROR(VLOOKUP(M8,Образование!$B:$H,7,0),IFERROR( VLOOKUP(M8,Здрав!$B:$H,7,0), IFERROR(VLOOKUP(M8,'Прочие ГП'!$B:$H,7,0), "НЕТ ДАННЫХ"))))</f>
        <v>Московский</v>
      </c>
    </row>
    <row r="9" spans="1:16" ht="36.200000000000003" customHeight="1" x14ac:dyDescent="0.2">
      <c r="A9" s="71" t="s">
        <v>10</v>
      </c>
      <c r="B9" s="78" t="s">
        <v>109</v>
      </c>
      <c r="C9" s="73">
        <v>2.14</v>
      </c>
      <c r="D9" s="74">
        <v>0</v>
      </c>
      <c r="E9" s="52">
        <v>6</v>
      </c>
      <c r="F9" s="75">
        <v>0</v>
      </c>
      <c r="G9" s="52">
        <v>0</v>
      </c>
      <c r="H9" s="52">
        <v>0</v>
      </c>
      <c r="I9" s="76">
        <v>0</v>
      </c>
      <c r="J9" s="74">
        <v>0</v>
      </c>
      <c r="K9" s="74">
        <v>0</v>
      </c>
      <c r="L9" s="77">
        <v>0</v>
      </c>
      <c r="M9" s="168" t="str">
        <f t="shared" si="0"/>
        <v>019-0661</v>
      </c>
      <c r="N9" s="169">
        <f>IFERROR(VLOOKUP(M9,Жилище!$B:$H,2,0), IFERROR(VLOOKUP(M9,Образование!$B:$H,2,0),IFERROR( VLOOKUP(M9,Здрав!$B:$H,2,0), IFERROR(VLOOKUP(M9,'Прочие ГП'!$B:$H,2,0), "НЕТ ДАННЫХ"))))</f>
        <v>44195</v>
      </c>
      <c r="O9" s="60" t="str">
        <f>IFERROR(VLOOKUP(M9,Жилище!$B:$H,4,0), IFERROR(VLOOKUP(M9,Образование!$B:$H,4,0),IFERROR( VLOOKUP(M9,Здрав!$B:$H,4,0), IFERROR(VLOOKUP(M9,'Прочие ГП'!$B:$H,4,0), "НЕТ ДАННЫХ"))))</f>
        <v>ТиНАО</v>
      </c>
      <c r="P9" s="60" t="str">
        <f>IFERROR(VLOOKUP(M9,Жилище!$B:$H,7,0), IFERROR(VLOOKUP(M9,Образование!$B:$H,7,0),IFERROR( VLOOKUP(M9,Здрав!$B:$H,7,0), IFERROR(VLOOKUP(M9,'Прочие ГП'!$B:$H,7,0), "НЕТ ДАННЫХ"))))</f>
        <v>Сосенское</v>
      </c>
    </row>
    <row r="10" spans="1:16" ht="36.200000000000003" customHeight="1" x14ac:dyDescent="0.2">
      <c r="A10" s="71" t="s">
        <v>11</v>
      </c>
      <c r="B10" s="72" t="s">
        <v>111</v>
      </c>
      <c r="C10" s="73">
        <v>5.97</v>
      </c>
      <c r="D10" s="74">
        <v>0</v>
      </c>
      <c r="E10" s="52">
        <v>0</v>
      </c>
      <c r="F10" s="75">
        <v>0</v>
      </c>
      <c r="G10" s="52">
        <v>0</v>
      </c>
      <c r="H10" s="52">
        <v>0</v>
      </c>
      <c r="I10" s="76">
        <v>0</v>
      </c>
      <c r="J10" s="74">
        <v>0</v>
      </c>
      <c r="K10" s="74">
        <v>0</v>
      </c>
      <c r="L10" s="77">
        <v>0</v>
      </c>
      <c r="M10" s="168" t="str">
        <f t="shared" si="0"/>
        <v>013-1181</v>
      </c>
      <c r="N10" s="169">
        <f>IFERROR(VLOOKUP(M10,Жилище!$B:$H,2,0), IFERROR(VLOOKUP(M10,Образование!$B:$H,2,0),IFERROR( VLOOKUP(M10,Здрав!$B:$H,2,0), IFERROR(VLOOKUP(M10,'Прочие ГП'!$B:$H,2,0), "НЕТ ДАННЫХ"))))</f>
        <v>43920</v>
      </c>
      <c r="O10" s="60" t="str">
        <f>IFERROR(VLOOKUP(M10,Жилище!$B:$H,4,0), IFERROR(VLOOKUP(M10,Образование!$B:$H,4,0),IFERROR( VLOOKUP(M10,Здрав!$B:$H,4,0), IFERROR(VLOOKUP(M10,'Прочие ГП'!$B:$H,4,0), "НЕТ ДАННЫХ"))))</f>
        <v>СЗАО</v>
      </c>
      <c r="P10" s="60" t="str">
        <f>IFERROR(VLOOKUP(M10,Жилище!$B:$H,7,0), IFERROR(VLOOKUP(M10,Образование!$B:$H,7,0),IFERROR( VLOOKUP(M10,Здрав!$B:$H,7,0), IFERROR(VLOOKUP(M10,'Прочие ГП'!$B:$H,7,0), "НЕТ ДАННЫХ"))))</f>
        <v>Строгино</v>
      </c>
    </row>
    <row r="11" spans="1:16" ht="54.75" customHeight="1" x14ac:dyDescent="0.2">
      <c r="A11" s="71" t="s">
        <v>12</v>
      </c>
      <c r="B11" s="72" t="s">
        <v>113</v>
      </c>
      <c r="C11" s="73">
        <v>10</v>
      </c>
      <c r="D11" s="74">
        <v>0</v>
      </c>
      <c r="E11" s="52">
        <v>0</v>
      </c>
      <c r="F11" s="75">
        <v>0</v>
      </c>
      <c r="G11" s="52">
        <v>0</v>
      </c>
      <c r="H11" s="52">
        <v>0</v>
      </c>
      <c r="I11" s="76">
        <v>0</v>
      </c>
      <c r="J11" s="74">
        <v>0</v>
      </c>
      <c r="K11" s="74">
        <v>0</v>
      </c>
      <c r="L11" s="77">
        <v>0</v>
      </c>
      <c r="M11" s="168" t="str">
        <f t="shared" si="0"/>
        <v>016-3810</v>
      </c>
      <c r="N11" s="169">
        <f>IFERROR(VLOOKUP(M11,Жилище!$B:$H,2,0), IFERROR(VLOOKUP(M11,Образование!$B:$H,2,0),IFERROR( VLOOKUP(M11,Здрав!$B:$H,2,0), IFERROR(VLOOKUP(M11,'Прочие ГП'!$B:$H,2,0), "НЕТ ДАННЫХ"))))</f>
        <v>43997</v>
      </c>
      <c r="O11" s="60" t="str">
        <f>IFERROR(VLOOKUP(M11,Жилище!$B:$H,4,0), IFERROR(VLOOKUP(M11,Образование!$B:$H,4,0),IFERROR( VLOOKUP(M11,Здрав!$B:$H,4,0), IFERROR(VLOOKUP(M11,'Прочие ГП'!$B:$H,4,0), "НЕТ ДАННЫХ"))))</f>
        <v>ЮАО</v>
      </c>
      <c r="P11" s="60" t="str">
        <f>IFERROR(VLOOKUP(M11,Жилище!$B:$H,7,0), IFERROR(VLOOKUP(M11,Образование!$B:$H,7,0),IFERROR( VLOOKUP(M11,Здрав!$B:$H,7,0), IFERROR(VLOOKUP(M11,'Прочие ГП'!$B:$H,7,0), "НЕТ ДАННЫХ"))))</f>
        <v>Нагатинский Затон</v>
      </c>
    </row>
    <row r="12" spans="1:16" ht="45.2" customHeight="1" x14ac:dyDescent="0.2">
      <c r="A12" s="71" t="s">
        <v>13</v>
      </c>
      <c r="B12" s="72" t="s">
        <v>115</v>
      </c>
      <c r="C12" s="73">
        <v>3.49</v>
      </c>
      <c r="D12" s="74">
        <v>0</v>
      </c>
      <c r="E12" s="52">
        <v>0</v>
      </c>
      <c r="F12" s="75">
        <v>0</v>
      </c>
      <c r="G12" s="52">
        <v>0</v>
      </c>
      <c r="H12" s="52">
        <v>0</v>
      </c>
      <c r="I12" s="76">
        <v>0</v>
      </c>
      <c r="J12" s="74">
        <v>0</v>
      </c>
      <c r="K12" s="74">
        <v>0</v>
      </c>
      <c r="L12" s="77">
        <v>0</v>
      </c>
      <c r="M12" s="168" t="str">
        <f t="shared" si="0"/>
        <v>012-1493</v>
      </c>
      <c r="N12" s="169">
        <f>IFERROR(VLOOKUP(M12,Жилище!$B:$H,2,0), IFERROR(VLOOKUP(M12,Образование!$B:$H,2,0),IFERROR( VLOOKUP(M12,Здрав!$B:$H,2,0), IFERROR(VLOOKUP(M12,'Прочие ГП'!$B:$H,2,0), "НЕТ ДАННЫХ"))))</f>
        <v>44058</v>
      </c>
      <c r="O12" s="60" t="str">
        <f>IFERROR(VLOOKUP(M12,Жилище!$B:$H,4,0), IFERROR(VLOOKUP(M12,Образование!$B:$H,4,0),IFERROR( VLOOKUP(M12,Здрав!$B:$H,4,0), IFERROR(VLOOKUP(M12,'Прочие ГП'!$B:$H,4,0), "НЕТ ДАННЫХ"))))</f>
        <v>ЮВАО</v>
      </c>
      <c r="P12" s="60" t="str">
        <f>IFERROR(VLOOKUP(M12,Жилище!$B:$H,7,0), IFERROR(VLOOKUP(M12,Образование!$B:$H,7,0),IFERROR( VLOOKUP(M12,Здрав!$B:$H,7,0), IFERROR(VLOOKUP(M12,'Прочие ГП'!$B:$H,7,0), "НЕТ ДАННЫХ"))))</f>
        <v>Печатники</v>
      </c>
    </row>
    <row r="13" spans="1:16" ht="36.950000000000003" customHeight="1" x14ac:dyDescent="0.2">
      <c r="A13" s="71" t="s">
        <v>14</v>
      </c>
      <c r="B13" s="78" t="s">
        <v>117</v>
      </c>
      <c r="C13" s="73">
        <v>3.5</v>
      </c>
      <c r="D13" s="74">
        <v>0</v>
      </c>
      <c r="E13" s="52">
        <v>0</v>
      </c>
      <c r="F13" s="75">
        <v>0</v>
      </c>
      <c r="G13" s="52">
        <v>0</v>
      </c>
      <c r="H13" s="52">
        <v>0</v>
      </c>
      <c r="I13" s="76">
        <v>0</v>
      </c>
      <c r="J13" s="74">
        <v>0</v>
      </c>
      <c r="K13" s="74">
        <v>0</v>
      </c>
      <c r="L13" s="77">
        <v>0</v>
      </c>
      <c r="M13" s="168" t="str">
        <f t="shared" si="0"/>
        <v>016-3813</v>
      </c>
      <c r="N13" s="169">
        <f>IFERROR(VLOOKUP(M13,Жилище!$B:$H,2,0), IFERROR(VLOOKUP(M13,Образование!$B:$H,2,0),IFERROR( VLOOKUP(M13,Здрав!$B:$H,2,0), IFERROR(VLOOKUP(M13,'Прочие ГП'!$B:$H,2,0), "НЕТ ДАННЫХ"))))</f>
        <v>44058</v>
      </c>
      <c r="O13" s="60" t="str">
        <f>IFERROR(VLOOKUP(M13,Жилище!$B:$H,4,0), IFERROR(VLOOKUP(M13,Образование!$B:$H,4,0),IFERROR( VLOOKUP(M13,Здрав!$B:$H,4,0), IFERROR(VLOOKUP(M13,'Прочие ГП'!$B:$H,4,0), "НЕТ ДАННЫХ"))))</f>
        <v>ЦАО</v>
      </c>
      <c r="P13" s="60" t="str">
        <f>IFERROR(VLOOKUP(M13,Жилище!$B:$H,7,0), IFERROR(VLOOKUP(M13,Образование!$B:$H,7,0),IFERROR( VLOOKUP(M13,Здрав!$B:$H,7,0), IFERROR(VLOOKUP(M13,'Прочие ГП'!$B:$H,7,0), "НЕТ ДАННЫХ"))))</f>
        <v>Мещанский</v>
      </c>
    </row>
    <row r="14" spans="1:16" ht="28.9" customHeight="1" x14ac:dyDescent="0.2">
      <c r="A14" s="71" t="s">
        <v>15</v>
      </c>
      <c r="B14" s="72" t="s">
        <v>119</v>
      </c>
      <c r="C14" s="73">
        <v>5.0199999999999996</v>
      </c>
      <c r="D14" s="74">
        <v>350</v>
      </c>
      <c r="E14" s="52">
        <v>0</v>
      </c>
      <c r="F14" s="75">
        <v>0</v>
      </c>
      <c r="G14" s="52">
        <v>0</v>
      </c>
      <c r="H14" s="52">
        <v>0</v>
      </c>
      <c r="I14" s="76">
        <v>0</v>
      </c>
      <c r="J14" s="74">
        <v>0</v>
      </c>
      <c r="K14" s="74">
        <v>0</v>
      </c>
      <c r="L14" s="77">
        <v>0</v>
      </c>
      <c r="M14" s="168" t="str">
        <f t="shared" si="0"/>
        <v>015-0542</v>
      </c>
      <c r="N14" s="169">
        <f>IFERROR(VLOOKUP(M14,Жилище!$B:$H,2,0), IFERROR(VLOOKUP(M14,Образование!$B:$H,2,0),IFERROR( VLOOKUP(M14,Здрав!$B:$H,2,0), IFERROR(VLOOKUP(M14,'Прочие ГП'!$B:$H,2,0), "НЕТ ДАННЫХ"))))</f>
        <v>43910</v>
      </c>
      <c r="O14" s="60" t="str">
        <f>IFERROR(VLOOKUP(M14,Жилище!$B:$H,4,0), IFERROR(VLOOKUP(M14,Образование!$B:$H,4,0),IFERROR( VLOOKUP(M14,Здрав!$B:$H,4,0), IFERROR(VLOOKUP(M14,'Прочие ГП'!$B:$H,4,0), "НЕТ ДАННЫХ"))))</f>
        <v>ЮВАО</v>
      </c>
      <c r="P14" s="60" t="str">
        <f>IFERROR(VLOOKUP(M14,Жилище!$B:$H,7,0), IFERROR(VLOOKUP(M14,Образование!$B:$H,7,0),IFERROR( VLOOKUP(M14,Здрав!$B:$H,7,0), IFERROR(VLOOKUP(M14,'Прочие ГП'!$B:$H,7,0), "НЕТ ДАННЫХ"))))</f>
        <v>Некрасовка</v>
      </c>
    </row>
    <row r="15" spans="1:16" ht="45.95" customHeight="1" x14ac:dyDescent="0.2">
      <c r="A15" s="71" t="s">
        <v>16</v>
      </c>
      <c r="B15" s="72" t="s">
        <v>120</v>
      </c>
      <c r="C15" s="73">
        <v>4.9400000000000004</v>
      </c>
      <c r="D15" s="74">
        <v>250</v>
      </c>
      <c r="E15" s="52">
        <v>0</v>
      </c>
      <c r="F15" s="75">
        <v>0</v>
      </c>
      <c r="G15" s="52">
        <v>0</v>
      </c>
      <c r="H15" s="52">
        <v>0</v>
      </c>
      <c r="I15" s="76">
        <v>0</v>
      </c>
      <c r="J15" s="74">
        <v>0</v>
      </c>
      <c r="K15" s="74">
        <v>0</v>
      </c>
      <c r="L15" s="77">
        <v>0</v>
      </c>
      <c r="M15" s="168" t="str">
        <f t="shared" si="0"/>
        <v>013-0065</v>
      </c>
      <c r="N15" s="169">
        <f>IFERROR(VLOOKUP(M15,Жилище!$B:$H,2,0), IFERROR(VLOOKUP(M15,Образование!$B:$H,2,0),IFERROR( VLOOKUP(M15,Здрав!$B:$H,2,0), IFERROR(VLOOKUP(M15,'Прочие ГП'!$B:$H,2,0), "НЕТ ДАННЫХ"))))</f>
        <v>43976</v>
      </c>
      <c r="O15" s="60" t="str">
        <f>IFERROR(VLOOKUP(M15,Жилище!$B:$H,4,0), IFERROR(VLOOKUP(M15,Образование!$B:$H,4,0),IFERROR( VLOOKUP(M15,Здрав!$B:$H,4,0), IFERROR(VLOOKUP(M15,'Прочие ГП'!$B:$H,4,0), "НЕТ ДАННЫХ"))))</f>
        <v>ВАО</v>
      </c>
      <c r="P15" s="60" t="str">
        <f>IFERROR(VLOOKUP(M15,Жилище!$B:$H,7,0), IFERROR(VLOOKUP(M15,Образование!$B:$H,7,0),IFERROR( VLOOKUP(M15,Здрав!$B:$H,7,0), IFERROR(VLOOKUP(M15,'Прочие ГП'!$B:$H,7,0), "НЕТ ДАННЫХ"))))</f>
        <v>Соколиная гора</v>
      </c>
    </row>
    <row r="16" spans="1:16" ht="45.2" customHeight="1" x14ac:dyDescent="0.2">
      <c r="A16" s="71" t="s">
        <v>17</v>
      </c>
      <c r="B16" s="72" t="s">
        <v>121</v>
      </c>
      <c r="C16" s="73">
        <v>6.11</v>
      </c>
      <c r="D16" s="74">
        <v>300</v>
      </c>
      <c r="E16" s="52">
        <v>0</v>
      </c>
      <c r="F16" s="75">
        <v>0</v>
      </c>
      <c r="G16" s="52">
        <v>0</v>
      </c>
      <c r="H16" s="52">
        <v>0</v>
      </c>
      <c r="I16" s="76">
        <v>0</v>
      </c>
      <c r="J16" s="74">
        <v>0</v>
      </c>
      <c r="K16" s="74">
        <v>0</v>
      </c>
      <c r="L16" s="77">
        <v>0</v>
      </c>
      <c r="M16" s="168" t="str">
        <f t="shared" si="0"/>
        <v>013-1372</v>
      </c>
      <c r="N16" s="169">
        <f>IFERROR(VLOOKUP(M16,Жилище!$B:$H,2,0), IFERROR(VLOOKUP(M16,Образование!$B:$H,2,0),IFERROR( VLOOKUP(M16,Здрав!$B:$H,2,0), IFERROR(VLOOKUP(M16,'Прочие ГП'!$B:$H,2,0), "НЕТ ДАННЫХ"))))</f>
        <v>43971</v>
      </c>
      <c r="O16" s="60" t="str">
        <f>IFERROR(VLOOKUP(M16,Жилище!$B:$H,4,0), IFERROR(VLOOKUP(M16,Образование!$B:$H,4,0),IFERROR( VLOOKUP(M16,Здрав!$B:$H,4,0), IFERROR(VLOOKUP(M16,'Прочие ГП'!$B:$H,4,0), "НЕТ ДАННЫХ"))))</f>
        <v>ЮЗАО</v>
      </c>
      <c r="P16" s="60" t="str">
        <f>IFERROR(VLOOKUP(M16,Жилище!$B:$H,7,0), IFERROR(VLOOKUP(M16,Образование!$B:$H,7,0),IFERROR( VLOOKUP(M16,Здрав!$B:$H,7,0), IFERROR(VLOOKUP(M16,'Прочие ГП'!$B:$H,7,0), "НЕТ ДАННЫХ"))))</f>
        <v>Южное Бутово</v>
      </c>
    </row>
    <row r="17" spans="1:16" ht="45.2" customHeight="1" x14ac:dyDescent="0.2">
      <c r="A17" s="71" t="s">
        <v>18</v>
      </c>
      <c r="B17" s="72" t="s">
        <v>122</v>
      </c>
      <c r="C17" s="73">
        <v>6.18</v>
      </c>
      <c r="D17" s="74">
        <v>300</v>
      </c>
      <c r="E17" s="52">
        <v>0</v>
      </c>
      <c r="F17" s="75">
        <v>0</v>
      </c>
      <c r="G17" s="52">
        <v>0</v>
      </c>
      <c r="H17" s="52">
        <v>0</v>
      </c>
      <c r="I17" s="76">
        <v>0</v>
      </c>
      <c r="J17" s="74">
        <v>0</v>
      </c>
      <c r="K17" s="74">
        <v>0</v>
      </c>
      <c r="L17" s="77">
        <v>0</v>
      </c>
      <c r="M17" s="168" t="str">
        <f t="shared" si="0"/>
        <v>015-0735</v>
      </c>
      <c r="N17" s="169">
        <f>IFERROR(VLOOKUP(M17,Жилище!$B:$H,2,0), IFERROR(VLOOKUP(M17,Образование!$B:$H,2,0),IFERROR( VLOOKUP(M17,Здрав!$B:$H,2,0), IFERROR(VLOOKUP(M17,'Прочие ГП'!$B:$H,2,0), "НЕТ ДАННЫХ"))))</f>
        <v>43976</v>
      </c>
      <c r="O17" s="60" t="str">
        <f>IFERROR(VLOOKUP(M17,Жилище!$B:$H,4,0), IFERROR(VLOOKUP(M17,Образование!$B:$H,4,0),IFERROR( VLOOKUP(M17,Здрав!$B:$H,4,0), IFERROR(VLOOKUP(M17,'Прочие ГП'!$B:$H,4,0), "НЕТ ДАННЫХ"))))</f>
        <v>СЗАО</v>
      </c>
      <c r="P17" s="60" t="str">
        <f>IFERROR(VLOOKUP(M17,Жилище!$B:$H,7,0), IFERROR(VLOOKUP(M17,Образование!$B:$H,7,0),IFERROR( VLOOKUP(M17,Здрав!$B:$H,7,0), IFERROR(VLOOKUP(M17,'Прочие ГП'!$B:$H,7,0), "НЕТ ДАННЫХ"))))</f>
        <v>Куркино</v>
      </c>
    </row>
    <row r="18" spans="1:16" ht="36.950000000000003" customHeight="1" x14ac:dyDescent="0.2">
      <c r="A18" s="71" t="s">
        <v>19</v>
      </c>
      <c r="B18" s="72" t="s">
        <v>123</v>
      </c>
      <c r="C18" s="73">
        <v>3.66</v>
      </c>
      <c r="D18" s="74">
        <v>200</v>
      </c>
      <c r="E18" s="52">
        <v>0</v>
      </c>
      <c r="F18" s="75">
        <v>0</v>
      </c>
      <c r="G18" s="52">
        <v>0</v>
      </c>
      <c r="H18" s="52">
        <v>0</v>
      </c>
      <c r="I18" s="76">
        <v>0</v>
      </c>
      <c r="J18" s="74">
        <v>0</v>
      </c>
      <c r="K18" s="74">
        <v>0</v>
      </c>
      <c r="L18" s="77">
        <v>0</v>
      </c>
      <c r="M18" s="168" t="str">
        <f t="shared" si="0"/>
        <v>013-1314</v>
      </c>
      <c r="N18" s="169">
        <f>IFERROR(VLOOKUP(M18,Жилище!$B:$H,2,0), IFERROR(VLOOKUP(M18,Образование!$B:$H,2,0),IFERROR( VLOOKUP(M18,Здрав!$B:$H,2,0), IFERROR(VLOOKUP(M18,'Прочие ГП'!$B:$H,2,0), "НЕТ ДАННЫХ"))))</f>
        <v>44042</v>
      </c>
      <c r="O18" s="60" t="str">
        <f>IFERROR(VLOOKUP(M18,Жилище!$B:$H,4,0), IFERROR(VLOOKUP(M18,Образование!$B:$H,4,0),IFERROR( VLOOKUP(M18,Здрав!$B:$H,4,0), IFERROR(VLOOKUP(M18,'Прочие ГП'!$B:$H,4,0), "НЕТ ДАННЫХ"))))</f>
        <v>СВАО</v>
      </c>
      <c r="P18" s="60" t="str">
        <f>IFERROR(VLOOKUP(M18,Жилище!$B:$H,7,0), IFERROR(VLOOKUP(M18,Образование!$B:$H,7,0),IFERROR( VLOOKUP(M18,Здрав!$B:$H,7,0), IFERROR(VLOOKUP(M18,'Прочие ГП'!$B:$H,7,0), "НЕТ ДАННЫХ"))))</f>
        <v>Марьина роща</v>
      </c>
    </row>
    <row r="19" spans="1:16" ht="28.9" customHeight="1" x14ac:dyDescent="0.2">
      <c r="A19" s="71" t="s">
        <v>20</v>
      </c>
      <c r="B19" s="72" t="s">
        <v>125</v>
      </c>
      <c r="C19" s="73">
        <v>16.420000000000002</v>
      </c>
      <c r="D19" s="74">
        <v>900</v>
      </c>
      <c r="E19" s="52">
        <v>0</v>
      </c>
      <c r="F19" s="75">
        <v>0</v>
      </c>
      <c r="G19" s="52">
        <v>0</v>
      </c>
      <c r="H19" s="52">
        <v>0</v>
      </c>
      <c r="I19" s="76">
        <v>0</v>
      </c>
      <c r="J19" s="74">
        <v>0</v>
      </c>
      <c r="K19" s="74">
        <v>0</v>
      </c>
      <c r="L19" s="77">
        <v>0</v>
      </c>
      <c r="M19" s="168" t="str">
        <f t="shared" si="0"/>
        <v>015-0174</v>
      </c>
      <c r="N19" s="169">
        <f>IFERROR(VLOOKUP(M19,Жилище!$B:$H,2,0), IFERROR(VLOOKUP(M19,Образование!$B:$H,2,0),IFERROR( VLOOKUP(M19,Здрав!$B:$H,2,0), IFERROR(VLOOKUP(M19,'Прочие ГП'!$B:$H,2,0), "НЕТ ДАННЫХ"))))</f>
        <v>44073</v>
      </c>
      <c r="O19" s="60" t="str">
        <f>IFERROR(VLOOKUP(M19,Жилище!$B:$H,4,0), IFERROR(VLOOKUP(M19,Образование!$B:$H,4,0),IFERROR( VLOOKUP(M19,Здрав!$B:$H,4,0), IFERROR(VLOOKUP(M19,'Прочие ГП'!$B:$H,4,0), "НЕТ ДАННЫХ"))))</f>
        <v>СВАО</v>
      </c>
      <c r="P19" s="60" t="str">
        <f>IFERROR(VLOOKUP(M19,Жилище!$B:$H,7,0), IFERROR(VLOOKUP(M19,Образование!$B:$H,7,0),IFERROR( VLOOKUP(M19,Здрав!$B:$H,7,0), IFERROR(VLOOKUP(M19,'Прочие ГП'!$B:$H,7,0), "НЕТ ДАННЫХ"))))</f>
        <v>Северный</v>
      </c>
    </row>
    <row r="20" spans="1:16" ht="36.200000000000003" customHeight="1" x14ac:dyDescent="0.2">
      <c r="A20" s="71" t="s">
        <v>21</v>
      </c>
      <c r="B20" s="72" t="s">
        <v>126</v>
      </c>
      <c r="C20" s="73">
        <v>5.5</v>
      </c>
      <c r="D20" s="74">
        <v>350</v>
      </c>
      <c r="E20" s="52">
        <v>0</v>
      </c>
      <c r="F20" s="75">
        <v>0</v>
      </c>
      <c r="G20" s="52">
        <v>0</v>
      </c>
      <c r="H20" s="52">
        <v>0</v>
      </c>
      <c r="I20" s="76">
        <v>0</v>
      </c>
      <c r="J20" s="74">
        <v>0</v>
      </c>
      <c r="K20" s="74">
        <v>0</v>
      </c>
      <c r="L20" s="77">
        <v>0</v>
      </c>
      <c r="M20" s="168" t="str">
        <f t="shared" si="0"/>
        <v>012-1581</v>
      </c>
      <c r="N20" s="169">
        <f>IFERROR(VLOOKUP(M20,Жилище!$B:$H,2,0), IFERROR(VLOOKUP(M20,Образование!$B:$H,2,0),IFERROR( VLOOKUP(M20,Здрав!$B:$H,2,0), IFERROR(VLOOKUP(M20,'Прочие ГП'!$B:$H,2,0), "НЕТ ДАННЫХ"))))</f>
        <v>44063</v>
      </c>
      <c r="O20" s="60" t="str">
        <f>IFERROR(VLOOKUP(M20,Жилище!$B:$H,4,0), IFERROR(VLOOKUP(M20,Образование!$B:$H,4,0),IFERROR( VLOOKUP(M20,Здрав!$B:$H,4,0), IFERROR(VLOOKUP(M20,'Прочие ГП'!$B:$H,4,0), "НЕТ ДАННЫХ"))))</f>
        <v>ЗАО</v>
      </c>
      <c r="P20" s="60" t="str">
        <f>IFERROR(VLOOKUP(M20,Жилище!$B:$H,7,0), IFERROR(VLOOKUP(M20,Образование!$B:$H,7,0),IFERROR( VLOOKUP(M20,Здрав!$B:$H,7,0), IFERROR(VLOOKUP(M20,'Прочие ГП'!$B:$H,7,0), "НЕТ ДАННЫХ"))))</f>
        <v>Проспект Вернадского</v>
      </c>
    </row>
    <row r="21" spans="1:16" ht="29.65" customHeight="1" x14ac:dyDescent="0.2">
      <c r="A21" s="71" t="s">
        <v>22</v>
      </c>
      <c r="B21" s="72" t="s">
        <v>127</v>
      </c>
      <c r="C21" s="73">
        <v>24.89</v>
      </c>
      <c r="D21" s="74">
        <v>1900</v>
      </c>
      <c r="E21" s="52">
        <v>0</v>
      </c>
      <c r="F21" s="75">
        <v>0</v>
      </c>
      <c r="G21" s="52">
        <v>0</v>
      </c>
      <c r="H21" s="52">
        <v>0</v>
      </c>
      <c r="I21" s="76">
        <v>0</v>
      </c>
      <c r="J21" s="74">
        <v>0</v>
      </c>
      <c r="K21" s="74">
        <v>0</v>
      </c>
      <c r="L21" s="77">
        <v>0</v>
      </c>
      <c r="M21" s="168" t="str">
        <f t="shared" si="0"/>
        <v>016-0890</v>
      </c>
      <c r="N21" s="169">
        <f>IFERROR(VLOOKUP(M21,Жилище!$B:$H,2,0), IFERROR(VLOOKUP(M21,Образование!$B:$H,2,0),IFERROR( VLOOKUP(M21,Здрав!$B:$H,2,0), IFERROR(VLOOKUP(M21,'Прочие ГП'!$B:$H,2,0), "НЕТ ДАННЫХ"))))</f>
        <v>44165</v>
      </c>
      <c r="O21" s="60" t="str">
        <f>IFERROR(VLOOKUP(M21,Жилище!$B:$H,4,0), IFERROR(VLOOKUP(M21,Образование!$B:$H,4,0),IFERROR( VLOOKUP(M21,Здрав!$B:$H,4,0), IFERROR(VLOOKUP(M21,'Прочие ГП'!$B:$H,4,0), "НЕТ ДАННЫХ"))))</f>
        <v>САО</v>
      </c>
      <c r="P21" s="60" t="str">
        <f>IFERROR(VLOOKUP(M21,Жилище!$B:$H,7,0), IFERROR(VLOOKUP(M21,Образование!$B:$H,7,0),IFERROR( VLOOKUP(M21,Здрав!$B:$H,7,0), IFERROR(VLOOKUP(M21,'Прочие ГП'!$B:$H,7,0), "НЕТ ДАННЫХ"))))</f>
        <v>Левобережный</v>
      </c>
    </row>
    <row r="22" spans="1:16" ht="36.200000000000003" customHeight="1" x14ac:dyDescent="0.2">
      <c r="A22" s="71" t="s">
        <v>23</v>
      </c>
      <c r="B22" s="72" t="s">
        <v>129</v>
      </c>
      <c r="C22" s="73">
        <v>9.5</v>
      </c>
      <c r="D22" s="74">
        <v>550</v>
      </c>
      <c r="E22" s="52">
        <v>0</v>
      </c>
      <c r="F22" s="75">
        <v>0</v>
      </c>
      <c r="G22" s="52">
        <v>0</v>
      </c>
      <c r="H22" s="52">
        <v>0</v>
      </c>
      <c r="I22" s="76">
        <v>0</v>
      </c>
      <c r="J22" s="74">
        <v>0</v>
      </c>
      <c r="K22" s="74">
        <v>0</v>
      </c>
      <c r="L22" s="77">
        <v>0</v>
      </c>
      <c r="M22" s="168" t="str">
        <f t="shared" si="0"/>
        <v>016-3894</v>
      </c>
      <c r="N22" s="169">
        <f>IFERROR(VLOOKUP(M22,Жилище!$B:$H,2,0), IFERROR(VLOOKUP(M22,Образование!$B:$H,2,0),IFERROR( VLOOKUP(M22,Здрав!$B:$H,2,0), IFERROR(VLOOKUP(M22,'Прочие ГП'!$B:$H,2,0), "НЕТ ДАННЫХ"))))</f>
        <v>44165</v>
      </c>
      <c r="O22" s="60" t="str">
        <f>IFERROR(VLOOKUP(M22,Жилище!$B:$H,4,0), IFERROR(VLOOKUP(M22,Образование!$B:$H,4,0),IFERROR( VLOOKUP(M22,Здрав!$B:$H,4,0), IFERROR(VLOOKUP(M22,'Прочие ГП'!$B:$H,4,0), "НЕТ ДАННЫХ"))))</f>
        <v>САО</v>
      </c>
      <c r="P22" s="60" t="str">
        <f>IFERROR(VLOOKUP(M22,Жилище!$B:$H,7,0), IFERROR(VLOOKUP(M22,Образование!$B:$H,7,0),IFERROR( VLOOKUP(M22,Здрав!$B:$H,7,0), IFERROR(VLOOKUP(M22,'Прочие ГП'!$B:$H,7,0), "НЕТ ДАННЫХ"))))</f>
        <v>Левобережный</v>
      </c>
    </row>
    <row r="23" spans="1:16" ht="36.200000000000003" customHeight="1" x14ac:dyDescent="0.2">
      <c r="A23" s="71" t="s">
        <v>24</v>
      </c>
      <c r="B23" s="72" t="s">
        <v>130</v>
      </c>
      <c r="C23" s="73">
        <v>6.2</v>
      </c>
      <c r="D23" s="74">
        <v>300</v>
      </c>
      <c r="E23" s="52">
        <v>0</v>
      </c>
      <c r="F23" s="75">
        <v>0</v>
      </c>
      <c r="G23" s="52">
        <v>0</v>
      </c>
      <c r="H23" s="52">
        <v>0</v>
      </c>
      <c r="I23" s="76">
        <v>0</v>
      </c>
      <c r="J23" s="74">
        <v>0</v>
      </c>
      <c r="K23" s="74">
        <v>0</v>
      </c>
      <c r="L23" s="77">
        <v>0</v>
      </c>
      <c r="M23" s="168" t="str">
        <f t="shared" si="0"/>
        <v>012-2907</v>
      </c>
      <c r="N23" s="169">
        <f>IFERROR(VLOOKUP(M23,Жилище!$B:$H,2,0), IFERROR(VLOOKUP(M23,Образование!$B:$H,2,0),IFERROR( VLOOKUP(M23,Здрав!$B:$H,2,0), IFERROR(VLOOKUP(M23,'Прочие ГП'!$B:$H,2,0), "НЕТ ДАННЫХ"))))</f>
        <v>44165</v>
      </c>
      <c r="O23" s="60" t="str">
        <f>IFERROR(VLOOKUP(M23,Жилище!$B:$H,4,0), IFERROR(VLOOKUP(M23,Образование!$B:$H,4,0),IFERROR( VLOOKUP(M23,Здрав!$B:$H,4,0), IFERROR(VLOOKUP(M23,'Прочие ГП'!$B:$H,4,0), "НЕТ ДАННЫХ"))))</f>
        <v>ЗАО</v>
      </c>
      <c r="P23" s="60" t="str">
        <f>IFERROR(VLOOKUP(M23,Жилище!$B:$H,7,0), IFERROR(VLOOKUP(M23,Образование!$B:$H,7,0),IFERROR( VLOOKUP(M23,Здрав!$B:$H,7,0), IFERROR(VLOOKUP(M23,'Прочие ГП'!$B:$H,7,0), "НЕТ ДАННЫХ"))))</f>
        <v>Солнцево</v>
      </c>
    </row>
    <row r="24" spans="1:16" ht="36.200000000000003" customHeight="1" x14ac:dyDescent="0.2">
      <c r="A24" s="71" t="s">
        <v>25</v>
      </c>
      <c r="B24" s="72" t="s">
        <v>131</v>
      </c>
      <c r="C24" s="73">
        <v>7.23</v>
      </c>
      <c r="D24" s="74">
        <v>400</v>
      </c>
      <c r="E24" s="52">
        <v>0</v>
      </c>
      <c r="F24" s="75">
        <v>0</v>
      </c>
      <c r="G24" s="52">
        <v>0</v>
      </c>
      <c r="H24" s="52">
        <v>0</v>
      </c>
      <c r="I24" s="76">
        <v>0</v>
      </c>
      <c r="J24" s="74">
        <v>0</v>
      </c>
      <c r="K24" s="74">
        <v>0</v>
      </c>
      <c r="L24" s="77">
        <v>0</v>
      </c>
      <c r="M24" s="168" t="str">
        <f t="shared" si="0"/>
        <v>016-0893</v>
      </c>
      <c r="N24" s="169">
        <f>IFERROR(VLOOKUP(M24,Жилище!$B:$H,2,0), IFERROR(VLOOKUP(M24,Образование!$B:$H,2,0),IFERROR( VLOOKUP(M24,Здрав!$B:$H,2,0), IFERROR(VLOOKUP(M24,'Прочие ГП'!$B:$H,2,0), "НЕТ ДАННЫХ"))))</f>
        <v>44165</v>
      </c>
      <c r="O24" s="60" t="str">
        <f>IFERROR(VLOOKUP(M24,Жилище!$B:$H,4,0), IFERROR(VLOOKUP(M24,Образование!$B:$H,4,0),IFERROR( VLOOKUP(M24,Здрав!$B:$H,4,0), IFERROR(VLOOKUP(M24,'Прочие ГП'!$B:$H,4,0), "НЕТ ДАННЫХ"))))</f>
        <v>ВАО</v>
      </c>
      <c r="P24" s="60" t="str">
        <f>IFERROR(VLOOKUP(M24,Жилище!$B:$H,7,0), IFERROR(VLOOKUP(M24,Образование!$B:$H,7,0),IFERROR( VLOOKUP(M24,Здрав!$B:$H,7,0), IFERROR(VLOOKUP(M24,'Прочие ГП'!$B:$H,7,0), "НЕТ ДАННЫХ"))))</f>
        <v>Новокосино</v>
      </c>
    </row>
    <row r="25" spans="1:16" ht="54.75" customHeight="1" x14ac:dyDescent="0.2">
      <c r="A25" s="71" t="s">
        <v>26</v>
      </c>
      <c r="B25" s="72" t="s">
        <v>132</v>
      </c>
      <c r="C25" s="73">
        <v>5.69</v>
      </c>
      <c r="D25" s="74">
        <v>300</v>
      </c>
      <c r="E25" s="52">
        <v>0</v>
      </c>
      <c r="F25" s="75">
        <v>0</v>
      </c>
      <c r="G25" s="52">
        <v>0</v>
      </c>
      <c r="H25" s="52">
        <v>0</v>
      </c>
      <c r="I25" s="76">
        <v>0</v>
      </c>
      <c r="J25" s="74">
        <v>0</v>
      </c>
      <c r="K25" s="74">
        <v>0</v>
      </c>
      <c r="L25" s="77">
        <v>0</v>
      </c>
      <c r="M25" s="168" t="str">
        <f t="shared" si="0"/>
        <v>014-0337</v>
      </c>
      <c r="N25" s="169">
        <f>IFERROR(VLOOKUP(M25,Жилище!$B:$H,2,0), IFERROR(VLOOKUP(M25,Образование!$B:$H,2,0),IFERROR( VLOOKUP(M25,Здрав!$B:$H,2,0), IFERROR(VLOOKUP(M25,'Прочие ГП'!$B:$H,2,0), "НЕТ ДАННЫХ"))))</f>
        <v>44175</v>
      </c>
      <c r="O25" s="60" t="str">
        <f>IFERROR(VLOOKUP(M25,Жилище!$B:$H,4,0), IFERROR(VLOOKUP(M25,Образование!$B:$H,4,0),IFERROR( VLOOKUP(M25,Здрав!$B:$H,4,0), IFERROR(VLOOKUP(M25,'Прочие ГП'!$B:$H,4,0), "НЕТ ДАННЫХ"))))</f>
        <v>ЮЗАО</v>
      </c>
      <c r="P25" s="60" t="str">
        <f>IFERROR(VLOOKUP(M25,Жилище!$B:$H,7,0), IFERROR(VLOOKUP(M25,Образование!$B:$H,7,0),IFERROR( VLOOKUP(M25,Здрав!$B:$H,7,0), IFERROR(VLOOKUP(M25,'Прочие ГП'!$B:$H,7,0), "НЕТ ДАННЫХ"))))</f>
        <v>Южное Бутово</v>
      </c>
    </row>
    <row r="26" spans="1:16" ht="36.200000000000003" customHeight="1" x14ac:dyDescent="0.2">
      <c r="A26" s="71" t="s">
        <v>27</v>
      </c>
      <c r="B26" s="72" t="s">
        <v>133</v>
      </c>
      <c r="C26" s="73">
        <v>4.0999999999999996</v>
      </c>
      <c r="D26" s="74">
        <v>250</v>
      </c>
      <c r="E26" s="52">
        <v>0</v>
      </c>
      <c r="F26" s="75">
        <v>0</v>
      </c>
      <c r="G26" s="52">
        <v>0</v>
      </c>
      <c r="H26" s="52">
        <v>0</v>
      </c>
      <c r="I26" s="76">
        <v>0</v>
      </c>
      <c r="J26" s="74">
        <v>0</v>
      </c>
      <c r="K26" s="74">
        <v>0</v>
      </c>
      <c r="L26" s="77">
        <v>0</v>
      </c>
      <c r="M26" s="168" t="str">
        <f t="shared" si="0"/>
        <v>012-1335</v>
      </c>
      <c r="N26" s="169">
        <f>IFERROR(VLOOKUP(M26,Жилище!$B:$H,2,0), IFERROR(VLOOKUP(M26,Образование!$B:$H,2,0),IFERROR( VLOOKUP(M26,Здрав!$B:$H,2,0), IFERROR(VLOOKUP(M26,'Прочие ГП'!$B:$H,2,0), "НЕТ ДАННЫХ"))))</f>
        <v>44195</v>
      </c>
      <c r="O26" s="60" t="str">
        <f>IFERROR(VLOOKUP(M26,Жилище!$B:$H,4,0), IFERROR(VLOOKUP(M26,Образование!$B:$H,4,0),IFERROR( VLOOKUP(M26,Здрав!$B:$H,4,0), IFERROR(VLOOKUP(M26,'Прочие ГП'!$B:$H,4,0), "НЕТ ДАННЫХ"))))</f>
        <v>САО</v>
      </c>
      <c r="P26" s="60" t="str">
        <f>IFERROR(VLOOKUP(M26,Жилище!$B:$H,7,0), IFERROR(VLOOKUP(M26,Образование!$B:$H,7,0),IFERROR( VLOOKUP(M26,Здрав!$B:$H,7,0), IFERROR(VLOOKUP(M26,'Прочие ГП'!$B:$H,7,0), "НЕТ ДАННЫХ"))))</f>
        <v>Дмитровский</v>
      </c>
    </row>
    <row r="27" spans="1:16" ht="36.200000000000003" customHeight="1" x14ac:dyDescent="0.2">
      <c r="A27" s="71" t="s">
        <v>28</v>
      </c>
      <c r="B27" s="72" t="s">
        <v>134</v>
      </c>
      <c r="C27" s="73">
        <v>5.99</v>
      </c>
      <c r="D27" s="74">
        <v>350</v>
      </c>
      <c r="E27" s="52">
        <v>0</v>
      </c>
      <c r="F27" s="75">
        <v>0</v>
      </c>
      <c r="G27" s="52">
        <v>0</v>
      </c>
      <c r="H27" s="52">
        <v>0</v>
      </c>
      <c r="I27" s="76">
        <v>0</v>
      </c>
      <c r="J27" s="74">
        <v>0</v>
      </c>
      <c r="K27" s="74">
        <v>0</v>
      </c>
      <c r="L27" s="77">
        <v>0</v>
      </c>
      <c r="M27" s="168" t="str">
        <f t="shared" si="0"/>
        <v>012-0050</v>
      </c>
      <c r="N27" s="169">
        <f>IFERROR(VLOOKUP(M27,Жилище!$B:$H,2,0), IFERROR(VLOOKUP(M27,Образование!$B:$H,2,0),IFERROR( VLOOKUP(M27,Здрав!$B:$H,2,0), IFERROR(VLOOKUP(M27,'Прочие ГП'!$B:$H,2,0), "НЕТ ДАННЫХ"))))</f>
        <v>44195</v>
      </c>
      <c r="O27" s="60" t="str">
        <f>IFERROR(VLOOKUP(M27,Жилище!$B:$H,4,0), IFERROR(VLOOKUP(M27,Образование!$B:$H,4,0),IFERROR( VLOOKUP(M27,Здрав!$B:$H,4,0), IFERROR(VLOOKUP(M27,'Прочие ГП'!$B:$H,4,0), "НЕТ ДАННЫХ"))))</f>
        <v>САО</v>
      </c>
      <c r="P27" s="60" t="str">
        <f>IFERROR(VLOOKUP(M27,Жилище!$B:$H,7,0), IFERROR(VLOOKUP(M27,Образование!$B:$H,7,0),IFERROR( VLOOKUP(M27,Здрав!$B:$H,7,0), IFERROR(VLOOKUP(M27,'Прочие ГП'!$B:$H,7,0), "НЕТ ДАННЫХ"))))</f>
        <v>Ховрино</v>
      </c>
    </row>
    <row r="28" spans="1:16" ht="36.200000000000003" customHeight="1" x14ac:dyDescent="0.2">
      <c r="A28" s="71" t="s">
        <v>29</v>
      </c>
      <c r="B28" s="78" t="s">
        <v>135</v>
      </c>
      <c r="C28" s="73">
        <v>4.7699999999999996</v>
      </c>
      <c r="D28" s="74">
        <v>300</v>
      </c>
      <c r="E28" s="52">
        <v>0</v>
      </c>
      <c r="F28" s="75">
        <v>0</v>
      </c>
      <c r="G28" s="52">
        <v>0</v>
      </c>
      <c r="H28" s="52">
        <v>0</v>
      </c>
      <c r="I28" s="76">
        <v>0</v>
      </c>
      <c r="J28" s="74">
        <v>0</v>
      </c>
      <c r="K28" s="74">
        <v>0</v>
      </c>
      <c r="L28" s="77">
        <v>0</v>
      </c>
      <c r="M28" s="168" t="str">
        <f t="shared" si="0"/>
        <v>012-2161</v>
      </c>
      <c r="N28" s="169">
        <f>IFERROR(VLOOKUP(M28,Жилище!$B:$H,2,0), IFERROR(VLOOKUP(M28,Образование!$B:$H,2,0),IFERROR( VLOOKUP(M28,Здрав!$B:$H,2,0), IFERROR(VLOOKUP(M28,'Прочие ГП'!$B:$H,2,0), "НЕТ ДАННЫХ"))))</f>
        <v>44195</v>
      </c>
      <c r="O28" s="60" t="str">
        <f>IFERROR(VLOOKUP(M28,Жилище!$B:$H,4,0), IFERROR(VLOOKUP(M28,Образование!$B:$H,4,0),IFERROR( VLOOKUP(M28,Здрав!$B:$H,4,0), IFERROR(VLOOKUP(M28,'Прочие ГП'!$B:$H,4,0), "НЕТ ДАННЫХ"))))</f>
        <v>ВАО</v>
      </c>
      <c r="P28" s="60" t="str">
        <f>IFERROR(VLOOKUP(M28,Жилище!$B:$H,7,0), IFERROR(VLOOKUP(M28,Образование!$B:$H,7,0),IFERROR( VLOOKUP(M28,Здрав!$B:$H,7,0), IFERROR(VLOOKUP(M28,'Прочие ГП'!$B:$H,7,0), "НЕТ ДАННЫХ"))))</f>
        <v>Перово</v>
      </c>
    </row>
    <row r="29" spans="1:16" ht="36.200000000000003" customHeight="1" x14ac:dyDescent="0.2">
      <c r="A29" s="71" t="s">
        <v>30</v>
      </c>
      <c r="B29" s="72" t="s">
        <v>137</v>
      </c>
      <c r="C29" s="73">
        <v>3.37</v>
      </c>
      <c r="D29" s="74">
        <v>0</v>
      </c>
      <c r="E29" s="52">
        <v>0</v>
      </c>
      <c r="F29" s="75">
        <v>0</v>
      </c>
      <c r="G29" s="52">
        <v>0</v>
      </c>
      <c r="H29" s="52">
        <v>0</v>
      </c>
      <c r="I29" s="76">
        <v>0</v>
      </c>
      <c r="J29" s="74">
        <v>0</v>
      </c>
      <c r="K29" s="74">
        <v>0</v>
      </c>
      <c r="L29" s="77">
        <v>0</v>
      </c>
      <c r="M29" s="168" t="str">
        <f t="shared" si="0"/>
        <v>012-0453</v>
      </c>
      <c r="N29" s="169">
        <f>IFERROR(VLOOKUP(M29,Жилище!$B:$H,2,0), IFERROR(VLOOKUP(M29,Образование!$B:$H,2,0),IFERROR( VLOOKUP(M29,Здрав!$B:$H,2,0), IFERROR(VLOOKUP(M29,'Прочие ГП'!$B:$H,2,0), "НЕТ ДАННЫХ"))))</f>
        <v>44042</v>
      </c>
      <c r="O29" s="60" t="str">
        <f>IFERROR(VLOOKUP(M29,Жилище!$B:$H,4,0), IFERROR(VLOOKUP(M29,Образование!$B:$H,4,0),IFERROR( VLOOKUP(M29,Здрав!$B:$H,4,0), IFERROR(VLOOKUP(M29,'Прочие ГП'!$B:$H,4,0), "НЕТ ДАННЫХ"))))</f>
        <v>ЮВАО</v>
      </c>
      <c r="P29" s="60" t="str">
        <f>IFERROR(VLOOKUP(M29,Жилище!$B:$H,7,0), IFERROR(VLOOKUP(M29,Образование!$B:$H,7,0),IFERROR( VLOOKUP(M29,Здрав!$B:$H,7,0), IFERROR(VLOOKUP(M29,'Прочие ГП'!$B:$H,7,0), "НЕТ ДАННЫХ"))))</f>
        <v>Некрасовка</v>
      </c>
    </row>
    <row r="30" spans="1:16" ht="36.200000000000003" customHeight="1" x14ac:dyDescent="0.2">
      <c r="A30" s="71" t="s">
        <v>31</v>
      </c>
      <c r="B30" s="72" t="s">
        <v>138</v>
      </c>
      <c r="C30" s="73">
        <v>2</v>
      </c>
      <c r="D30" s="74">
        <v>0</v>
      </c>
      <c r="E30" s="52">
        <v>0</v>
      </c>
      <c r="F30" s="75">
        <v>0</v>
      </c>
      <c r="G30" s="52">
        <v>0</v>
      </c>
      <c r="H30" s="52">
        <v>0</v>
      </c>
      <c r="I30" s="76">
        <v>0</v>
      </c>
      <c r="J30" s="74">
        <v>0</v>
      </c>
      <c r="K30" s="74">
        <v>0</v>
      </c>
      <c r="L30" s="77">
        <v>0</v>
      </c>
      <c r="M30" s="168" t="str">
        <f t="shared" si="0"/>
        <v>012-3603</v>
      </c>
      <c r="N30" s="169">
        <f>IFERROR(VLOOKUP(M30,Жилище!$B:$H,2,0), IFERROR(VLOOKUP(M30,Образование!$B:$H,2,0),IFERROR( VLOOKUP(M30,Здрав!$B:$H,2,0), IFERROR(VLOOKUP(M30,'Прочие ГП'!$B:$H,2,0), "НЕТ ДАННЫХ"))))</f>
        <v>44058</v>
      </c>
      <c r="O30" s="60" t="str">
        <f>IFERROR(VLOOKUP(M30,Жилище!$B:$H,4,0), IFERROR(VLOOKUP(M30,Образование!$B:$H,4,0),IFERROR( VLOOKUP(M30,Здрав!$B:$H,4,0), IFERROR(VLOOKUP(M30,'Прочие ГП'!$B:$H,4,0), "НЕТ ДАННЫХ"))))</f>
        <v>ЮЗАО</v>
      </c>
      <c r="P30" s="60" t="str">
        <f>IFERROR(VLOOKUP(M30,Жилище!$B:$H,7,0), IFERROR(VLOOKUP(M30,Образование!$B:$H,7,0),IFERROR( VLOOKUP(M30,Здрав!$B:$H,7,0), IFERROR(VLOOKUP(M30,'Прочие ГП'!$B:$H,7,0), "НЕТ ДАННЫХ"))))</f>
        <v>Котловка</v>
      </c>
    </row>
    <row r="31" spans="1:16" ht="45.95" customHeight="1" x14ac:dyDescent="0.2">
      <c r="A31" s="71" t="s">
        <v>32</v>
      </c>
      <c r="B31" s="78" t="s">
        <v>140</v>
      </c>
      <c r="C31" s="73">
        <v>3.96</v>
      </c>
      <c r="D31" s="74">
        <v>0</v>
      </c>
      <c r="E31" s="52">
        <v>0</v>
      </c>
      <c r="F31" s="75">
        <v>0</v>
      </c>
      <c r="G31" s="52">
        <v>0</v>
      </c>
      <c r="H31" s="52">
        <v>0</v>
      </c>
      <c r="I31" s="76">
        <v>0</v>
      </c>
      <c r="J31" s="74">
        <v>0</v>
      </c>
      <c r="K31" s="74">
        <v>0</v>
      </c>
      <c r="L31" s="77">
        <v>0</v>
      </c>
      <c r="M31" s="168" t="str">
        <f t="shared" si="0"/>
        <v>012-2220</v>
      </c>
      <c r="N31" s="169">
        <f>IFERROR(VLOOKUP(M31,Жилище!$B:$H,2,0), IFERROR(VLOOKUP(M31,Образование!$B:$H,2,0),IFERROR( VLOOKUP(M31,Здрав!$B:$H,2,0), IFERROR(VLOOKUP(M31,'Прочие ГП'!$B:$H,2,0), "НЕТ ДАННЫХ"))))</f>
        <v>44073</v>
      </c>
      <c r="O31" s="60" t="str">
        <f>IFERROR(VLOOKUP(M31,Жилище!$B:$H,4,0), IFERROR(VLOOKUP(M31,Образование!$B:$H,4,0),IFERROR( VLOOKUP(M31,Здрав!$B:$H,4,0), IFERROR(VLOOKUP(M31,'Прочие ГП'!$B:$H,4,0), "НЕТ ДАННЫХ"))))</f>
        <v>СВАО</v>
      </c>
      <c r="P31" s="60" t="str">
        <f>IFERROR(VLOOKUP(M31,Жилище!$B:$H,7,0), IFERROR(VLOOKUP(M31,Образование!$B:$H,7,0),IFERROR( VLOOKUP(M31,Здрав!$B:$H,7,0), IFERROR(VLOOKUP(M31,'Прочие ГП'!$B:$H,7,0), "НЕТ ДАННЫХ"))))</f>
        <v>Северный</v>
      </c>
    </row>
    <row r="32" spans="1:16" ht="54" customHeight="1" x14ac:dyDescent="0.2">
      <c r="A32" s="71" t="s">
        <v>33</v>
      </c>
      <c r="B32" s="72" t="s">
        <v>141</v>
      </c>
      <c r="C32" s="73" t="s">
        <v>142</v>
      </c>
      <c r="D32" s="74" t="s">
        <v>143</v>
      </c>
      <c r="E32" s="52">
        <v>0</v>
      </c>
      <c r="F32" s="75">
        <v>0</v>
      </c>
      <c r="G32" s="52">
        <v>0</v>
      </c>
      <c r="H32" s="52">
        <v>0</v>
      </c>
      <c r="I32" s="76">
        <v>0</v>
      </c>
      <c r="J32" s="74">
        <v>0</v>
      </c>
      <c r="K32" s="74">
        <v>0</v>
      </c>
      <c r="L32" s="77">
        <v>0</v>
      </c>
      <c r="M32" s="168" t="str">
        <f t="shared" si="0"/>
        <v>013-1414</v>
      </c>
      <c r="N32" s="169">
        <f>IFERROR(VLOOKUP(M32,Жилище!$B:$H,2,0), IFERROR(VLOOKUP(M32,Образование!$B:$H,2,0),IFERROR( VLOOKUP(M32,Здрав!$B:$H,2,0), IFERROR(VLOOKUP(M32,'Прочие ГП'!$B:$H,2,0), "НЕТ ДАННЫХ"))))</f>
        <v>43889</v>
      </c>
      <c r="O32" s="60" t="str">
        <f>IFERROR(VLOOKUP(M32,Жилище!$B:$H,4,0), IFERROR(VLOOKUP(M32,Образование!$B:$H,4,0),IFERROR( VLOOKUP(M32,Здрав!$B:$H,4,0), IFERROR(VLOOKUP(M32,'Прочие ГП'!$B:$H,4,0), "НЕТ ДАННЫХ"))))</f>
        <v>ЮЗАО</v>
      </c>
      <c r="P32" s="60" t="str">
        <f>IFERROR(VLOOKUP(M32,Жилище!$B:$H,7,0), IFERROR(VLOOKUP(M32,Образование!$B:$H,7,0),IFERROR( VLOOKUP(M32,Здрав!$B:$H,7,0), IFERROR(VLOOKUP(M32,'Прочие ГП'!$B:$H,7,0), "НЕТ ДАННЫХ"))))</f>
        <v>Коньково</v>
      </c>
    </row>
    <row r="33" spans="1:16" ht="29.65" customHeight="1" x14ac:dyDescent="0.2">
      <c r="A33" s="71" t="s">
        <v>34</v>
      </c>
      <c r="B33" s="72" t="s">
        <v>145</v>
      </c>
      <c r="C33" s="73" t="s">
        <v>146</v>
      </c>
      <c r="D33" s="74" t="s">
        <v>147</v>
      </c>
      <c r="E33" s="52">
        <v>0</v>
      </c>
      <c r="F33" s="75">
        <v>0</v>
      </c>
      <c r="G33" s="52">
        <v>0</v>
      </c>
      <c r="H33" s="52">
        <v>0</v>
      </c>
      <c r="I33" s="76">
        <v>0</v>
      </c>
      <c r="J33" s="74">
        <v>0</v>
      </c>
      <c r="K33" s="74">
        <v>0</v>
      </c>
      <c r="L33" s="77">
        <v>0</v>
      </c>
      <c r="M33" s="168" t="str">
        <f t="shared" si="0"/>
        <v>014-2161</v>
      </c>
      <c r="N33" s="169">
        <f>IFERROR(VLOOKUP(M33,Жилище!$B:$H,2,0), IFERROR(VLOOKUP(M33,Образование!$B:$H,2,0),IFERROR( VLOOKUP(M33,Здрав!$B:$H,2,0), IFERROR(VLOOKUP(M33,'Прочие ГП'!$B:$H,2,0), "НЕТ ДАННЫХ"))))</f>
        <v>43889</v>
      </c>
      <c r="O33" s="60" t="str">
        <f>IFERROR(VLOOKUP(M33,Жилище!$B:$H,4,0), IFERROR(VLOOKUP(M33,Образование!$B:$H,4,0),IFERROR( VLOOKUP(M33,Здрав!$B:$H,4,0), IFERROR(VLOOKUP(M33,'Прочие ГП'!$B:$H,4,0), "НЕТ ДАННЫХ"))))</f>
        <v>ЮАО</v>
      </c>
      <c r="P33" s="60" t="str">
        <f>IFERROR(VLOOKUP(M33,Жилище!$B:$H,7,0), IFERROR(VLOOKUP(M33,Образование!$B:$H,7,0),IFERROR( VLOOKUP(M33,Здрав!$B:$H,7,0), IFERROR(VLOOKUP(M33,'Прочие ГП'!$B:$H,7,0), "НЕТ ДАННЫХ"))))</f>
        <v>Нагатинский Затон</v>
      </c>
    </row>
    <row r="34" spans="1:16" ht="36.200000000000003" customHeight="1" x14ac:dyDescent="0.2">
      <c r="A34" s="71" t="s">
        <v>35</v>
      </c>
      <c r="B34" s="72" t="s">
        <v>148</v>
      </c>
      <c r="C34" s="73" t="s">
        <v>149</v>
      </c>
      <c r="D34" s="74" t="s">
        <v>150</v>
      </c>
      <c r="E34" s="52">
        <v>0</v>
      </c>
      <c r="F34" s="75">
        <v>0</v>
      </c>
      <c r="G34" s="52">
        <v>0</v>
      </c>
      <c r="H34" s="52">
        <v>0</v>
      </c>
      <c r="I34" s="76">
        <v>0</v>
      </c>
      <c r="J34" s="74">
        <v>0</v>
      </c>
      <c r="K34" s="74">
        <v>0</v>
      </c>
      <c r="L34" s="77">
        <v>0</v>
      </c>
      <c r="M34" s="168" t="str">
        <f t="shared" si="0"/>
        <v>012-4112</v>
      </c>
      <c r="N34" s="169">
        <f>IFERROR(VLOOKUP(M34,Жилище!$B:$H,2,0), IFERROR(VLOOKUP(M34,Образование!$B:$H,2,0),IFERROR( VLOOKUP(M34,Здрав!$B:$H,2,0), IFERROR(VLOOKUP(M34,'Прочие ГП'!$B:$H,2,0), "НЕТ ДАННЫХ"))))</f>
        <v>44012</v>
      </c>
      <c r="O34" s="60" t="str">
        <f>IFERROR(VLOOKUP(M34,Жилище!$B:$H,4,0), IFERROR(VLOOKUP(M34,Образование!$B:$H,4,0),IFERROR( VLOOKUP(M34,Здрав!$B:$H,4,0), IFERROR(VLOOKUP(M34,'Прочие ГП'!$B:$H,4,0), "НЕТ ДАННЫХ"))))</f>
        <v>САО</v>
      </c>
      <c r="P34" s="60" t="str">
        <f>IFERROR(VLOOKUP(M34,Жилище!$B:$H,7,0), IFERROR(VLOOKUP(M34,Образование!$B:$H,7,0),IFERROR( VLOOKUP(M34,Здрав!$B:$H,7,0), IFERROR(VLOOKUP(M34,'Прочие ГП'!$B:$H,7,0), "НЕТ ДАННЫХ"))))</f>
        <v>Тимирязевский</v>
      </c>
    </row>
    <row r="35" spans="1:16" ht="36.200000000000003" customHeight="1" x14ac:dyDescent="0.2">
      <c r="A35" s="71" t="s">
        <v>36</v>
      </c>
      <c r="B35" s="72" t="s">
        <v>151</v>
      </c>
      <c r="C35" s="73" t="s">
        <v>152</v>
      </c>
      <c r="D35" s="74" t="s">
        <v>153</v>
      </c>
      <c r="E35" s="52">
        <v>0</v>
      </c>
      <c r="F35" s="75">
        <v>0</v>
      </c>
      <c r="G35" s="52">
        <v>0</v>
      </c>
      <c r="H35" s="52">
        <v>0</v>
      </c>
      <c r="I35" s="76">
        <v>0</v>
      </c>
      <c r="J35" s="74">
        <v>0</v>
      </c>
      <c r="K35" s="74">
        <v>0</v>
      </c>
      <c r="L35" s="77">
        <v>0</v>
      </c>
      <c r="M35" s="168" t="str">
        <f t="shared" si="0"/>
        <v>014-1962</v>
      </c>
      <c r="N35" s="169">
        <f>IFERROR(VLOOKUP(M35,Жилище!$B:$H,2,0), IFERROR(VLOOKUP(M35,Образование!$B:$H,2,0),IFERROR( VLOOKUP(M35,Здрав!$B:$H,2,0), IFERROR(VLOOKUP(M35,'Прочие ГП'!$B:$H,2,0), "НЕТ ДАННЫХ"))))</f>
        <v>44104</v>
      </c>
      <c r="O35" s="60" t="str">
        <f>IFERROR(VLOOKUP(M35,Жилище!$B:$H,4,0), IFERROR(VLOOKUP(M35,Образование!$B:$H,4,0),IFERROR( VLOOKUP(M35,Здрав!$B:$H,4,0), IFERROR(VLOOKUP(M35,'Прочие ГП'!$B:$H,4,0), "НЕТ ДАННЫХ"))))</f>
        <v>ЮЗАО</v>
      </c>
      <c r="P35" s="60" t="str">
        <f>IFERROR(VLOOKUP(M35,Жилище!$B:$H,7,0), IFERROR(VLOOKUP(M35,Образование!$B:$H,7,0),IFERROR( VLOOKUP(M35,Здрав!$B:$H,7,0), IFERROR(VLOOKUP(M35,'Прочие ГП'!$B:$H,7,0), "НЕТ ДАННЫХ"))))</f>
        <v>Гагаринский</v>
      </c>
    </row>
    <row r="36" spans="1:16" ht="28.9" customHeight="1" x14ac:dyDescent="0.2">
      <c r="A36" s="71" t="s">
        <v>37</v>
      </c>
      <c r="B36" s="72" t="s">
        <v>155</v>
      </c>
      <c r="C36" s="73" t="s">
        <v>156</v>
      </c>
      <c r="D36" s="74" t="s">
        <v>157</v>
      </c>
      <c r="E36" s="52">
        <v>0</v>
      </c>
      <c r="F36" s="75">
        <v>0</v>
      </c>
      <c r="G36" s="52">
        <v>0</v>
      </c>
      <c r="H36" s="52">
        <v>0</v>
      </c>
      <c r="I36" s="76">
        <v>0</v>
      </c>
      <c r="J36" s="74">
        <v>0</v>
      </c>
      <c r="K36" s="74">
        <v>0</v>
      </c>
      <c r="L36" s="77">
        <v>0</v>
      </c>
      <c r="M36" s="168" t="str">
        <f t="shared" si="0"/>
        <v>015-0744</v>
      </c>
      <c r="N36" s="169">
        <f>IFERROR(VLOOKUP(M36,Жилище!$B:$H,2,0), IFERROR(VLOOKUP(M36,Образование!$B:$H,2,0),IFERROR( VLOOKUP(M36,Здрав!$B:$H,2,0), IFERROR(VLOOKUP(M36,'Прочие ГП'!$B:$H,2,0), "НЕТ ДАННЫХ"))))</f>
        <v>44134</v>
      </c>
      <c r="O36" s="60" t="str">
        <f>IFERROR(VLOOKUP(M36,Жилище!$B:$H,4,0), IFERROR(VLOOKUP(M36,Образование!$B:$H,4,0),IFERROR( VLOOKUP(M36,Здрав!$B:$H,4,0), IFERROR(VLOOKUP(M36,'Прочие ГП'!$B:$H,4,0), "НЕТ ДАННЫХ"))))</f>
        <v>ЮВАО</v>
      </c>
      <c r="P36" s="60" t="str">
        <f>IFERROR(VLOOKUP(M36,Жилище!$B:$H,7,0), IFERROR(VLOOKUP(M36,Образование!$B:$H,7,0),IFERROR( VLOOKUP(M36,Здрав!$B:$H,7,0), IFERROR(VLOOKUP(M36,'Прочие ГП'!$B:$H,7,0), "НЕТ ДАННЫХ"))))</f>
        <v>Нижегородский</v>
      </c>
    </row>
    <row r="37" spans="1:16" ht="29.65" customHeight="1" x14ac:dyDescent="0.2">
      <c r="A37" s="71" t="s">
        <v>38</v>
      </c>
      <c r="B37" s="72" t="s">
        <v>158</v>
      </c>
      <c r="C37" s="73" t="s">
        <v>159</v>
      </c>
      <c r="D37" s="74" t="s">
        <v>160</v>
      </c>
      <c r="E37" s="52">
        <v>0</v>
      </c>
      <c r="F37" s="75">
        <v>0</v>
      </c>
      <c r="G37" s="52">
        <v>0</v>
      </c>
      <c r="H37" s="52">
        <v>0</v>
      </c>
      <c r="I37" s="76">
        <v>0</v>
      </c>
      <c r="J37" s="74">
        <v>0</v>
      </c>
      <c r="K37" s="74">
        <v>0</v>
      </c>
      <c r="L37" s="77">
        <v>0</v>
      </c>
      <c r="M37" s="168" t="str">
        <f t="shared" si="0"/>
        <v>015-0763</v>
      </c>
      <c r="N37" s="169">
        <f>IFERROR(VLOOKUP(M37,Жилище!$B:$H,2,0), IFERROR(VLOOKUP(M37,Образование!$B:$H,2,0),IFERROR( VLOOKUP(M37,Здрав!$B:$H,2,0), IFERROR(VLOOKUP(M37,'Прочие ГП'!$B:$H,2,0), "НЕТ ДАННЫХ"))))</f>
        <v>44134</v>
      </c>
      <c r="O37" s="60" t="str">
        <f>IFERROR(VLOOKUP(M37,Жилище!$B:$H,4,0), IFERROR(VLOOKUP(M37,Образование!$B:$H,4,0),IFERROR( VLOOKUP(M37,Здрав!$B:$H,4,0), IFERROR(VLOOKUP(M37,'Прочие ГП'!$B:$H,4,0), "НЕТ ДАННЫХ"))))</f>
        <v>САО</v>
      </c>
      <c r="P37" s="60" t="str">
        <f>IFERROR(VLOOKUP(M37,Жилище!$B:$H,7,0), IFERROR(VLOOKUP(M37,Образование!$B:$H,7,0),IFERROR( VLOOKUP(M37,Здрав!$B:$H,7,0), IFERROR(VLOOKUP(M37,'Прочие ГП'!$B:$H,7,0), "НЕТ ДАННЫХ"))))</f>
        <v>Головинский</v>
      </c>
    </row>
    <row r="38" spans="1:16" ht="36.200000000000003" customHeight="1" x14ac:dyDescent="0.2">
      <c r="A38" s="71" t="s">
        <v>48</v>
      </c>
      <c r="B38" s="72" t="s">
        <v>161</v>
      </c>
      <c r="C38" s="73" t="s">
        <v>162</v>
      </c>
      <c r="D38" s="74" t="s">
        <v>163</v>
      </c>
      <c r="E38" s="52">
        <v>70</v>
      </c>
      <c r="F38" s="75">
        <v>0</v>
      </c>
      <c r="G38" s="52">
        <v>0</v>
      </c>
      <c r="H38" s="52">
        <v>0</v>
      </c>
      <c r="I38" s="76">
        <v>0</v>
      </c>
      <c r="J38" s="74">
        <v>0</v>
      </c>
      <c r="K38" s="74">
        <v>0</v>
      </c>
      <c r="L38" s="77">
        <v>0</v>
      </c>
      <c r="M38" s="168" t="str">
        <f t="shared" si="0"/>
        <v>015-0249</v>
      </c>
      <c r="N38" s="169">
        <f>IFERROR(VLOOKUP(M38,Жилище!$B:$H,2,0), IFERROR(VLOOKUP(M38,Образование!$B:$H,2,0),IFERROR( VLOOKUP(M38,Здрав!$B:$H,2,0), IFERROR(VLOOKUP(M38,'Прочие ГП'!$B:$H,2,0), "НЕТ ДАННЫХ"))))</f>
        <v>44134</v>
      </c>
      <c r="O38" s="60" t="str">
        <f>IFERROR(VLOOKUP(M38,Жилище!$B:$H,4,0), IFERROR(VLOOKUP(M38,Образование!$B:$H,4,0),IFERROR( VLOOKUP(M38,Здрав!$B:$H,4,0), IFERROR(VLOOKUP(M38,'Прочие ГП'!$B:$H,4,0), "НЕТ ДАННЫХ"))))</f>
        <v>ЮАО</v>
      </c>
      <c r="P38" s="60" t="str">
        <f>IFERROR(VLOOKUP(M38,Жилище!$B:$H,7,0), IFERROR(VLOOKUP(M38,Образование!$B:$H,7,0),IFERROR( VLOOKUP(M38,Здрав!$B:$H,7,0), IFERROR(VLOOKUP(M38,'Прочие ГП'!$B:$H,7,0), "НЕТ ДАННЫХ"))))</f>
        <v>Чертаново Южное</v>
      </c>
    </row>
    <row r="39" spans="1:16" ht="28.9" customHeight="1" x14ac:dyDescent="0.2">
      <c r="A39" s="71" t="s">
        <v>41</v>
      </c>
      <c r="B39" s="72" t="s">
        <v>164</v>
      </c>
      <c r="C39" s="73" t="s">
        <v>159</v>
      </c>
      <c r="D39" s="74" t="s">
        <v>160</v>
      </c>
      <c r="E39" s="52">
        <v>0</v>
      </c>
      <c r="F39" s="75">
        <v>0</v>
      </c>
      <c r="G39" s="52">
        <v>0</v>
      </c>
      <c r="H39" s="52">
        <v>0</v>
      </c>
      <c r="I39" s="76">
        <v>0</v>
      </c>
      <c r="J39" s="74">
        <v>0</v>
      </c>
      <c r="K39" s="74">
        <v>0</v>
      </c>
      <c r="L39" s="77">
        <v>0</v>
      </c>
      <c r="M39" s="168" t="str">
        <f t="shared" si="0"/>
        <v>015-0762</v>
      </c>
      <c r="N39" s="169">
        <f>IFERROR(VLOOKUP(M39,Жилище!$B:$H,2,0), IFERROR(VLOOKUP(M39,Образование!$B:$H,2,0),IFERROR( VLOOKUP(M39,Здрав!$B:$H,2,0), IFERROR(VLOOKUP(M39,'Прочие ГП'!$B:$H,2,0), "НЕТ ДАННЫХ"))))</f>
        <v>44134</v>
      </c>
      <c r="O39" s="60" t="str">
        <f>IFERROR(VLOOKUP(M39,Жилище!$B:$H,4,0), IFERROR(VLOOKUP(M39,Образование!$B:$H,4,0),IFERROR( VLOOKUP(M39,Здрав!$B:$H,4,0), IFERROR(VLOOKUP(M39,'Прочие ГП'!$B:$H,4,0), "НЕТ ДАННЫХ"))))</f>
        <v>САО</v>
      </c>
      <c r="P39" s="60" t="str">
        <f>IFERROR(VLOOKUP(M39,Жилище!$B:$H,7,0), IFERROR(VLOOKUP(M39,Образование!$B:$H,7,0),IFERROR( VLOOKUP(M39,Здрав!$B:$H,7,0), IFERROR(VLOOKUP(M39,'Прочие ГП'!$B:$H,7,0), "НЕТ ДАННЫХ"))))</f>
        <v>Головинский</v>
      </c>
    </row>
    <row r="40" spans="1:16" ht="45.95" customHeight="1" x14ac:dyDescent="0.2">
      <c r="A40" s="71" t="s">
        <v>49</v>
      </c>
      <c r="B40" s="72" t="s">
        <v>165</v>
      </c>
      <c r="C40" s="73" t="s">
        <v>166</v>
      </c>
      <c r="D40" s="74" t="s">
        <v>167</v>
      </c>
      <c r="E40" s="52">
        <v>0</v>
      </c>
      <c r="F40" s="75">
        <v>0</v>
      </c>
      <c r="G40" s="52">
        <v>0</v>
      </c>
      <c r="H40" s="52">
        <v>0</v>
      </c>
      <c r="I40" s="76">
        <v>0</v>
      </c>
      <c r="J40" s="74">
        <v>0</v>
      </c>
      <c r="K40" s="74">
        <v>0</v>
      </c>
      <c r="L40" s="77">
        <v>0</v>
      </c>
      <c r="M40" s="168" t="str">
        <f t="shared" si="0"/>
        <v>012-2790</v>
      </c>
      <c r="N40" s="169">
        <f>IFERROR(VLOOKUP(M40,Жилище!$B:$H,2,0), IFERROR(VLOOKUP(M40,Образование!$B:$H,2,0),IFERROR( VLOOKUP(M40,Здрав!$B:$H,2,0), IFERROR(VLOOKUP(M40,'Прочие ГП'!$B:$H,2,0), "НЕТ ДАННЫХ"))))</f>
        <v>44134</v>
      </c>
      <c r="O40" s="60" t="str">
        <f>IFERROR(VLOOKUP(M40,Жилище!$B:$H,4,0), IFERROR(VLOOKUP(M40,Образование!$B:$H,4,0),IFERROR( VLOOKUP(M40,Здрав!$B:$H,4,0), IFERROR(VLOOKUP(M40,'Прочие ГП'!$B:$H,4,0), "НЕТ ДАННЫХ"))))</f>
        <v>СВАО</v>
      </c>
      <c r="P40" s="60" t="str">
        <f>IFERROR(VLOOKUP(M40,Жилище!$B:$H,7,0), IFERROR(VLOOKUP(M40,Образование!$B:$H,7,0),IFERROR( VLOOKUP(M40,Здрав!$B:$H,7,0), IFERROR(VLOOKUP(M40,'Прочие ГП'!$B:$H,7,0), "НЕТ ДАННЫХ"))))</f>
        <v>Алтуфьевский</v>
      </c>
    </row>
    <row r="41" spans="1:16" ht="28.9" customHeight="1" x14ac:dyDescent="0.2">
      <c r="A41" s="71" t="s">
        <v>50</v>
      </c>
      <c r="B41" s="72" t="s">
        <v>168</v>
      </c>
      <c r="C41" s="73" t="s">
        <v>169</v>
      </c>
      <c r="D41" s="74" t="s">
        <v>170</v>
      </c>
      <c r="E41" s="52">
        <v>0</v>
      </c>
      <c r="F41" s="75">
        <v>0</v>
      </c>
      <c r="G41" s="52">
        <v>0</v>
      </c>
      <c r="H41" s="52">
        <v>0</v>
      </c>
      <c r="I41" s="76">
        <v>0</v>
      </c>
      <c r="J41" s="74">
        <v>0</v>
      </c>
      <c r="K41" s="74">
        <v>0</v>
      </c>
      <c r="L41" s="77">
        <v>0</v>
      </c>
      <c r="M41" s="168" t="str">
        <f t="shared" si="0"/>
        <v>015-0738</v>
      </c>
      <c r="N41" s="169">
        <f>IFERROR(VLOOKUP(M41,Жилище!$B:$H,2,0), IFERROR(VLOOKUP(M41,Образование!$B:$H,2,0),IFERROR( VLOOKUP(M41,Здрав!$B:$H,2,0), IFERROR(VLOOKUP(M41,'Прочие ГП'!$B:$H,2,0), "НЕТ ДАННЫХ"))))</f>
        <v>44134</v>
      </c>
      <c r="O41" s="60" t="str">
        <f>IFERROR(VLOOKUP(M41,Жилище!$B:$H,4,0), IFERROR(VLOOKUP(M41,Образование!$B:$H,4,0),IFERROR( VLOOKUP(M41,Здрав!$B:$H,4,0), IFERROR(VLOOKUP(M41,'Прочие ГП'!$B:$H,4,0), "НЕТ ДАННЫХ"))))</f>
        <v>ЮВАО</v>
      </c>
      <c r="P41" s="60" t="str">
        <f>IFERROR(VLOOKUP(M41,Жилище!$B:$H,7,0), IFERROR(VLOOKUP(M41,Образование!$B:$H,7,0),IFERROR( VLOOKUP(M41,Здрав!$B:$H,7,0), IFERROR(VLOOKUP(M41,'Прочие ГП'!$B:$H,7,0), "НЕТ ДАННЫХ"))))</f>
        <v>Кузьминки</v>
      </c>
    </row>
    <row r="42" spans="1:16" ht="29.65" customHeight="1" x14ac:dyDescent="0.2">
      <c r="A42" s="71" t="s">
        <v>51</v>
      </c>
      <c r="B42" s="72" t="s">
        <v>171</v>
      </c>
      <c r="C42" s="73" t="s">
        <v>172</v>
      </c>
      <c r="D42" s="74" t="s">
        <v>173</v>
      </c>
      <c r="E42" s="52">
        <v>0</v>
      </c>
      <c r="F42" s="75">
        <v>0</v>
      </c>
      <c r="G42" s="52">
        <v>0</v>
      </c>
      <c r="H42" s="52">
        <v>0</v>
      </c>
      <c r="I42" s="76">
        <v>0</v>
      </c>
      <c r="J42" s="74">
        <v>0</v>
      </c>
      <c r="K42" s="74">
        <v>0</v>
      </c>
      <c r="L42" s="77">
        <v>0</v>
      </c>
      <c r="M42" s="168" t="str">
        <f t="shared" si="0"/>
        <v>016-3907</v>
      </c>
      <c r="N42" s="169">
        <f>IFERROR(VLOOKUP(M42,Жилище!$B:$H,2,0), IFERROR(VLOOKUP(M42,Образование!$B:$H,2,0),IFERROR( VLOOKUP(M42,Здрав!$B:$H,2,0), IFERROR(VLOOKUP(M42,'Прочие ГП'!$B:$H,2,0), "НЕТ ДАННЫХ"))))</f>
        <v>44134</v>
      </c>
      <c r="O42" s="60" t="str">
        <f>IFERROR(VLOOKUP(M42,Жилище!$B:$H,4,0), IFERROR(VLOOKUP(M42,Образование!$B:$H,4,0),IFERROR( VLOOKUP(M42,Здрав!$B:$H,4,0), IFERROR(VLOOKUP(M42,'Прочие ГП'!$B:$H,4,0), "НЕТ ДАННЫХ"))))</f>
        <v>ВАО</v>
      </c>
      <c r="P42" s="60" t="str">
        <f>IFERROR(VLOOKUP(M42,Жилище!$B:$H,7,0), IFERROR(VLOOKUP(M42,Образование!$B:$H,7,0),IFERROR( VLOOKUP(M42,Здрав!$B:$H,7,0), IFERROR(VLOOKUP(M42,'Прочие ГП'!$B:$H,7,0), "НЕТ ДАННЫХ"))))</f>
        <v>Ивановское</v>
      </c>
    </row>
    <row r="43" spans="1:16" ht="28.9" customHeight="1" x14ac:dyDescent="0.2">
      <c r="A43" s="71" t="s">
        <v>52</v>
      </c>
      <c r="B43" s="72" t="s">
        <v>174</v>
      </c>
      <c r="C43" s="73" t="s">
        <v>175</v>
      </c>
      <c r="D43" s="74" t="s">
        <v>176</v>
      </c>
      <c r="E43" s="52">
        <v>0</v>
      </c>
      <c r="F43" s="75">
        <v>0</v>
      </c>
      <c r="G43" s="52">
        <v>0</v>
      </c>
      <c r="H43" s="52">
        <v>0</v>
      </c>
      <c r="I43" s="76">
        <v>0</v>
      </c>
      <c r="J43" s="74">
        <v>0</v>
      </c>
      <c r="K43" s="74">
        <v>0</v>
      </c>
      <c r="L43" s="77">
        <v>0</v>
      </c>
      <c r="M43" s="168" t="str">
        <f t="shared" si="0"/>
        <v>015-0739</v>
      </c>
      <c r="N43" s="169">
        <f>IFERROR(VLOOKUP(M43,Жилище!$B:$H,2,0), IFERROR(VLOOKUP(M43,Образование!$B:$H,2,0),IFERROR( VLOOKUP(M43,Здрав!$B:$H,2,0), IFERROR(VLOOKUP(M43,'Прочие ГП'!$B:$H,2,0), "НЕТ ДАННЫХ"))))</f>
        <v>44134</v>
      </c>
      <c r="O43" s="60" t="str">
        <f>IFERROR(VLOOKUP(M43,Жилище!$B:$H,4,0), IFERROR(VLOOKUP(M43,Образование!$B:$H,4,0),IFERROR( VLOOKUP(M43,Здрав!$B:$H,4,0), IFERROR(VLOOKUP(M43,'Прочие ГП'!$B:$H,4,0), "НЕТ ДАННЫХ"))))</f>
        <v>ЮВАО</v>
      </c>
      <c r="P43" s="60" t="str">
        <f>IFERROR(VLOOKUP(M43,Жилище!$B:$H,7,0), IFERROR(VLOOKUP(M43,Образование!$B:$H,7,0),IFERROR( VLOOKUP(M43,Здрав!$B:$H,7,0), IFERROR(VLOOKUP(M43,'Прочие ГП'!$B:$H,7,0), "НЕТ ДАННЫХ"))))</f>
        <v>Кузьминки</v>
      </c>
    </row>
    <row r="44" spans="1:16" ht="28.9" customHeight="1" x14ac:dyDescent="0.2">
      <c r="A44" s="71" t="s">
        <v>46</v>
      </c>
      <c r="B44" s="72" t="s">
        <v>177</v>
      </c>
      <c r="C44" s="73" t="s">
        <v>178</v>
      </c>
      <c r="D44" s="74" t="s">
        <v>179</v>
      </c>
      <c r="E44" s="52">
        <v>0</v>
      </c>
      <c r="F44" s="75">
        <v>0</v>
      </c>
      <c r="G44" s="52">
        <v>0</v>
      </c>
      <c r="H44" s="52">
        <v>0</v>
      </c>
      <c r="I44" s="76">
        <v>0</v>
      </c>
      <c r="J44" s="74">
        <v>0</v>
      </c>
      <c r="K44" s="74">
        <v>0</v>
      </c>
      <c r="L44" s="77">
        <v>0</v>
      </c>
      <c r="M44" s="168" t="str">
        <f t="shared" si="0"/>
        <v>016-3817</v>
      </c>
      <c r="N44" s="169">
        <f>IFERROR(VLOOKUP(M44,Жилище!$B:$H,2,0), IFERROR(VLOOKUP(M44,Образование!$B:$H,2,0),IFERROR( VLOOKUP(M44,Здрав!$B:$H,2,0), IFERROR(VLOOKUP(M44,'Прочие ГП'!$B:$H,2,0), "НЕТ ДАННЫХ"))))</f>
        <v>44134</v>
      </c>
      <c r="O44" s="60" t="str">
        <f>IFERROR(VLOOKUP(M44,Жилище!$B:$H,4,0), IFERROR(VLOOKUP(M44,Образование!$B:$H,4,0),IFERROR( VLOOKUP(M44,Здрав!$B:$H,4,0), IFERROR(VLOOKUP(M44,'Прочие ГП'!$B:$H,4,0), "НЕТ ДАННЫХ"))))</f>
        <v>СЗАО</v>
      </c>
      <c r="P44" s="60" t="str">
        <f>IFERROR(VLOOKUP(M44,Жилище!$B:$H,7,0), IFERROR(VLOOKUP(M44,Образование!$B:$H,7,0),IFERROR( VLOOKUP(M44,Здрав!$B:$H,7,0), IFERROR(VLOOKUP(M44,'Прочие ГП'!$B:$H,7,0), "НЕТ ДАННЫХ"))))</f>
        <v>Северное Тушино</v>
      </c>
    </row>
    <row r="45" spans="1:16" ht="36.950000000000003" customHeight="1" x14ac:dyDescent="0.2">
      <c r="A45" s="71" t="s">
        <v>53</v>
      </c>
      <c r="B45" s="72" t="s">
        <v>180</v>
      </c>
      <c r="C45" s="73" t="s">
        <v>181</v>
      </c>
      <c r="D45" s="74" t="s">
        <v>182</v>
      </c>
      <c r="E45" s="52">
        <v>0</v>
      </c>
      <c r="F45" s="75">
        <v>0</v>
      </c>
      <c r="G45" s="52">
        <v>0</v>
      </c>
      <c r="H45" s="52">
        <v>0</v>
      </c>
      <c r="I45" s="76">
        <v>0</v>
      </c>
      <c r="J45" s="74">
        <v>0</v>
      </c>
      <c r="K45" s="74">
        <v>0</v>
      </c>
      <c r="L45" s="77">
        <v>0</v>
      </c>
      <c r="M45" s="168" t="str">
        <f t="shared" si="0"/>
        <v>016-3904</v>
      </c>
      <c r="N45" s="169">
        <f>IFERROR(VLOOKUP(M45,Жилище!$B:$H,2,0), IFERROR(VLOOKUP(M45,Образование!$B:$H,2,0),IFERROR( VLOOKUP(M45,Здрав!$B:$H,2,0), IFERROR(VLOOKUP(M45,'Прочие ГП'!$B:$H,2,0), "НЕТ ДАННЫХ"))))</f>
        <v>44134</v>
      </c>
      <c r="O45" s="60" t="str">
        <f>IFERROR(VLOOKUP(M45,Жилище!$B:$H,4,0), IFERROR(VLOOKUP(M45,Образование!$B:$H,4,0),IFERROR( VLOOKUP(M45,Здрав!$B:$H,4,0), IFERROR(VLOOKUP(M45,'Прочие ГП'!$B:$H,4,0), "НЕТ ДАННЫХ"))))</f>
        <v>ЮВАО</v>
      </c>
      <c r="P45" s="60" t="str">
        <f>IFERROR(VLOOKUP(M45,Жилище!$B:$H,7,0), IFERROR(VLOOKUP(M45,Образование!$B:$H,7,0),IFERROR( VLOOKUP(M45,Здрав!$B:$H,7,0), IFERROR(VLOOKUP(M45,'Прочие ГП'!$B:$H,7,0), "НЕТ ДАННЫХ"))))</f>
        <v>Кузьминки</v>
      </c>
    </row>
    <row r="46" spans="1:16" ht="28.9" customHeight="1" x14ac:dyDescent="0.2">
      <c r="A46" s="71" t="s">
        <v>54</v>
      </c>
      <c r="B46" s="72" t="s">
        <v>183</v>
      </c>
      <c r="C46" s="73" t="s">
        <v>184</v>
      </c>
      <c r="D46" s="74" t="s">
        <v>185</v>
      </c>
      <c r="E46" s="52">
        <v>0</v>
      </c>
      <c r="F46" s="75">
        <v>0</v>
      </c>
      <c r="G46" s="52">
        <v>0</v>
      </c>
      <c r="H46" s="52">
        <v>0</v>
      </c>
      <c r="I46" s="76">
        <v>0</v>
      </c>
      <c r="J46" s="74">
        <v>0</v>
      </c>
      <c r="K46" s="74">
        <v>0</v>
      </c>
      <c r="L46" s="77">
        <v>0</v>
      </c>
      <c r="M46" s="168" t="str">
        <f t="shared" si="0"/>
        <v>015-0477</v>
      </c>
      <c r="N46" s="169">
        <f>IFERROR(VLOOKUP(M46,Жилище!$B:$H,2,0), IFERROR(VLOOKUP(M46,Образование!$B:$H,2,0),IFERROR( VLOOKUP(M46,Здрав!$B:$H,2,0), IFERROR(VLOOKUP(M46,'Прочие ГП'!$B:$H,2,0), "НЕТ ДАННЫХ"))))</f>
        <v>44134</v>
      </c>
      <c r="O46" s="60" t="str">
        <f>IFERROR(VLOOKUP(M46,Жилище!$B:$H,4,0), IFERROR(VLOOKUP(M46,Образование!$B:$H,4,0),IFERROR( VLOOKUP(M46,Здрав!$B:$H,4,0), IFERROR(VLOOKUP(M46,'Прочие ГП'!$B:$H,4,0), "НЕТ ДАННЫХ"))))</f>
        <v>САО</v>
      </c>
      <c r="P46" s="60" t="str">
        <f>IFERROR(VLOOKUP(M46,Жилище!$B:$H,7,0), IFERROR(VLOOKUP(M46,Образование!$B:$H,7,0),IFERROR( VLOOKUP(M46,Здрав!$B:$H,7,0), IFERROR(VLOOKUP(M46,'Прочие ГП'!$B:$H,7,0), "НЕТ ДАННЫХ"))))</f>
        <v>Дмитровский</v>
      </c>
    </row>
    <row r="47" spans="1:16" ht="28.9" customHeight="1" x14ac:dyDescent="0.2">
      <c r="A47" s="71" t="s">
        <v>55</v>
      </c>
      <c r="B47" s="72" t="s">
        <v>186</v>
      </c>
      <c r="C47" s="73" t="s">
        <v>187</v>
      </c>
      <c r="D47" s="74" t="s">
        <v>188</v>
      </c>
      <c r="E47" s="52">
        <v>0</v>
      </c>
      <c r="F47" s="75">
        <v>0</v>
      </c>
      <c r="G47" s="52">
        <v>0</v>
      </c>
      <c r="H47" s="52">
        <v>0</v>
      </c>
      <c r="I47" s="76">
        <v>0</v>
      </c>
      <c r="J47" s="74">
        <v>0</v>
      </c>
      <c r="K47" s="74">
        <v>0</v>
      </c>
      <c r="L47" s="77">
        <v>0</v>
      </c>
      <c r="M47" s="168" t="str">
        <f t="shared" si="0"/>
        <v>016-1518</v>
      </c>
      <c r="N47" s="169">
        <f>IFERROR(VLOOKUP(M47,Жилище!$B:$H,2,0), IFERROR(VLOOKUP(M47,Образование!$B:$H,2,0),IFERROR( VLOOKUP(M47,Здрав!$B:$H,2,0), IFERROR(VLOOKUP(M47,'Прочие ГП'!$B:$H,2,0), "НЕТ ДАННЫХ"))))</f>
        <v>44165</v>
      </c>
      <c r="O47" s="60" t="str">
        <f>IFERROR(VLOOKUP(M47,Жилище!$B:$H,4,0), IFERROR(VLOOKUP(M47,Образование!$B:$H,4,0),IFERROR( VLOOKUP(M47,Здрав!$B:$H,4,0), IFERROR(VLOOKUP(M47,'Прочие ГП'!$B:$H,4,0), "НЕТ ДАННЫХ"))))</f>
        <v>СВАО</v>
      </c>
      <c r="P47" s="60" t="str">
        <f>IFERROR(VLOOKUP(M47,Жилище!$B:$H,7,0), IFERROR(VLOOKUP(M47,Образование!$B:$H,7,0),IFERROR( VLOOKUP(M47,Здрав!$B:$H,7,0), IFERROR(VLOOKUP(M47,'Прочие ГП'!$B:$H,7,0), "НЕТ ДАННЫХ"))))</f>
        <v>Марьина роща</v>
      </c>
    </row>
    <row r="48" spans="1:16" ht="45.95" customHeight="1" x14ac:dyDescent="0.2">
      <c r="A48" s="71" t="s">
        <v>56</v>
      </c>
      <c r="B48" s="72" t="s">
        <v>189</v>
      </c>
      <c r="C48" s="73" t="s">
        <v>190</v>
      </c>
      <c r="D48" s="74" t="s">
        <v>191</v>
      </c>
      <c r="E48" s="52">
        <v>0</v>
      </c>
      <c r="F48" s="75">
        <v>0</v>
      </c>
      <c r="G48" s="52">
        <v>0</v>
      </c>
      <c r="H48" s="52">
        <v>0</v>
      </c>
      <c r="I48" s="76">
        <v>0</v>
      </c>
      <c r="J48" s="74">
        <v>0</v>
      </c>
      <c r="K48" s="74">
        <v>0</v>
      </c>
      <c r="L48" s="77">
        <v>0</v>
      </c>
      <c r="M48" s="168" t="str">
        <f t="shared" si="0"/>
        <v>016-1521</v>
      </c>
      <c r="N48" s="169">
        <f>IFERROR(VLOOKUP(M48,Жилище!$B:$H,2,0), IFERROR(VLOOKUP(M48,Образование!$B:$H,2,0),IFERROR( VLOOKUP(M48,Здрав!$B:$H,2,0), IFERROR(VLOOKUP(M48,'Прочие ГП'!$B:$H,2,0), "НЕТ ДАННЫХ"))))</f>
        <v>44165</v>
      </c>
      <c r="O48" s="60" t="str">
        <f>IFERROR(VLOOKUP(M48,Жилище!$B:$H,4,0), IFERROR(VLOOKUP(M48,Образование!$B:$H,4,0),IFERROR( VLOOKUP(M48,Здрав!$B:$H,4,0), IFERROR(VLOOKUP(M48,'Прочие ГП'!$B:$H,4,0), "НЕТ ДАННЫХ"))))</f>
        <v>ВАО</v>
      </c>
      <c r="P48" s="60" t="str">
        <f>IFERROR(VLOOKUP(M48,Жилище!$B:$H,7,0), IFERROR(VLOOKUP(M48,Образование!$B:$H,7,0),IFERROR( VLOOKUP(M48,Здрав!$B:$H,7,0), IFERROR(VLOOKUP(M48,'Прочие ГП'!$B:$H,7,0), "НЕТ ДАННЫХ"))))</f>
        <v>Богородское</v>
      </c>
    </row>
    <row r="49" spans="1:16" ht="28.9" customHeight="1" x14ac:dyDescent="0.2">
      <c r="A49" s="71" t="s">
        <v>57</v>
      </c>
      <c r="B49" s="72" t="s">
        <v>192</v>
      </c>
      <c r="C49" s="73" t="s">
        <v>193</v>
      </c>
      <c r="D49" s="74" t="s">
        <v>194</v>
      </c>
      <c r="E49" s="52">
        <v>0</v>
      </c>
      <c r="F49" s="75">
        <v>0</v>
      </c>
      <c r="G49" s="52">
        <v>0</v>
      </c>
      <c r="H49" s="52">
        <v>0</v>
      </c>
      <c r="I49" s="76">
        <v>0</v>
      </c>
      <c r="J49" s="74">
        <v>0</v>
      </c>
      <c r="K49" s="74">
        <v>0</v>
      </c>
      <c r="L49" s="77">
        <v>0</v>
      </c>
      <c r="M49" s="168" t="str">
        <f t="shared" si="0"/>
        <v>016-1519</v>
      </c>
      <c r="N49" s="169">
        <f>IFERROR(VLOOKUP(M49,Жилище!$B:$H,2,0), IFERROR(VLOOKUP(M49,Образование!$B:$H,2,0),IFERROR( VLOOKUP(M49,Здрав!$B:$H,2,0), IFERROR(VLOOKUP(M49,'Прочие ГП'!$B:$H,2,0), "НЕТ ДАННЫХ"))))</f>
        <v>44165</v>
      </c>
      <c r="O49" s="60" t="str">
        <f>IFERROR(VLOOKUP(M49,Жилище!$B:$H,4,0), IFERROR(VLOOKUP(M49,Образование!$B:$H,4,0),IFERROR( VLOOKUP(M49,Здрав!$B:$H,4,0), IFERROR(VLOOKUP(M49,'Прочие ГП'!$B:$H,4,0), "НЕТ ДАННЫХ"))))</f>
        <v>СВАО</v>
      </c>
      <c r="P49" s="60" t="str">
        <f>IFERROR(VLOOKUP(M49,Жилище!$B:$H,7,0), IFERROR(VLOOKUP(M49,Образование!$B:$H,7,0),IFERROR( VLOOKUP(M49,Здрав!$B:$H,7,0), IFERROR(VLOOKUP(M49,'Прочие ГП'!$B:$H,7,0), "НЕТ ДАННЫХ"))))</f>
        <v>Марьина роща</v>
      </c>
    </row>
    <row r="50" spans="1:16" ht="82.15" customHeight="1" x14ac:dyDescent="0.2">
      <c r="A50" s="71" t="s">
        <v>58</v>
      </c>
      <c r="B50" s="72" t="s">
        <v>195</v>
      </c>
      <c r="C50" s="73" t="s">
        <v>196</v>
      </c>
      <c r="D50" s="74" t="s">
        <v>197</v>
      </c>
      <c r="E50" s="52">
        <v>0</v>
      </c>
      <c r="F50" s="75">
        <v>0</v>
      </c>
      <c r="G50" s="52">
        <v>0</v>
      </c>
      <c r="H50" s="52">
        <v>0</v>
      </c>
      <c r="I50" s="76">
        <v>0</v>
      </c>
      <c r="J50" s="74">
        <v>0</v>
      </c>
      <c r="K50" s="74">
        <v>0</v>
      </c>
      <c r="L50" s="77">
        <v>0</v>
      </c>
      <c r="M50" s="168" t="str">
        <f t="shared" si="0"/>
        <v>014-2166</v>
      </c>
      <c r="N50" s="169">
        <f>IFERROR(VLOOKUP(M50,Жилище!$B:$H,2,0), IFERROR(VLOOKUP(M50,Образование!$B:$H,2,0),IFERROR( VLOOKUP(M50,Здрав!$B:$H,2,0), IFERROR(VLOOKUP(M50,'Прочие ГП'!$B:$H,2,0), "НЕТ ДАННЫХ"))))</f>
        <v>44165</v>
      </c>
      <c r="O50" s="60" t="str">
        <f>IFERROR(VLOOKUP(M50,Жилище!$B:$H,4,0), IFERROR(VLOOKUP(M50,Образование!$B:$H,4,0),IFERROR( VLOOKUP(M50,Здрав!$B:$H,4,0), IFERROR(VLOOKUP(M50,'Прочие ГП'!$B:$H,4,0), "НЕТ ДАННЫХ"))))</f>
        <v>ЗАО</v>
      </c>
      <c r="P50" s="60" t="str">
        <f>IFERROR(VLOOKUP(M50,Жилище!$B:$H,7,0), IFERROR(VLOOKUP(M50,Образование!$B:$H,7,0),IFERROR( VLOOKUP(M50,Здрав!$B:$H,7,0), IFERROR(VLOOKUP(M50,'Прочие ГП'!$B:$H,7,0), "НЕТ ДАННЫХ"))))</f>
        <v>Филевский парк</v>
      </c>
    </row>
    <row r="51" spans="1:16" ht="28.9" customHeight="1" x14ac:dyDescent="0.2">
      <c r="A51" s="71" t="s">
        <v>59</v>
      </c>
      <c r="B51" s="72" t="s">
        <v>198</v>
      </c>
      <c r="C51" s="73" t="s">
        <v>199</v>
      </c>
      <c r="D51" s="74" t="s">
        <v>200</v>
      </c>
      <c r="E51" s="52">
        <v>0</v>
      </c>
      <c r="F51" s="75">
        <v>0</v>
      </c>
      <c r="G51" s="52">
        <v>0</v>
      </c>
      <c r="H51" s="52">
        <v>0</v>
      </c>
      <c r="I51" s="76">
        <v>0</v>
      </c>
      <c r="J51" s="74">
        <v>0</v>
      </c>
      <c r="K51" s="74">
        <v>0</v>
      </c>
      <c r="L51" s="77">
        <v>0</v>
      </c>
      <c r="M51" s="168" t="str">
        <f t="shared" si="0"/>
        <v>012-2242</v>
      </c>
      <c r="N51" s="169">
        <f>IFERROR(VLOOKUP(M51,Жилище!$B:$H,2,0), IFERROR(VLOOKUP(M51,Образование!$B:$H,2,0),IFERROR( VLOOKUP(M51,Здрав!$B:$H,2,0), IFERROR(VLOOKUP(M51,'Прочие ГП'!$B:$H,2,0), "НЕТ ДАННЫХ"))))</f>
        <v>44165</v>
      </c>
      <c r="O51" s="60" t="str">
        <f>IFERROR(VLOOKUP(M51,Жилище!$B:$H,4,0), IFERROR(VLOOKUP(M51,Образование!$B:$H,4,0),IFERROR( VLOOKUP(M51,Здрав!$B:$H,4,0), IFERROR(VLOOKUP(M51,'Прочие ГП'!$B:$H,4,0), "НЕТ ДАННЫХ"))))</f>
        <v>СВАО</v>
      </c>
      <c r="P51" s="60" t="str">
        <f>IFERROR(VLOOKUP(M51,Жилище!$B:$H,7,0), IFERROR(VLOOKUP(M51,Образование!$B:$H,7,0),IFERROR( VLOOKUP(M51,Здрав!$B:$H,7,0), IFERROR(VLOOKUP(M51,'Прочие ГП'!$B:$H,7,0), "НЕТ ДАННЫХ"))))</f>
        <v>Бутырский</v>
      </c>
    </row>
    <row r="52" spans="1:16" ht="54.75" customHeight="1" x14ac:dyDescent="0.2">
      <c r="A52" s="71" t="s">
        <v>60</v>
      </c>
      <c r="B52" s="72" t="s">
        <v>201</v>
      </c>
      <c r="C52" s="73" t="s">
        <v>202</v>
      </c>
      <c r="D52" s="74" t="s">
        <v>203</v>
      </c>
      <c r="E52" s="52">
        <v>0</v>
      </c>
      <c r="F52" s="75">
        <v>0</v>
      </c>
      <c r="G52" s="52">
        <v>0</v>
      </c>
      <c r="H52" s="52">
        <v>0</v>
      </c>
      <c r="I52" s="76">
        <v>0</v>
      </c>
      <c r="J52" s="74">
        <v>0</v>
      </c>
      <c r="K52" s="74">
        <v>0</v>
      </c>
      <c r="L52" s="77">
        <v>0</v>
      </c>
      <c r="M52" s="168" t="str">
        <f t="shared" si="0"/>
        <v>013-1415</v>
      </c>
      <c r="N52" s="169">
        <f>IFERROR(VLOOKUP(M52,Жилище!$B:$H,2,0), IFERROR(VLOOKUP(M52,Образование!$B:$H,2,0),IFERROR( VLOOKUP(M52,Здрав!$B:$H,2,0), IFERROR(VLOOKUP(M52,'Прочие ГП'!$B:$H,2,0), "НЕТ ДАННЫХ"))))</f>
        <v>44195</v>
      </c>
      <c r="O52" s="60" t="str">
        <f>IFERROR(VLOOKUP(M52,Жилище!$B:$H,4,0), IFERROR(VLOOKUP(M52,Образование!$B:$H,4,0),IFERROR( VLOOKUP(M52,Здрав!$B:$H,4,0), IFERROR(VLOOKUP(M52,'Прочие ГП'!$B:$H,4,0), "НЕТ ДАННЫХ"))))</f>
        <v>ЮЗАО</v>
      </c>
      <c r="P52" s="60" t="str">
        <f>IFERROR(VLOOKUP(M52,Жилище!$B:$H,7,0), IFERROR(VLOOKUP(M52,Образование!$B:$H,7,0),IFERROR( VLOOKUP(M52,Здрав!$B:$H,7,0), IFERROR(VLOOKUP(M52,'Прочие ГП'!$B:$H,7,0), "НЕТ ДАННЫХ"))))</f>
        <v>Коньково</v>
      </c>
    </row>
    <row r="53" spans="1:16" ht="28.9" customHeight="1" x14ac:dyDescent="0.2">
      <c r="A53" s="71" t="s">
        <v>61</v>
      </c>
      <c r="B53" s="78" t="s">
        <v>204</v>
      </c>
      <c r="C53" s="73" t="s">
        <v>205</v>
      </c>
      <c r="D53" s="74" t="s">
        <v>206</v>
      </c>
      <c r="E53" s="52">
        <v>0</v>
      </c>
      <c r="F53" s="75">
        <v>0</v>
      </c>
      <c r="G53" s="52">
        <v>0</v>
      </c>
      <c r="H53" s="52">
        <v>0</v>
      </c>
      <c r="I53" s="76">
        <v>0</v>
      </c>
      <c r="J53" s="74">
        <v>0</v>
      </c>
      <c r="K53" s="74">
        <v>0</v>
      </c>
      <c r="L53" s="77">
        <v>0</v>
      </c>
      <c r="M53" s="168" t="str">
        <f t="shared" si="0"/>
        <v>016-3911</v>
      </c>
      <c r="N53" s="169">
        <f>IFERROR(VLOOKUP(M53,Жилище!$B:$H,2,0), IFERROR(VLOOKUP(M53,Образование!$B:$H,2,0),IFERROR( VLOOKUP(M53,Здрав!$B:$H,2,0), IFERROR(VLOOKUP(M53,'Прочие ГП'!$B:$H,2,0), "НЕТ ДАННЫХ"))))</f>
        <v>44195</v>
      </c>
      <c r="O53" s="60" t="str">
        <f>IFERROR(VLOOKUP(M53,Жилище!$B:$H,4,0), IFERROR(VLOOKUP(M53,Образование!$B:$H,4,0),IFERROR( VLOOKUP(M53,Здрав!$B:$H,4,0), IFERROR(VLOOKUP(M53,'Прочие ГП'!$B:$H,4,0), "НЕТ ДАННЫХ"))))</f>
        <v>САО</v>
      </c>
      <c r="P53" s="60" t="str">
        <f>IFERROR(VLOOKUP(M53,Жилище!$B:$H,7,0), IFERROR(VLOOKUP(M53,Образование!$B:$H,7,0),IFERROR( VLOOKUP(M53,Здрав!$B:$H,7,0), IFERROR(VLOOKUP(M53,'Прочие ГП'!$B:$H,7,0), "НЕТ ДАННЫХ"))))</f>
        <v>Бескудниковский</v>
      </c>
    </row>
    <row r="54" spans="1:16" ht="36.200000000000003" customHeight="1" x14ac:dyDescent="0.2">
      <c r="A54" s="79" t="s">
        <v>45</v>
      </c>
      <c r="B54" s="78" t="s">
        <v>208</v>
      </c>
      <c r="C54" s="73">
        <v>19.7</v>
      </c>
      <c r="D54" s="74">
        <v>0</v>
      </c>
      <c r="E54" s="52">
        <v>0</v>
      </c>
      <c r="F54" s="75">
        <v>0</v>
      </c>
      <c r="G54" s="52">
        <v>0</v>
      </c>
      <c r="H54" s="52">
        <v>0</v>
      </c>
      <c r="I54" s="76">
        <v>0</v>
      </c>
      <c r="J54" s="74">
        <v>0</v>
      </c>
      <c r="K54" s="74">
        <v>0</v>
      </c>
      <c r="L54" s="77">
        <v>0</v>
      </c>
      <c r="M54" s="168" t="str">
        <f t="shared" si="0"/>
        <v>018-0191</v>
      </c>
      <c r="N54" s="169">
        <f>IFERROR(VLOOKUP(M54,Жилище!$B:$H,2,0), IFERROR(VLOOKUP(M54,Образование!$B:$H,2,0),IFERROR( VLOOKUP(M54,Здрав!$B:$H,2,0), IFERROR(VLOOKUP(M54,'Прочие ГП'!$B:$H,2,0), "НЕТ ДАННЫХ"))))</f>
        <v>44165</v>
      </c>
      <c r="O54" s="60" t="str">
        <f>IFERROR(VLOOKUP(M54,Жилище!$B:$H,4,0), IFERROR(VLOOKUP(M54,Образование!$B:$H,4,0),IFERROR( VLOOKUP(M54,Здрав!$B:$H,4,0), IFERROR(VLOOKUP(M54,'Прочие ГП'!$B:$H,4,0), "НЕТ ДАННЫХ"))))</f>
        <v>СЗАО</v>
      </c>
      <c r="P54" s="60" t="str">
        <f>IFERROR(VLOOKUP(M54,Жилище!$B:$H,7,0), IFERROR(VLOOKUP(M54,Образование!$B:$H,7,0),IFERROR( VLOOKUP(M54,Здрав!$B:$H,7,0), IFERROR(VLOOKUP(M54,'Прочие ГП'!$B:$H,7,0), "НЕТ ДАННЫХ"))))</f>
        <v>Хорошёво-Мнёвники</v>
      </c>
    </row>
    <row r="55" spans="1:16" ht="36.200000000000003" customHeight="1" x14ac:dyDescent="0.2">
      <c r="A55" s="71" t="s">
        <v>39</v>
      </c>
      <c r="B55" s="72" t="s">
        <v>209</v>
      </c>
      <c r="C55" s="73">
        <v>5.36</v>
      </c>
      <c r="D55" s="74">
        <v>200</v>
      </c>
      <c r="E55" s="52">
        <v>0</v>
      </c>
      <c r="F55" s="75">
        <v>0</v>
      </c>
      <c r="G55" s="52">
        <v>0</v>
      </c>
      <c r="H55" s="52">
        <v>0</v>
      </c>
      <c r="I55" s="76">
        <v>0</v>
      </c>
      <c r="J55" s="74">
        <v>0</v>
      </c>
      <c r="K55" s="74">
        <v>0</v>
      </c>
      <c r="L55" s="77">
        <v>0</v>
      </c>
      <c r="M55" s="168" t="str">
        <f t="shared" si="0"/>
        <v>013-1433</v>
      </c>
      <c r="N55" s="169">
        <f>IFERROR(VLOOKUP(M55,Жилище!$B:$H,2,0), IFERROR(VLOOKUP(M55,Образование!$B:$H,2,0),IFERROR( VLOOKUP(M55,Здрав!$B:$H,2,0), IFERROR(VLOOKUP(M55,'Прочие ГП'!$B:$H,2,0), "НЕТ ДАННЫХ"))))</f>
        <v>44165</v>
      </c>
      <c r="O55" s="60" t="str">
        <f>IFERROR(VLOOKUP(M55,Жилище!$B:$H,4,0), IFERROR(VLOOKUP(M55,Образование!$B:$H,4,0),IFERROR( VLOOKUP(M55,Здрав!$B:$H,4,0), IFERROR(VLOOKUP(M55,'Прочие ГП'!$B:$H,4,0), "НЕТ ДАННЫХ"))))</f>
        <v>ЮЗАО</v>
      </c>
      <c r="P55" s="60" t="str">
        <f>IFERROR(VLOOKUP(M55,Жилище!$B:$H,7,0), IFERROR(VLOOKUP(M55,Образование!$B:$H,7,0),IFERROR( VLOOKUP(M55,Здрав!$B:$H,7,0), IFERROR(VLOOKUP(M55,'Прочие ГП'!$B:$H,7,0), "НЕТ ДАННЫХ"))))</f>
        <v>Котловка</v>
      </c>
    </row>
    <row r="65" ht="28.9" customHeight="1" x14ac:dyDescent="0.2"/>
    <row r="66" ht="23.65" customHeight="1" x14ac:dyDescent="0.2"/>
    <row r="67" ht="14.1" customHeight="1" x14ac:dyDescent="0.2"/>
    <row r="68" ht="36.200000000000003" customHeight="1" x14ac:dyDescent="0.2"/>
    <row r="69" ht="23.65" customHeight="1" x14ac:dyDescent="0.2"/>
    <row r="70" ht="14.85" customHeight="1" x14ac:dyDescent="0.2"/>
    <row r="71" ht="36.200000000000003" customHeight="1" x14ac:dyDescent="0.2"/>
  </sheetData>
  <mergeCells count="1">
    <mergeCell ref="A1:P1"/>
  </mergeCells>
  <pageMargins left="0" right="0" top="0" bottom="0" header="0" footer="0"/>
  <pageSetup paperSize="9" fitToHeight="0" orientation="landscape" r:id="rId1"/>
  <rowBreaks count="4" manualBreakCount="4">
    <brk id="17" max="16383" man="1"/>
    <brk id="33" max="8" man="1"/>
    <brk id="51" max="8" man="1"/>
    <brk id="68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"/>
  <sheetViews>
    <sheetView workbookViewId="0"/>
  </sheetViews>
  <sheetFormatPr defaultRowHeight="12.75" x14ac:dyDescent="0.2"/>
  <cols>
    <col min="1" max="1" width="4" customWidth="1"/>
    <col min="2" max="2" width="50.5703125" customWidth="1"/>
    <col min="3" max="5" width="8.5703125" customWidth="1"/>
    <col min="6" max="6" width="7" customWidth="1"/>
    <col min="7" max="7" width="6" customWidth="1"/>
    <col min="8" max="8" width="7" customWidth="1"/>
    <col min="9" max="9" width="5.140625" customWidth="1"/>
    <col min="10" max="10" width="5" customWidth="1"/>
    <col min="11" max="11" width="9.5703125" customWidth="1"/>
    <col min="12" max="13" width="8.5703125" customWidth="1"/>
    <col min="14" max="14" width="9.140625" customWidth="1"/>
  </cols>
  <sheetData>
    <row r="1" spans="1:14" ht="49.5" customHeight="1" x14ac:dyDescent="0.2">
      <c r="A1" s="3"/>
      <c r="B1" s="3"/>
      <c r="C1" s="150" t="s">
        <v>210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3"/>
    </row>
    <row r="2" spans="1:14" ht="52.5" customHeight="1" x14ac:dyDescent="0.2">
      <c r="A2" s="1" t="s">
        <v>0</v>
      </c>
      <c r="B2" s="2" t="s">
        <v>1</v>
      </c>
      <c r="C2" s="2" t="s">
        <v>86</v>
      </c>
      <c r="D2" s="1" t="s">
        <v>87</v>
      </c>
      <c r="E2" s="2" t="s">
        <v>88</v>
      </c>
      <c r="F2" s="1" t="s">
        <v>89</v>
      </c>
      <c r="G2" s="1" t="s">
        <v>90</v>
      </c>
      <c r="H2" s="1" t="s">
        <v>91</v>
      </c>
      <c r="I2" s="2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</row>
    <row r="3" spans="1:14" ht="8.85" customHeight="1" x14ac:dyDescent="0.2">
      <c r="A3" s="4" t="s">
        <v>5</v>
      </c>
      <c r="B3" s="4" t="s">
        <v>6</v>
      </c>
      <c r="C3" s="4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6" t="s">
        <v>15</v>
      </c>
      <c r="L3" s="6" t="s">
        <v>16</v>
      </c>
      <c r="M3" s="6" t="s">
        <v>17</v>
      </c>
      <c r="N3" s="6" t="s">
        <v>18</v>
      </c>
    </row>
    <row r="4" spans="1:14" ht="22.9" customHeight="1" x14ac:dyDescent="0.2">
      <c r="A4" s="7"/>
      <c r="B4" s="8" t="s">
        <v>211</v>
      </c>
      <c r="C4" s="9"/>
      <c r="D4" s="10">
        <v>926.08295999999996</v>
      </c>
      <c r="E4" s="11">
        <v>14228</v>
      </c>
      <c r="F4" s="11">
        <v>0</v>
      </c>
      <c r="G4" s="12">
        <v>0</v>
      </c>
      <c r="H4" s="11">
        <v>0</v>
      </c>
      <c r="I4" s="11">
        <v>0</v>
      </c>
      <c r="J4" s="13">
        <v>0.82</v>
      </c>
      <c r="K4" s="11">
        <v>0</v>
      </c>
      <c r="L4" s="11">
        <v>0</v>
      </c>
      <c r="M4" s="12">
        <v>0</v>
      </c>
      <c r="N4" s="14"/>
    </row>
    <row r="5" spans="1:14" ht="14.85" customHeight="1" x14ac:dyDescent="0.2">
      <c r="A5" s="151" t="s">
        <v>98</v>
      </c>
      <c r="B5" s="152"/>
      <c r="C5" s="153"/>
      <c r="D5" s="15">
        <v>747.13377000000003</v>
      </c>
      <c r="E5" s="154"/>
      <c r="F5" s="155"/>
      <c r="G5" s="155"/>
      <c r="H5" s="155"/>
      <c r="I5" s="155"/>
      <c r="J5" s="155"/>
      <c r="K5" s="155"/>
      <c r="L5" s="155"/>
      <c r="M5" s="155"/>
      <c r="N5" s="156"/>
    </row>
    <row r="6" spans="1:14" ht="22.9" customHeight="1" x14ac:dyDescent="0.2">
      <c r="A6" s="143"/>
      <c r="B6" s="16" t="s">
        <v>105</v>
      </c>
      <c r="C6" s="17"/>
      <c r="D6" s="18">
        <v>129.91480000000001</v>
      </c>
      <c r="E6" s="19">
        <v>3320</v>
      </c>
      <c r="F6" s="19">
        <v>0</v>
      </c>
      <c r="G6" s="20">
        <v>0</v>
      </c>
      <c r="H6" s="19">
        <v>0</v>
      </c>
      <c r="I6" s="19">
        <v>0</v>
      </c>
      <c r="J6" s="21">
        <v>0</v>
      </c>
      <c r="K6" s="19">
        <v>0</v>
      </c>
      <c r="L6" s="19">
        <v>0</v>
      </c>
      <c r="M6" s="22">
        <v>0</v>
      </c>
      <c r="N6" s="149"/>
    </row>
    <row r="7" spans="1:14" ht="14.85" customHeight="1" x14ac:dyDescent="0.2">
      <c r="A7" s="144"/>
      <c r="B7" s="147" t="s">
        <v>100</v>
      </c>
      <c r="C7" s="147"/>
      <c r="D7" s="23">
        <v>0</v>
      </c>
      <c r="E7" s="24">
        <v>0</v>
      </c>
      <c r="F7" s="25">
        <v>0</v>
      </c>
      <c r="G7" s="26">
        <v>0</v>
      </c>
      <c r="H7" s="25">
        <v>0</v>
      </c>
      <c r="I7" s="25">
        <v>0</v>
      </c>
      <c r="J7" s="27">
        <v>0</v>
      </c>
      <c r="K7" s="25">
        <v>0</v>
      </c>
      <c r="L7" s="25">
        <v>0</v>
      </c>
      <c r="M7" s="28">
        <v>0</v>
      </c>
      <c r="N7" s="146"/>
    </row>
    <row r="8" spans="1:14" ht="54.75" customHeight="1" x14ac:dyDescent="0.2">
      <c r="A8" s="29" t="s">
        <v>5</v>
      </c>
      <c r="B8" s="30" t="s">
        <v>212</v>
      </c>
      <c r="C8" s="31" t="s">
        <v>2</v>
      </c>
      <c r="D8" s="32">
        <v>8</v>
      </c>
      <c r="E8" s="33">
        <v>320</v>
      </c>
      <c r="F8" s="34">
        <v>0</v>
      </c>
      <c r="G8" s="35">
        <v>0</v>
      </c>
      <c r="H8" s="36">
        <v>0</v>
      </c>
      <c r="I8" s="36">
        <v>0</v>
      </c>
      <c r="J8" s="37">
        <v>0</v>
      </c>
      <c r="K8" s="38">
        <v>0</v>
      </c>
      <c r="L8" s="38">
        <v>0</v>
      </c>
      <c r="M8" s="39">
        <v>0</v>
      </c>
      <c r="N8" s="40" t="s">
        <v>213</v>
      </c>
    </row>
    <row r="9" spans="1:14" ht="36.200000000000003" customHeight="1" x14ac:dyDescent="0.2">
      <c r="A9" s="29" t="s">
        <v>6</v>
      </c>
      <c r="B9" s="30" t="s">
        <v>214</v>
      </c>
      <c r="C9" s="31" t="s">
        <v>2</v>
      </c>
      <c r="D9" s="32">
        <v>2.69</v>
      </c>
      <c r="E9" s="33">
        <v>0</v>
      </c>
      <c r="F9" s="34">
        <v>0</v>
      </c>
      <c r="G9" s="35">
        <v>0</v>
      </c>
      <c r="H9" s="36">
        <v>0</v>
      </c>
      <c r="I9" s="36">
        <v>0</v>
      </c>
      <c r="J9" s="37">
        <v>0</v>
      </c>
      <c r="K9" s="38">
        <v>0</v>
      </c>
      <c r="L9" s="38">
        <v>0</v>
      </c>
      <c r="M9" s="39">
        <v>0</v>
      </c>
      <c r="N9" s="40" t="s">
        <v>215</v>
      </c>
    </row>
    <row r="10" spans="1:14" ht="45.2" customHeight="1" x14ac:dyDescent="0.2">
      <c r="A10" s="29" t="s">
        <v>7</v>
      </c>
      <c r="B10" s="30" t="s">
        <v>216</v>
      </c>
      <c r="C10" s="31" t="s">
        <v>2</v>
      </c>
      <c r="D10" s="32">
        <v>9.8000000000000007</v>
      </c>
      <c r="E10" s="33">
        <v>750</v>
      </c>
      <c r="F10" s="34">
        <v>0</v>
      </c>
      <c r="G10" s="35">
        <v>0</v>
      </c>
      <c r="H10" s="36">
        <v>0</v>
      </c>
      <c r="I10" s="36">
        <v>0</v>
      </c>
      <c r="J10" s="37">
        <v>0</v>
      </c>
      <c r="K10" s="38">
        <v>0</v>
      </c>
      <c r="L10" s="38">
        <v>0</v>
      </c>
      <c r="M10" s="39">
        <v>0</v>
      </c>
      <c r="N10" s="40" t="s">
        <v>217</v>
      </c>
    </row>
    <row r="11" spans="1:14" ht="36.200000000000003" customHeight="1" x14ac:dyDescent="0.2">
      <c r="A11" s="29" t="s">
        <v>8</v>
      </c>
      <c r="B11" s="30" t="s">
        <v>218</v>
      </c>
      <c r="C11" s="31" t="s">
        <v>2</v>
      </c>
      <c r="D11" s="32">
        <v>8.35</v>
      </c>
      <c r="E11" s="33">
        <v>0</v>
      </c>
      <c r="F11" s="34">
        <v>0</v>
      </c>
      <c r="G11" s="35">
        <v>0</v>
      </c>
      <c r="H11" s="36">
        <v>0</v>
      </c>
      <c r="I11" s="36">
        <v>0</v>
      </c>
      <c r="J11" s="37">
        <v>0</v>
      </c>
      <c r="K11" s="38">
        <v>0</v>
      </c>
      <c r="L11" s="38">
        <v>0</v>
      </c>
      <c r="M11" s="39">
        <v>0</v>
      </c>
      <c r="N11" s="40" t="s">
        <v>217</v>
      </c>
    </row>
    <row r="12" spans="1:14" ht="36.950000000000003" customHeight="1" x14ac:dyDescent="0.2">
      <c r="A12" s="29" t="s">
        <v>9</v>
      </c>
      <c r="B12" s="30" t="s">
        <v>219</v>
      </c>
      <c r="C12" s="31" t="s">
        <v>2</v>
      </c>
      <c r="D12" s="32">
        <v>12.66</v>
      </c>
      <c r="E12" s="33">
        <v>0</v>
      </c>
      <c r="F12" s="34">
        <v>0</v>
      </c>
      <c r="G12" s="35">
        <v>0</v>
      </c>
      <c r="H12" s="36">
        <v>0</v>
      </c>
      <c r="I12" s="36">
        <v>0</v>
      </c>
      <c r="J12" s="37">
        <v>0</v>
      </c>
      <c r="K12" s="38">
        <v>0</v>
      </c>
      <c r="L12" s="38">
        <v>0</v>
      </c>
      <c r="M12" s="39">
        <v>0</v>
      </c>
      <c r="N12" s="40" t="s">
        <v>217</v>
      </c>
    </row>
    <row r="13" spans="1:14" ht="36.200000000000003" customHeight="1" x14ac:dyDescent="0.2">
      <c r="A13" s="29" t="s">
        <v>10</v>
      </c>
      <c r="B13" s="30" t="s">
        <v>220</v>
      </c>
      <c r="C13" s="31" t="s">
        <v>2</v>
      </c>
      <c r="D13" s="32">
        <v>22.42</v>
      </c>
      <c r="E13" s="33">
        <v>0</v>
      </c>
      <c r="F13" s="34">
        <v>0</v>
      </c>
      <c r="G13" s="35">
        <v>0</v>
      </c>
      <c r="H13" s="36">
        <v>0</v>
      </c>
      <c r="I13" s="36">
        <v>0</v>
      </c>
      <c r="J13" s="37">
        <v>0</v>
      </c>
      <c r="K13" s="38">
        <v>0</v>
      </c>
      <c r="L13" s="38">
        <v>0</v>
      </c>
      <c r="M13" s="39">
        <v>0</v>
      </c>
      <c r="N13" s="40" t="s">
        <v>217</v>
      </c>
    </row>
    <row r="14" spans="1:14" ht="36.200000000000003" customHeight="1" x14ac:dyDescent="0.2">
      <c r="A14" s="29" t="s">
        <v>11</v>
      </c>
      <c r="B14" s="30" t="s">
        <v>221</v>
      </c>
      <c r="C14" s="31" t="s">
        <v>2</v>
      </c>
      <c r="D14" s="32">
        <v>24.21</v>
      </c>
      <c r="E14" s="33">
        <v>0</v>
      </c>
      <c r="F14" s="34">
        <v>0</v>
      </c>
      <c r="G14" s="35">
        <v>0</v>
      </c>
      <c r="H14" s="36">
        <v>0</v>
      </c>
      <c r="I14" s="36">
        <v>0</v>
      </c>
      <c r="J14" s="37">
        <v>0</v>
      </c>
      <c r="K14" s="38">
        <v>0</v>
      </c>
      <c r="L14" s="38">
        <v>0</v>
      </c>
      <c r="M14" s="39">
        <v>0</v>
      </c>
      <c r="N14" s="40" t="s">
        <v>217</v>
      </c>
    </row>
    <row r="15" spans="1:14" ht="36.200000000000003" customHeight="1" x14ac:dyDescent="0.2">
      <c r="A15" s="29" t="s">
        <v>12</v>
      </c>
      <c r="B15" s="30" t="s">
        <v>222</v>
      </c>
      <c r="C15" s="31" t="s">
        <v>2</v>
      </c>
      <c r="D15" s="32">
        <v>8.6199999999999992</v>
      </c>
      <c r="E15" s="33">
        <v>750</v>
      </c>
      <c r="F15" s="34">
        <v>0</v>
      </c>
      <c r="G15" s="35">
        <v>0</v>
      </c>
      <c r="H15" s="36">
        <v>0</v>
      </c>
      <c r="I15" s="36">
        <v>0</v>
      </c>
      <c r="J15" s="37">
        <v>0</v>
      </c>
      <c r="K15" s="38">
        <v>0</v>
      </c>
      <c r="L15" s="38">
        <v>0</v>
      </c>
      <c r="M15" s="39">
        <v>0</v>
      </c>
      <c r="N15" s="40" t="s">
        <v>217</v>
      </c>
    </row>
    <row r="16" spans="1:14" ht="45.95" customHeight="1" x14ac:dyDescent="0.2">
      <c r="A16" s="29" t="s">
        <v>13</v>
      </c>
      <c r="B16" s="30" t="s">
        <v>223</v>
      </c>
      <c r="C16" s="31" t="s">
        <v>2</v>
      </c>
      <c r="D16" s="32">
        <v>9.06</v>
      </c>
      <c r="E16" s="33">
        <v>750</v>
      </c>
      <c r="F16" s="34">
        <v>0</v>
      </c>
      <c r="G16" s="35">
        <v>0</v>
      </c>
      <c r="H16" s="36">
        <v>0</v>
      </c>
      <c r="I16" s="36">
        <v>0</v>
      </c>
      <c r="J16" s="37">
        <v>0</v>
      </c>
      <c r="K16" s="38">
        <v>0</v>
      </c>
      <c r="L16" s="38">
        <v>0</v>
      </c>
      <c r="M16" s="39">
        <v>0</v>
      </c>
      <c r="N16" s="40" t="s">
        <v>217</v>
      </c>
    </row>
    <row r="17" spans="1:14" ht="45.2" customHeight="1" x14ac:dyDescent="0.2">
      <c r="A17" s="29" t="s">
        <v>14</v>
      </c>
      <c r="B17" s="30" t="s">
        <v>224</v>
      </c>
      <c r="C17" s="31" t="s">
        <v>2</v>
      </c>
      <c r="D17" s="32">
        <v>14.2</v>
      </c>
      <c r="E17" s="33">
        <v>0</v>
      </c>
      <c r="F17" s="34">
        <v>0</v>
      </c>
      <c r="G17" s="35">
        <v>0</v>
      </c>
      <c r="H17" s="36">
        <v>0</v>
      </c>
      <c r="I17" s="36">
        <v>0</v>
      </c>
      <c r="J17" s="37">
        <v>0</v>
      </c>
      <c r="K17" s="38">
        <v>0</v>
      </c>
      <c r="L17" s="38">
        <v>0</v>
      </c>
      <c r="M17" s="39">
        <v>0</v>
      </c>
      <c r="N17" s="40" t="s">
        <v>217</v>
      </c>
    </row>
    <row r="18" spans="1:14" ht="45.95" customHeight="1" x14ac:dyDescent="0.2">
      <c r="A18" s="41" t="s">
        <v>15</v>
      </c>
      <c r="B18" s="42" t="s">
        <v>225</v>
      </c>
      <c r="C18" s="43" t="s">
        <v>2</v>
      </c>
      <c r="D18" s="32">
        <v>9.91</v>
      </c>
      <c r="E18" s="33">
        <v>750</v>
      </c>
      <c r="F18" s="34">
        <v>0</v>
      </c>
      <c r="G18" s="35">
        <v>0</v>
      </c>
      <c r="H18" s="36">
        <v>0</v>
      </c>
      <c r="I18" s="36">
        <v>0</v>
      </c>
      <c r="J18" s="37">
        <v>0</v>
      </c>
      <c r="K18" s="38">
        <v>0</v>
      </c>
      <c r="L18" s="38">
        <v>0</v>
      </c>
      <c r="M18" s="39">
        <v>0</v>
      </c>
      <c r="N18" s="44" t="s">
        <v>217</v>
      </c>
    </row>
    <row r="19" spans="1:14" ht="22.9" customHeight="1" x14ac:dyDescent="0.2">
      <c r="A19" s="143"/>
      <c r="B19" s="16" t="s">
        <v>110</v>
      </c>
      <c r="C19" s="17"/>
      <c r="D19" s="18">
        <v>1.9430000000000001</v>
      </c>
      <c r="E19" s="19">
        <v>0</v>
      </c>
      <c r="F19" s="19">
        <v>0</v>
      </c>
      <c r="G19" s="20">
        <v>0</v>
      </c>
      <c r="H19" s="19">
        <v>0</v>
      </c>
      <c r="I19" s="19">
        <v>0</v>
      </c>
      <c r="J19" s="21">
        <v>0.82</v>
      </c>
      <c r="K19" s="19">
        <v>0</v>
      </c>
      <c r="L19" s="19">
        <v>0</v>
      </c>
      <c r="M19" s="22">
        <v>0</v>
      </c>
      <c r="N19" s="145"/>
    </row>
    <row r="20" spans="1:14" ht="14.85" customHeight="1" x14ac:dyDescent="0.2">
      <c r="A20" s="144"/>
      <c r="B20" s="147" t="s">
        <v>100</v>
      </c>
      <c r="C20" s="147"/>
      <c r="D20" s="23">
        <v>0</v>
      </c>
      <c r="E20" s="24">
        <v>0</v>
      </c>
      <c r="F20" s="25">
        <v>0</v>
      </c>
      <c r="G20" s="26">
        <v>0</v>
      </c>
      <c r="H20" s="25">
        <v>0</v>
      </c>
      <c r="I20" s="25">
        <v>0</v>
      </c>
      <c r="J20" s="27">
        <v>0</v>
      </c>
      <c r="K20" s="25">
        <v>0</v>
      </c>
      <c r="L20" s="25">
        <v>0</v>
      </c>
      <c r="M20" s="28">
        <v>0</v>
      </c>
      <c r="N20" s="146"/>
    </row>
    <row r="21" spans="1:14" ht="36.200000000000003" customHeight="1" x14ac:dyDescent="0.2">
      <c r="A21" s="29" t="s">
        <v>16</v>
      </c>
      <c r="B21" s="30" t="s">
        <v>226</v>
      </c>
      <c r="C21" s="31" t="s">
        <v>2</v>
      </c>
      <c r="D21" s="32">
        <v>0.14000000000000001</v>
      </c>
      <c r="E21" s="33">
        <v>0</v>
      </c>
      <c r="F21" s="34">
        <v>0</v>
      </c>
      <c r="G21" s="35">
        <v>0</v>
      </c>
      <c r="H21" s="36">
        <v>0</v>
      </c>
      <c r="I21" s="36">
        <v>0</v>
      </c>
      <c r="J21" s="37">
        <v>0.82</v>
      </c>
      <c r="K21" s="38">
        <v>0</v>
      </c>
      <c r="L21" s="38">
        <v>0</v>
      </c>
      <c r="M21" s="39">
        <v>0</v>
      </c>
      <c r="N21" s="40" t="s">
        <v>227</v>
      </c>
    </row>
    <row r="22" spans="1:14" ht="36.200000000000003" customHeight="1" x14ac:dyDescent="0.2">
      <c r="A22" s="41" t="s">
        <v>17</v>
      </c>
      <c r="B22" s="42" t="s">
        <v>228</v>
      </c>
      <c r="C22" s="43" t="s">
        <v>2</v>
      </c>
      <c r="D22" s="32">
        <v>1.81</v>
      </c>
      <c r="E22" s="33">
        <v>0</v>
      </c>
      <c r="F22" s="34">
        <v>0</v>
      </c>
      <c r="G22" s="35">
        <v>0</v>
      </c>
      <c r="H22" s="36">
        <v>0</v>
      </c>
      <c r="I22" s="36">
        <v>0</v>
      </c>
      <c r="J22" s="37">
        <v>0</v>
      </c>
      <c r="K22" s="38">
        <v>0</v>
      </c>
      <c r="L22" s="38">
        <v>0</v>
      </c>
      <c r="M22" s="39">
        <v>0</v>
      </c>
      <c r="N22" s="44" t="s">
        <v>227</v>
      </c>
    </row>
    <row r="23" spans="1:14" ht="23.65" customHeight="1" x14ac:dyDescent="0.2">
      <c r="A23" s="143"/>
      <c r="B23" s="16" t="s">
        <v>118</v>
      </c>
      <c r="C23" s="17"/>
      <c r="D23" s="18">
        <v>169.41421</v>
      </c>
      <c r="E23" s="19">
        <v>10300</v>
      </c>
      <c r="F23" s="19">
        <v>0</v>
      </c>
      <c r="G23" s="20">
        <v>0</v>
      </c>
      <c r="H23" s="19">
        <v>0</v>
      </c>
      <c r="I23" s="19">
        <v>0</v>
      </c>
      <c r="J23" s="21">
        <v>0</v>
      </c>
      <c r="K23" s="19">
        <v>0</v>
      </c>
      <c r="L23" s="19">
        <v>0</v>
      </c>
      <c r="M23" s="22">
        <v>0</v>
      </c>
      <c r="N23" s="145"/>
    </row>
    <row r="24" spans="1:14" ht="14.1" customHeight="1" x14ac:dyDescent="0.2">
      <c r="A24" s="144"/>
      <c r="B24" s="147" t="s">
        <v>100</v>
      </c>
      <c r="C24" s="147"/>
      <c r="D24" s="23">
        <v>0</v>
      </c>
      <c r="E24" s="24">
        <v>0</v>
      </c>
      <c r="F24" s="25">
        <v>0</v>
      </c>
      <c r="G24" s="26">
        <v>0</v>
      </c>
      <c r="H24" s="25">
        <v>0</v>
      </c>
      <c r="I24" s="25">
        <v>0</v>
      </c>
      <c r="J24" s="27">
        <v>0</v>
      </c>
      <c r="K24" s="25">
        <v>0</v>
      </c>
      <c r="L24" s="25">
        <v>0</v>
      </c>
      <c r="M24" s="28">
        <v>0</v>
      </c>
      <c r="N24" s="146"/>
    </row>
    <row r="25" spans="1:14" ht="36.950000000000003" customHeight="1" x14ac:dyDescent="0.2">
      <c r="A25" s="29" t="s">
        <v>18</v>
      </c>
      <c r="B25" s="30" t="s">
        <v>229</v>
      </c>
      <c r="C25" s="31" t="s">
        <v>2</v>
      </c>
      <c r="D25" s="32">
        <v>6.1</v>
      </c>
      <c r="E25" s="33">
        <v>300</v>
      </c>
      <c r="F25" s="34">
        <v>0</v>
      </c>
      <c r="G25" s="35">
        <v>0</v>
      </c>
      <c r="H25" s="36">
        <v>0</v>
      </c>
      <c r="I25" s="36">
        <v>0</v>
      </c>
      <c r="J25" s="37">
        <v>0</v>
      </c>
      <c r="K25" s="38">
        <v>0</v>
      </c>
      <c r="L25" s="38">
        <v>0</v>
      </c>
      <c r="M25" s="39">
        <v>0</v>
      </c>
      <c r="N25" s="40" t="s">
        <v>230</v>
      </c>
    </row>
    <row r="26" spans="1:14" ht="36.200000000000003" customHeight="1" x14ac:dyDescent="0.2">
      <c r="A26" s="29" t="s">
        <v>19</v>
      </c>
      <c r="B26" s="30" t="s">
        <v>231</v>
      </c>
      <c r="C26" s="31" t="s">
        <v>2</v>
      </c>
      <c r="D26" s="32">
        <v>11.17</v>
      </c>
      <c r="E26" s="33">
        <v>550</v>
      </c>
      <c r="F26" s="34">
        <v>0</v>
      </c>
      <c r="G26" s="35">
        <v>0</v>
      </c>
      <c r="H26" s="36">
        <v>0</v>
      </c>
      <c r="I26" s="36">
        <v>0</v>
      </c>
      <c r="J26" s="37">
        <v>0</v>
      </c>
      <c r="K26" s="38">
        <v>0</v>
      </c>
      <c r="L26" s="38">
        <v>0</v>
      </c>
      <c r="M26" s="39">
        <v>0</v>
      </c>
      <c r="N26" s="40" t="s">
        <v>213</v>
      </c>
    </row>
    <row r="27" spans="1:14" ht="45.2" customHeight="1" x14ac:dyDescent="0.2">
      <c r="A27" s="29" t="s">
        <v>20</v>
      </c>
      <c r="B27" s="30" t="s">
        <v>232</v>
      </c>
      <c r="C27" s="31" t="s">
        <v>2</v>
      </c>
      <c r="D27" s="32">
        <v>3.48</v>
      </c>
      <c r="E27" s="33">
        <v>225</v>
      </c>
      <c r="F27" s="34">
        <v>0</v>
      </c>
      <c r="G27" s="35">
        <v>0</v>
      </c>
      <c r="H27" s="36">
        <v>0</v>
      </c>
      <c r="I27" s="36">
        <v>0</v>
      </c>
      <c r="J27" s="37">
        <v>0</v>
      </c>
      <c r="K27" s="38">
        <v>0</v>
      </c>
      <c r="L27" s="38">
        <v>0</v>
      </c>
      <c r="M27" s="39">
        <v>0</v>
      </c>
      <c r="N27" s="40" t="s">
        <v>213</v>
      </c>
    </row>
    <row r="28" spans="1:14" ht="36.200000000000003" customHeight="1" x14ac:dyDescent="0.2">
      <c r="A28" s="29" t="s">
        <v>21</v>
      </c>
      <c r="B28" s="30" t="s">
        <v>233</v>
      </c>
      <c r="C28" s="31" t="s">
        <v>2</v>
      </c>
      <c r="D28" s="32">
        <v>10.1</v>
      </c>
      <c r="E28" s="33">
        <v>550</v>
      </c>
      <c r="F28" s="34">
        <v>0</v>
      </c>
      <c r="G28" s="35">
        <v>0</v>
      </c>
      <c r="H28" s="36">
        <v>0</v>
      </c>
      <c r="I28" s="36">
        <v>0</v>
      </c>
      <c r="J28" s="37">
        <v>0</v>
      </c>
      <c r="K28" s="38">
        <v>0</v>
      </c>
      <c r="L28" s="38">
        <v>0</v>
      </c>
      <c r="M28" s="39">
        <v>0</v>
      </c>
      <c r="N28" s="40" t="s">
        <v>213</v>
      </c>
    </row>
    <row r="29" spans="1:14" ht="36.950000000000003" customHeight="1" x14ac:dyDescent="0.2">
      <c r="A29" s="29" t="s">
        <v>22</v>
      </c>
      <c r="B29" s="30" t="s">
        <v>234</v>
      </c>
      <c r="C29" s="31" t="s">
        <v>2</v>
      </c>
      <c r="D29" s="32">
        <v>4.78</v>
      </c>
      <c r="E29" s="33">
        <v>350</v>
      </c>
      <c r="F29" s="34">
        <v>0</v>
      </c>
      <c r="G29" s="35">
        <v>0</v>
      </c>
      <c r="H29" s="36">
        <v>0</v>
      </c>
      <c r="I29" s="36">
        <v>0</v>
      </c>
      <c r="J29" s="37">
        <v>0</v>
      </c>
      <c r="K29" s="38">
        <v>0</v>
      </c>
      <c r="L29" s="38">
        <v>0</v>
      </c>
      <c r="M29" s="39">
        <v>0</v>
      </c>
      <c r="N29" s="40" t="s">
        <v>213</v>
      </c>
    </row>
    <row r="30" spans="1:14" ht="36.200000000000003" customHeight="1" x14ac:dyDescent="0.2">
      <c r="A30" s="29" t="s">
        <v>23</v>
      </c>
      <c r="B30" s="30" t="s">
        <v>235</v>
      </c>
      <c r="C30" s="31" t="s">
        <v>2</v>
      </c>
      <c r="D30" s="32">
        <v>7.26</v>
      </c>
      <c r="E30" s="33">
        <v>400</v>
      </c>
      <c r="F30" s="34">
        <v>0</v>
      </c>
      <c r="G30" s="35">
        <v>0</v>
      </c>
      <c r="H30" s="36">
        <v>0</v>
      </c>
      <c r="I30" s="36">
        <v>0</v>
      </c>
      <c r="J30" s="37">
        <v>0</v>
      </c>
      <c r="K30" s="38">
        <v>0</v>
      </c>
      <c r="L30" s="38">
        <v>0</v>
      </c>
      <c r="M30" s="39">
        <v>0</v>
      </c>
      <c r="N30" s="40" t="s">
        <v>213</v>
      </c>
    </row>
    <row r="31" spans="1:14" ht="36.200000000000003" customHeight="1" x14ac:dyDescent="0.2">
      <c r="A31" s="29" t="s">
        <v>24</v>
      </c>
      <c r="B31" s="30" t="s">
        <v>236</v>
      </c>
      <c r="C31" s="31" t="s">
        <v>2</v>
      </c>
      <c r="D31" s="32">
        <v>3.9</v>
      </c>
      <c r="E31" s="33">
        <v>300</v>
      </c>
      <c r="F31" s="34">
        <v>0</v>
      </c>
      <c r="G31" s="35">
        <v>0</v>
      </c>
      <c r="H31" s="36">
        <v>0</v>
      </c>
      <c r="I31" s="36">
        <v>0</v>
      </c>
      <c r="J31" s="37">
        <v>0</v>
      </c>
      <c r="K31" s="38">
        <v>0</v>
      </c>
      <c r="L31" s="38">
        <v>0</v>
      </c>
      <c r="M31" s="39">
        <v>0</v>
      </c>
      <c r="N31" s="40" t="s">
        <v>215</v>
      </c>
    </row>
    <row r="32" spans="1:14" ht="28.9" customHeight="1" x14ac:dyDescent="0.2">
      <c r="A32" s="29" t="s">
        <v>25</v>
      </c>
      <c r="B32" s="30" t="s">
        <v>237</v>
      </c>
      <c r="C32" s="31" t="s">
        <v>2</v>
      </c>
      <c r="D32" s="32">
        <v>5</v>
      </c>
      <c r="E32" s="33">
        <v>300</v>
      </c>
      <c r="F32" s="34">
        <v>0</v>
      </c>
      <c r="G32" s="35">
        <v>0</v>
      </c>
      <c r="H32" s="36">
        <v>0</v>
      </c>
      <c r="I32" s="36">
        <v>0</v>
      </c>
      <c r="J32" s="37">
        <v>0</v>
      </c>
      <c r="K32" s="38">
        <v>0</v>
      </c>
      <c r="L32" s="38">
        <v>0</v>
      </c>
      <c r="M32" s="39">
        <v>0</v>
      </c>
      <c r="N32" s="40" t="s">
        <v>215</v>
      </c>
    </row>
    <row r="33" spans="1:14" ht="36.950000000000003" customHeight="1" x14ac:dyDescent="0.2">
      <c r="A33" s="29" t="s">
        <v>26</v>
      </c>
      <c r="B33" s="30" t="s">
        <v>238</v>
      </c>
      <c r="C33" s="31" t="s">
        <v>2</v>
      </c>
      <c r="D33" s="32">
        <v>6.57</v>
      </c>
      <c r="E33" s="33">
        <v>400</v>
      </c>
      <c r="F33" s="34">
        <v>0</v>
      </c>
      <c r="G33" s="35">
        <v>0</v>
      </c>
      <c r="H33" s="36">
        <v>0</v>
      </c>
      <c r="I33" s="36">
        <v>0</v>
      </c>
      <c r="J33" s="37">
        <v>0</v>
      </c>
      <c r="K33" s="38">
        <v>0</v>
      </c>
      <c r="L33" s="38">
        <v>0</v>
      </c>
      <c r="M33" s="39">
        <v>0</v>
      </c>
      <c r="N33" s="40" t="s">
        <v>215</v>
      </c>
    </row>
    <row r="34" spans="1:14" ht="45.2" customHeight="1" x14ac:dyDescent="0.2">
      <c r="A34" s="29" t="s">
        <v>27</v>
      </c>
      <c r="B34" s="30" t="s">
        <v>239</v>
      </c>
      <c r="C34" s="31" t="s">
        <v>2</v>
      </c>
      <c r="D34" s="32">
        <v>8.92</v>
      </c>
      <c r="E34" s="33">
        <v>550</v>
      </c>
      <c r="F34" s="34">
        <v>0</v>
      </c>
      <c r="G34" s="35">
        <v>0</v>
      </c>
      <c r="H34" s="36">
        <v>0</v>
      </c>
      <c r="I34" s="36">
        <v>0</v>
      </c>
      <c r="J34" s="37">
        <v>0</v>
      </c>
      <c r="K34" s="38">
        <v>0</v>
      </c>
      <c r="L34" s="38">
        <v>0</v>
      </c>
      <c r="M34" s="39">
        <v>0</v>
      </c>
      <c r="N34" s="40" t="s">
        <v>215</v>
      </c>
    </row>
    <row r="35" spans="1:14" ht="28.9" customHeight="1" x14ac:dyDescent="0.2">
      <c r="A35" s="29" t="s">
        <v>28</v>
      </c>
      <c r="B35" s="30" t="s">
        <v>240</v>
      </c>
      <c r="C35" s="31" t="s">
        <v>2</v>
      </c>
      <c r="D35" s="32">
        <v>2.6</v>
      </c>
      <c r="E35" s="33">
        <v>125</v>
      </c>
      <c r="F35" s="34">
        <v>0</v>
      </c>
      <c r="G35" s="35">
        <v>0</v>
      </c>
      <c r="H35" s="36">
        <v>0</v>
      </c>
      <c r="I35" s="36">
        <v>0</v>
      </c>
      <c r="J35" s="37">
        <v>0</v>
      </c>
      <c r="K35" s="38">
        <v>0</v>
      </c>
      <c r="L35" s="38">
        <v>0</v>
      </c>
      <c r="M35" s="39">
        <v>0</v>
      </c>
      <c r="N35" s="40" t="s">
        <v>215</v>
      </c>
    </row>
    <row r="36" spans="1:14" ht="36.950000000000003" customHeight="1" x14ac:dyDescent="0.2">
      <c r="A36" s="29" t="s">
        <v>29</v>
      </c>
      <c r="B36" s="30" t="s">
        <v>241</v>
      </c>
      <c r="C36" s="31" t="s">
        <v>2</v>
      </c>
      <c r="D36" s="32">
        <v>5.2</v>
      </c>
      <c r="E36" s="33">
        <v>400</v>
      </c>
      <c r="F36" s="34">
        <v>0</v>
      </c>
      <c r="G36" s="35">
        <v>0</v>
      </c>
      <c r="H36" s="36">
        <v>0</v>
      </c>
      <c r="I36" s="36">
        <v>0</v>
      </c>
      <c r="J36" s="37">
        <v>0</v>
      </c>
      <c r="K36" s="38">
        <v>0</v>
      </c>
      <c r="L36" s="38">
        <v>0</v>
      </c>
      <c r="M36" s="39">
        <v>0</v>
      </c>
      <c r="N36" s="40" t="s">
        <v>242</v>
      </c>
    </row>
    <row r="37" spans="1:14" ht="36.200000000000003" customHeight="1" x14ac:dyDescent="0.2">
      <c r="A37" s="29" t="s">
        <v>30</v>
      </c>
      <c r="B37" s="30" t="s">
        <v>243</v>
      </c>
      <c r="C37" s="31" t="s">
        <v>2</v>
      </c>
      <c r="D37" s="32">
        <v>2.16</v>
      </c>
      <c r="E37" s="33">
        <v>125</v>
      </c>
      <c r="F37" s="34">
        <v>0</v>
      </c>
      <c r="G37" s="35">
        <v>0</v>
      </c>
      <c r="H37" s="36">
        <v>0</v>
      </c>
      <c r="I37" s="36">
        <v>0</v>
      </c>
      <c r="J37" s="37">
        <v>0</v>
      </c>
      <c r="K37" s="38">
        <v>0</v>
      </c>
      <c r="L37" s="38">
        <v>0</v>
      </c>
      <c r="M37" s="39">
        <v>0</v>
      </c>
      <c r="N37" s="40" t="s">
        <v>244</v>
      </c>
    </row>
    <row r="38" spans="1:14" ht="28.9" customHeight="1" x14ac:dyDescent="0.2">
      <c r="A38" s="29" t="s">
        <v>31</v>
      </c>
      <c r="B38" s="30" t="s">
        <v>245</v>
      </c>
      <c r="C38" s="31" t="s">
        <v>2</v>
      </c>
      <c r="D38" s="32">
        <v>17.25</v>
      </c>
      <c r="E38" s="33">
        <v>1150</v>
      </c>
      <c r="F38" s="34">
        <v>0</v>
      </c>
      <c r="G38" s="35">
        <v>0</v>
      </c>
      <c r="H38" s="36">
        <v>0</v>
      </c>
      <c r="I38" s="36">
        <v>0</v>
      </c>
      <c r="J38" s="37">
        <v>0</v>
      </c>
      <c r="K38" s="38">
        <v>0</v>
      </c>
      <c r="L38" s="38">
        <v>0</v>
      </c>
      <c r="M38" s="39">
        <v>0</v>
      </c>
      <c r="N38" s="40" t="s">
        <v>244</v>
      </c>
    </row>
    <row r="39" spans="1:14" ht="29.65" customHeight="1" x14ac:dyDescent="0.2">
      <c r="A39" s="29" t="s">
        <v>32</v>
      </c>
      <c r="B39" s="30" t="s">
        <v>246</v>
      </c>
      <c r="C39" s="31" t="s">
        <v>2</v>
      </c>
      <c r="D39" s="32">
        <v>2.16</v>
      </c>
      <c r="E39" s="33">
        <v>125</v>
      </c>
      <c r="F39" s="34">
        <v>0</v>
      </c>
      <c r="G39" s="35">
        <v>0</v>
      </c>
      <c r="H39" s="36">
        <v>0</v>
      </c>
      <c r="I39" s="36">
        <v>0</v>
      </c>
      <c r="J39" s="37">
        <v>0</v>
      </c>
      <c r="K39" s="38">
        <v>0</v>
      </c>
      <c r="L39" s="38">
        <v>0</v>
      </c>
      <c r="M39" s="39">
        <v>0</v>
      </c>
      <c r="N39" s="40" t="s">
        <v>244</v>
      </c>
    </row>
    <row r="40" spans="1:14" ht="28.9" customHeight="1" x14ac:dyDescent="0.2">
      <c r="A40" s="29" t="s">
        <v>33</v>
      </c>
      <c r="B40" s="30" t="s">
        <v>247</v>
      </c>
      <c r="C40" s="31" t="s">
        <v>2</v>
      </c>
      <c r="D40" s="32">
        <v>5.25</v>
      </c>
      <c r="E40" s="33">
        <v>350</v>
      </c>
      <c r="F40" s="34">
        <v>0</v>
      </c>
      <c r="G40" s="35">
        <v>0</v>
      </c>
      <c r="H40" s="36">
        <v>0</v>
      </c>
      <c r="I40" s="36">
        <v>0</v>
      </c>
      <c r="J40" s="37">
        <v>0</v>
      </c>
      <c r="K40" s="38">
        <v>0</v>
      </c>
      <c r="L40" s="38">
        <v>0</v>
      </c>
      <c r="M40" s="39">
        <v>0</v>
      </c>
      <c r="N40" s="40" t="s">
        <v>244</v>
      </c>
    </row>
    <row r="41" spans="1:14" ht="54.75" customHeight="1" x14ac:dyDescent="0.2">
      <c r="A41" s="29" t="s">
        <v>34</v>
      </c>
      <c r="B41" s="30" t="s">
        <v>248</v>
      </c>
      <c r="C41" s="31" t="s">
        <v>2</v>
      </c>
      <c r="D41" s="32">
        <v>7.2</v>
      </c>
      <c r="E41" s="33">
        <v>400</v>
      </c>
      <c r="F41" s="34">
        <v>0</v>
      </c>
      <c r="G41" s="35">
        <v>0</v>
      </c>
      <c r="H41" s="36">
        <v>0</v>
      </c>
      <c r="I41" s="36">
        <v>0</v>
      </c>
      <c r="J41" s="37">
        <v>0</v>
      </c>
      <c r="K41" s="38">
        <v>0</v>
      </c>
      <c r="L41" s="38">
        <v>0</v>
      </c>
      <c r="M41" s="39">
        <v>0</v>
      </c>
      <c r="N41" s="40" t="s">
        <v>244</v>
      </c>
    </row>
    <row r="42" spans="1:14" ht="36.200000000000003" customHeight="1" x14ac:dyDescent="0.2">
      <c r="A42" s="29" t="s">
        <v>35</v>
      </c>
      <c r="B42" s="30" t="s">
        <v>249</v>
      </c>
      <c r="C42" s="31" t="s">
        <v>2</v>
      </c>
      <c r="D42" s="32">
        <v>7.2</v>
      </c>
      <c r="E42" s="33">
        <v>400</v>
      </c>
      <c r="F42" s="34">
        <v>0</v>
      </c>
      <c r="G42" s="35">
        <v>0</v>
      </c>
      <c r="H42" s="36">
        <v>0</v>
      </c>
      <c r="I42" s="36">
        <v>0</v>
      </c>
      <c r="J42" s="37">
        <v>0</v>
      </c>
      <c r="K42" s="38">
        <v>0</v>
      </c>
      <c r="L42" s="38">
        <v>0</v>
      </c>
      <c r="M42" s="39">
        <v>0</v>
      </c>
      <c r="N42" s="40" t="s">
        <v>244</v>
      </c>
    </row>
    <row r="43" spans="1:14" ht="45.2" customHeight="1" x14ac:dyDescent="0.2">
      <c r="A43" s="29" t="s">
        <v>36</v>
      </c>
      <c r="B43" s="30" t="s">
        <v>250</v>
      </c>
      <c r="C43" s="31" t="s">
        <v>2</v>
      </c>
      <c r="D43" s="32">
        <v>9.8000000000000007</v>
      </c>
      <c r="E43" s="33">
        <v>550</v>
      </c>
      <c r="F43" s="34">
        <v>0</v>
      </c>
      <c r="G43" s="35">
        <v>0</v>
      </c>
      <c r="H43" s="36">
        <v>0</v>
      </c>
      <c r="I43" s="36">
        <v>0</v>
      </c>
      <c r="J43" s="37">
        <v>0</v>
      </c>
      <c r="K43" s="38">
        <v>0</v>
      </c>
      <c r="L43" s="38">
        <v>0</v>
      </c>
      <c r="M43" s="39">
        <v>0</v>
      </c>
      <c r="N43" s="40" t="s">
        <v>244</v>
      </c>
    </row>
    <row r="44" spans="1:14" ht="29.65" customHeight="1" x14ac:dyDescent="0.2">
      <c r="A44" s="29" t="s">
        <v>37</v>
      </c>
      <c r="B44" s="30" t="s">
        <v>251</v>
      </c>
      <c r="C44" s="31" t="s">
        <v>2</v>
      </c>
      <c r="D44" s="32">
        <v>7.15</v>
      </c>
      <c r="E44" s="33">
        <v>550</v>
      </c>
      <c r="F44" s="34">
        <v>0</v>
      </c>
      <c r="G44" s="35">
        <v>0</v>
      </c>
      <c r="H44" s="36">
        <v>0</v>
      </c>
      <c r="I44" s="36">
        <v>0</v>
      </c>
      <c r="J44" s="37">
        <v>0</v>
      </c>
      <c r="K44" s="38">
        <v>0</v>
      </c>
      <c r="L44" s="38">
        <v>0</v>
      </c>
      <c r="M44" s="39">
        <v>0</v>
      </c>
      <c r="N44" s="40" t="s">
        <v>244</v>
      </c>
    </row>
    <row r="45" spans="1:14" ht="28.9" customHeight="1" x14ac:dyDescent="0.2">
      <c r="A45" s="29" t="s">
        <v>38</v>
      </c>
      <c r="B45" s="30" t="s">
        <v>252</v>
      </c>
      <c r="C45" s="31" t="s">
        <v>2</v>
      </c>
      <c r="D45" s="32">
        <v>5.41</v>
      </c>
      <c r="E45" s="33">
        <v>300</v>
      </c>
      <c r="F45" s="34">
        <v>0</v>
      </c>
      <c r="G45" s="35">
        <v>0</v>
      </c>
      <c r="H45" s="36">
        <v>0</v>
      </c>
      <c r="I45" s="36">
        <v>0</v>
      </c>
      <c r="J45" s="37">
        <v>0</v>
      </c>
      <c r="K45" s="38">
        <v>0</v>
      </c>
      <c r="L45" s="38">
        <v>0</v>
      </c>
      <c r="M45" s="39">
        <v>0</v>
      </c>
      <c r="N45" s="40" t="s">
        <v>244</v>
      </c>
    </row>
    <row r="46" spans="1:14" ht="28.9" customHeight="1" x14ac:dyDescent="0.2">
      <c r="A46" s="29" t="s">
        <v>48</v>
      </c>
      <c r="B46" s="30" t="s">
        <v>253</v>
      </c>
      <c r="C46" s="31" t="s">
        <v>2</v>
      </c>
      <c r="D46" s="32">
        <v>1.63</v>
      </c>
      <c r="E46" s="33">
        <v>125</v>
      </c>
      <c r="F46" s="34">
        <v>0</v>
      </c>
      <c r="G46" s="35">
        <v>0</v>
      </c>
      <c r="H46" s="36">
        <v>0</v>
      </c>
      <c r="I46" s="36">
        <v>0</v>
      </c>
      <c r="J46" s="37">
        <v>0</v>
      </c>
      <c r="K46" s="38">
        <v>0</v>
      </c>
      <c r="L46" s="38">
        <v>0</v>
      </c>
      <c r="M46" s="39">
        <v>0</v>
      </c>
      <c r="N46" s="40" t="s">
        <v>244</v>
      </c>
    </row>
    <row r="47" spans="1:14" ht="45.95" customHeight="1" x14ac:dyDescent="0.2">
      <c r="A47" s="29" t="s">
        <v>41</v>
      </c>
      <c r="B47" s="30" t="s">
        <v>254</v>
      </c>
      <c r="C47" s="31" t="s">
        <v>2</v>
      </c>
      <c r="D47" s="32">
        <v>12.5</v>
      </c>
      <c r="E47" s="33">
        <v>550</v>
      </c>
      <c r="F47" s="34">
        <v>0</v>
      </c>
      <c r="G47" s="35">
        <v>0</v>
      </c>
      <c r="H47" s="36">
        <v>0</v>
      </c>
      <c r="I47" s="36">
        <v>0</v>
      </c>
      <c r="J47" s="37">
        <v>0</v>
      </c>
      <c r="K47" s="38">
        <v>0</v>
      </c>
      <c r="L47" s="38">
        <v>0</v>
      </c>
      <c r="M47" s="39">
        <v>0</v>
      </c>
      <c r="N47" s="40" t="s">
        <v>244</v>
      </c>
    </row>
    <row r="48" spans="1:14" ht="36.200000000000003" customHeight="1" x14ac:dyDescent="0.2">
      <c r="A48" s="29" t="s">
        <v>49</v>
      </c>
      <c r="B48" s="30" t="s">
        <v>255</v>
      </c>
      <c r="C48" s="31" t="s">
        <v>2</v>
      </c>
      <c r="D48" s="32">
        <v>2.6</v>
      </c>
      <c r="E48" s="33">
        <v>200</v>
      </c>
      <c r="F48" s="34">
        <v>0</v>
      </c>
      <c r="G48" s="35">
        <v>0</v>
      </c>
      <c r="H48" s="36">
        <v>0</v>
      </c>
      <c r="I48" s="36">
        <v>0</v>
      </c>
      <c r="J48" s="37">
        <v>0</v>
      </c>
      <c r="K48" s="38">
        <v>0</v>
      </c>
      <c r="L48" s="38">
        <v>0</v>
      </c>
      <c r="M48" s="39">
        <v>0</v>
      </c>
      <c r="N48" s="40" t="s">
        <v>244</v>
      </c>
    </row>
    <row r="49" spans="1:14" ht="28.9" customHeight="1" x14ac:dyDescent="0.2">
      <c r="A49" s="29" t="s">
        <v>50</v>
      </c>
      <c r="B49" s="30" t="s">
        <v>256</v>
      </c>
      <c r="C49" s="31" t="s">
        <v>2</v>
      </c>
      <c r="D49" s="32">
        <v>2.93</v>
      </c>
      <c r="E49" s="33">
        <v>225</v>
      </c>
      <c r="F49" s="34">
        <v>0</v>
      </c>
      <c r="G49" s="35">
        <v>0</v>
      </c>
      <c r="H49" s="36">
        <v>0</v>
      </c>
      <c r="I49" s="36">
        <v>0</v>
      </c>
      <c r="J49" s="37">
        <v>0</v>
      </c>
      <c r="K49" s="38">
        <v>0</v>
      </c>
      <c r="L49" s="38">
        <v>0</v>
      </c>
      <c r="M49" s="39">
        <v>0</v>
      </c>
      <c r="N49" s="40" t="s">
        <v>244</v>
      </c>
    </row>
    <row r="50" spans="1:14" ht="36.200000000000003" customHeight="1" x14ac:dyDescent="0.2">
      <c r="A50" s="29" t="s">
        <v>51</v>
      </c>
      <c r="B50" s="30" t="s">
        <v>257</v>
      </c>
      <c r="C50" s="31" t="s">
        <v>2</v>
      </c>
      <c r="D50" s="32">
        <v>5.2</v>
      </c>
      <c r="E50" s="33">
        <v>400</v>
      </c>
      <c r="F50" s="34">
        <v>0</v>
      </c>
      <c r="G50" s="35">
        <v>0</v>
      </c>
      <c r="H50" s="36">
        <v>0</v>
      </c>
      <c r="I50" s="36">
        <v>0</v>
      </c>
      <c r="J50" s="37">
        <v>0</v>
      </c>
      <c r="K50" s="38">
        <v>0</v>
      </c>
      <c r="L50" s="38">
        <v>0</v>
      </c>
      <c r="M50" s="39">
        <v>0</v>
      </c>
      <c r="N50" s="40" t="s">
        <v>217</v>
      </c>
    </row>
    <row r="51" spans="1:14" ht="36.950000000000003" customHeight="1" x14ac:dyDescent="0.2">
      <c r="A51" s="45" t="s">
        <v>52</v>
      </c>
      <c r="B51" s="42" t="s">
        <v>258</v>
      </c>
      <c r="C51" s="46" t="s">
        <v>2</v>
      </c>
      <c r="D51" s="32">
        <v>5.9</v>
      </c>
      <c r="E51" s="33">
        <v>400</v>
      </c>
      <c r="F51" s="34">
        <v>0</v>
      </c>
      <c r="G51" s="35">
        <v>0</v>
      </c>
      <c r="H51" s="36">
        <v>0</v>
      </c>
      <c r="I51" s="36">
        <v>0</v>
      </c>
      <c r="J51" s="37">
        <v>0</v>
      </c>
      <c r="K51" s="38">
        <v>0</v>
      </c>
      <c r="L51" s="38">
        <v>0</v>
      </c>
      <c r="M51" s="39">
        <v>0</v>
      </c>
      <c r="N51" s="47" t="s">
        <v>217</v>
      </c>
    </row>
    <row r="52" spans="1:14" ht="22.9" customHeight="1" x14ac:dyDescent="0.2">
      <c r="A52" s="148"/>
      <c r="B52" s="16" t="s">
        <v>136</v>
      </c>
      <c r="C52" s="48"/>
      <c r="D52" s="18">
        <v>19.39</v>
      </c>
      <c r="E52" s="19">
        <v>0</v>
      </c>
      <c r="F52" s="19">
        <v>0</v>
      </c>
      <c r="G52" s="20">
        <v>0</v>
      </c>
      <c r="H52" s="19">
        <v>0</v>
      </c>
      <c r="I52" s="19">
        <v>0</v>
      </c>
      <c r="J52" s="21">
        <v>0</v>
      </c>
      <c r="K52" s="19">
        <v>0</v>
      </c>
      <c r="L52" s="19">
        <v>0</v>
      </c>
      <c r="M52" s="22">
        <v>0</v>
      </c>
      <c r="N52" s="149"/>
    </row>
    <row r="53" spans="1:14" ht="14.85" customHeight="1" x14ac:dyDescent="0.2">
      <c r="A53" s="144"/>
      <c r="B53" s="147" t="s">
        <v>100</v>
      </c>
      <c r="C53" s="147"/>
      <c r="D53" s="23">
        <v>0</v>
      </c>
      <c r="E53" s="24">
        <v>0</v>
      </c>
      <c r="F53" s="25">
        <v>0</v>
      </c>
      <c r="G53" s="26">
        <v>0</v>
      </c>
      <c r="H53" s="25">
        <v>0</v>
      </c>
      <c r="I53" s="25">
        <v>0</v>
      </c>
      <c r="J53" s="27">
        <v>0</v>
      </c>
      <c r="K53" s="25">
        <v>0</v>
      </c>
      <c r="L53" s="25">
        <v>0</v>
      </c>
      <c r="M53" s="28">
        <v>0</v>
      </c>
      <c r="N53" s="146"/>
    </row>
    <row r="54" spans="1:14" ht="54.75" customHeight="1" x14ac:dyDescent="0.2">
      <c r="A54" s="29" t="s">
        <v>46</v>
      </c>
      <c r="B54" s="30" t="s">
        <v>259</v>
      </c>
      <c r="C54" s="31" t="s">
        <v>2</v>
      </c>
      <c r="D54" s="32">
        <v>4.12</v>
      </c>
      <c r="E54" s="33">
        <v>0</v>
      </c>
      <c r="F54" s="34">
        <v>0</v>
      </c>
      <c r="G54" s="35">
        <v>0</v>
      </c>
      <c r="H54" s="36">
        <v>0</v>
      </c>
      <c r="I54" s="36">
        <v>0</v>
      </c>
      <c r="J54" s="37">
        <v>0</v>
      </c>
      <c r="K54" s="38">
        <v>0</v>
      </c>
      <c r="L54" s="38">
        <v>0</v>
      </c>
      <c r="M54" s="39">
        <v>0</v>
      </c>
      <c r="N54" s="40" t="s">
        <v>260</v>
      </c>
    </row>
    <row r="55" spans="1:14" ht="45.2" customHeight="1" x14ac:dyDescent="0.2">
      <c r="A55" s="29" t="s">
        <v>53</v>
      </c>
      <c r="B55" s="30" t="s">
        <v>261</v>
      </c>
      <c r="C55" s="31" t="s">
        <v>2</v>
      </c>
      <c r="D55" s="32">
        <v>5.0999999999999996</v>
      </c>
      <c r="E55" s="33">
        <v>0</v>
      </c>
      <c r="F55" s="34">
        <v>0</v>
      </c>
      <c r="G55" s="35">
        <v>0</v>
      </c>
      <c r="H55" s="36">
        <v>0</v>
      </c>
      <c r="I55" s="36">
        <v>0</v>
      </c>
      <c r="J55" s="37">
        <v>0</v>
      </c>
      <c r="K55" s="38">
        <v>0</v>
      </c>
      <c r="L55" s="38">
        <v>0</v>
      </c>
      <c r="M55" s="39">
        <v>0</v>
      </c>
      <c r="N55" s="40" t="s">
        <v>260</v>
      </c>
    </row>
    <row r="56" spans="1:14" ht="45.2" customHeight="1" x14ac:dyDescent="0.2">
      <c r="A56" s="29" t="s">
        <v>54</v>
      </c>
      <c r="B56" s="30" t="s">
        <v>262</v>
      </c>
      <c r="C56" s="31" t="s">
        <v>2</v>
      </c>
      <c r="D56" s="32">
        <v>6.67</v>
      </c>
      <c r="E56" s="33">
        <v>0</v>
      </c>
      <c r="F56" s="34">
        <v>0</v>
      </c>
      <c r="G56" s="35">
        <v>0</v>
      </c>
      <c r="H56" s="36">
        <v>0</v>
      </c>
      <c r="I56" s="36">
        <v>0</v>
      </c>
      <c r="J56" s="37">
        <v>0</v>
      </c>
      <c r="K56" s="38">
        <v>0</v>
      </c>
      <c r="L56" s="38">
        <v>0</v>
      </c>
      <c r="M56" s="39">
        <v>0</v>
      </c>
      <c r="N56" s="40" t="s">
        <v>217</v>
      </c>
    </row>
    <row r="57" spans="1:14" ht="36.950000000000003" customHeight="1" x14ac:dyDescent="0.2">
      <c r="A57" s="41" t="s">
        <v>55</v>
      </c>
      <c r="B57" s="42" t="s">
        <v>263</v>
      </c>
      <c r="C57" s="43" t="s">
        <v>2</v>
      </c>
      <c r="D57" s="32">
        <v>3.5</v>
      </c>
      <c r="E57" s="33">
        <v>0</v>
      </c>
      <c r="F57" s="34">
        <v>0</v>
      </c>
      <c r="G57" s="35">
        <v>0</v>
      </c>
      <c r="H57" s="36">
        <v>0</v>
      </c>
      <c r="I57" s="36">
        <v>0</v>
      </c>
      <c r="J57" s="37">
        <v>0</v>
      </c>
      <c r="K57" s="38">
        <v>0</v>
      </c>
      <c r="L57" s="38">
        <v>0</v>
      </c>
      <c r="M57" s="39">
        <v>0</v>
      </c>
      <c r="N57" s="44" t="s">
        <v>217</v>
      </c>
    </row>
    <row r="58" spans="1:14" ht="22.9" customHeight="1" x14ac:dyDescent="0.2">
      <c r="A58" s="143"/>
      <c r="B58" s="16" t="s">
        <v>43</v>
      </c>
      <c r="C58" s="17"/>
      <c r="D58" s="18">
        <v>558.96695</v>
      </c>
      <c r="E58" s="19">
        <v>380.01776000000001</v>
      </c>
      <c r="F58" s="19">
        <v>0</v>
      </c>
      <c r="G58" s="20">
        <v>0</v>
      </c>
      <c r="H58" s="19">
        <v>0</v>
      </c>
      <c r="I58" s="19">
        <v>0</v>
      </c>
      <c r="J58" s="21">
        <v>0</v>
      </c>
      <c r="K58" s="19">
        <v>0</v>
      </c>
      <c r="L58" s="19">
        <v>0</v>
      </c>
      <c r="M58" s="22">
        <v>0</v>
      </c>
      <c r="N58" s="145"/>
    </row>
    <row r="59" spans="1:14" ht="14.85" customHeight="1" x14ac:dyDescent="0.2">
      <c r="A59" s="144"/>
      <c r="B59" s="147" t="s">
        <v>100</v>
      </c>
      <c r="C59" s="147"/>
      <c r="D59" s="23">
        <v>0</v>
      </c>
      <c r="E59" s="24">
        <v>0</v>
      </c>
      <c r="F59" s="25">
        <v>0</v>
      </c>
      <c r="G59" s="26">
        <v>0</v>
      </c>
      <c r="H59" s="25">
        <v>0</v>
      </c>
      <c r="I59" s="25">
        <v>0</v>
      </c>
      <c r="J59" s="27">
        <v>0</v>
      </c>
      <c r="K59" s="25">
        <v>0</v>
      </c>
      <c r="L59" s="25">
        <v>0</v>
      </c>
      <c r="M59" s="28">
        <v>0</v>
      </c>
      <c r="N59" s="146"/>
    </row>
    <row r="60" spans="1:14" ht="28.9" customHeight="1" x14ac:dyDescent="0.2">
      <c r="A60" s="29" t="s">
        <v>56</v>
      </c>
      <c r="B60" s="30" t="s">
        <v>264</v>
      </c>
      <c r="C60" s="31" t="s">
        <v>2</v>
      </c>
      <c r="D60" s="32" t="s">
        <v>265</v>
      </c>
      <c r="E60" s="33" t="s">
        <v>266</v>
      </c>
      <c r="F60" s="34">
        <v>0</v>
      </c>
      <c r="G60" s="35">
        <v>0</v>
      </c>
      <c r="H60" s="36">
        <v>0</v>
      </c>
      <c r="I60" s="36">
        <v>0</v>
      </c>
      <c r="J60" s="37">
        <v>0</v>
      </c>
      <c r="K60" s="38">
        <v>0</v>
      </c>
      <c r="L60" s="38">
        <v>0</v>
      </c>
      <c r="M60" s="39">
        <v>0</v>
      </c>
      <c r="N60" s="40" t="s">
        <v>267</v>
      </c>
    </row>
    <row r="61" spans="1:14" ht="28.9" customHeight="1" x14ac:dyDescent="0.2">
      <c r="A61" s="29" t="s">
        <v>57</v>
      </c>
      <c r="B61" s="30" t="s">
        <v>268</v>
      </c>
      <c r="C61" s="31" t="s">
        <v>2</v>
      </c>
      <c r="D61" s="32" t="s">
        <v>269</v>
      </c>
      <c r="E61" s="33" t="s">
        <v>270</v>
      </c>
      <c r="F61" s="34">
        <v>0</v>
      </c>
      <c r="G61" s="35">
        <v>0</v>
      </c>
      <c r="H61" s="36">
        <v>0</v>
      </c>
      <c r="I61" s="36">
        <v>0</v>
      </c>
      <c r="J61" s="37">
        <v>0</v>
      </c>
      <c r="K61" s="38">
        <v>0</v>
      </c>
      <c r="L61" s="38">
        <v>0</v>
      </c>
      <c r="M61" s="39">
        <v>0</v>
      </c>
      <c r="N61" s="40" t="s">
        <v>230</v>
      </c>
    </row>
    <row r="62" spans="1:14" ht="29.65" customHeight="1" x14ac:dyDescent="0.2">
      <c r="A62" s="29" t="s">
        <v>58</v>
      </c>
      <c r="B62" s="30" t="s">
        <v>271</v>
      </c>
      <c r="C62" s="31" t="s">
        <v>2</v>
      </c>
      <c r="D62" s="32" t="s">
        <v>272</v>
      </c>
      <c r="E62" s="33" t="s">
        <v>273</v>
      </c>
      <c r="F62" s="34">
        <v>0</v>
      </c>
      <c r="G62" s="35">
        <v>0</v>
      </c>
      <c r="H62" s="36">
        <v>0</v>
      </c>
      <c r="I62" s="36">
        <v>0</v>
      </c>
      <c r="J62" s="37">
        <v>0</v>
      </c>
      <c r="K62" s="38">
        <v>0</v>
      </c>
      <c r="L62" s="38">
        <v>0</v>
      </c>
      <c r="M62" s="39">
        <v>0</v>
      </c>
      <c r="N62" s="40" t="s">
        <v>230</v>
      </c>
    </row>
    <row r="63" spans="1:14" ht="54" customHeight="1" x14ac:dyDescent="0.2">
      <c r="A63" s="29" t="s">
        <v>59</v>
      </c>
      <c r="B63" s="30" t="s">
        <v>274</v>
      </c>
      <c r="C63" s="31" t="s">
        <v>2</v>
      </c>
      <c r="D63" s="32" t="s">
        <v>275</v>
      </c>
      <c r="E63" s="33" t="s">
        <v>276</v>
      </c>
      <c r="F63" s="34">
        <v>0</v>
      </c>
      <c r="G63" s="35">
        <v>0</v>
      </c>
      <c r="H63" s="36">
        <v>0</v>
      </c>
      <c r="I63" s="36">
        <v>0</v>
      </c>
      <c r="J63" s="37">
        <v>0</v>
      </c>
      <c r="K63" s="38">
        <v>0</v>
      </c>
      <c r="L63" s="38">
        <v>0</v>
      </c>
      <c r="M63" s="39">
        <v>0</v>
      </c>
      <c r="N63" s="40" t="s">
        <v>230</v>
      </c>
    </row>
    <row r="64" spans="1:14" ht="29.65" customHeight="1" x14ac:dyDescent="0.2">
      <c r="A64" s="29" t="s">
        <v>60</v>
      </c>
      <c r="B64" s="30" t="s">
        <v>277</v>
      </c>
      <c r="C64" s="31" t="s">
        <v>2</v>
      </c>
      <c r="D64" s="32" t="s">
        <v>278</v>
      </c>
      <c r="E64" s="33" t="s">
        <v>157</v>
      </c>
      <c r="F64" s="34">
        <v>0</v>
      </c>
      <c r="G64" s="35">
        <v>0</v>
      </c>
      <c r="H64" s="36">
        <v>0</v>
      </c>
      <c r="I64" s="36">
        <v>0</v>
      </c>
      <c r="J64" s="37">
        <v>0</v>
      </c>
      <c r="K64" s="38">
        <v>0</v>
      </c>
      <c r="L64" s="38">
        <v>0</v>
      </c>
      <c r="M64" s="39">
        <v>0</v>
      </c>
      <c r="N64" s="40" t="s">
        <v>227</v>
      </c>
    </row>
    <row r="65" spans="1:14" ht="36.200000000000003" customHeight="1" x14ac:dyDescent="0.2">
      <c r="A65" s="29" t="s">
        <v>61</v>
      </c>
      <c r="B65" s="30" t="s">
        <v>279</v>
      </c>
      <c r="C65" s="31" t="s">
        <v>2</v>
      </c>
      <c r="D65" s="32" t="s">
        <v>280</v>
      </c>
      <c r="E65" s="33" t="s">
        <v>281</v>
      </c>
      <c r="F65" s="34">
        <v>0</v>
      </c>
      <c r="G65" s="35">
        <v>0</v>
      </c>
      <c r="H65" s="36">
        <v>0</v>
      </c>
      <c r="I65" s="36">
        <v>0</v>
      </c>
      <c r="J65" s="37">
        <v>0</v>
      </c>
      <c r="K65" s="38">
        <v>0</v>
      </c>
      <c r="L65" s="38">
        <v>0</v>
      </c>
      <c r="M65" s="39">
        <v>0</v>
      </c>
      <c r="N65" s="40" t="s">
        <v>227</v>
      </c>
    </row>
    <row r="66" spans="1:14" ht="28.9" customHeight="1" x14ac:dyDescent="0.2">
      <c r="A66" s="29" t="s">
        <v>45</v>
      </c>
      <c r="B66" s="30" t="s">
        <v>282</v>
      </c>
      <c r="C66" s="31" t="s">
        <v>2</v>
      </c>
      <c r="D66" s="32" t="s">
        <v>159</v>
      </c>
      <c r="E66" s="33" t="s">
        <v>160</v>
      </c>
      <c r="F66" s="34">
        <v>0</v>
      </c>
      <c r="G66" s="35">
        <v>0</v>
      </c>
      <c r="H66" s="36">
        <v>0</v>
      </c>
      <c r="I66" s="36">
        <v>0</v>
      </c>
      <c r="J66" s="37">
        <v>0</v>
      </c>
      <c r="K66" s="38">
        <v>0</v>
      </c>
      <c r="L66" s="38">
        <v>0</v>
      </c>
      <c r="M66" s="39">
        <v>0</v>
      </c>
      <c r="N66" s="40" t="s">
        <v>213</v>
      </c>
    </row>
    <row r="67" spans="1:14" ht="29.65" customHeight="1" x14ac:dyDescent="0.2">
      <c r="A67" s="29" t="s">
        <v>39</v>
      </c>
      <c r="B67" s="30" t="s">
        <v>283</v>
      </c>
      <c r="C67" s="31" t="s">
        <v>2</v>
      </c>
      <c r="D67" s="32" t="s">
        <v>159</v>
      </c>
      <c r="E67" s="33" t="s">
        <v>160</v>
      </c>
      <c r="F67" s="34">
        <v>0</v>
      </c>
      <c r="G67" s="35">
        <v>0</v>
      </c>
      <c r="H67" s="36">
        <v>0</v>
      </c>
      <c r="I67" s="36">
        <v>0</v>
      </c>
      <c r="J67" s="37">
        <v>0</v>
      </c>
      <c r="K67" s="38">
        <v>0</v>
      </c>
      <c r="L67" s="38">
        <v>0</v>
      </c>
      <c r="M67" s="39">
        <v>0</v>
      </c>
      <c r="N67" s="40" t="s">
        <v>213</v>
      </c>
    </row>
    <row r="68" spans="1:14" ht="36.200000000000003" customHeight="1" x14ac:dyDescent="0.2">
      <c r="A68" s="29" t="s">
        <v>62</v>
      </c>
      <c r="B68" s="30" t="s">
        <v>284</v>
      </c>
      <c r="C68" s="31" t="s">
        <v>2</v>
      </c>
      <c r="D68" s="32" t="s">
        <v>285</v>
      </c>
      <c r="E68" s="33" t="s">
        <v>286</v>
      </c>
      <c r="F68" s="34">
        <v>0</v>
      </c>
      <c r="G68" s="35">
        <v>0</v>
      </c>
      <c r="H68" s="36">
        <v>0</v>
      </c>
      <c r="I68" s="36">
        <v>0</v>
      </c>
      <c r="J68" s="37">
        <v>0</v>
      </c>
      <c r="K68" s="38">
        <v>0</v>
      </c>
      <c r="L68" s="38">
        <v>0</v>
      </c>
      <c r="M68" s="39">
        <v>0</v>
      </c>
      <c r="N68" s="40" t="s">
        <v>213</v>
      </c>
    </row>
    <row r="69" spans="1:14" ht="28.9" customHeight="1" x14ac:dyDescent="0.2">
      <c r="A69" s="29" t="s">
        <v>63</v>
      </c>
      <c r="B69" s="30" t="s">
        <v>287</v>
      </c>
      <c r="C69" s="31" t="s">
        <v>2</v>
      </c>
      <c r="D69" s="32" t="s">
        <v>288</v>
      </c>
      <c r="E69" s="33" t="s">
        <v>289</v>
      </c>
      <c r="F69" s="34">
        <v>0</v>
      </c>
      <c r="G69" s="35">
        <v>0</v>
      </c>
      <c r="H69" s="36">
        <v>0</v>
      </c>
      <c r="I69" s="36">
        <v>0</v>
      </c>
      <c r="J69" s="37">
        <v>0</v>
      </c>
      <c r="K69" s="38">
        <v>0</v>
      </c>
      <c r="L69" s="38">
        <v>0</v>
      </c>
      <c r="M69" s="39">
        <v>0</v>
      </c>
      <c r="N69" s="40" t="s">
        <v>260</v>
      </c>
    </row>
    <row r="70" spans="1:14" ht="29.65" customHeight="1" x14ac:dyDescent="0.2">
      <c r="A70" s="29" t="s">
        <v>64</v>
      </c>
      <c r="B70" s="30" t="s">
        <v>290</v>
      </c>
      <c r="C70" s="31" t="s">
        <v>2</v>
      </c>
      <c r="D70" s="32" t="s">
        <v>291</v>
      </c>
      <c r="E70" s="33" t="s">
        <v>292</v>
      </c>
      <c r="F70" s="34">
        <v>0</v>
      </c>
      <c r="G70" s="35">
        <v>0</v>
      </c>
      <c r="H70" s="36">
        <v>0</v>
      </c>
      <c r="I70" s="36">
        <v>0</v>
      </c>
      <c r="J70" s="37">
        <v>0</v>
      </c>
      <c r="K70" s="38">
        <v>0</v>
      </c>
      <c r="L70" s="38">
        <v>0</v>
      </c>
      <c r="M70" s="39">
        <v>0</v>
      </c>
      <c r="N70" s="40" t="s">
        <v>242</v>
      </c>
    </row>
    <row r="71" spans="1:14" ht="28.9" customHeight="1" x14ac:dyDescent="0.2">
      <c r="A71" s="29" t="s">
        <v>65</v>
      </c>
      <c r="B71" s="30" t="s">
        <v>293</v>
      </c>
      <c r="C71" s="31" t="s">
        <v>2</v>
      </c>
      <c r="D71" s="32" t="s">
        <v>294</v>
      </c>
      <c r="E71" s="33" t="s">
        <v>295</v>
      </c>
      <c r="F71" s="34">
        <v>0</v>
      </c>
      <c r="G71" s="35">
        <v>0</v>
      </c>
      <c r="H71" s="36">
        <v>0</v>
      </c>
      <c r="I71" s="36">
        <v>0</v>
      </c>
      <c r="J71" s="37">
        <v>0</v>
      </c>
      <c r="K71" s="38">
        <v>0</v>
      </c>
      <c r="L71" s="38">
        <v>0</v>
      </c>
      <c r="M71" s="39">
        <v>0</v>
      </c>
      <c r="N71" s="40" t="s">
        <v>242</v>
      </c>
    </row>
    <row r="72" spans="1:14" ht="36.200000000000003" customHeight="1" x14ac:dyDescent="0.2">
      <c r="A72" s="29" t="s">
        <v>66</v>
      </c>
      <c r="B72" s="30" t="s">
        <v>296</v>
      </c>
      <c r="C72" s="31" t="s">
        <v>2</v>
      </c>
      <c r="D72" s="32" t="s">
        <v>297</v>
      </c>
      <c r="E72" s="33" t="s">
        <v>298</v>
      </c>
      <c r="F72" s="34">
        <v>0</v>
      </c>
      <c r="G72" s="35">
        <v>0</v>
      </c>
      <c r="H72" s="36">
        <v>0</v>
      </c>
      <c r="I72" s="36">
        <v>0</v>
      </c>
      <c r="J72" s="37">
        <v>0</v>
      </c>
      <c r="K72" s="38">
        <v>0</v>
      </c>
      <c r="L72" s="38">
        <v>0</v>
      </c>
      <c r="M72" s="39">
        <v>0</v>
      </c>
      <c r="N72" s="40" t="s">
        <v>242</v>
      </c>
    </row>
    <row r="73" spans="1:14" ht="36.950000000000003" customHeight="1" x14ac:dyDescent="0.2">
      <c r="A73" s="29" t="s">
        <v>67</v>
      </c>
      <c r="B73" s="30" t="s">
        <v>299</v>
      </c>
      <c r="C73" s="31" t="s">
        <v>2</v>
      </c>
      <c r="D73" s="32" t="s">
        <v>300</v>
      </c>
      <c r="E73" s="33" t="s">
        <v>301</v>
      </c>
      <c r="F73" s="34">
        <v>0</v>
      </c>
      <c r="G73" s="35">
        <v>0</v>
      </c>
      <c r="H73" s="36">
        <v>0</v>
      </c>
      <c r="I73" s="36">
        <v>0</v>
      </c>
      <c r="J73" s="37">
        <v>0</v>
      </c>
      <c r="K73" s="38">
        <v>0</v>
      </c>
      <c r="L73" s="38">
        <v>0</v>
      </c>
      <c r="M73" s="39">
        <v>0</v>
      </c>
      <c r="N73" s="40" t="s">
        <v>242</v>
      </c>
    </row>
    <row r="74" spans="1:14" ht="36.200000000000003" customHeight="1" x14ac:dyDescent="0.2">
      <c r="A74" s="29" t="s">
        <v>68</v>
      </c>
      <c r="B74" s="30" t="s">
        <v>302</v>
      </c>
      <c r="C74" s="31" t="s">
        <v>2</v>
      </c>
      <c r="D74" s="32" t="s">
        <v>303</v>
      </c>
      <c r="E74" s="33" t="s">
        <v>304</v>
      </c>
      <c r="F74" s="34">
        <v>0</v>
      </c>
      <c r="G74" s="35">
        <v>0</v>
      </c>
      <c r="H74" s="36">
        <v>0</v>
      </c>
      <c r="I74" s="36">
        <v>0</v>
      </c>
      <c r="J74" s="37">
        <v>0</v>
      </c>
      <c r="K74" s="38">
        <v>0</v>
      </c>
      <c r="L74" s="38">
        <v>0</v>
      </c>
      <c r="M74" s="39">
        <v>0</v>
      </c>
      <c r="N74" s="40" t="s">
        <v>242</v>
      </c>
    </row>
    <row r="75" spans="1:14" ht="36.200000000000003" customHeight="1" x14ac:dyDescent="0.2">
      <c r="A75" s="29" t="s">
        <v>69</v>
      </c>
      <c r="B75" s="30" t="s">
        <v>305</v>
      </c>
      <c r="C75" s="31" t="s">
        <v>2</v>
      </c>
      <c r="D75" s="32" t="s">
        <v>306</v>
      </c>
      <c r="E75" s="33" t="s">
        <v>307</v>
      </c>
      <c r="F75" s="34">
        <v>0</v>
      </c>
      <c r="G75" s="35">
        <v>0</v>
      </c>
      <c r="H75" s="36">
        <v>0</v>
      </c>
      <c r="I75" s="36">
        <v>0</v>
      </c>
      <c r="J75" s="37">
        <v>0</v>
      </c>
      <c r="K75" s="38">
        <v>0</v>
      </c>
      <c r="L75" s="38">
        <v>0</v>
      </c>
      <c r="M75" s="39">
        <v>0</v>
      </c>
      <c r="N75" s="40" t="s">
        <v>242</v>
      </c>
    </row>
    <row r="76" spans="1:14" ht="36.200000000000003" customHeight="1" x14ac:dyDescent="0.2">
      <c r="A76" s="29" t="s">
        <v>70</v>
      </c>
      <c r="B76" s="30" t="s">
        <v>308</v>
      </c>
      <c r="C76" s="31" t="s">
        <v>2</v>
      </c>
      <c r="D76" s="32" t="s">
        <v>309</v>
      </c>
      <c r="E76" s="33" t="s">
        <v>310</v>
      </c>
      <c r="F76" s="34">
        <v>0</v>
      </c>
      <c r="G76" s="35">
        <v>0</v>
      </c>
      <c r="H76" s="36">
        <v>0</v>
      </c>
      <c r="I76" s="36">
        <v>0</v>
      </c>
      <c r="J76" s="37">
        <v>0</v>
      </c>
      <c r="K76" s="38">
        <v>0</v>
      </c>
      <c r="L76" s="38">
        <v>0</v>
      </c>
      <c r="M76" s="39">
        <v>0</v>
      </c>
      <c r="N76" s="40" t="s">
        <v>242</v>
      </c>
    </row>
    <row r="77" spans="1:14" ht="36.200000000000003" customHeight="1" x14ac:dyDescent="0.2">
      <c r="A77" s="29" t="s">
        <v>71</v>
      </c>
      <c r="B77" s="30" t="s">
        <v>311</v>
      </c>
      <c r="C77" s="31" t="s">
        <v>2</v>
      </c>
      <c r="D77" s="32" t="s">
        <v>312</v>
      </c>
      <c r="E77" s="33" t="s">
        <v>313</v>
      </c>
      <c r="F77" s="34">
        <v>0</v>
      </c>
      <c r="G77" s="35">
        <v>0</v>
      </c>
      <c r="H77" s="36">
        <v>0</v>
      </c>
      <c r="I77" s="36">
        <v>0</v>
      </c>
      <c r="J77" s="37">
        <v>0</v>
      </c>
      <c r="K77" s="38">
        <v>0</v>
      </c>
      <c r="L77" s="38">
        <v>0</v>
      </c>
      <c r="M77" s="39">
        <v>0</v>
      </c>
      <c r="N77" s="40" t="s">
        <v>242</v>
      </c>
    </row>
    <row r="78" spans="1:14" ht="29.65" customHeight="1" x14ac:dyDescent="0.2">
      <c r="A78" s="29" t="s">
        <v>44</v>
      </c>
      <c r="B78" s="30" t="s">
        <v>314</v>
      </c>
      <c r="C78" s="31" t="s">
        <v>2</v>
      </c>
      <c r="D78" s="32" t="s">
        <v>315</v>
      </c>
      <c r="E78" s="33" t="s">
        <v>316</v>
      </c>
      <c r="F78" s="34">
        <v>0</v>
      </c>
      <c r="G78" s="35">
        <v>0</v>
      </c>
      <c r="H78" s="36">
        <v>0</v>
      </c>
      <c r="I78" s="36">
        <v>0</v>
      </c>
      <c r="J78" s="37">
        <v>0</v>
      </c>
      <c r="K78" s="38">
        <v>0</v>
      </c>
      <c r="L78" s="38">
        <v>0</v>
      </c>
      <c r="M78" s="39">
        <v>0</v>
      </c>
      <c r="N78" s="40" t="s">
        <v>242</v>
      </c>
    </row>
    <row r="79" spans="1:14" ht="45.2" customHeight="1" x14ac:dyDescent="0.2">
      <c r="A79" s="29" t="s">
        <v>72</v>
      </c>
      <c r="B79" s="30" t="s">
        <v>317</v>
      </c>
      <c r="C79" s="31" t="s">
        <v>2</v>
      </c>
      <c r="D79" s="32" t="s">
        <v>318</v>
      </c>
      <c r="E79" s="33" t="s">
        <v>319</v>
      </c>
      <c r="F79" s="34">
        <v>0</v>
      </c>
      <c r="G79" s="35">
        <v>0</v>
      </c>
      <c r="H79" s="36">
        <v>0</v>
      </c>
      <c r="I79" s="36">
        <v>0</v>
      </c>
      <c r="J79" s="37">
        <v>0</v>
      </c>
      <c r="K79" s="38">
        <v>0</v>
      </c>
      <c r="L79" s="38">
        <v>0</v>
      </c>
      <c r="M79" s="39">
        <v>0</v>
      </c>
      <c r="N79" s="40" t="s">
        <v>242</v>
      </c>
    </row>
    <row r="80" spans="1:14" ht="36.200000000000003" customHeight="1" x14ac:dyDescent="0.2">
      <c r="A80" s="29" t="s">
        <v>73</v>
      </c>
      <c r="B80" s="30" t="s">
        <v>320</v>
      </c>
      <c r="C80" s="31" t="s">
        <v>2</v>
      </c>
      <c r="D80" s="32" t="s">
        <v>321</v>
      </c>
      <c r="E80" s="33" t="s">
        <v>322</v>
      </c>
      <c r="F80" s="34">
        <v>0</v>
      </c>
      <c r="G80" s="35">
        <v>0</v>
      </c>
      <c r="H80" s="36">
        <v>0</v>
      </c>
      <c r="I80" s="36">
        <v>0</v>
      </c>
      <c r="J80" s="37">
        <v>0</v>
      </c>
      <c r="K80" s="38">
        <v>0</v>
      </c>
      <c r="L80" s="38">
        <v>0</v>
      </c>
      <c r="M80" s="39">
        <v>0</v>
      </c>
      <c r="N80" s="40" t="s">
        <v>242</v>
      </c>
    </row>
    <row r="81" spans="1:14" ht="54.75" customHeight="1" x14ac:dyDescent="0.2">
      <c r="A81" s="29" t="s">
        <v>74</v>
      </c>
      <c r="B81" s="30" t="s">
        <v>323</v>
      </c>
      <c r="C81" s="31" t="s">
        <v>2</v>
      </c>
      <c r="D81" s="32" t="s">
        <v>324</v>
      </c>
      <c r="E81" s="33" t="s">
        <v>325</v>
      </c>
      <c r="F81" s="34">
        <v>0</v>
      </c>
      <c r="G81" s="35">
        <v>0</v>
      </c>
      <c r="H81" s="36">
        <v>0</v>
      </c>
      <c r="I81" s="36">
        <v>0</v>
      </c>
      <c r="J81" s="37">
        <v>0</v>
      </c>
      <c r="K81" s="38">
        <v>0</v>
      </c>
      <c r="L81" s="38">
        <v>0</v>
      </c>
      <c r="M81" s="39">
        <v>0</v>
      </c>
      <c r="N81" s="40" t="s">
        <v>242</v>
      </c>
    </row>
    <row r="82" spans="1:14" ht="28.9" customHeight="1" x14ac:dyDescent="0.2">
      <c r="A82" s="29" t="s">
        <v>75</v>
      </c>
      <c r="B82" s="30" t="s">
        <v>326</v>
      </c>
      <c r="C82" s="31" t="s">
        <v>2</v>
      </c>
      <c r="D82" s="32" t="s">
        <v>327</v>
      </c>
      <c r="E82" s="33" t="s">
        <v>328</v>
      </c>
      <c r="F82" s="34">
        <v>0</v>
      </c>
      <c r="G82" s="35">
        <v>0</v>
      </c>
      <c r="H82" s="36">
        <v>0</v>
      </c>
      <c r="I82" s="36">
        <v>0</v>
      </c>
      <c r="J82" s="37">
        <v>0</v>
      </c>
      <c r="K82" s="38">
        <v>0</v>
      </c>
      <c r="L82" s="38">
        <v>0</v>
      </c>
      <c r="M82" s="39">
        <v>0</v>
      </c>
      <c r="N82" s="40" t="s">
        <v>242</v>
      </c>
    </row>
    <row r="83" spans="1:14" ht="29.65" customHeight="1" x14ac:dyDescent="0.2">
      <c r="A83" s="29" t="s">
        <v>76</v>
      </c>
      <c r="B83" s="30" t="s">
        <v>329</v>
      </c>
      <c r="C83" s="31" t="s">
        <v>2</v>
      </c>
      <c r="D83" s="32" t="s">
        <v>330</v>
      </c>
      <c r="E83" s="33" t="s">
        <v>331</v>
      </c>
      <c r="F83" s="34">
        <v>0</v>
      </c>
      <c r="G83" s="35">
        <v>0</v>
      </c>
      <c r="H83" s="36">
        <v>0</v>
      </c>
      <c r="I83" s="36">
        <v>0</v>
      </c>
      <c r="J83" s="37">
        <v>0</v>
      </c>
      <c r="K83" s="38">
        <v>0</v>
      </c>
      <c r="L83" s="38">
        <v>0</v>
      </c>
      <c r="M83" s="39">
        <v>0</v>
      </c>
      <c r="N83" s="40" t="s">
        <v>217</v>
      </c>
    </row>
    <row r="84" spans="1:14" ht="28.9" customHeight="1" x14ac:dyDescent="0.2">
      <c r="A84" s="29" t="s">
        <v>77</v>
      </c>
      <c r="B84" s="30" t="s">
        <v>332</v>
      </c>
      <c r="C84" s="31" t="s">
        <v>2</v>
      </c>
      <c r="D84" s="32" t="s">
        <v>333</v>
      </c>
      <c r="E84" s="33" t="s">
        <v>334</v>
      </c>
      <c r="F84" s="34">
        <v>0</v>
      </c>
      <c r="G84" s="35">
        <v>0</v>
      </c>
      <c r="H84" s="36">
        <v>0</v>
      </c>
      <c r="I84" s="36">
        <v>0</v>
      </c>
      <c r="J84" s="37">
        <v>0</v>
      </c>
      <c r="K84" s="38">
        <v>0</v>
      </c>
      <c r="L84" s="38">
        <v>0</v>
      </c>
      <c r="M84" s="39">
        <v>0</v>
      </c>
      <c r="N84" s="40" t="s">
        <v>217</v>
      </c>
    </row>
    <row r="85" spans="1:14" ht="28.9" customHeight="1" x14ac:dyDescent="0.2">
      <c r="A85" s="29" t="s">
        <v>78</v>
      </c>
      <c r="B85" s="30" t="s">
        <v>335</v>
      </c>
      <c r="C85" s="31" t="s">
        <v>2</v>
      </c>
      <c r="D85" s="32" t="s">
        <v>336</v>
      </c>
      <c r="E85" s="33" t="s">
        <v>337</v>
      </c>
      <c r="F85" s="34">
        <v>0</v>
      </c>
      <c r="G85" s="35">
        <v>0</v>
      </c>
      <c r="H85" s="36">
        <v>0</v>
      </c>
      <c r="I85" s="36">
        <v>0</v>
      </c>
      <c r="J85" s="37">
        <v>0</v>
      </c>
      <c r="K85" s="38">
        <v>0</v>
      </c>
      <c r="L85" s="38">
        <v>0</v>
      </c>
      <c r="M85" s="39">
        <v>0</v>
      </c>
      <c r="N85" s="40" t="s">
        <v>217</v>
      </c>
    </row>
    <row r="86" spans="1:14" ht="29.65" customHeight="1" x14ac:dyDescent="0.2">
      <c r="A86" s="29" t="s">
        <v>79</v>
      </c>
      <c r="B86" s="30" t="s">
        <v>338</v>
      </c>
      <c r="C86" s="31" t="s">
        <v>2</v>
      </c>
      <c r="D86" s="32" t="s">
        <v>339</v>
      </c>
      <c r="E86" s="33" t="s">
        <v>340</v>
      </c>
      <c r="F86" s="34">
        <v>0</v>
      </c>
      <c r="G86" s="35">
        <v>0</v>
      </c>
      <c r="H86" s="36">
        <v>0</v>
      </c>
      <c r="I86" s="36">
        <v>0</v>
      </c>
      <c r="J86" s="37">
        <v>0</v>
      </c>
      <c r="K86" s="38">
        <v>0</v>
      </c>
      <c r="L86" s="38">
        <v>0</v>
      </c>
      <c r="M86" s="39">
        <v>0</v>
      </c>
      <c r="N86" s="40" t="s">
        <v>217</v>
      </c>
    </row>
    <row r="87" spans="1:14" ht="36.200000000000003" customHeight="1" x14ac:dyDescent="0.2">
      <c r="A87" s="29" t="s">
        <v>80</v>
      </c>
      <c r="B87" s="30" t="s">
        <v>341</v>
      </c>
      <c r="C87" s="31" t="s">
        <v>2</v>
      </c>
      <c r="D87" s="32" t="s">
        <v>342</v>
      </c>
      <c r="E87" s="33" t="s">
        <v>343</v>
      </c>
      <c r="F87" s="34">
        <v>0</v>
      </c>
      <c r="G87" s="35">
        <v>0</v>
      </c>
      <c r="H87" s="36">
        <v>0</v>
      </c>
      <c r="I87" s="36">
        <v>0</v>
      </c>
      <c r="J87" s="37">
        <v>0</v>
      </c>
      <c r="K87" s="38">
        <v>0</v>
      </c>
      <c r="L87" s="38">
        <v>0</v>
      </c>
      <c r="M87" s="39">
        <v>0</v>
      </c>
      <c r="N87" s="40" t="s">
        <v>217</v>
      </c>
    </row>
    <row r="88" spans="1:14" ht="28.9" customHeight="1" x14ac:dyDescent="0.2">
      <c r="A88" s="41" t="s">
        <v>81</v>
      </c>
      <c r="B88" s="42" t="s">
        <v>344</v>
      </c>
      <c r="C88" s="43" t="s">
        <v>2</v>
      </c>
      <c r="D88" s="32" t="s">
        <v>339</v>
      </c>
      <c r="E88" s="33" t="s">
        <v>340</v>
      </c>
      <c r="F88" s="34">
        <v>0</v>
      </c>
      <c r="G88" s="35">
        <v>0</v>
      </c>
      <c r="H88" s="36">
        <v>0</v>
      </c>
      <c r="I88" s="36">
        <v>0</v>
      </c>
      <c r="J88" s="37">
        <v>0</v>
      </c>
      <c r="K88" s="38">
        <v>0</v>
      </c>
      <c r="L88" s="38">
        <v>0</v>
      </c>
      <c r="M88" s="39">
        <v>0</v>
      </c>
      <c r="N88" s="44" t="s">
        <v>217</v>
      </c>
    </row>
    <row r="89" spans="1:14" ht="23.65" customHeight="1" x14ac:dyDescent="0.2">
      <c r="A89" s="143"/>
      <c r="B89" s="16" t="s">
        <v>207</v>
      </c>
      <c r="C89" s="17"/>
      <c r="D89" s="18">
        <v>19.7</v>
      </c>
      <c r="E89" s="19">
        <v>0</v>
      </c>
      <c r="F89" s="19">
        <v>0</v>
      </c>
      <c r="G89" s="20">
        <v>0</v>
      </c>
      <c r="H89" s="19">
        <v>0</v>
      </c>
      <c r="I89" s="19">
        <v>0</v>
      </c>
      <c r="J89" s="21">
        <v>0</v>
      </c>
      <c r="K89" s="19">
        <v>0</v>
      </c>
      <c r="L89" s="19">
        <v>0</v>
      </c>
      <c r="M89" s="22">
        <v>0</v>
      </c>
      <c r="N89" s="145"/>
    </row>
    <row r="90" spans="1:14" ht="14.85" customHeight="1" x14ac:dyDescent="0.2">
      <c r="A90" s="144"/>
      <c r="B90" s="147" t="s">
        <v>100</v>
      </c>
      <c r="C90" s="147"/>
      <c r="D90" s="23">
        <v>0</v>
      </c>
      <c r="E90" s="24">
        <v>0</v>
      </c>
      <c r="F90" s="25">
        <v>0</v>
      </c>
      <c r="G90" s="26">
        <v>0</v>
      </c>
      <c r="H90" s="25">
        <v>0</v>
      </c>
      <c r="I90" s="25">
        <v>0</v>
      </c>
      <c r="J90" s="27">
        <v>0</v>
      </c>
      <c r="K90" s="25">
        <v>0</v>
      </c>
      <c r="L90" s="25">
        <v>0</v>
      </c>
      <c r="M90" s="28">
        <v>0</v>
      </c>
      <c r="N90" s="146"/>
    </row>
    <row r="91" spans="1:14" ht="62.85" customHeight="1" x14ac:dyDescent="0.2">
      <c r="A91" s="41" t="s">
        <v>82</v>
      </c>
      <c r="B91" s="42" t="s">
        <v>345</v>
      </c>
      <c r="C91" s="43" t="s">
        <v>2</v>
      </c>
      <c r="D91" s="32">
        <v>19.7</v>
      </c>
      <c r="E91" s="33">
        <v>0</v>
      </c>
      <c r="F91" s="34">
        <v>0</v>
      </c>
      <c r="G91" s="35">
        <v>0</v>
      </c>
      <c r="H91" s="36">
        <v>0</v>
      </c>
      <c r="I91" s="36">
        <v>0</v>
      </c>
      <c r="J91" s="37">
        <v>0</v>
      </c>
      <c r="K91" s="38">
        <v>0</v>
      </c>
      <c r="L91" s="38">
        <v>0</v>
      </c>
      <c r="M91" s="39">
        <v>0</v>
      </c>
      <c r="N91" s="44" t="s">
        <v>217</v>
      </c>
    </row>
    <row r="92" spans="1:14" ht="23.65" customHeight="1" x14ac:dyDescent="0.2">
      <c r="A92" s="143"/>
      <c r="B92" s="16" t="s">
        <v>47</v>
      </c>
      <c r="C92" s="17"/>
      <c r="D92" s="18">
        <v>26.754000000000001</v>
      </c>
      <c r="E92" s="19">
        <v>608</v>
      </c>
      <c r="F92" s="19">
        <v>0</v>
      </c>
      <c r="G92" s="20">
        <v>0</v>
      </c>
      <c r="H92" s="19">
        <v>0</v>
      </c>
      <c r="I92" s="19">
        <v>0</v>
      </c>
      <c r="J92" s="21">
        <v>0</v>
      </c>
      <c r="K92" s="19">
        <v>0</v>
      </c>
      <c r="L92" s="19">
        <v>0</v>
      </c>
      <c r="M92" s="22">
        <v>0</v>
      </c>
      <c r="N92" s="145"/>
    </row>
    <row r="93" spans="1:14" ht="14.85" customHeight="1" x14ac:dyDescent="0.2">
      <c r="A93" s="144"/>
      <c r="B93" s="147" t="s">
        <v>100</v>
      </c>
      <c r="C93" s="147"/>
      <c r="D93" s="23">
        <v>0</v>
      </c>
      <c r="E93" s="24">
        <v>0</v>
      </c>
      <c r="F93" s="25">
        <v>0</v>
      </c>
      <c r="G93" s="26">
        <v>0</v>
      </c>
      <c r="H93" s="25">
        <v>0</v>
      </c>
      <c r="I93" s="25">
        <v>0</v>
      </c>
      <c r="J93" s="27">
        <v>0</v>
      </c>
      <c r="K93" s="25">
        <v>0</v>
      </c>
      <c r="L93" s="25">
        <v>0</v>
      </c>
      <c r="M93" s="28">
        <v>0</v>
      </c>
      <c r="N93" s="146"/>
    </row>
    <row r="94" spans="1:14" ht="36.200000000000003" customHeight="1" x14ac:dyDescent="0.2">
      <c r="A94" s="29" t="s">
        <v>83</v>
      </c>
      <c r="B94" s="30" t="s">
        <v>346</v>
      </c>
      <c r="C94" s="31" t="s">
        <v>2</v>
      </c>
      <c r="D94" s="32">
        <v>2.9</v>
      </c>
      <c r="E94" s="33">
        <v>4</v>
      </c>
      <c r="F94" s="34">
        <v>0</v>
      </c>
      <c r="G94" s="35">
        <v>0</v>
      </c>
      <c r="H94" s="36">
        <v>0</v>
      </c>
      <c r="I94" s="36">
        <v>0</v>
      </c>
      <c r="J94" s="37">
        <v>0</v>
      </c>
      <c r="K94" s="38">
        <v>0</v>
      </c>
      <c r="L94" s="38">
        <v>0</v>
      </c>
      <c r="M94" s="39">
        <v>0</v>
      </c>
      <c r="N94" s="40" t="s">
        <v>215</v>
      </c>
    </row>
    <row r="95" spans="1:14" ht="36.200000000000003" customHeight="1" x14ac:dyDescent="0.2">
      <c r="A95" s="29" t="s">
        <v>42</v>
      </c>
      <c r="B95" s="30" t="s">
        <v>347</v>
      </c>
      <c r="C95" s="31" t="s">
        <v>2</v>
      </c>
      <c r="D95" s="32">
        <v>2.9</v>
      </c>
      <c r="E95" s="33">
        <v>0</v>
      </c>
      <c r="F95" s="34">
        <v>0</v>
      </c>
      <c r="G95" s="35">
        <v>0</v>
      </c>
      <c r="H95" s="36">
        <v>0</v>
      </c>
      <c r="I95" s="36">
        <v>0</v>
      </c>
      <c r="J95" s="37">
        <v>0</v>
      </c>
      <c r="K95" s="38">
        <v>0</v>
      </c>
      <c r="L95" s="38">
        <v>0</v>
      </c>
      <c r="M95" s="39">
        <v>0</v>
      </c>
      <c r="N95" s="40" t="s">
        <v>348</v>
      </c>
    </row>
    <row r="96" spans="1:14" ht="36.200000000000003" customHeight="1" x14ac:dyDescent="0.2">
      <c r="A96" s="29" t="s">
        <v>84</v>
      </c>
      <c r="B96" s="30" t="s">
        <v>349</v>
      </c>
      <c r="C96" s="31" t="s">
        <v>2</v>
      </c>
      <c r="D96" s="32">
        <v>2.9</v>
      </c>
      <c r="E96" s="33">
        <v>4</v>
      </c>
      <c r="F96" s="34">
        <v>0</v>
      </c>
      <c r="G96" s="35">
        <v>0</v>
      </c>
      <c r="H96" s="36">
        <v>0</v>
      </c>
      <c r="I96" s="36">
        <v>0</v>
      </c>
      <c r="J96" s="37">
        <v>0</v>
      </c>
      <c r="K96" s="38">
        <v>0</v>
      </c>
      <c r="L96" s="38">
        <v>0</v>
      </c>
      <c r="M96" s="39">
        <v>0</v>
      </c>
      <c r="N96" s="40" t="s">
        <v>242</v>
      </c>
    </row>
    <row r="97" spans="1:14" ht="36.200000000000003" customHeight="1" x14ac:dyDescent="0.2">
      <c r="A97" s="29" t="s">
        <v>85</v>
      </c>
      <c r="B97" s="30" t="s">
        <v>350</v>
      </c>
      <c r="C97" s="31" t="s">
        <v>2</v>
      </c>
      <c r="D97" s="32">
        <v>3.8</v>
      </c>
      <c r="E97" s="33">
        <v>300</v>
      </c>
      <c r="F97" s="34">
        <v>0</v>
      </c>
      <c r="G97" s="35">
        <v>0</v>
      </c>
      <c r="H97" s="36">
        <v>0</v>
      </c>
      <c r="I97" s="36">
        <v>0</v>
      </c>
      <c r="J97" s="37">
        <v>0</v>
      </c>
      <c r="K97" s="38">
        <v>0</v>
      </c>
      <c r="L97" s="38">
        <v>0</v>
      </c>
      <c r="M97" s="39">
        <v>0</v>
      </c>
      <c r="N97" s="40" t="s">
        <v>244</v>
      </c>
    </row>
    <row r="98" spans="1:14" ht="36.950000000000003" customHeight="1" x14ac:dyDescent="0.2">
      <c r="A98" s="29" t="s">
        <v>351</v>
      </c>
      <c r="B98" s="30" t="s">
        <v>352</v>
      </c>
      <c r="C98" s="31" t="s">
        <v>2</v>
      </c>
      <c r="D98" s="32">
        <v>4.72</v>
      </c>
      <c r="E98" s="33">
        <v>200</v>
      </c>
      <c r="F98" s="34">
        <v>0</v>
      </c>
      <c r="G98" s="35">
        <v>0</v>
      </c>
      <c r="H98" s="36">
        <v>0</v>
      </c>
      <c r="I98" s="36">
        <v>0</v>
      </c>
      <c r="J98" s="37">
        <v>0</v>
      </c>
      <c r="K98" s="38">
        <v>0</v>
      </c>
      <c r="L98" s="38">
        <v>0</v>
      </c>
      <c r="M98" s="39">
        <v>0</v>
      </c>
      <c r="N98" s="40" t="s">
        <v>244</v>
      </c>
    </row>
    <row r="99" spans="1:14" ht="36.200000000000003" customHeight="1" x14ac:dyDescent="0.2">
      <c r="A99" s="29" t="s">
        <v>353</v>
      </c>
      <c r="B99" s="30" t="s">
        <v>354</v>
      </c>
      <c r="C99" s="31" t="s">
        <v>2</v>
      </c>
      <c r="D99" s="32">
        <v>6.48</v>
      </c>
      <c r="E99" s="33">
        <v>0</v>
      </c>
      <c r="F99" s="34">
        <v>0</v>
      </c>
      <c r="G99" s="35">
        <v>0</v>
      </c>
      <c r="H99" s="36">
        <v>0</v>
      </c>
      <c r="I99" s="36">
        <v>0</v>
      </c>
      <c r="J99" s="37">
        <v>0</v>
      </c>
      <c r="K99" s="38">
        <v>0</v>
      </c>
      <c r="L99" s="38">
        <v>0</v>
      </c>
      <c r="M99" s="39">
        <v>0</v>
      </c>
      <c r="N99" s="40" t="s">
        <v>217</v>
      </c>
    </row>
    <row r="100" spans="1:14" ht="36.200000000000003" customHeight="1" x14ac:dyDescent="0.2">
      <c r="A100" s="41" t="s">
        <v>40</v>
      </c>
      <c r="B100" s="49" t="s">
        <v>355</v>
      </c>
      <c r="C100" s="43" t="s">
        <v>2</v>
      </c>
      <c r="D100" s="50">
        <v>3.05</v>
      </c>
      <c r="E100" s="51">
        <v>100</v>
      </c>
      <c r="F100" s="52">
        <v>0</v>
      </c>
      <c r="G100" s="53">
        <v>0</v>
      </c>
      <c r="H100" s="54">
        <v>0</v>
      </c>
      <c r="I100" s="54">
        <v>0</v>
      </c>
      <c r="J100" s="55">
        <v>0</v>
      </c>
      <c r="K100" s="56">
        <v>0</v>
      </c>
      <c r="L100" s="56">
        <v>0</v>
      </c>
      <c r="M100" s="57">
        <v>0</v>
      </c>
      <c r="N100" s="44" t="s">
        <v>217</v>
      </c>
    </row>
  </sheetData>
  <mergeCells count="24">
    <mergeCell ref="C1:M1"/>
    <mergeCell ref="A5:C5"/>
    <mergeCell ref="E5:N5"/>
    <mergeCell ref="A6:A7"/>
    <mergeCell ref="N6:N7"/>
    <mergeCell ref="B7:C7"/>
    <mergeCell ref="A19:A20"/>
    <mergeCell ref="N19:N20"/>
    <mergeCell ref="B20:C20"/>
    <mergeCell ref="A23:A24"/>
    <mergeCell ref="N23:N24"/>
    <mergeCell ref="B24:C24"/>
    <mergeCell ref="A52:A53"/>
    <mergeCell ref="N52:N53"/>
    <mergeCell ref="B53:C53"/>
    <mergeCell ref="A58:A59"/>
    <mergeCell ref="N58:N59"/>
    <mergeCell ref="B59:C59"/>
    <mergeCell ref="A89:A90"/>
    <mergeCell ref="N89:N90"/>
    <mergeCell ref="B90:C90"/>
    <mergeCell ref="A92:A93"/>
    <mergeCell ref="N92:N93"/>
    <mergeCell ref="B93:C93"/>
  </mergeCells>
  <pageMargins left="0" right="0" top="0" bottom="0" header="0" footer="0"/>
  <pageSetup paperSize="0" fitToHeight="0" orientation="landscape"/>
  <rowBreaks count="5" manualBreakCount="5">
    <brk id="17" max="16383" man="1"/>
    <brk id="35" max="8" man="1"/>
    <brk id="51" max="8" man="1"/>
    <brk id="69" max="8" man="1"/>
    <brk id="86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51"/>
  <sheetViews>
    <sheetView workbookViewId="0"/>
  </sheetViews>
  <sheetFormatPr defaultRowHeight="12.75" x14ac:dyDescent="0.2"/>
  <cols>
    <col min="1" max="1" width="4" customWidth="1"/>
    <col min="2" max="2" width="50.5703125" customWidth="1"/>
    <col min="3" max="5" width="8.5703125" customWidth="1"/>
    <col min="6" max="6" width="7" customWidth="1"/>
    <col min="7" max="7" width="6" customWidth="1"/>
    <col min="8" max="8" width="7" customWidth="1"/>
    <col min="9" max="9" width="5.140625" customWidth="1"/>
    <col min="10" max="10" width="5" customWidth="1"/>
    <col min="11" max="11" width="9.5703125" customWidth="1"/>
    <col min="12" max="13" width="8.5703125" customWidth="1"/>
    <col min="14" max="14" width="9.140625" customWidth="1"/>
  </cols>
  <sheetData>
    <row r="1" spans="1:14" ht="49.5" customHeight="1" x14ac:dyDescent="0.2">
      <c r="A1" s="3"/>
      <c r="B1" s="3"/>
      <c r="C1" s="150" t="s">
        <v>356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3"/>
    </row>
    <row r="2" spans="1:14" ht="52.5" customHeight="1" x14ac:dyDescent="0.2">
      <c r="A2" s="1" t="s">
        <v>0</v>
      </c>
      <c r="B2" s="2" t="s">
        <v>1</v>
      </c>
      <c r="C2" s="2" t="s">
        <v>86</v>
      </c>
      <c r="D2" s="1" t="s">
        <v>87</v>
      </c>
      <c r="E2" s="2" t="s">
        <v>88</v>
      </c>
      <c r="F2" s="1" t="s">
        <v>89</v>
      </c>
      <c r="G2" s="1" t="s">
        <v>90</v>
      </c>
      <c r="H2" s="1" t="s">
        <v>91</v>
      </c>
      <c r="I2" s="2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</row>
    <row r="3" spans="1:14" ht="8.85" customHeight="1" x14ac:dyDescent="0.2">
      <c r="A3" s="4" t="s">
        <v>5</v>
      </c>
      <c r="B3" s="4" t="s">
        <v>6</v>
      </c>
      <c r="C3" s="4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6" t="s">
        <v>15</v>
      </c>
      <c r="L3" s="6" t="s">
        <v>16</v>
      </c>
      <c r="M3" s="6" t="s">
        <v>17</v>
      </c>
      <c r="N3" s="6" t="s">
        <v>18</v>
      </c>
    </row>
    <row r="4" spans="1:14" ht="22.9" customHeight="1" x14ac:dyDescent="0.2">
      <c r="A4" s="7"/>
      <c r="B4" s="8" t="s">
        <v>357</v>
      </c>
      <c r="C4" s="9"/>
      <c r="D4" s="10">
        <v>875.04804000000001</v>
      </c>
      <c r="E4" s="11">
        <v>11388</v>
      </c>
      <c r="F4" s="11">
        <v>0</v>
      </c>
      <c r="G4" s="12">
        <v>0</v>
      </c>
      <c r="H4" s="11">
        <v>0</v>
      </c>
      <c r="I4" s="11">
        <v>0</v>
      </c>
      <c r="J4" s="13">
        <v>0</v>
      </c>
      <c r="K4" s="11">
        <v>0</v>
      </c>
      <c r="L4" s="11">
        <v>0</v>
      </c>
      <c r="M4" s="12">
        <v>0</v>
      </c>
      <c r="N4" s="14"/>
    </row>
    <row r="5" spans="1:14" ht="14.85" customHeight="1" x14ac:dyDescent="0.2">
      <c r="A5" s="151" t="s">
        <v>98</v>
      </c>
      <c r="B5" s="152"/>
      <c r="C5" s="153"/>
      <c r="D5" s="15">
        <v>642.2971</v>
      </c>
      <c r="E5" s="154"/>
      <c r="F5" s="155"/>
      <c r="G5" s="155"/>
      <c r="H5" s="155"/>
      <c r="I5" s="155"/>
      <c r="J5" s="155"/>
      <c r="K5" s="155"/>
      <c r="L5" s="155"/>
      <c r="M5" s="155"/>
      <c r="N5" s="156"/>
    </row>
    <row r="6" spans="1:14" ht="22.9" customHeight="1" x14ac:dyDescent="0.2">
      <c r="A6" s="143"/>
      <c r="B6" s="16" t="s">
        <v>105</v>
      </c>
      <c r="C6" s="17"/>
      <c r="D6" s="18">
        <v>14.032999999999999</v>
      </c>
      <c r="E6" s="19">
        <v>750</v>
      </c>
      <c r="F6" s="19">
        <v>0</v>
      </c>
      <c r="G6" s="20">
        <v>0</v>
      </c>
      <c r="H6" s="19">
        <v>0</v>
      </c>
      <c r="I6" s="19">
        <v>0</v>
      </c>
      <c r="J6" s="21">
        <v>0</v>
      </c>
      <c r="K6" s="19">
        <v>0</v>
      </c>
      <c r="L6" s="19">
        <v>0</v>
      </c>
      <c r="M6" s="22">
        <v>0</v>
      </c>
      <c r="N6" s="149"/>
    </row>
    <row r="7" spans="1:14" ht="14.85" customHeight="1" x14ac:dyDescent="0.2">
      <c r="A7" s="144"/>
      <c r="B7" s="147" t="s">
        <v>100</v>
      </c>
      <c r="C7" s="147"/>
      <c r="D7" s="23">
        <v>0</v>
      </c>
      <c r="E7" s="24">
        <v>0</v>
      </c>
      <c r="F7" s="25">
        <v>0</v>
      </c>
      <c r="G7" s="26">
        <v>0</v>
      </c>
      <c r="H7" s="25">
        <v>0</v>
      </c>
      <c r="I7" s="25">
        <v>0</v>
      </c>
      <c r="J7" s="27">
        <v>0</v>
      </c>
      <c r="K7" s="25">
        <v>0</v>
      </c>
      <c r="L7" s="25">
        <v>0</v>
      </c>
      <c r="M7" s="28">
        <v>0</v>
      </c>
      <c r="N7" s="146"/>
    </row>
    <row r="8" spans="1:14" ht="72.599999999999994" customHeight="1" x14ac:dyDescent="0.2">
      <c r="A8" s="29" t="s">
        <v>5</v>
      </c>
      <c r="B8" s="30" t="s">
        <v>358</v>
      </c>
      <c r="C8" s="31" t="s">
        <v>3</v>
      </c>
      <c r="D8" s="32">
        <v>9.5299999999999994</v>
      </c>
      <c r="E8" s="33">
        <v>750</v>
      </c>
      <c r="F8" s="34">
        <v>0</v>
      </c>
      <c r="G8" s="35">
        <v>0</v>
      </c>
      <c r="H8" s="36">
        <v>0</v>
      </c>
      <c r="I8" s="36">
        <v>0</v>
      </c>
      <c r="J8" s="37">
        <v>0</v>
      </c>
      <c r="K8" s="38">
        <v>0</v>
      </c>
      <c r="L8" s="38">
        <v>0</v>
      </c>
      <c r="M8" s="39">
        <v>0</v>
      </c>
      <c r="N8" s="40" t="s">
        <v>359</v>
      </c>
    </row>
    <row r="9" spans="1:14" ht="36.200000000000003" customHeight="1" x14ac:dyDescent="0.2">
      <c r="A9" s="41" t="s">
        <v>6</v>
      </c>
      <c r="B9" s="42" t="s">
        <v>360</v>
      </c>
      <c r="C9" s="43" t="s">
        <v>3</v>
      </c>
      <c r="D9" s="32">
        <v>4.5</v>
      </c>
      <c r="E9" s="33">
        <v>0</v>
      </c>
      <c r="F9" s="34">
        <v>0</v>
      </c>
      <c r="G9" s="35">
        <v>0</v>
      </c>
      <c r="H9" s="36">
        <v>0</v>
      </c>
      <c r="I9" s="36">
        <v>0</v>
      </c>
      <c r="J9" s="37">
        <v>0</v>
      </c>
      <c r="K9" s="38">
        <v>0</v>
      </c>
      <c r="L9" s="38">
        <v>0</v>
      </c>
      <c r="M9" s="39">
        <v>0</v>
      </c>
      <c r="N9" s="44" t="s">
        <v>359</v>
      </c>
    </row>
    <row r="10" spans="1:14" ht="23.65" customHeight="1" x14ac:dyDescent="0.2">
      <c r="A10" s="143"/>
      <c r="B10" s="16" t="s">
        <v>118</v>
      </c>
      <c r="C10" s="17"/>
      <c r="D10" s="18">
        <v>167.25380000000001</v>
      </c>
      <c r="E10" s="19">
        <v>9210</v>
      </c>
      <c r="F10" s="19">
        <v>0</v>
      </c>
      <c r="G10" s="20">
        <v>0</v>
      </c>
      <c r="H10" s="19">
        <v>0</v>
      </c>
      <c r="I10" s="19">
        <v>0</v>
      </c>
      <c r="J10" s="21">
        <v>0</v>
      </c>
      <c r="K10" s="19">
        <v>0</v>
      </c>
      <c r="L10" s="19">
        <v>0</v>
      </c>
      <c r="M10" s="22">
        <v>0</v>
      </c>
      <c r="N10" s="145"/>
    </row>
    <row r="11" spans="1:14" ht="14.1" customHeight="1" x14ac:dyDescent="0.2">
      <c r="A11" s="144"/>
      <c r="B11" s="147" t="s">
        <v>100</v>
      </c>
      <c r="C11" s="147"/>
      <c r="D11" s="23">
        <v>0</v>
      </c>
      <c r="E11" s="24">
        <v>0</v>
      </c>
      <c r="F11" s="25">
        <v>0</v>
      </c>
      <c r="G11" s="26">
        <v>0</v>
      </c>
      <c r="H11" s="25">
        <v>0</v>
      </c>
      <c r="I11" s="25">
        <v>0</v>
      </c>
      <c r="J11" s="27">
        <v>0</v>
      </c>
      <c r="K11" s="25">
        <v>0</v>
      </c>
      <c r="L11" s="25">
        <v>0</v>
      </c>
      <c r="M11" s="28">
        <v>0</v>
      </c>
      <c r="N11" s="146"/>
    </row>
    <row r="12" spans="1:14" ht="29.65" customHeight="1" x14ac:dyDescent="0.2">
      <c r="A12" s="29" t="s">
        <v>7</v>
      </c>
      <c r="B12" s="30" t="s">
        <v>361</v>
      </c>
      <c r="C12" s="31" t="s">
        <v>3</v>
      </c>
      <c r="D12" s="32">
        <v>7.2</v>
      </c>
      <c r="E12" s="33">
        <v>400</v>
      </c>
      <c r="F12" s="34">
        <v>0</v>
      </c>
      <c r="G12" s="35">
        <v>0</v>
      </c>
      <c r="H12" s="36">
        <v>0</v>
      </c>
      <c r="I12" s="36">
        <v>0</v>
      </c>
      <c r="J12" s="37">
        <v>0</v>
      </c>
      <c r="K12" s="38">
        <v>0</v>
      </c>
      <c r="L12" s="38">
        <v>0</v>
      </c>
      <c r="M12" s="39">
        <v>0</v>
      </c>
      <c r="N12" s="40" t="s">
        <v>362</v>
      </c>
    </row>
    <row r="13" spans="1:14" ht="36.200000000000003" customHeight="1" x14ac:dyDescent="0.2">
      <c r="A13" s="29" t="s">
        <v>8</v>
      </c>
      <c r="B13" s="30" t="s">
        <v>363</v>
      </c>
      <c r="C13" s="31" t="s">
        <v>3</v>
      </c>
      <c r="D13" s="32">
        <v>3.9</v>
      </c>
      <c r="E13" s="33">
        <v>300</v>
      </c>
      <c r="F13" s="34">
        <v>0</v>
      </c>
      <c r="G13" s="35">
        <v>0</v>
      </c>
      <c r="H13" s="36">
        <v>0</v>
      </c>
      <c r="I13" s="36">
        <v>0</v>
      </c>
      <c r="J13" s="37">
        <v>0</v>
      </c>
      <c r="K13" s="38">
        <v>0</v>
      </c>
      <c r="L13" s="38">
        <v>0</v>
      </c>
      <c r="M13" s="39">
        <v>0</v>
      </c>
      <c r="N13" s="40" t="s">
        <v>362</v>
      </c>
    </row>
    <row r="14" spans="1:14" ht="28.9" customHeight="1" x14ac:dyDescent="0.2">
      <c r="A14" s="29" t="s">
        <v>9</v>
      </c>
      <c r="B14" s="30" t="s">
        <v>364</v>
      </c>
      <c r="C14" s="31" t="s">
        <v>3</v>
      </c>
      <c r="D14" s="32">
        <v>7.15</v>
      </c>
      <c r="E14" s="33">
        <v>550</v>
      </c>
      <c r="F14" s="34">
        <v>0</v>
      </c>
      <c r="G14" s="35">
        <v>0</v>
      </c>
      <c r="H14" s="36">
        <v>0</v>
      </c>
      <c r="I14" s="36">
        <v>0</v>
      </c>
      <c r="J14" s="37">
        <v>0</v>
      </c>
      <c r="K14" s="38">
        <v>0</v>
      </c>
      <c r="L14" s="38">
        <v>0</v>
      </c>
      <c r="M14" s="39">
        <v>0</v>
      </c>
      <c r="N14" s="40" t="s">
        <v>362</v>
      </c>
    </row>
    <row r="15" spans="1:14" ht="36.950000000000003" customHeight="1" x14ac:dyDescent="0.2">
      <c r="A15" s="29" t="s">
        <v>10</v>
      </c>
      <c r="B15" s="30" t="s">
        <v>365</v>
      </c>
      <c r="C15" s="31" t="s">
        <v>3</v>
      </c>
      <c r="D15" s="32">
        <v>16.88</v>
      </c>
      <c r="E15" s="33">
        <v>510</v>
      </c>
      <c r="F15" s="34">
        <v>0</v>
      </c>
      <c r="G15" s="35">
        <v>0</v>
      </c>
      <c r="H15" s="36">
        <v>0</v>
      </c>
      <c r="I15" s="36">
        <v>0</v>
      </c>
      <c r="J15" s="37">
        <v>0</v>
      </c>
      <c r="K15" s="38">
        <v>0</v>
      </c>
      <c r="L15" s="38">
        <v>0</v>
      </c>
      <c r="M15" s="39">
        <v>0</v>
      </c>
      <c r="N15" s="40" t="s">
        <v>362</v>
      </c>
    </row>
    <row r="16" spans="1:14" ht="28.9" customHeight="1" x14ac:dyDescent="0.2">
      <c r="A16" s="29" t="s">
        <v>11</v>
      </c>
      <c r="B16" s="30" t="s">
        <v>366</v>
      </c>
      <c r="C16" s="31" t="s">
        <v>3</v>
      </c>
      <c r="D16" s="32">
        <v>6.11</v>
      </c>
      <c r="E16" s="33">
        <v>275</v>
      </c>
      <c r="F16" s="34">
        <v>0</v>
      </c>
      <c r="G16" s="35">
        <v>0</v>
      </c>
      <c r="H16" s="36">
        <v>0</v>
      </c>
      <c r="I16" s="36">
        <v>0</v>
      </c>
      <c r="J16" s="37">
        <v>0</v>
      </c>
      <c r="K16" s="38">
        <v>0</v>
      </c>
      <c r="L16" s="38">
        <v>0</v>
      </c>
      <c r="M16" s="39">
        <v>0</v>
      </c>
      <c r="N16" s="40" t="s">
        <v>359</v>
      </c>
    </row>
    <row r="17" spans="1:14" ht="36.200000000000003" customHeight="1" x14ac:dyDescent="0.2">
      <c r="A17" s="29" t="s">
        <v>12</v>
      </c>
      <c r="B17" s="30" t="s">
        <v>367</v>
      </c>
      <c r="C17" s="31" t="s">
        <v>3</v>
      </c>
      <c r="D17" s="32">
        <v>3.01</v>
      </c>
      <c r="E17" s="33">
        <v>200</v>
      </c>
      <c r="F17" s="34">
        <v>0</v>
      </c>
      <c r="G17" s="35">
        <v>0</v>
      </c>
      <c r="H17" s="36">
        <v>0</v>
      </c>
      <c r="I17" s="36">
        <v>0</v>
      </c>
      <c r="J17" s="37">
        <v>0</v>
      </c>
      <c r="K17" s="38">
        <v>0</v>
      </c>
      <c r="L17" s="38">
        <v>0</v>
      </c>
      <c r="M17" s="39">
        <v>0</v>
      </c>
      <c r="N17" s="40" t="s">
        <v>359</v>
      </c>
    </row>
    <row r="18" spans="1:14" ht="36.200000000000003" customHeight="1" x14ac:dyDescent="0.2">
      <c r="A18" s="29" t="s">
        <v>13</v>
      </c>
      <c r="B18" s="30" t="s">
        <v>368</v>
      </c>
      <c r="C18" s="31" t="s">
        <v>3</v>
      </c>
      <c r="D18" s="32">
        <v>4.55</v>
      </c>
      <c r="E18" s="33">
        <v>350</v>
      </c>
      <c r="F18" s="34">
        <v>0</v>
      </c>
      <c r="G18" s="35">
        <v>0</v>
      </c>
      <c r="H18" s="36">
        <v>0</v>
      </c>
      <c r="I18" s="36">
        <v>0</v>
      </c>
      <c r="J18" s="37">
        <v>0</v>
      </c>
      <c r="K18" s="38">
        <v>0</v>
      </c>
      <c r="L18" s="38">
        <v>0</v>
      </c>
      <c r="M18" s="39">
        <v>0</v>
      </c>
      <c r="N18" s="40" t="s">
        <v>359</v>
      </c>
    </row>
    <row r="19" spans="1:14" ht="29.65" customHeight="1" x14ac:dyDescent="0.2">
      <c r="A19" s="29" t="s">
        <v>14</v>
      </c>
      <c r="B19" s="30" t="s">
        <v>369</v>
      </c>
      <c r="C19" s="31" t="s">
        <v>3</v>
      </c>
      <c r="D19" s="32">
        <v>5.0199999999999996</v>
      </c>
      <c r="E19" s="33">
        <v>350</v>
      </c>
      <c r="F19" s="34">
        <v>0</v>
      </c>
      <c r="G19" s="35">
        <v>0</v>
      </c>
      <c r="H19" s="36">
        <v>0</v>
      </c>
      <c r="I19" s="36">
        <v>0</v>
      </c>
      <c r="J19" s="37">
        <v>0</v>
      </c>
      <c r="K19" s="38">
        <v>0</v>
      </c>
      <c r="L19" s="38">
        <v>0</v>
      </c>
      <c r="M19" s="39">
        <v>0</v>
      </c>
      <c r="N19" s="40" t="s">
        <v>359</v>
      </c>
    </row>
    <row r="20" spans="1:14" ht="28.9" customHeight="1" x14ac:dyDescent="0.2">
      <c r="A20" s="29" t="s">
        <v>15</v>
      </c>
      <c r="B20" s="30" t="s">
        <v>370</v>
      </c>
      <c r="C20" s="31" t="s">
        <v>3</v>
      </c>
      <c r="D20" s="32">
        <v>9.6</v>
      </c>
      <c r="E20" s="33">
        <v>550</v>
      </c>
      <c r="F20" s="34">
        <v>0</v>
      </c>
      <c r="G20" s="35">
        <v>0</v>
      </c>
      <c r="H20" s="36">
        <v>0</v>
      </c>
      <c r="I20" s="36">
        <v>0</v>
      </c>
      <c r="J20" s="37">
        <v>0</v>
      </c>
      <c r="K20" s="38">
        <v>0</v>
      </c>
      <c r="L20" s="38">
        <v>0</v>
      </c>
      <c r="M20" s="39">
        <v>0</v>
      </c>
      <c r="N20" s="40" t="s">
        <v>359</v>
      </c>
    </row>
    <row r="21" spans="1:14" ht="28.9" customHeight="1" x14ac:dyDescent="0.2">
      <c r="A21" s="29" t="s">
        <v>16</v>
      </c>
      <c r="B21" s="30" t="s">
        <v>371</v>
      </c>
      <c r="C21" s="31" t="s">
        <v>3</v>
      </c>
      <c r="D21" s="32">
        <v>17.190000000000001</v>
      </c>
      <c r="E21" s="33">
        <v>1200</v>
      </c>
      <c r="F21" s="34">
        <v>0</v>
      </c>
      <c r="G21" s="35">
        <v>0</v>
      </c>
      <c r="H21" s="36">
        <v>0</v>
      </c>
      <c r="I21" s="36">
        <v>0</v>
      </c>
      <c r="J21" s="37">
        <v>0</v>
      </c>
      <c r="K21" s="38">
        <v>0</v>
      </c>
      <c r="L21" s="38">
        <v>0</v>
      </c>
      <c r="M21" s="39">
        <v>0</v>
      </c>
      <c r="N21" s="40" t="s">
        <v>359</v>
      </c>
    </row>
    <row r="22" spans="1:14" ht="29.65" customHeight="1" x14ac:dyDescent="0.2">
      <c r="A22" s="29" t="s">
        <v>17</v>
      </c>
      <c r="B22" s="30" t="s">
        <v>372</v>
      </c>
      <c r="C22" s="31" t="s">
        <v>3</v>
      </c>
      <c r="D22" s="32">
        <v>16.829999999999998</v>
      </c>
      <c r="E22" s="33">
        <v>1150</v>
      </c>
      <c r="F22" s="34">
        <v>0</v>
      </c>
      <c r="G22" s="35">
        <v>0</v>
      </c>
      <c r="H22" s="36">
        <v>0</v>
      </c>
      <c r="I22" s="36">
        <v>0</v>
      </c>
      <c r="J22" s="37">
        <v>0</v>
      </c>
      <c r="K22" s="38">
        <v>0</v>
      </c>
      <c r="L22" s="38">
        <v>0</v>
      </c>
      <c r="M22" s="39">
        <v>0</v>
      </c>
      <c r="N22" s="40" t="s">
        <v>359</v>
      </c>
    </row>
    <row r="23" spans="1:14" ht="36.200000000000003" customHeight="1" x14ac:dyDescent="0.2">
      <c r="A23" s="29" t="s">
        <v>18</v>
      </c>
      <c r="B23" s="30" t="s">
        <v>373</v>
      </c>
      <c r="C23" s="31" t="s">
        <v>3</v>
      </c>
      <c r="D23" s="32">
        <v>6.7</v>
      </c>
      <c r="E23" s="33">
        <v>400</v>
      </c>
      <c r="F23" s="34">
        <v>0</v>
      </c>
      <c r="G23" s="35">
        <v>0</v>
      </c>
      <c r="H23" s="36">
        <v>0</v>
      </c>
      <c r="I23" s="36">
        <v>0</v>
      </c>
      <c r="J23" s="37">
        <v>0</v>
      </c>
      <c r="K23" s="38">
        <v>0</v>
      </c>
      <c r="L23" s="38">
        <v>0</v>
      </c>
      <c r="M23" s="39">
        <v>0</v>
      </c>
      <c r="N23" s="40" t="s">
        <v>359</v>
      </c>
    </row>
    <row r="24" spans="1:14" ht="28.9" customHeight="1" x14ac:dyDescent="0.2">
      <c r="A24" s="29" t="s">
        <v>19</v>
      </c>
      <c r="B24" s="30" t="s">
        <v>374</v>
      </c>
      <c r="C24" s="31" t="s">
        <v>3</v>
      </c>
      <c r="D24" s="32">
        <v>5.0199999999999996</v>
      </c>
      <c r="E24" s="33">
        <v>350</v>
      </c>
      <c r="F24" s="34">
        <v>0</v>
      </c>
      <c r="G24" s="35">
        <v>0</v>
      </c>
      <c r="H24" s="36">
        <v>0</v>
      </c>
      <c r="I24" s="36">
        <v>0</v>
      </c>
      <c r="J24" s="37">
        <v>0</v>
      </c>
      <c r="K24" s="38">
        <v>0</v>
      </c>
      <c r="L24" s="38">
        <v>0</v>
      </c>
      <c r="M24" s="39">
        <v>0</v>
      </c>
      <c r="N24" s="40" t="s">
        <v>359</v>
      </c>
    </row>
    <row r="25" spans="1:14" ht="29.65" customHeight="1" x14ac:dyDescent="0.2">
      <c r="A25" s="29" t="s">
        <v>20</v>
      </c>
      <c r="B25" s="30" t="s">
        <v>375</v>
      </c>
      <c r="C25" s="31" t="s">
        <v>3</v>
      </c>
      <c r="D25" s="32">
        <v>6.11</v>
      </c>
      <c r="E25" s="33">
        <v>0</v>
      </c>
      <c r="F25" s="34">
        <v>0</v>
      </c>
      <c r="G25" s="35">
        <v>0</v>
      </c>
      <c r="H25" s="36">
        <v>0</v>
      </c>
      <c r="I25" s="36">
        <v>0</v>
      </c>
      <c r="J25" s="37">
        <v>0</v>
      </c>
      <c r="K25" s="38">
        <v>0</v>
      </c>
      <c r="L25" s="38">
        <v>0</v>
      </c>
      <c r="M25" s="39">
        <v>0</v>
      </c>
      <c r="N25" s="40" t="s">
        <v>359</v>
      </c>
    </row>
    <row r="26" spans="1:14" ht="45.2" customHeight="1" x14ac:dyDescent="0.2">
      <c r="A26" s="29" t="s">
        <v>21</v>
      </c>
      <c r="B26" s="30" t="s">
        <v>376</v>
      </c>
      <c r="C26" s="31" t="s">
        <v>3</v>
      </c>
      <c r="D26" s="32">
        <v>5.6</v>
      </c>
      <c r="E26" s="33">
        <v>350</v>
      </c>
      <c r="F26" s="34">
        <v>0</v>
      </c>
      <c r="G26" s="35">
        <v>0</v>
      </c>
      <c r="H26" s="36">
        <v>0</v>
      </c>
      <c r="I26" s="36">
        <v>0</v>
      </c>
      <c r="J26" s="37">
        <v>0</v>
      </c>
      <c r="K26" s="38">
        <v>0</v>
      </c>
      <c r="L26" s="38">
        <v>0</v>
      </c>
      <c r="M26" s="39">
        <v>0</v>
      </c>
      <c r="N26" s="40" t="s">
        <v>359</v>
      </c>
    </row>
    <row r="27" spans="1:14" ht="29.65" customHeight="1" x14ac:dyDescent="0.2">
      <c r="A27" s="29" t="s">
        <v>22</v>
      </c>
      <c r="B27" s="30" t="s">
        <v>377</v>
      </c>
      <c r="C27" s="31" t="s">
        <v>3</v>
      </c>
      <c r="D27" s="32">
        <v>6.67</v>
      </c>
      <c r="E27" s="33">
        <v>300</v>
      </c>
      <c r="F27" s="34">
        <v>0</v>
      </c>
      <c r="G27" s="35">
        <v>0</v>
      </c>
      <c r="H27" s="36">
        <v>0</v>
      </c>
      <c r="I27" s="36">
        <v>0</v>
      </c>
      <c r="J27" s="37">
        <v>0</v>
      </c>
      <c r="K27" s="38">
        <v>0</v>
      </c>
      <c r="L27" s="38">
        <v>0</v>
      </c>
      <c r="M27" s="39">
        <v>0</v>
      </c>
      <c r="N27" s="40" t="s">
        <v>359</v>
      </c>
    </row>
    <row r="28" spans="1:14" ht="36.200000000000003" customHeight="1" x14ac:dyDescent="0.2">
      <c r="A28" s="29" t="s">
        <v>23</v>
      </c>
      <c r="B28" s="30" t="s">
        <v>378</v>
      </c>
      <c r="C28" s="31" t="s">
        <v>3</v>
      </c>
      <c r="D28" s="32">
        <v>5.0199999999999996</v>
      </c>
      <c r="E28" s="33">
        <v>350</v>
      </c>
      <c r="F28" s="34">
        <v>0</v>
      </c>
      <c r="G28" s="35">
        <v>0</v>
      </c>
      <c r="H28" s="36">
        <v>0</v>
      </c>
      <c r="I28" s="36">
        <v>0</v>
      </c>
      <c r="J28" s="37">
        <v>0</v>
      </c>
      <c r="K28" s="38">
        <v>0</v>
      </c>
      <c r="L28" s="38">
        <v>0</v>
      </c>
      <c r="M28" s="39">
        <v>0</v>
      </c>
      <c r="N28" s="40" t="s">
        <v>359</v>
      </c>
    </row>
    <row r="29" spans="1:14" ht="36.200000000000003" customHeight="1" x14ac:dyDescent="0.2">
      <c r="A29" s="29" t="s">
        <v>24</v>
      </c>
      <c r="B29" s="30" t="s">
        <v>379</v>
      </c>
      <c r="C29" s="31" t="s">
        <v>3</v>
      </c>
      <c r="D29" s="32">
        <v>10.73</v>
      </c>
      <c r="E29" s="33">
        <v>825</v>
      </c>
      <c r="F29" s="34">
        <v>0</v>
      </c>
      <c r="G29" s="35">
        <v>0</v>
      </c>
      <c r="H29" s="36">
        <v>0</v>
      </c>
      <c r="I29" s="36">
        <v>0</v>
      </c>
      <c r="J29" s="37">
        <v>0</v>
      </c>
      <c r="K29" s="38">
        <v>0</v>
      </c>
      <c r="L29" s="38">
        <v>0</v>
      </c>
      <c r="M29" s="39">
        <v>0</v>
      </c>
      <c r="N29" s="40" t="s">
        <v>359</v>
      </c>
    </row>
    <row r="30" spans="1:14" ht="28.9" customHeight="1" x14ac:dyDescent="0.2">
      <c r="A30" s="29" t="s">
        <v>25</v>
      </c>
      <c r="B30" s="30" t="s">
        <v>380</v>
      </c>
      <c r="C30" s="31" t="s">
        <v>3</v>
      </c>
      <c r="D30" s="32">
        <v>2.16</v>
      </c>
      <c r="E30" s="33">
        <v>0</v>
      </c>
      <c r="F30" s="34">
        <v>0</v>
      </c>
      <c r="G30" s="35">
        <v>0</v>
      </c>
      <c r="H30" s="36">
        <v>0</v>
      </c>
      <c r="I30" s="36">
        <v>0</v>
      </c>
      <c r="J30" s="37">
        <v>0</v>
      </c>
      <c r="K30" s="38">
        <v>0</v>
      </c>
      <c r="L30" s="38">
        <v>0</v>
      </c>
      <c r="M30" s="39">
        <v>0</v>
      </c>
      <c r="N30" s="40" t="s">
        <v>359</v>
      </c>
    </row>
    <row r="31" spans="1:14" ht="36.950000000000003" customHeight="1" x14ac:dyDescent="0.2">
      <c r="A31" s="29" t="s">
        <v>26</v>
      </c>
      <c r="B31" s="30" t="s">
        <v>381</v>
      </c>
      <c r="C31" s="31" t="s">
        <v>3</v>
      </c>
      <c r="D31" s="32">
        <v>5.2</v>
      </c>
      <c r="E31" s="33">
        <v>400</v>
      </c>
      <c r="F31" s="34">
        <v>0</v>
      </c>
      <c r="G31" s="35">
        <v>0</v>
      </c>
      <c r="H31" s="36">
        <v>0</v>
      </c>
      <c r="I31" s="36">
        <v>0</v>
      </c>
      <c r="J31" s="37">
        <v>0</v>
      </c>
      <c r="K31" s="38">
        <v>0</v>
      </c>
      <c r="L31" s="38">
        <v>0</v>
      </c>
      <c r="M31" s="39">
        <v>0</v>
      </c>
      <c r="N31" s="40" t="s">
        <v>359</v>
      </c>
    </row>
    <row r="32" spans="1:14" ht="36.200000000000003" customHeight="1" x14ac:dyDescent="0.2">
      <c r="A32" s="29" t="s">
        <v>27</v>
      </c>
      <c r="B32" s="30" t="s">
        <v>382</v>
      </c>
      <c r="C32" s="31" t="s">
        <v>3</v>
      </c>
      <c r="D32" s="32">
        <v>5.2</v>
      </c>
      <c r="E32" s="33">
        <v>400</v>
      </c>
      <c r="F32" s="34">
        <v>0</v>
      </c>
      <c r="G32" s="35">
        <v>0</v>
      </c>
      <c r="H32" s="36">
        <v>0</v>
      </c>
      <c r="I32" s="36">
        <v>0</v>
      </c>
      <c r="J32" s="37">
        <v>0</v>
      </c>
      <c r="K32" s="38">
        <v>0</v>
      </c>
      <c r="L32" s="38">
        <v>0</v>
      </c>
      <c r="M32" s="39">
        <v>0</v>
      </c>
      <c r="N32" s="40" t="s">
        <v>359</v>
      </c>
    </row>
    <row r="33" spans="1:14" ht="36.200000000000003" customHeight="1" x14ac:dyDescent="0.2">
      <c r="A33" s="41" t="s">
        <v>28</v>
      </c>
      <c r="B33" s="42" t="s">
        <v>383</v>
      </c>
      <c r="C33" s="43" t="s">
        <v>3</v>
      </c>
      <c r="D33" s="32">
        <v>11.4</v>
      </c>
      <c r="E33" s="33">
        <v>0</v>
      </c>
      <c r="F33" s="34">
        <v>0</v>
      </c>
      <c r="G33" s="35">
        <v>0</v>
      </c>
      <c r="H33" s="36">
        <v>0</v>
      </c>
      <c r="I33" s="36">
        <v>0</v>
      </c>
      <c r="J33" s="37">
        <v>0</v>
      </c>
      <c r="K33" s="38">
        <v>0</v>
      </c>
      <c r="L33" s="38">
        <v>0</v>
      </c>
      <c r="M33" s="39">
        <v>0</v>
      </c>
      <c r="N33" s="44" t="s">
        <v>359</v>
      </c>
    </row>
    <row r="34" spans="1:14" ht="23.65" customHeight="1" x14ac:dyDescent="0.2">
      <c r="A34" s="143"/>
      <c r="B34" s="16" t="s">
        <v>43</v>
      </c>
      <c r="C34" s="17"/>
      <c r="D34" s="18">
        <v>628.84094000000005</v>
      </c>
      <c r="E34" s="19">
        <v>396.09</v>
      </c>
      <c r="F34" s="19">
        <v>0</v>
      </c>
      <c r="G34" s="20">
        <v>0</v>
      </c>
      <c r="H34" s="19">
        <v>0</v>
      </c>
      <c r="I34" s="19">
        <v>0</v>
      </c>
      <c r="J34" s="21">
        <v>0</v>
      </c>
      <c r="K34" s="19">
        <v>0</v>
      </c>
      <c r="L34" s="19">
        <v>0</v>
      </c>
      <c r="M34" s="22">
        <v>0</v>
      </c>
      <c r="N34" s="145"/>
    </row>
    <row r="35" spans="1:14" ht="14.1" customHeight="1" x14ac:dyDescent="0.2">
      <c r="A35" s="144"/>
      <c r="B35" s="147" t="s">
        <v>100</v>
      </c>
      <c r="C35" s="147"/>
      <c r="D35" s="23">
        <v>0</v>
      </c>
      <c r="E35" s="24">
        <v>0</v>
      </c>
      <c r="F35" s="25">
        <v>0</v>
      </c>
      <c r="G35" s="26">
        <v>0</v>
      </c>
      <c r="H35" s="25">
        <v>0</v>
      </c>
      <c r="I35" s="25">
        <v>0</v>
      </c>
      <c r="J35" s="27">
        <v>0</v>
      </c>
      <c r="K35" s="25">
        <v>0</v>
      </c>
      <c r="L35" s="25">
        <v>0</v>
      </c>
      <c r="M35" s="28">
        <v>0</v>
      </c>
      <c r="N35" s="146"/>
    </row>
    <row r="36" spans="1:14" ht="36.200000000000003" customHeight="1" x14ac:dyDescent="0.2">
      <c r="A36" s="29" t="s">
        <v>29</v>
      </c>
      <c r="B36" s="30" t="s">
        <v>384</v>
      </c>
      <c r="C36" s="31" t="s">
        <v>3</v>
      </c>
      <c r="D36" s="32" t="s">
        <v>385</v>
      </c>
      <c r="E36" s="33" t="s">
        <v>386</v>
      </c>
      <c r="F36" s="34">
        <v>0</v>
      </c>
      <c r="G36" s="35">
        <v>0</v>
      </c>
      <c r="H36" s="36">
        <v>0</v>
      </c>
      <c r="I36" s="36">
        <v>0</v>
      </c>
      <c r="J36" s="37">
        <v>0</v>
      </c>
      <c r="K36" s="38">
        <v>0</v>
      </c>
      <c r="L36" s="38">
        <v>0</v>
      </c>
      <c r="M36" s="39">
        <v>0</v>
      </c>
      <c r="N36" s="40" t="s">
        <v>362</v>
      </c>
    </row>
    <row r="37" spans="1:14" ht="54.75" customHeight="1" x14ac:dyDescent="0.2">
      <c r="A37" s="29" t="s">
        <v>30</v>
      </c>
      <c r="B37" s="30" t="s">
        <v>387</v>
      </c>
      <c r="C37" s="31" t="s">
        <v>3</v>
      </c>
      <c r="D37" s="32" t="s">
        <v>388</v>
      </c>
      <c r="E37" s="33" t="s">
        <v>389</v>
      </c>
      <c r="F37" s="34">
        <v>0</v>
      </c>
      <c r="G37" s="35">
        <v>0</v>
      </c>
      <c r="H37" s="36">
        <v>0</v>
      </c>
      <c r="I37" s="36">
        <v>0</v>
      </c>
      <c r="J37" s="37">
        <v>0</v>
      </c>
      <c r="K37" s="38">
        <v>0</v>
      </c>
      <c r="L37" s="38">
        <v>0</v>
      </c>
      <c r="M37" s="39">
        <v>0</v>
      </c>
      <c r="N37" s="40" t="s">
        <v>359</v>
      </c>
    </row>
    <row r="38" spans="1:14" ht="45.2" customHeight="1" x14ac:dyDescent="0.2">
      <c r="A38" s="29" t="s">
        <v>31</v>
      </c>
      <c r="B38" s="30" t="s">
        <v>390</v>
      </c>
      <c r="C38" s="31" t="s">
        <v>3</v>
      </c>
      <c r="D38" s="32" t="s">
        <v>391</v>
      </c>
      <c r="E38" s="33" t="s">
        <v>392</v>
      </c>
      <c r="F38" s="34">
        <v>0</v>
      </c>
      <c r="G38" s="35">
        <v>0</v>
      </c>
      <c r="H38" s="36">
        <v>0</v>
      </c>
      <c r="I38" s="36">
        <v>0</v>
      </c>
      <c r="J38" s="37">
        <v>0</v>
      </c>
      <c r="K38" s="38">
        <v>0</v>
      </c>
      <c r="L38" s="38">
        <v>0</v>
      </c>
      <c r="M38" s="39">
        <v>0</v>
      </c>
      <c r="N38" s="40" t="s">
        <v>359</v>
      </c>
    </row>
    <row r="39" spans="1:14" ht="36.950000000000003" customHeight="1" x14ac:dyDescent="0.2">
      <c r="A39" s="29" t="s">
        <v>32</v>
      </c>
      <c r="B39" s="30" t="s">
        <v>393</v>
      </c>
      <c r="C39" s="31" t="s">
        <v>3</v>
      </c>
      <c r="D39" s="32" t="s">
        <v>394</v>
      </c>
      <c r="E39" s="33" t="s">
        <v>395</v>
      </c>
      <c r="F39" s="34">
        <v>0</v>
      </c>
      <c r="G39" s="35">
        <v>0</v>
      </c>
      <c r="H39" s="36">
        <v>0</v>
      </c>
      <c r="I39" s="36">
        <v>0</v>
      </c>
      <c r="J39" s="37">
        <v>0</v>
      </c>
      <c r="K39" s="38">
        <v>0</v>
      </c>
      <c r="L39" s="38">
        <v>0</v>
      </c>
      <c r="M39" s="39">
        <v>0</v>
      </c>
      <c r="N39" s="40" t="s">
        <v>359</v>
      </c>
    </row>
    <row r="40" spans="1:14" ht="54" customHeight="1" x14ac:dyDescent="0.2">
      <c r="A40" s="29" t="s">
        <v>33</v>
      </c>
      <c r="B40" s="30" t="s">
        <v>396</v>
      </c>
      <c r="C40" s="31" t="s">
        <v>3</v>
      </c>
      <c r="D40" s="32" t="s">
        <v>397</v>
      </c>
      <c r="E40" s="33" t="s">
        <v>398</v>
      </c>
      <c r="F40" s="34">
        <v>0</v>
      </c>
      <c r="G40" s="35">
        <v>0</v>
      </c>
      <c r="H40" s="36">
        <v>0</v>
      </c>
      <c r="I40" s="36">
        <v>0</v>
      </c>
      <c r="J40" s="37">
        <v>0</v>
      </c>
      <c r="K40" s="38">
        <v>0</v>
      </c>
      <c r="L40" s="38">
        <v>0</v>
      </c>
      <c r="M40" s="39">
        <v>0</v>
      </c>
      <c r="N40" s="40" t="s">
        <v>359</v>
      </c>
    </row>
    <row r="41" spans="1:14" ht="36.200000000000003" customHeight="1" x14ac:dyDescent="0.2">
      <c r="A41" s="29" t="s">
        <v>34</v>
      </c>
      <c r="B41" s="30" t="s">
        <v>399</v>
      </c>
      <c r="C41" s="31" t="s">
        <v>3</v>
      </c>
      <c r="D41" s="32" t="s">
        <v>400</v>
      </c>
      <c r="E41" s="33" t="s">
        <v>401</v>
      </c>
      <c r="F41" s="34">
        <v>0</v>
      </c>
      <c r="G41" s="35">
        <v>0</v>
      </c>
      <c r="H41" s="36">
        <v>0</v>
      </c>
      <c r="I41" s="36">
        <v>0</v>
      </c>
      <c r="J41" s="37">
        <v>0</v>
      </c>
      <c r="K41" s="38">
        <v>0</v>
      </c>
      <c r="L41" s="38">
        <v>0</v>
      </c>
      <c r="M41" s="39">
        <v>0</v>
      </c>
      <c r="N41" s="40" t="s">
        <v>359</v>
      </c>
    </row>
    <row r="42" spans="1:14" ht="29.65" customHeight="1" x14ac:dyDescent="0.2">
      <c r="A42" s="29" t="s">
        <v>35</v>
      </c>
      <c r="B42" s="30" t="s">
        <v>402</v>
      </c>
      <c r="C42" s="31" t="s">
        <v>3</v>
      </c>
      <c r="D42" s="32" t="s">
        <v>403</v>
      </c>
      <c r="E42" s="33" t="s">
        <v>404</v>
      </c>
      <c r="F42" s="34">
        <v>0</v>
      </c>
      <c r="G42" s="35">
        <v>0</v>
      </c>
      <c r="H42" s="36">
        <v>0</v>
      </c>
      <c r="I42" s="36">
        <v>0</v>
      </c>
      <c r="J42" s="37">
        <v>0</v>
      </c>
      <c r="K42" s="38">
        <v>0</v>
      </c>
      <c r="L42" s="38">
        <v>0</v>
      </c>
      <c r="M42" s="39">
        <v>0</v>
      </c>
      <c r="N42" s="40" t="s">
        <v>359</v>
      </c>
    </row>
    <row r="43" spans="1:14" ht="36.200000000000003" customHeight="1" x14ac:dyDescent="0.2">
      <c r="A43" s="29" t="s">
        <v>36</v>
      </c>
      <c r="B43" s="30" t="s">
        <v>405</v>
      </c>
      <c r="C43" s="31" t="s">
        <v>3</v>
      </c>
      <c r="D43" s="32" t="s">
        <v>406</v>
      </c>
      <c r="E43" s="33" t="s">
        <v>407</v>
      </c>
      <c r="F43" s="34">
        <v>0</v>
      </c>
      <c r="G43" s="35">
        <v>0</v>
      </c>
      <c r="H43" s="36">
        <v>0</v>
      </c>
      <c r="I43" s="36">
        <v>0</v>
      </c>
      <c r="J43" s="37">
        <v>0</v>
      </c>
      <c r="K43" s="38">
        <v>0</v>
      </c>
      <c r="L43" s="38">
        <v>0</v>
      </c>
      <c r="M43" s="39">
        <v>0</v>
      </c>
      <c r="N43" s="40" t="s">
        <v>359</v>
      </c>
    </row>
    <row r="44" spans="1:14" ht="36.200000000000003" customHeight="1" x14ac:dyDescent="0.2">
      <c r="A44" s="41" t="s">
        <v>37</v>
      </c>
      <c r="B44" s="42" t="s">
        <v>408</v>
      </c>
      <c r="C44" s="43" t="s">
        <v>3</v>
      </c>
      <c r="D44" s="32" t="s">
        <v>409</v>
      </c>
      <c r="E44" s="33" t="s">
        <v>410</v>
      </c>
      <c r="F44" s="34">
        <v>0</v>
      </c>
      <c r="G44" s="35">
        <v>0</v>
      </c>
      <c r="H44" s="36">
        <v>0</v>
      </c>
      <c r="I44" s="36">
        <v>0</v>
      </c>
      <c r="J44" s="37">
        <v>0</v>
      </c>
      <c r="K44" s="38">
        <v>0</v>
      </c>
      <c r="L44" s="38">
        <v>0</v>
      </c>
      <c r="M44" s="39">
        <v>0</v>
      </c>
      <c r="N44" s="44" t="s">
        <v>359</v>
      </c>
    </row>
    <row r="45" spans="1:14" ht="23.65" customHeight="1" x14ac:dyDescent="0.2">
      <c r="A45" s="143"/>
      <c r="B45" s="16" t="s">
        <v>411</v>
      </c>
      <c r="C45" s="17"/>
      <c r="D45" s="18">
        <v>4.5202999999999998</v>
      </c>
      <c r="E45" s="19">
        <v>1428</v>
      </c>
      <c r="F45" s="19">
        <v>0</v>
      </c>
      <c r="G45" s="20">
        <v>0</v>
      </c>
      <c r="H45" s="19">
        <v>0</v>
      </c>
      <c r="I45" s="19">
        <v>0</v>
      </c>
      <c r="J45" s="21">
        <v>0</v>
      </c>
      <c r="K45" s="19">
        <v>0</v>
      </c>
      <c r="L45" s="19">
        <v>0</v>
      </c>
      <c r="M45" s="22">
        <v>0</v>
      </c>
      <c r="N45" s="145"/>
    </row>
    <row r="46" spans="1:14" ht="14.1" customHeight="1" x14ac:dyDescent="0.2">
      <c r="A46" s="144"/>
      <c r="B46" s="147" t="s">
        <v>100</v>
      </c>
      <c r="C46" s="147"/>
      <c r="D46" s="23">
        <v>0</v>
      </c>
      <c r="E46" s="24">
        <v>0</v>
      </c>
      <c r="F46" s="25">
        <v>0</v>
      </c>
      <c r="G46" s="26">
        <v>0</v>
      </c>
      <c r="H46" s="25">
        <v>0</v>
      </c>
      <c r="I46" s="25">
        <v>0</v>
      </c>
      <c r="J46" s="27">
        <v>0</v>
      </c>
      <c r="K46" s="25">
        <v>0</v>
      </c>
      <c r="L46" s="25">
        <v>0</v>
      </c>
      <c r="M46" s="28">
        <v>0</v>
      </c>
      <c r="N46" s="146"/>
    </row>
    <row r="47" spans="1:14" ht="45.95" customHeight="1" x14ac:dyDescent="0.2">
      <c r="A47" s="29" t="s">
        <v>38</v>
      </c>
      <c r="B47" s="30" t="s">
        <v>412</v>
      </c>
      <c r="C47" s="31" t="s">
        <v>3</v>
      </c>
      <c r="D47" s="32">
        <v>4.5199999999999996</v>
      </c>
      <c r="E47" s="33">
        <v>1428</v>
      </c>
      <c r="F47" s="34">
        <v>0</v>
      </c>
      <c r="G47" s="35">
        <v>0</v>
      </c>
      <c r="H47" s="36">
        <v>0</v>
      </c>
      <c r="I47" s="36">
        <v>0</v>
      </c>
      <c r="J47" s="37">
        <v>0</v>
      </c>
      <c r="K47" s="38">
        <v>0</v>
      </c>
      <c r="L47" s="38">
        <v>0</v>
      </c>
      <c r="M47" s="39">
        <v>0</v>
      </c>
      <c r="N47" s="40" t="s">
        <v>362</v>
      </c>
    </row>
    <row r="48" spans="1:14" ht="36.200000000000003" customHeight="1" x14ac:dyDescent="0.2">
      <c r="A48" s="41" t="s">
        <v>48</v>
      </c>
      <c r="B48" s="42" t="s">
        <v>413</v>
      </c>
      <c r="C48" s="43" t="s">
        <v>3</v>
      </c>
      <c r="D48" s="32">
        <v>0</v>
      </c>
      <c r="E48" s="33">
        <v>0</v>
      </c>
      <c r="F48" s="34">
        <v>0</v>
      </c>
      <c r="G48" s="35">
        <v>0</v>
      </c>
      <c r="H48" s="36">
        <v>0</v>
      </c>
      <c r="I48" s="36">
        <v>0</v>
      </c>
      <c r="J48" s="37">
        <v>0</v>
      </c>
      <c r="K48" s="38">
        <v>0</v>
      </c>
      <c r="L48" s="38">
        <v>0</v>
      </c>
      <c r="M48" s="39">
        <v>0</v>
      </c>
      <c r="N48" s="44" t="s">
        <v>359</v>
      </c>
    </row>
    <row r="49" spans="1:14" ht="23.65" customHeight="1" x14ac:dyDescent="0.2">
      <c r="A49" s="143"/>
      <c r="B49" s="16" t="s">
        <v>47</v>
      </c>
      <c r="C49" s="17"/>
      <c r="D49" s="18">
        <v>60.4</v>
      </c>
      <c r="E49" s="19">
        <v>0</v>
      </c>
      <c r="F49" s="19">
        <v>0</v>
      </c>
      <c r="G49" s="20">
        <v>0</v>
      </c>
      <c r="H49" s="19">
        <v>0</v>
      </c>
      <c r="I49" s="19">
        <v>0</v>
      </c>
      <c r="J49" s="21">
        <v>0</v>
      </c>
      <c r="K49" s="19">
        <v>0</v>
      </c>
      <c r="L49" s="19">
        <v>0</v>
      </c>
      <c r="M49" s="22">
        <v>0</v>
      </c>
      <c r="N49" s="145"/>
    </row>
    <row r="50" spans="1:14" ht="14.1" customHeight="1" x14ac:dyDescent="0.2">
      <c r="A50" s="144"/>
      <c r="B50" s="147" t="s">
        <v>100</v>
      </c>
      <c r="C50" s="147"/>
      <c r="D50" s="23">
        <v>0</v>
      </c>
      <c r="E50" s="24">
        <v>0</v>
      </c>
      <c r="F50" s="25">
        <v>0</v>
      </c>
      <c r="G50" s="26">
        <v>0</v>
      </c>
      <c r="H50" s="25">
        <v>0</v>
      </c>
      <c r="I50" s="25">
        <v>0</v>
      </c>
      <c r="J50" s="27">
        <v>0</v>
      </c>
      <c r="K50" s="25">
        <v>0</v>
      </c>
      <c r="L50" s="25">
        <v>0</v>
      </c>
      <c r="M50" s="28">
        <v>0</v>
      </c>
      <c r="N50" s="146"/>
    </row>
    <row r="51" spans="1:14" ht="29.65" customHeight="1" x14ac:dyDescent="0.2">
      <c r="A51" s="41" t="s">
        <v>41</v>
      </c>
      <c r="B51" s="49" t="s">
        <v>414</v>
      </c>
      <c r="C51" s="43" t="s">
        <v>3</v>
      </c>
      <c r="D51" s="50">
        <v>60.4</v>
      </c>
      <c r="E51" s="51">
        <v>0</v>
      </c>
      <c r="F51" s="52">
        <v>0</v>
      </c>
      <c r="G51" s="53">
        <v>0</v>
      </c>
      <c r="H51" s="54">
        <v>0</v>
      </c>
      <c r="I51" s="54">
        <v>0</v>
      </c>
      <c r="J51" s="55">
        <v>0</v>
      </c>
      <c r="K51" s="56">
        <v>0</v>
      </c>
      <c r="L51" s="56">
        <v>0</v>
      </c>
      <c r="M51" s="57">
        <v>0</v>
      </c>
      <c r="N51" s="44" t="s">
        <v>362</v>
      </c>
    </row>
  </sheetData>
  <mergeCells count="18">
    <mergeCell ref="C1:M1"/>
    <mergeCell ref="A5:C5"/>
    <mergeCell ref="E5:N5"/>
    <mergeCell ref="A6:A7"/>
    <mergeCell ref="N6:N7"/>
    <mergeCell ref="B7:C7"/>
    <mergeCell ref="A10:A11"/>
    <mergeCell ref="N10:N11"/>
    <mergeCell ref="B11:C11"/>
    <mergeCell ref="A34:A35"/>
    <mergeCell ref="N34:N35"/>
    <mergeCell ref="B35:C35"/>
    <mergeCell ref="A45:A46"/>
    <mergeCell ref="N45:N46"/>
    <mergeCell ref="B46:C46"/>
    <mergeCell ref="A49:A50"/>
    <mergeCell ref="N49:N50"/>
    <mergeCell ref="B50:C50"/>
  </mergeCells>
  <pageMargins left="0" right="0" top="0" bottom="0" header="0" footer="0"/>
  <pageSetup paperSize="0" fitToHeight="0" orientation="landscape"/>
  <rowBreaks count="2" manualBreakCount="2">
    <brk id="19" max="16383" man="1"/>
    <brk id="37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1"/>
  <sheetViews>
    <sheetView workbookViewId="0"/>
  </sheetViews>
  <sheetFormatPr defaultRowHeight="12.75" x14ac:dyDescent="0.2"/>
  <cols>
    <col min="1" max="1" width="4" customWidth="1"/>
    <col min="2" max="2" width="50.5703125" customWidth="1"/>
    <col min="3" max="5" width="8.5703125" customWidth="1"/>
    <col min="6" max="6" width="7" customWidth="1"/>
    <col min="7" max="7" width="6" customWidth="1"/>
    <col min="8" max="8" width="7" customWidth="1"/>
    <col min="9" max="9" width="5.140625" customWidth="1"/>
    <col min="10" max="10" width="5" customWidth="1"/>
    <col min="11" max="11" width="9.5703125" customWidth="1"/>
    <col min="12" max="13" width="8.5703125" customWidth="1"/>
    <col min="14" max="14" width="9.140625" customWidth="1"/>
  </cols>
  <sheetData>
    <row r="1" spans="1:14" ht="49.5" customHeight="1" x14ac:dyDescent="0.2">
      <c r="A1" s="3"/>
      <c r="B1" s="3"/>
      <c r="C1" s="150" t="s">
        <v>415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3"/>
    </row>
    <row r="2" spans="1:14" ht="52.5" customHeight="1" x14ac:dyDescent="0.2">
      <c r="A2" s="1" t="s">
        <v>0</v>
      </c>
      <c r="B2" s="2" t="s">
        <v>1</v>
      </c>
      <c r="C2" s="2" t="s">
        <v>86</v>
      </c>
      <c r="D2" s="1" t="s">
        <v>87</v>
      </c>
      <c r="E2" s="2" t="s">
        <v>88</v>
      </c>
      <c r="F2" s="1" t="s">
        <v>89</v>
      </c>
      <c r="G2" s="1" t="s">
        <v>90</v>
      </c>
      <c r="H2" s="1" t="s">
        <v>91</v>
      </c>
      <c r="I2" s="2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</row>
    <row r="3" spans="1:14" ht="8.85" customHeight="1" x14ac:dyDescent="0.2">
      <c r="A3" s="4" t="s">
        <v>5</v>
      </c>
      <c r="B3" s="4" t="s">
        <v>6</v>
      </c>
      <c r="C3" s="4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6" t="s">
        <v>15</v>
      </c>
      <c r="L3" s="6" t="s">
        <v>16</v>
      </c>
      <c r="M3" s="6" t="s">
        <v>17</v>
      </c>
      <c r="N3" s="6" t="s">
        <v>18</v>
      </c>
    </row>
    <row r="4" spans="1:14" ht="22.9" customHeight="1" x14ac:dyDescent="0.2">
      <c r="A4" s="7"/>
      <c r="B4" s="8" t="s">
        <v>416</v>
      </c>
      <c r="C4" s="9"/>
      <c r="D4" s="10">
        <v>525.39549999999997</v>
      </c>
      <c r="E4" s="11">
        <v>6300</v>
      </c>
      <c r="F4" s="11">
        <v>0</v>
      </c>
      <c r="G4" s="12">
        <v>0</v>
      </c>
      <c r="H4" s="11">
        <v>0</v>
      </c>
      <c r="I4" s="11">
        <v>0</v>
      </c>
      <c r="J4" s="13">
        <v>0</v>
      </c>
      <c r="K4" s="11">
        <v>0</v>
      </c>
      <c r="L4" s="11">
        <v>0</v>
      </c>
      <c r="M4" s="12">
        <v>0</v>
      </c>
      <c r="N4" s="14"/>
    </row>
    <row r="5" spans="1:14" ht="14.85" customHeight="1" x14ac:dyDescent="0.2">
      <c r="A5" s="151" t="s">
        <v>98</v>
      </c>
      <c r="B5" s="152"/>
      <c r="C5" s="153"/>
      <c r="D5" s="15">
        <v>496.89213000000001</v>
      </c>
      <c r="E5" s="154"/>
      <c r="F5" s="155"/>
      <c r="G5" s="155"/>
      <c r="H5" s="155"/>
      <c r="I5" s="155"/>
      <c r="J5" s="155"/>
      <c r="K5" s="155"/>
      <c r="L5" s="155"/>
      <c r="M5" s="155"/>
      <c r="N5" s="156"/>
    </row>
    <row r="6" spans="1:14" ht="22.9" customHeight="1" x14ac:dyDescent="0.2">
      <c r="A6" s="143"/>
      <c r="B6" s="16" t="s">
        <v>118</v>
      </c>
      <c r="C6" s="17"/>
      <c r="D6" s="18">
        <v>94.749129999999994</v>
      </c>
      <c r="E6" s="19">
        <v>6300</v>
      </c>
      <c r="F6" s="19">
        <v>0</v>
      </c>
      <c r="G6" s="20">
        <v>0</v>
      </c>
      <c r="H6" s="19">
        <v>0</v>
      </c>
      <c r="I6" s="19">
        <v>0</v>
      </c>
      <c r="J6" s="21">
        <v>0</v>
      </c>
      <c r="K6" s="19">
        <v>0</v>
      </c>
      <c r="L6" s="19">
        <v>0</v>
      </c>
      <c r="M6" s="22">
        <v>0</v>
      </c>
      <c r="N6" s="149"/>
    </row>
    <row r="7" spans="1:14" ht="14.85" customHeight="1" x14ac:dyDescent="0.2">
      <c r="A7" s="144"/>
      <c r="B7" s="147" t="s">
        <v>100</v>
      </c>
      <c r="C7" s="147"/>
      <c r="D7" s="23">
        <v>0</v>
      </c>
      <c r="E7" s="24">
        <v>0</v>
      </c>
      <c r="F7" s="25">
        <v>0</v>
      </c>
      <c r="G7" s="26">
        <v>0</v>
      </c>
      <c r="H7" s="25">
        <v>0</v>
      </c>
      <c r="I7" s="25">
        <v>0</v>
      </c>
      <c r="J7" s="27">
        <v>0</v>
      </c>
      <c r="K7" s="25">
        <v>0</v>
      </c>
      <c r="L7" s="25">
        <v>0</v>
      </c>
      <c r="M7" s="28">
        <v>0</v>
      </c>
      <c r="N7" s="146"/>
    </row>
    <row r="8" spans="1:14" ht="45.2" customHeight="1" x14ac:dyDescent="0.2">
      <c r="A8" s="29" t="s">
        <v>5</v>
      </c>
      <c r="B8" s="30" t="s">
        <v>417</v>
      </c>
      <c r="C8" s="31" t="s">
        <v>4</v>
      </c>
      <c r="D8" s="32">
        <v>3.9</v>
      </c>
      <c r="E8" s="33">
        <v>300</v>
      </c>
      <c r="F8" s="34">
        <v>0</v>
      </c>
      <c r="G8" s="35">
        <v>0</v>
      </c>
      <c r="H8" s="36">
        <v>0</v>
      </c>
      <c r="I8" s="36">
        <v>0</v>
      </c>
      <c r="J8" s="37">
        <v>0</v>
      </c>
      <c r="K8" s="38">
        <v>0</v>
      </c>
      <c r="L8" s="38">
        <v>0</v>
      </c>
      <c r="M8" s="39">
        <v>0</v>
      </c>
      <c r="N8" s="40" t="s">
        <v>418</v>
      </c>
    </row>
    <row r="9" spans="1:14" ht="63.6" customHeight="1" x14ac:dyDescent="0.2">
      <c r="A9" s="29" t="s">
        <v>6</v>
      </c>
      <c r="B9" s="30" t="s">
        <v>419</v>
      </c>
      <c r="C9" s="31" t="s">
        <v>4</v>
      </c>
      <c r="D9" s="32">
        <v>3.77</v>
      </c>
      <c r="E9" s="33">
        <v>250</v>
      </c>
      <c r="F9" s="34">
        <v>0</v>
      </c>
      <c r="G9" s="35">
        <v>0</v>
      </c>
      <c r="H9" s="36">
        <v>0</v>
      </c>
      <c r="I9" s="36">
        <v>0</v>
      </c>
      <c r="J9" s="37">
        <v>0</v>
      </c>
      <c r="K9" s="38">
        <v>0</v>
      </c>
      <c r="L9" s="38">
        <v>0</v>
      </c>
      <c r="M9" s="39">
        <v>0</v>
      </c>
      <c r="N9" s="40" t="s">
        <v>418</v>
      </c>
    </row>
    <row r="10" spans="1:14" ht="36.200000000000003" customHeight="1" x14ac:dyDescent="0.2">
      <c r="A10" s="29" t="s">
        <v>7</v>
      </c>
      <c r="B10" s="30" t="s">
        <v>420</v>
      </c>
      <c r="C10" s="31" t="s">
        <v>4</v>
      </c>
      <c r="D10" s="32">
        <v>5.0199999999999996</v>
      </c>
      <c r="E10" s="33">
        <v>350</v>
      </c>
      <c r="F10" s="34">
        <v>0</v>
      </c>
      <c r="G10" s="35">
        <v>0</v>
      </c>
      <c r="H10" s="36">
        <v>0</v>
      </c>
      <c r="I10" s="36">
        <v>0</v>
      </c>
      <c r="J10" s="37">
        <v>0</v>
      </c>
      <c r="K10" s="38">
        <v>0</v>
      </c>
      <c r="L10" s="38">
        <v>0</v>
      </c>
      <c r="M10" s="39">
        <v>0</v>
      </c>
      <c r="N10" s="40" t="s">
        <v>418</v>
      </c>
    </row>
    <row r="11" spans="1:14" ht="29.65" customHeight="1" x14ac:dyDescent="0.2">
      <c r="A11" s="29" t="s">
        <v>8</v>
      </c>
      <c r="B11" s="30" t="s">
        <v>421</v>
      </c>
      <c r="C11" s="31" t="s">
        <v>4</v>
      </c>
      <c r="D11" s="32">
        <v>2.65</v>
      </c>
      <c r="E11" s="33">
        <v>150</v>
      </c>
      <c r="F11" s="34">
        <v>0</v>
      </c>
      <c r="G11" s="35">
        <v>0</v>
      </c>
      <c r="H11" s="36">
        <v>0</v>
      </c>
      <c r="I11" s="36">
        <v>0</v>
      </c>
      <c r="J11" s="37">
        <v>0</v>
      </c>
      <c r="K11" s="38">
        <v>0</v>
      </c>
      <c r="L11" s="38">
        <v>0</v>
      </c>
      <c r="M11" s="39">
        <v>0</v>
      </c>
      <c r="N11" s="40" t="s">
        <v>418</v>
      </c>
    </row>
    <row r="12" spans="1:14" ht="28.9" customHeight="1" x14ac:dyDescent="0.2">
      <c r="A12" s="29" t="s">
        <v>9</v>
      </c>
      <c r="B12" s="30" t="s">
        <v>422</v>
      </c>
      <c r="C12" s="31" t="s">
        <v>4</v>
      </c>
      <c r="D12" s="32">
        <v>7.4</v>
      </c>
      <c r="E12" s="33">
        <v>500</v>
      </c>
      <c r="F12" s="34">
        <v>0</v>
      </c>
      <c r="G12" s="35">
        <v>0</v>
      </c>
      <c r="H12" s="36">
        <v>0</v>
      </c>
      <c r="I12" s="36">
        <v>0</v>
      </c>
      <c r="J12" s="37">
        <v>0</v>
      </c>
      <c r="K12" s="38">
        <v>0</v>
      </c>
      <c r="L12" s="38">
        <v>0</v>
      </c>
      <c r="M12" s="39">
        <v>0</v>
      </c>
      <c r="N12" s="40" t="s">
        <v>418</v>
      </c>
    </row>
    <row r="13" spans="1:14" ht="63.6" customHeight="1" x14ac:dyDescent="0.2">
      <c r="A13" s="29" t="s">
        <v>10</v>
      </c>
      <c r="B13" s="30" t="s">
        <v>423</v>
      </c>
      <c r="C13" s="31" t="s">
        <v>4</v>
      </c>
      <c r="D13" s="32">
        <v>9.6999999999999993</v>
      </c>
      <c r="E13" s="33">
        <v>575</v>
      </c>
      <c r="F13" s="34">
        <v>0</v>
      </c>
      <c r="G13" s="35">
        <v>0</v>
      </c>
      <c r="H13" s="36">
        <v>0</v>
      </c>
      <c r="I13" s="36">
        <v>0</v>
      </c>
      <c r="J13" s="37">
        <v>0</v>
      </c>
      <c r="K13" s="38">
        <v>0</v>
      </c>
      <c r="L13" s="38">
        <v>0</v>
      </c>
      <c r="M13" s="39">
        <v>0</v>
      </c>
      <c r="N13" s="40" t="s">
        <v>418</v>
      </c>
    </row>
    <row r="14" spans="1:14" ht="28.9" customHeight="1" x14ac:dyDescent="0.2">
      <c r="A14" s="29" t="s">
        <v>11</v>
      </c>
      <c r="B14" s="30" t="s">
        <v>424</v>
      </c>
      <c r="C14" s="31" t="s">
        <v>4</v>
      </c>
      <c r="D14" s="32">
        <v>13.5</v>
      </c>
      <c r="E14" s="33">
        <v>825</v>
      </c>
      <c r="F14" s="34">
        <v>0</v>
      </c>
      <c r="G14" s="35">
        <v>0</v>
      </c>
      <c r="H14" s="36">
        <v>0</v>
      </c>
      <c r="I14" s="36">
        <v>0</v>
      </c>
      <c r="J14" s="37">
        <v>0</v>
      </c>
      <c r="K14" s="38">
        <v>0</v>
      </c>
      <c r="L14" s="38">
        <v>0</v>
      </c>
      <c r="M14" s="39">
        <v>0</v>
      </c>
      <c r="N14" s="40" t="s">
        <v>418</v>
      </c>
    </row>
    <row r="15" spans="1:14" ht="29.65" customHeight="1" x14ac:dyDescent="0.2">
      <c r="A15" s="29" t="s">
        <v>12</v>
      </c>
      <c r="B15" s="30" t="s">
        <v>425</v>
      </c>
      <c r="C15" s="31" t="s">
        <v>4</v>
      </c>
      <c r="D15" s="32">
        <v>17.5</v>
      </c>
      <c r="E15" s="33">
        <v>1275</v>
      </c>
      <c r="F15" s="34">
        <v>0</v>
      </c>
      <c r="G15" s="35">
        <v>0</v>
      </c>
      <c r="H15" s="36">
        <v>0</v>
      </c>
      <c r="I15" s="36">
        <v>0</v>
      </c>
      <c r="J15" s="37">
        <v>0</v>
      </c>
      <c r="K15" s="38">
        <v>0</v>
      </c>
      <c r="L15" s="38">
        <v>0</v>
      </c>
      <c r="M15" s="39">
        <v>0</v>
      </c>
      <c r="N15" s="40" t="s">
        <v>418</v>
      </c>
    </row>
    <row r="16" spans="1:14" ht="36.200000000000003" customHeight="1" x14ac:dyDescent="0.2">
      <c r="A16" s="29" t="s">
        <v>13</v>
      </c>
      <c r="B16" s="30" t="s">
        <v>426</v>
      </c>
      <c r="C16" s="31" t="s">
        <v>4</v>
      </c>
      <c r="D16" s="32">
        <v>2.76</v>
      </c>
      <c r="E16" s="33">
        <v>350</v>
      </c>
      <c r="F16" s="34">
        <v>0</v>
      </c>
      <c r="G16" s="35">
        <v>0</v>
      </c>
      <c r="H16" s="36">
        <v>0</v>
      </c>
      <c r="I16" s="36">
        <v>0</v>
      </c>
      <c r="J16" s="37">
        <v>0</v>
      </c>
      <c r="K16" s="38">
        <v>0</v>
      </c>
      <c r="L16" s="38">
        <v>0</v>
      </c>
      <c r="M16" s="39">
        <v>0</v>
      </c>
      <c r="N16" s="40" t="s">
        <v>418</v>
      </c>
    </row>
    <row r="17" spans="1:14" ht="36.200000000000003" customHeight="1" x14ac:dyDescent="0.2">
      <c r="A17" s="29" t="s">
        <v>14</v>
      </c>
      <c r="B17" s="30" t="s">
        <v>427</v>
      </c>
      <c r="C17" s="31" t="s">
        <v>4</v>
      </c>
      <c r="D17" s="32">
        <v>5.48</v>
      </c>
      <c r="E17" s="33">
        <v>350</v>
      </c>
      <c r="F17" s="34">
        <v>0</v>
      </c>
      <c r="G17" s="35">
        <v>0</v>
      </c>
      <c r="H17" s="36">
        <v>0</v>
      </c>
      <c r="I17" s="36">
        <v>0</v>
      </c>
      <c r="J17" s="37">
        <v>0</v>
      </c>
      <c r="K17" s="38">
        <v>0</v>
      </c>
      <c r="L17" s="38">
        <v>0</v>
      </c>
      <c r="M17" s="39">
        <v>0</v>
      </c>
      <c r="N17" s="40" t="s">
        <v>418</v>
      </c>
    </row>
    <row r="18" spans="1:14" ht="29.65" customHeight="1" x14ac:dyDescent="0.2">
      <c r="A18" s="29" t="s">
        <v>15</v>
      </c>
      <c r="B18" s="30" t="s">
        <v>428</v>
      </c>
      <c r="C18" s="31" t="s">
        <v>4</v>
      </c>
      <c r="D18" s="32">
        <v>10.27</v>
      </c>
      <c r="E18" s="33">
        <v>600</v>
      </c>
      <c r="F18" s="34">
        <v>0</v>
      </c>
      <c r="G18" s="35">
        <v>0</v>
      </c>
      <c r="H18" s="36">
        <v>0</v>
      </c>
      <c r="I18" s="36">
        <v>0</v>
      </c>
      <c r="J18" s="37">
        <v>0</v>
      </c>
      <c r="K18" s="38">
        <v>0</v>
      </c>
      <c r="L18" s="38">
        <v>0</v>
      </c>
      <c r="M18" s="39">
        <v>0</v>
      </c>
      <c r="N18" s="40" t="s">
        <v>418</v>
      </c>
    </row>
    <row r="19" spans="1:14" ht="36.200000000000003" customHeight="1" x14ac:dyDescent="0.2">
      <c r="A19" s="41" t="s">
        <v>16</v>
      </c>
      <c r="B19" s="42" t="s">
        <v>429</v>
      </c>
      <c r="C19" s="43" t="s">
        <v>4</v>
      </c>
      <c r="D19" s="32">
        <v>12.8</v>
      </c>
      <c r="E19" s="33">
        <v>775</v>
      </c>
      <c r="F19" s="34">
        <v>0</v>
      </c>
      <c r="G19" s="35">
        <v>0</v>
      </c>
      <c r="H19" s="36">
        <v>0</v>
      </c>
      <c r="I19" s="36">
        <v>0</v>
      </c>
      <c r="J19" s="37">
        <v>0</v>
      </c>
      <c r="K19" s="38">
        <v>0</v>
      </c>
      <c r="L19" s="38">
        <v>0</v>
      </c>
      <c r="M19" s="39">
        <v>0</v>
      </c>
      <c r="N19" s="44" t="s">
        <v>418</v>
      </c>
    </row>
    <row r="20" spans="1:14" ht="22.9" customHeight="1" x14ac:dyDescent="0.2">
      <c r="A20" s="143"/>
      <c r="B20" s="16" t="s">
        <v>43</v>
      </c>
      <c r="C20" s="17"/>
      <c r="D20" s="18">
        <v>91.946370000000002</v>
      </c>
      <c r="E20" s="19">
        <v>63.442999999999998</v>
      </c>
      <c r="F20" s="19">
        <v>0</v>
      </c>
      <c r="G20" s="20">
        <v>0</v>
      </c>
      <c r="H20" s="19">
        <v>0</v>
      </c>
      <c r="I20" s="19">
        <v>0</v>
      </c>
      <c r="J20" s="21">
        <v>0</v>
      </c>
      <c r="K20" s="19">
        <v>0</v>
      </c>
      <c r="L20" s="19">
        <v>0</v>
      </c>
      <c r="M20" s="22">
        <v>0</v>
      </c>
      <c r="N20" s="145"/>
    </row>
    <row r="21" spans="1:14" ht="14.85" customHeight="1" x14ac:dyDescent="0.2">
      <c r="A21" s="144"/>
      <c r="B21" s="147" t="s">
        <v>100</v>
      </c>
      <c r="C21" s="147"/>
      <c r="D21" s="23">
        <v>0</v>
      </c>
      <c r="E21" s="24">
        <v>0</v>
      </c>
      <c r="F21" s="25">
        <v>0</v>
      </c>
      <c r="G21" s="26">
        <v>0</v>
      </c>
      <c r="H21" s="25">
        <v>0</v>
      </c>
      <c r="I21" s="25">
        <v>0</v>
      </c>
      <c r="J21" s="27">
        <v>0</v>
      </c>
      <c r="K21" s="25">
        <v>0</v>
      </c>
      <c r="L21" s="25">
        <v>0</v>
      </c>
      <c r="M21" s="28">
        <v>0</v>
      </c>
      <c r="N21" s="146"/>
    </row>
    <row r="22" spans="1:14" ht="36.200000000000003" customHeight="1" x14ac:dyDescent="0.2">
      <c r="A22" s="29" t="s">
        <v>17</v>
      </c>
      <c r="B22" s="30" t="s">
        <v>430</v>
      </c>
      <c r="C22" s="31" t="s">
        <v>4</v>
      </c>
      <c r="D22" s="32" t="s">
        <v>431</v>
      </c>
      <c r="E22" s="33" t="s">
        <v>432</v>
      </c>
      <c r="F22" s="34">
        <v>0</v>
      </c>
      <c r="G22" s="35">
        <v>0</v>
      </c>
      <c r="H22" s="36">
        <v>0</v>
      </c>
      <c r="I22" s="36">
        <v>0</v>
      </c>
      <c r="J22" s="37">
        <v>0</v>
      </c>
      <c r="K22" s="38">
        <v>0</v>
      </c>
      <c r="L22" s="38">
        <v>0</v>
      </c>
      <c r="M22" s="39">
        <v>0</v>
      </c>
      <c r="N22" s="40" t="s">
        <v>418</v>
      </c>
    </row>
    <row r="23" spans="1:14" ht="36.200000000000003" customHeight="1" x14ac:dyDescent="0.2">
      <c r="A23" s="29" t="s">
        <v>18</v>
      </c>
      <c r="B23" s="30" t="s">
        <v>433</v>
      </c>
      <c r="C23" s="31" t="s">
        <v>4</v>
      </c>
      <c r="D23" s="32" t="s">
        <v>434</v>
      </c>
      <c r="E23" s="33" t="s">
        <v>435</v>
      </c>
      <c r="F23" s="34">
        <v>0</v>
      </c>
      <c r="G23" s="35">
        <v>0</v>
      </c>
      <c r="H23" s="36">
        <v>0</v>
      </c>
      <c r="I23" s="36">
        <v>0</v>
      </c>
      <c r="J23" s="37">
        <v>0</v>
      </c>
      <c r="K23" s="38">
        <v>0</v>
      </c>
      <c r="L23" s="38">
        <v>0</v>
      </c>
      <c r="M23" s="39">
        <v>0</v>
      </c>
      <c r="N23" s="40" t="s">
        <v>418</v>
      </c>
    </row>
    <row r="24" spans="1:14" ht="36.950000000000003" customHeight="1" x14ac:dyDescent="0.2">
      <c r="A24" s="41" t="s">
        <v>19</v>
      </c>
      <c r="B24" s="42" t="s">
        <v>436</v>
      </c>
      <c r="C24" s="43" t="s">
        <v>4</v>
      </c>
      <c r="D24" s="32" t="s">
        <v>437</v>
      </c>
      <c r="E24" s="33" t="s">
        <v>438</v>
      </c>
      <c r="F24" s="34">
        <v>0</v>
      </c>
      <c r="G24" s="35">
        <v>0</v>
      </c>
      <c r="H24" s="36">
        <v>0</v>
      </c>
      <c r="I24" s="36">
        <v>0</v>
      </c>
      <c r="J24" s="37">
        <v>0</v>
      </c>
      <c r="K24" s="38">
        <v>0</v>
      </c>
      <c r="L24" s="38">
        <v>0</v>
      </c>
      <c r="M24" s="39">
        <v>0</v>
      </c>
      <c r="N24" s="44" t="s">
        <v>418</v>
      </c>
    </row>
    <row r="25" spans="1:14" ht="22.9" customHeight="1" x14ac:dyDescent="0.2">
      <c r="A25" s="143"/>
      <c r="B25" s="16" t="s">
        <v>411</v>
      </c>
      <c r="C25" s="17"/>
      <c r="D25" s="18">
        <v>273.7</v>
      </c>
      <c r="E25" s="19">
        <v>0</v>
      </c>
      <c r="F25" s="19">
        <v>0</v>
      </c>
      <c r="G25" s="20">
        <v>0</v>
      </c>
      <c r="H25" s="19">
        <v>0</v>
      </c>
      <c r="I25" s="19">
        <v>0</v>
      </c>
      <c r="J25" s="21">
        <v>0</v>
      </c>
      <c r="K25" s="19">
        <v>0</v>
      </c>
      <c r="L25" s="19">
        <v>0</v>
      </c>
      <c r="M25" s="22">
        <v>0</v>
      </c>
      <c r="N25" s="145"/>
    </row>
    <row r="26" spans="1:14" ht="14.85" customHeight="1" x14ac:dyDescent="0.2">
      <c r="A26" s="144"/>
      <c r="B26" s="147" t="s">
        <v>100</v>
      </c>
      <c r="C26" s="147"/>
      <c r="D26" s="23">
        <v>0</v>
      </c>
      <c r="E26" s="24">
        <v>0</v>
      </c>
      <c r="F26" s="25">
        <v>0</v>
      </c>
      <c r="G26" s="26">
        <v>0</v>
      </c>
      <c r="H26" s="25">
        <v>0</v>
      </c>
      <c r="I26" s="25">
        <v>0</v>
      </c>
      <c r="J26" s="27">
        <v>0</v>
      </c>
      <c r="K26" s="25">
        <v>0</v>
      </c>
      <c r="L26" s="25">
        <v>0</v>
      </c>
      <c r="M26" s="28">
        <v>0</v>
      </c>
      <c r="N26" s="146"/>
    </row>
    <row r="27" spans="1:14" ht="28.9" customHeight="1" x14ac:dyDescent="0.2">
      <c r="A27" s="29" t="s">
        <v>20</v>
      </c>
      <c r="B27" s="30" t="s">
        <v>439</v>
      </c>
      <c r="C27" s="31" t="s">
        <v>4</v>
      </c>
      <c r="D27" s="32">
        <v>6.9</v>
      </c>
      <c r="E27" s="33">
        <v>0</v>
      </c>
      <c r="F27" s="34">
        <v>0</v>
      </c>
      <c r="G27" s="35">
        <v>0</v>
      </c>
      <c r="H27" s="36">
        <v>0</v>
      </c>
      <c r="I27" s="36">
        <v>0</v>
      </c>
      <c r="J27" s="37">
        <v>0</v>
      </c>
      <c r="K27" s="38">
        <v>0</v>
      </c>
      <c r="L27" s="38">
        <v>0</v>
      </c>
      <c r="M27" s="39">
        <v>0</v>
      </c>
      <c r="N27" s="40" t="s">
        <v>418</v>
      </c>
    </row>
    <row r="28" spans="1:14" ht="28.9" customHeight="1" x14ac:dyDescent="0.2">
      <c r="A28" s="41" t="s">
        <v>21</v>
      </c>
      <c r="B28" s="42" t="s">
        <v>440</v>
      </c>
      <c r="C28" s="43" t="s">
        <v>4</v>
      </c>
      <c r="D28" s="32">
        <v>266.8</v>
      </c>
      <c r="E28" s="33">
        <v>0</v>
      </c>
      <c r="F28" s="34">
        <v>0</v>
      </c>
      <c r="G28" s="35">
        <v>0</v>
      </c>
      <c r="H28" s="36">
        <v>0</v>
      </c>
      <c r="I28" s="36">
        <v>0</v>
      </c>
      <c r="J28" s="37">
        <v>0</v>
      </c>
      <c r="K28" s="38">
        <v>0</v>
      </c>
      <c r="L28" s="38">
        <v>0</v>
      </c>
      <c r="M28" s="39">
        <v>0</v>
      </c>
      <c r="N28" s="44" t="s">
        <v>418</v>
      </c>
    </row>
    <row r="29" spans="1:14" ht="23.65" customHeight="1" x14ac:dyDescent="0.2">
      <c r="A29" s="143"/>
      <c r="B29" s="16" t="s">
        <v>441</v>
      </c>
      <c r="C29" s="17"/>
      <c r="D29" s="18">
        <v>65</v>
      </c>
      <c r="E29" s="19">
        <v>0</v>
      </c>
      <c r="F29" s="19">
        <v>0</v>
      </c>
      <c r="G29" s="20">
        <v>0</v>
      </c>
      <c r="H29" s="19">
        <v>0</v>
      </c>
      <c r="I29" s="19">
        <v>0</v>
      </c>
      <c r="J29" s="21">
        <v>0</v>
      </c>
      <c r="K29" s="19">
        <v>0</v>
      </c>
      <c r="L29" s="19">
        <v>0</v>
      </c>
      <c r="M29" s="22">
        <v>0</v>
      </c>
      <c r="N29" s="145"/>
    </row>
    <row r="30" spans="1:14" ht="14.85" customHeight="1" x14ac:dyDescent="0.2">
      <c r="A30" s="144"/>
      <c r="B30" s="147" t="s">
        <v>100</v>
      </c>
      <c r="C30" s="147"/>
      <c r="D30" s="23">
        <v>0</v>
      </c>
      <c r="E30" s="24">
        <v>0</v>
      </c>
      <c r="F30" s="25">
        <v>0</v>
      </c>
      <c r="G30" s="26">
        <v>0</v>
      </c>
      <c r="H30" s="25">
        <v>0</v>
      </c>
      <c r="I30" s="25">
        <v>0</v>
      </c>
      <c r="J30" s="27">
        <v>0</v>
      </c>
      <c r="K30" s="25">
        <v>0</v>
      </c>
      <c r="L30" s="25">
        <v>0</v>
      </c>
      <c r="M30" s="28">
        <v>0</v>
      </c>
      <c r="N30" s="146"/>
    </row>
    <row r="31" spans="1:14" ht="28.9" customHeight="1" x14ac:dyDescent="0.2">
      <c r="A31" s="41" t="s">
        <v>22</v>
      </c>
      <c r="B31" s="49" t="s">
        <v>442</v>
      </c>
      <c r="C31" s="43" t="s">
        <v>4</v>
      </c>
      <c r="D31" s="50">
        <v>65</v>
      </c>
      <c r="E31" s="51">
        <v>0</v>
      </c>
      <c r="F31" s="52">
        <v>0</v>
      </c>
      <c r="G31" s="53">
        <v>0</v>
      </c>
      <c r="H31" s="54">
        <v>0</v>
      </c>
      <c r="I31" s="54">
        <v>0</v>
      </c>
      <c r="J31" s="55">
        <v>0</v>
      </c>
      <c r="K31" s="56">
        <v>0</v>
      </c>
      <c r="L31" s="56">
        <v>0</v>
      </c>
      <c r="M31" s="57">
        <v>0</v>
      </c>
      <c r="N31" s="44" t="s">
        <v>418</v>
      </c>
    </row>
  </sheetData>
  <mergeCells count="15">
    <mergeCell ref="C1:M1"/>
    <mergeCell ref="A5:C5"/>
    <mergeCell ref="E5:N5"/>
    <mergeCell ref="A6:A7"/>
    <mergeCell ref="N6:N7"/>
    <mergeCell ref="B7:C7"/>
    <mergeCell ref="A29:A30"/>
    <mergeCell ref="N29:N30"/>
    <mergeCell ref="B30:C30"/>
    <mergeCell ref="A20:A21"/>
    <mergeCell ref="N20:N21"/>
    <mergeCell ref="B21:C21"/>
    <mergeCell ref="A25:A26"/>
    <mergeCell ref="N25:N26"/>
    <mergeCell ref="B26:C26"/>
  </mergeCells>
  <pageMargins left="0" right="0" top="0" bottom="0" header="0" footer="0"/>
  <pageSetup paperSize="0" fitToHeight="0" orientation="landscape"/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634"/>
  <sheetViews>
    <sheetView workbookViewId="0">
      <pane ySplit="2" topLeftCell="A623" activePane="bottomLeft" state="frozen"/>
      <selection pane="bottomLeft" activeCell="A4" sqref="A4"/>
    </sheetView>
  </sheetViews>
  <sheetFormatPr defaultRowHeight="12.75" x14ac:dyDescent="0.2"/>
  <cols>
    <col min="1" max="1" width="24.140625" customWidth="1"/>
    <col min="2" max="2" width="35.28515625" customWidth="1"/>
    <col min="3" max="4" width="8.5703125" customWidth="1"/>
    <col min="5" max="5" width="13.5703125" customWidth="1"/>
    <col min="6" max="15" width="21.28515625" customWidth="1"/>
  </cols>
  <sheetData>
    <row r="1" spans="1:10" ht="52.5" customHeight="1" x14ac:dyDescent="0.2">
      <c r="A1" s="68" t="s">
        <v>443</v>
      </c>
      <c r="B1" s="69" t="s">
        <v>1</v>
      </c>
      <c r="C1" s="69" t="s">
        <v>444</v>
      </c>
      <c r="D1" s="68" t="s">
        <v>445</v>
      </c>
      <c r="E1" s="68" t="s">
        <v>1308</v>
      </c>
      <c r="F1" s="68" t="s">
        <v>97</v>
      </c>
      <c r="G1" s="68" t="s">
        <v>446</v>
      </c>
      <c r="H1" s="68" t="s">
        <v>447</v>
      </c>
      <c r="I1" s="68" t="s">
        <v>448</v>
      </c>
      <c r="J1" s="58"/>
    </row>
    <row r="2" spans="1:10" ht="8.85" customHeight="1" x14ac:dyDescent="0.2">
      <c r="A2" s="5" t="s">
        <v>5</v>
      </c>
      <c r="B2" s="5" t="s">
        <v>6</v>
      </c>
      <c r="C2" s="5">
        <v>3</v>
      </c>
      <c r="D2" s="5">
        <v>4</v>
      </c>
      <c r="E2" s="5">
        <v>5</v>
      </c>
      <c r="F2" s="6">
        <v>6</v>
      </c>
      <c r="G2" s="6">
        <v>7</v>
      </c>
      <c r="H2" s="6">
        <v>8</v>
      </c>
      <c r="I2" s="6">
        <v>9</v>
      </c>
      <c r="J2" s="58"/>
    </row>
    <row r="3" spans="1:10" ht="45.2" customHeight="1" x14ac:dyDescent="0.2">
      <c r="A3" s="80" t="s">
        <v>449</v>
      </c>
      <c r="B3" s="72" t="s">
        <v>450</v>
      </c>
      <c r="C3" s="60" t="s">
        <v>451</v>
      </c>
      <c r="D3" s="60" t="s">
        <v>452</v>
      </c>
      <c r="E3" s="81">
        <v>0</v>
      </c>
      <c r="F3" s="168" t="s">
        <v>453</v>
      </c>
      <c r="G3" s="60" t="s">
        <v>454</v>
      </c>
      <c r="H3" s="60" t="s">
        <v>455</v>
      </c>
      <c r="I3" s="60" t="s">
        <v>456</v>
      </c>
      <c r="J3" s="59"/>
    </row>
    <row r="4" spans="1:10" ht="36.200000000000003" customHeight="1" x14ac:dyDescent="0.2">
      <c r="A4" s="80" t="s">
        <v>449</v>
      </c>
      <c r="B4" s="72" t="s">
        <v>457</v>
      </c>
      <c r="C4" s="60" t="s">
        <v>458</v>
      </c>
      <c r="D4" s="60" t="s">
        <v>452</v>
      </c>
      <c r="E4" s="81">
        <v>1.1735</v>
      </c>
      <c r="F4" s="168" t="s">
        <v>453</v>
      </c>
      <c r="G4" s="60" t="s">
        <v>454</v>
      </c>
      <c r="H4" s="60" t="s">
        <v>455</v>
      </c>
      <c r="I4" s="60" t="s">
        <v>456</v>
      </c>
      <c r="J4" s="59"/>
    </row>
    <row r="5" spans="1:10" ht="45.95" customHeight="1" x14ac:dyDescent="0.2">
      <c r="A5" s="80" t="s">
        <v>459</v>
      </c>
      <c r="B5" s="72" t="s">
        <v>460</v>
      </c>
      <c r="C5" s="60" t="s">
        <v>451</v>
      </c>
      <c r="D5" s="60" t="s">
        <v>461</v>
      </c>
      <c r="E5" s="81">
        <v>0</v>
      </c>
      <c r="F5" s="168" t="s">
        <v>462</v>
      </c>
      <c r="G5" s="60" t="s">
        <v>463</v>
      </c>
      <c r="H5" s="60" t="s">
        <v>455</v>
      </c>
      <c r="I5" s="60" t="s">
        <v>464</v>
      </c>
      <c r="J5" s="59"/>
    </row>
    <row r="6" spans="1:10" ht="63.6" customHeight="1" x14ac:dyDescent="0.2">
      <c r="A6" s="80" t="s">
        <v>465</v>
      </c>
      <c r="B6" s="72" t="s">
        <v>466</v>
      </c>
      <c r="C6" s="60" t="s">
        <v>458</v>
      </c>
      <c r="D6" s="60" t="s">
        <v>452</v>
      </c>
      <c r="E6" s="81">
        <v>55.954900000000002</v>
      </c>
      <c r="F6" s="168" t="s">
        <v>453</v>
      </c>
      <c r="G6" s="60" t="s">
        <v>454</v>
      </c>
      <c r="H6" s="60" t="s">
        <v>455</v>
      </c>
      <c r="I6" s="60" t="s">
        <v>467</v>
      </c>
      <c r="J6" s="59"/>
    </row>
    <row r="7" spans="1:10" ht="45.2" customHeight="1" x14ac:dyDescent="0.2">
      <c r="A7" s="80" t="s">
        <v>465</v>
      </c>
      <c r="B7" s="72" t="s">
        <v>468</v>
      </c>
      <c r="C7" s="60" t="s">
        <v>458</v>
      </c>
      <c r="D7" s="60" t="s">
        <v>452</v>
      </c>
      <c r="E7" s="81">
        <v>2.4691000000000001</v>
      </c>
      <c r="F7" s="168" t="s">
        <v>453</v>
      </c>
      <c r="G7" s="60" t="s">
        <v>454</v>
      </c>
      <c r="H7" s="60" t="s">
        <v>455</v>
      </c>
      <c r="I7" s="60" t="s">
        <v>467</v>
      </c>
      <c r="J7" s="59"/>
    </row>
    <row r="8" spans="1:10" ht="63.6" customHeight="1" x14ac:dyDescent="0.2">
      <c r="A8" s="80" t="s">
        <v>105</v>
      </c>
      <c r="B8" s="72" t="s">
        <v>469</v>
      </c>
      <c r="C8" s="60" t="s">
        <v>458</v>
      </c>
      <c r="D8" s="60" t="s">
        <v>452</v>
      </c>
      <c r="E8" s="81">
        <v>10.78576</v>
      </c>
      <c r="F8" s="168" t="s">
        <v>470</v>
      </c>
      <c r="G8" s="60" t="s">
        <v>471</v>
      </c>
      <c r="H8" s="60" t="s">
        <v>455</v>
      </c>
      <c r="I8" s="60" t="s">
        <v>472</v>
      </c>
      <c r="J8" s="59"/>
    </row>
    <row r="9" spans="1:10" ht="36.200000000000003" customHeight="1" x14ac:dyDescent="0.2">
      <c r="A9" s="80" t="s">
        <v>105</v>
      </c>
      <c r="B9" s="72" t="s">
        <v>473</v>
      </c>
      <c r="C9" s="60" t="s">
        <v>451</v>
      </c>
      <c r="D9" s="60" t="s">
        <v>474</v>
      </c>
      <c r="E9" s="81">
        <v>10.8424</v>
      </c>
      <c r="F9" s="168" t="s">
        <v>475</v>
      </c>
      <c r="G9" s="60" t="s">
        <v>476</v>
      </c>
      <c r="H9" s="60" t="s">
        <v>455</v>
      </c>
      <c r="I9" s="60" t="s">
        <v>477</v>
      </c>
      <c r="J9" s="59"/>
    </row>
    <row r="10" spans="1:10" ht="54.75" customHeight="1" x14ac:dyDescent="0.2">
      <c r="A10" s="80" t="s">
        <v>105</v>
      </c>
      <c r="B10" s="72" t="s">
        <v>216</v>
      </c>
      <c r="C10" s="60" t="s">
        <v>478</v>
      </c>
      <c r="D10" s="60" t="s">
        <v>479</v>
      </c>
      <c r="E10" s="81">
        <v>9.8000000000000007</v>
      </c>
      <c r="F10" s="168" t="s">
        <v>217</v>
      </c>
      <c r="G10" s="60" t="s">
        <v>480</v>
      </c>
      <c r="H10" s="60" t="s">
        <v>455</v>
      </c>
      <c r="I10" s="60" t="s">
        <v>481</v>
      </c>
      <c r="J10" s="59"/>
    </row>
    <row r="11" spans="1:10" ht="72.599999999999994" customHeight="1" x14ac:dyDescent="0.2">
      <c r="A11" s="80" t="s">
        <v>105</v>
      </c>
      <c r="B11" s="72" t="s">
        <v>212</v>
      </c>
      <c r="C11" s="60" t="s">
        <v>482</v>
      </c>
      <c r="D11" s="60" t="s">
        <v>479</v>
      </c>
      <c r="E11" s="81">
        <v>8</v>
      </c>
      <c r="F11" s="168" t="s">
        <v>213</v>
      </c>
      <c r="G11" s="60" t="s">
        <v>483</v>
      </c>
      <c r="H11" s="60" t="s">
        <v>455</v>
      </c>
      <c r="I11" s="60" t="s">
        <v>484</v>
      </c>
      <c r="J11" s="59"/>
    </row>
    <row r="12" spans="1:10" ht="54" customHeight="1" x14ac:dyDescent="0.2">
      <c r="A12" s="80" t="s">
        <v>105</v>
      </c>
      <c r="B12" s="72" t="s">
        <v>106</v>
      </c>
      <c r="C12" s="60" t="s">
        <v>482</v>
      </c>
      <c r="D12" s="60" t="s">
        <v>485</v>
      </c>
      <c r="E12" s="81">
        <v>8.5698000000000008</v>
      </c>
      <c r="F12" s="168" t="s">
        <v>107</v>
      </c>
      <c r="G12" s="60" t="s">
        <v>454</v>
      </c>
      <c r="H12" s="60" t="s">
        <v>455</v>
      </c>
      <c r="I12" s="60" t="s">
        <v>486</v>
      </c>
      <c r="J12" s="59"/>
    </row>
    <row r="13" spans="1:10" ht="90.95" customHeight="1" x14ac:dyDescent="0.2">
      <c r="A13" s="80" t="s">
        <v>105</v>
      </c>
      <c r="B13" s="72" t="s">
        <v>358</v>
      </c>
      <c r="C13" s="60" t="s">
        <v>478</v>
      </c>
      <c r="D13" s="60" t="s">
        <v>487</v>
      </c>
      <c r="E13" s="81">
        <v>9.5329999999999995</v>
      </c>
      <c r="F13" s="168" t="s">
        <v>359</v>
      </c>
      <c r="G13" s="60" t="s">
        <v>480</v>
      </c>
      <c r="H13" s="60" t="s">
        <v>455</v>
      </c>
      <c r="I13" s="60" t="s">
        <v>488</v>
      </c>
      <c r="J13" s="59"/>
    </row>
    <row r="14" spans="1:10" ht="45.95" customHeight="1" x14ac:dyDescent="0.2">
      <c r="A14" s="80" t="s">
        <v>105</v>
      </c>
      <c r="B14" s="72" t="s">
        <v>222</v>
      </c>
      <c r="C14" s="60" t="s">
        <v>489</v>
      </c>
      <c r="D14" s="60" t="s">
        <v>479</v>
      </c>
      <c r="E14" s="81">
        <v>8.6210000000000004</v>
      </c>
      <c r="F14" s="168" t="s">
        <v>217</v>
      </c>
      <c r="G14" s="60" t="s">
        <v>483</v>
      </c>
      <c r="H14" s="60" t="s">
        <v>455</v>
      </c>
      <c r="I14" s="60" t="s">
        <v>490</v>
      </c>
      <c r="J14" s="59"/>
    </row>
    <row r="15" spans="1:10" ht="62.85" customHeight="1" x14ac:dyDescent="0.2">
      <c r="A15" s="80" t="s">
        <v>105</v>
      </c>
      <c r="B15" s="72" t="s">
        <v>491</v>
      </c>
      <c r="C15" s="60" t="s">
        <v>458</v>
      </c>
      <c r="D15" s="60" t="s">
        <v>492</v>
      </c>
      <c r="E15" s="81">
        <v>9.6903000000000006</v>
      </c>
      <c r="F15" s="168" t="s">
        <v>493</v>
      </c>
      <c r="G15" s="60" t="s">
        <v>494</v>
      </c>
      <c r="H15" s="60" t="s">
        <v>455</v>
      </c>
      <c r="I15" s="60" t="s">
        <v>495</v>
      </c>
      <c r="J15" s="59"/>
    </row>
    <row r="16" spans="1:10" ht="54.75" customHeight="1" x14ac:dyDescent="0.2">
      <c r="A16" s="80" t="s">
        <v>105</v>
      </c>
      <c r="B16" s="72" t="s">
        <v>225</v>
      </c>
      <c r="C16" s="60" t="s">
        <v>489</v>
      </c>
      <c r="D16" s="60" t="s">
        <v>479</v>
      </c>
      <c r="E16" s="81">
        <v>9.9090000000000007</v>
      </c>
      <c r="F16" s="168" t="s">
        <v>217</v>
      </c>
      <c r="G16" s="60" t="s">
        <v>496</v>
      </c>
      <c r="H16" s="60" t="s">
        <v>455</v>
      </c>
      <c r="I16" s="60" t="s">
        <v>497</v>
      </c>
      <c r="J16" s="59"/>
    </row>
    <row r="17" spans="1:10" ht="54.75" customHeight="1" x14ac:dyDescent="0.2">
      <c r="A17" s="80" t="s">
        <v>105</v>
      </c>
      <c r="B17" s="72" t="s">
        <v>223</v>
      </c>
      <c r="C17" s="60" t="s">
        <v>478</v>
      </c>
      <c r="D17" s="60" t="s">
        <v>479</v>
      </c>
      <c r="E17" s="81">
        <v>9.0640000000000001</v>
      </c>
      <c r="F17" s="168" t="s">
        <v>217</v>
      </c>
      <c r="G17" s="60" t="s">
        <v>494</v>
      </c>
      <c r="H17" s="60" t="s">
        <v>455</v>
      </c>
      <c r="I17" s="60" t="s">
        <v>490</v>
      </c>
      <c r="J17" s="59"/>
    </row>
    <row r="18" spans="1:10" ht="45.2" customHeight="1" x14ac:dyDescent="0.2">
      <c r="A18" s="80" t="s">
        <v>105</v>
      </c>
      <c r="B18" s="72" t="s">
        <v>498</v>
      </c>
      <c r="C18" s="60" t="s">
        <v>458</v>
      </c>
      <c r="D18" s="60" t="s">
        <v>492</v>
      </c>
      <c r="E18" s="81">
        <v>10.3553</v>
      </c>
      <c r="F18" s="168" t="s">
        <v>499</v>
      </c>
      <c r="G18" s="60" t="s">
        <v>483</v>
      </c>
      <c r="H18" s="60" t="s">
        <v>455</v>
      </c>
      <c r="I18" s="60" t="s">
        <v>500</v>
      </c>
      <c r="J18" s="59"/>
    </row>
    <row r="19" spans="1:10" ht="36.200000000000003" customHeight="1" x14ac:dyDescent="0.2">
      <c r="A19" s="80" t="s">
        <v>105</v>
      </c>
      <c r="B19" s="72" t="s">
        <v>501</v>
      </c>
      <c r="C19" s="60" t="s">
        <v>458</v>
      </c>
      <c r="D19" s="60" t="s">
        <v>492</v>
      </c>
      <c r="E19" s="81">
        <v>87.219099999999997</v>
      </c>
      <c r="F19" s="168" t="s">
        <v>493</v>
      </c>
      <c r="G19" s="60" t="s">
        <v>502</v>
      </c>
      <c r="H19" s="60" t="s">
        <v>455</v>
      </c>
      <c r="I19" s="60" t="s">
        <v>503</v>
      </c>
      <c r="J19" s="59"/>
    </row>
    <row r="20" spans="1:10" ht="45.95" customHeight="1" x14ac:dyDescent="0.2">
      <c r="A20" s="80" t="s">
        <v>105</v>
      </c>
      <c r="B20" s="72" t="s">
        <v>214</v>
      </c>
      <c r="C20" s="60" t="s">
        <v>478</v>
      </c>
      <c r="D20" s="60" t="s">
        <v>479</v>
      </c>
      <c r="E20" s="81">
        <v>2.6850000000000001</v>
      </c>
      <c r="F20" s="168" t="s">
        <v>215</v>
      </c>
      <c r="G20" s="60" t="s">
        <v>476</v>
      </c>
      <c r="H20" s="60" t="s">
        <v>455</v>
      </c>
      <c r="I20" s="60" t="s">
        <v>504</v>
      </c>
      <c r="J20" s="59"/>
    </row>
    <row r="21" spans="1:10" ht="45.2" customHeight="1" x14ac:dyDescent="0.2">
      <c r="A21" s="80" t="s">
        <v>105</v>
      </c>
      <c r="B21" s="72" t="s">
        <v>224</v>
      </c>
      <c r="C21" s="60" t="s">
        <v>482</v>
      </c>
      <c r="D21" s="60" t="s">
        <v>479</v>
      </c>
      <c r="E21" s="81">
        <v>14.197800000000001</v>
      </c>
      <c r="F21" s="168" t="s">
        <v>217</v>
      </c>
      <c r="G21" s="60" t="s">
        <v>494</v>
      </c>
      <c r="H21" s="60" t="s">
        <v>455</v>
      </c>
      <c r="I21" s="60" t="s">
        <v>505</v>
      </c>
      <c r="J21" s="59"/>
    </row>
    <row r="22" spans="1:10" ht="45.2" customHeight="1" x14ac:dyDescent="0.2">
      <c r="A22" s="80" t="s">
        <v>43</v>
      </c>
      <c r="B22" s="72" t="s">
        <v>506</v>
      </c>
      <c r="C22" s="60" t="s">
        <v>451</v>
      </c>
      <c r="D22" s="60" t="s">
        <v>507</v>
      </c>
      <c r="E22" s="81">
        <v>13.982699999999999</v>
      </c>
      <c r="F22" s="168" t="s">
        <v>508</v>
      </c>
      <c r="G22" s="60" t="s">
        <v>476</v>
      </c>
      <c r="H22" s="60" t="s">
        <v>455</v>
      </c>
      <c r="I22" s="60"/>
      <c r="J22" s="59"/>
    </row>
    <row r="23" spans="1:10" ht="54.75" customHeight="1" x14ac:dyDescent="0.2">
      <c r="A23" s="80" t="s">
        <v>43</v>
      </c>
      <c r="B23" s="72" t="s">
        <v>509</v>
      </c>
      <c r="C23" s="60" t="s">
        <v>451</v>
      </c>
      <c r="D23" s="60" t="s">
        <v>507</v>
      </c>
      <c r="E23" s="81">
        <v>7.0846</v>
      </c>
      <c r="F23" s="168" t="s">
        <v>510</v>
      </c>
      <c r="G23" s="60" t="s">
        <v>483</v>
      </c>
      <c r="H23" s="60" t="s">
        <v>455</v>
      </c>
      <c r="I23" s="60"/>
      <c r="J23" s="59"/>
    </row>
    <row r="24" spans="1:10" ht="36.200000000000003" customHeight="1" x14ac:dyDescent="0.2">
      <c r="A24" s="80" t="s">
        <v>43</v>
      </c>
      <c r="B24" s="72" t="s">
        <v>511</v>
      </c>
      <c r="C24" s="60" t="s">
        <v>451</v>
      </c>
      <c r="D24" s="60" t="s">
        <v>507</v>
      </c>
      <c r="E24" s="81">
        <v>20.139500000000002</v>
      </c>
      <c r="F24" s="168" t="s">
        <v>512</v>
      </c>
      <c r="G24" s="60" t="s">
        <v>494</v>
      </c>
      <c r="H24" s="60" t="s">
        <v>455</v>
      </c>
      <c r="I24" s="60"/>
      <c r="J24" s="59"/>
    </row>
    <row r="25" spans="1:10" ht="36.950000000000003" customHeight="1" x14ac:dyDescent="0.2">
      <c r="A25" s="80" t="s">
        <v>43</v>
      </c>
      <c r="B25" s="72" t="s">
        <v>513</v>
      </c>
      <c r="C25" s="60" t="s">
        <v>451</v>
      </c>
      <c r="D25" s="60" t="s">
        <v>514</v>
      </c>
      <c r="E25" s="81">
        <v>25.045100000000001</v>
      </c>
      <c r="F25" s="168" t="s">
        <v>515</v>
      </c>
      <c r="G25" s="60" t="s">
        <v>494</v>
      </c>
      <c r="H25" s="60" t="s">
        <v>455</v>
      </c>
      <c r="I25" s="60"/>
      <c r="J25" s="59"/>
    </row>
    <row r="26" spans="1:10" ht="36.200000000000003" customHeight="1" x14ac:dyDescent="0.2">
      <c r="A26" s="80" t="s">
        <v>43</v>
      </c>
      <c r="B26" s="72" t="s">
        <v>516</v>
      </c>
      <c r="C26" s="60" t="s">
        <v>451</v>
      </c>
      <c r="D26" s="60" t="s">
        <v>517</v>
      </c>
      <c r="E26" s="81">
        <v>29.2121</v>
      </c>
      <c r="F26" s="168" t="s">
        <v>518</v>
      </c>
      <c r="G26" s="60" t="s">
        <v>471</v>
      </c>
      <c r="H26" s="60" t="s">
        <v>455</v>
      </c>
      <c r="I26" s="60"/>
      <c r="J26" s="59"/>
    </row>
    <row r="27" spans="1:10" ht="28.9" customHeight="1" x14ac:dyDescent="0.2">
      <c r="A27" s="80" t="s">
        <v>43</v>
      </c>
      <c r="B27" s="72" t="s">
        <v>519</v>
      </c>
      <c r="C27" s="60" t="s">
        <v>451</v>
      </c>
      <c r="D27" s="60" t="s">
        <v>517</v>
      </c>
      <c r="E27" s="81">
        <v>14.0837</v>
      </c>
      <c r="F27" s="168" t="s">
        <v>520</v>
      </c>
      <c r="G27" s="60" t="s">
        <v>454</v>
      </c>
      <c r="H27" s="60" t="s">
        <v>455</v>
      </c>
      <c r="I27" s="60"/>
      <c r="J27" s="59"/>
    </row>
    <row r="28" spans="1:10" ht="54.75" customHeight="1" x14ac:dyDescent="0.2">
      <c r="A28" s="80" t="s">
        <v>43</v>
      </c>
      <c r="B28" s="72" t="s">
        <v>521</v>
      </c>
      <c r="C28" s="60" t="s">
        <v>451</v>
      </c>
      <c r="D28" s="60" t="s">
        <v>452</v>
      </c>
      <c r="E28" s="81">
        <v>5.98</v>
      </c>
      <c r="F28" s="168" t="s">
        <v>522</v>
      </c>
      <c r="G28" s="60" t="s">
        <v>463</v>
      </c>
      <c r="H28" s="60" t="s">
        <v>455</v>
      </c>
      <c r="I28" s="60" t="s">
        <v>523</v>
      </c>
      <c r="J28" s="59"/>
    </row>
    <row r="29" spans="1:10" ht="54" customHeight="1" x14ac:dyDescent="0.2">
      <c r="A29" s="80" t="s">
        <v>43</v>
      </c>
      <c r="B29" s="72" t="s">
        <v>524</v>
      </c>
      <c r="C29" s="60" t="s">
        <v>451</v>
      </c>
      <c r="D29" s="60" t="s">
        <v>514</v>
      </c>
      <c r="E29" s="81">
        <v>8.8559000000000001</v>
      </c>
      <c r="F29" s="168" t="s">
        <v>515</v>
      </c>
      <c r="G29" s="60" t="s">
        <v>483</v>
      </c>
      <c r="H29" s="60" t="s">
        <v>455</v>
      </c>
      <c r="I29" s="60"/>
      <c r="J29" s="59"/>
    </row>
    <row r="30" spans="1:10" ht="36.950000000000003" customHeight="1" x14ac:dyDescent="0.2">
      <c r="A30" s="80" t="s">
        <v>43</v>
      </c>
      <c r="B30" s="72" t="s">
        <v>525</v>
      </c>
      <c r="C30" s="60" t="s">
        <v>451</v>
      </c>
      <c r="D30" s="60" t="s">
        <v>507</v>
      </c>
      <c r="E30" s="81">
        <v>33.6</v>
      </c>
      <c r="F30" s="168" t="s">
        <v>526</v>
      </c>
      <c r="G30" s="60" t="s">
        <v>483</v>
      </c>
      <c r="H30" s="60" t="s">
        <v>455</v>
      </c>
      <c r="I30" s="60"/>
      <c r="J30" s="59"/>
    </row>
    <row r="31" spans="1:10" ht="28.9" customHeight="1" x14ac:dyDescent="0.2">
      <c r="A31" s="80" t="s">
        <v>43</v>
      </c>
      <c r="B31" s="72" t="s">
        <v>527</v>
      </c>
      <c r="C31" s="60" t="s">
        <v>451</v>
      </c>
      <c r="D31" s="60" t="s">
        <v>517</v>
      </c>
      <c r="E31" s="81">
        <v>20.946999999999999</v>
      </c>
      <c r="F31" s="168" t="s">
        <v>520</v>
      </c>
      <c r="G31" s="60" t="s">
        <v>483</v>
      </c>
      <c r="H31" s="60" t="s">
        <v>455</v>
      </c>
      <c r="I31" s="60"/>
      <c r="J31" s="59"/>
    </row>
    <row r="32" spans="1:10" ht="36.200000000000003" customHeight="1" x14ac:dyDescent="0.2">
      <c r="A32" s="80" t="s">
        <v>43</v>
      </c>
      <c r="B32" s="72" t="s">
        <v>528</v>
      </c>
      <c r="C32" s="60" t="s">
        <v>529</v>
      </c>
      <c r="D32" s="60" t="s">
        <v>517</v>
      </c>
      <c r="E32" s="81">
        <v>11.963800000000001</v>
      </c>
      <c r="F32" s="168" t="s">
        <v>530</v>
      </c>
      <c r="G32" s="60" t="s">
        <v>494</v>
      </c>
      <c r="H32" s="60" t="s">
        <v>455</v>
      </c>
      <c r="I32" s="60"/>
      <c r="J32" s="59"/>
    </row>
    <row r="33" spans="1:10" ht="36.200000000000003" customHeight="1" x14ac:dyDescent="0.2">
      <c r="A33" s="80" t="s">
        <v>43</v>
      </c>
      <c r="B33" s="72" t="s">
        <v>531</v>
      </c>
      <c r="C33" s="60" t="s">
        <v>458</v>
      </c>
      <c r="D33" s="60" t="s">
        <v>507</v>
      </c>
      <c r="E33" s="81">
        <v>18.012</v>
      </c>
      <c r="F33" s="168" t="s">
        <v>510</v>
      </c>
      <c r="G33" s="60" t="s">
        <v>494</v>
      </c>
      <c r="H33" s="60" t="s">
        <v>455</v>
      </c>
      <c r="I33" s="60"/>
      <c r="J33" s="59"/>
    </row>
    <row r="34" spans="1:10" ht="36.950000000000003" customHeight="1" x14ac:dyDescent="0.2">
      <c r="A34" s="80" t="s">
        <v>43</v>
      </c>
      <c r="B34" s="72" t="s">
        <v>532</v>
      </c>
      <c r="C34" s="60" t="s">
        <v>451</v>
      </c>
      <c r="D34" s="60" t="s">
        <v>514</v>
      </c>
      <c r="E34" s="81">
        <v>25.995999999999999</v>
      </c>
      <c r="F34" s="168" t="s">
        <v>515</v>
      </c>
      <c r="G34" s="60" t="s">
        <v>463</v>
      </c>
      <c r="H34" s="60" t="s">
        <v>455</v>
      </c>
      <c r="I34" s="60"/>
      <c r="J34" s="59"/>
    </row>
    <row r="35" spans="1:10" ht="36.200000000000003" customHeight="1" x14ac:dyDescent="0.2">
      <c r="A35" s="80" t="s">
        <v>43</v>
      </c>
      <c r="B35" s="72" t="s">
        <v>533</v>
      </c>
      <c r="C35" s="60" t="s">
        <v>529</v>
      </c>
      <c r="D35" s="60" t="s">
        <v>517</v>
      </c>
      <c r="E35" s="81">
        <v>16.183900000000001</v>
      </c>
      <c r="F35" s="168" t="s">
        <v>534</v>
      </c>
      <c r="G35" s="60" t="s">
        <v>463</v>
      </c>
      <c r="H35" s="60" t="s">
        <v>455</v>
      </c>
      <c r="I35" s="60"/>
      <c r="J35" s="59"/>
    </row>
    <row r="36" spans="1:10" ht="54" customHeight="1" x14ac:dyDescent="0.2">
      <c r="A36" s="80" t="s">
        <v>43</v>
      </c>
      <c r="B36" s="72" t="s">
        <v>535</v>
      </c>
      <c r="C36" s="60" t="s">
        <v>451</v>
      </c>
      <c r="D36" s="60" t="s">
        <v>517</v>
      </c>
      <c r="E36" s="81">
        <v>20.9102</v>
      </c>
      <c r="F36" s="168" t="s">
        <v>534</v>
      </c>
      <c r="G36" s="60" t="s">
        <v>463</v>
      </c>
      <c r="H36" s="60" t="s">
        <v>455</v>
      </c>
      <c r="I36" s="60"/>
      <c r="J36" s="59"/>
    </row>
    <row r="37" spans="1:10" ht="54.75" customHeight="1" x14ac:dyDescent="0.2">
      <c r="A37" s="80" t="s">
        <v>43</v>
      </c>
      <c r="B37" s="72" t="s">
        <v>536</v>
      </c>
      <c r="C37" s="60" t="s">
        <v>451</v>
      </c>
      <c r="D37" s="60" t="s">
        <v>514</v>
      </c>
      <c r="E37" s="81">
        <v>31.64</v>
      </c>
      <c r="F37" s="168" t="s">
        <v>537</v>
      </c>
      <c r="G37" s="60" t="s">
        <v>538</v>
      </c>
      <c r="H37" s="60" t="s">
        <v>455</v>
      </c>
      <c r="I37" s="60"/>
      <c r="J37" s="59"/>
    </row>
    <row r="38" spans="1:10" ht="72.599999999999994" customHeight="1" x14ac:dyDescent="0.2">
      <c r="A38" s="80" t="s">
        <v>43</v>
      </c>
      <c r="B38" s="72" t="s">
        <v>539</v>
      </c>
      <c r="C38" s="60" t="s">
        <v>451</v>
      </c>
      <c r="D38" s="60" t="s">
        <v>461</v>
      </c>
      <c r="E38" s="81">
        <v>10.9092</v>
      </c>
      <c r="F38" s="168" t="s">
        <v>540</v>
      </c>
      <c r="G38" s="60" t="s">
        <v>494</v>
      </c>
      <c r="H38" s="60" t="s">
        <v>455</v>
      </c>
      <c r="I38" s="60" t="s">
        <v>541</v>
      </c>
      <c r="J38" s="59"/>
    </row>
    <row r="39" spans="1:10" ht="45.2" customHeight="1" x14ac:dyDescent="0.2">
      <c r="A39" s="80" t="s">
        <v>43</v>
      </c>
      <c r="B39" s="72" t="s">
        <v>542</v>
      </c>
      <c r="C39" s="60" t="s">
        <v>458</v>
      </c>
      <c r="D39" s="60" t="s">
        <v>474</v>
      </c>
      <c r="E39" s="81">
        <v>23.052700000000002</v>
      </c>
      <c r="F39" s="168" t="s">
        <v>543</v>
      </c>
      <c r="G39" s="60" t="s">
        <v>494</v>
      </c>
      <c r="H39" s="60" t="s">
        <v>455</v>
      </c>
      <c r="I39" s="60" t="s">
        <v>544</v>
      </c>
      <c r="J39" s="59"/>
    </row>
    <row r="40" spans="1:10" ht="36.950000000000003" customHeight="1" x14ac:dyDescent="0.2">
      <c r="A40" s="80" t="s">
        <v>43</v>
      </c>
      <c r="B40" s="72" t="s">
        <v>545</v>
      </c>
      <c r="C40" s="60" t="s">
        <v>451</v>
      </c>
      <c r="D40" s="60" t="s">
        <v>517</v>
      </c>
      <c r="E40" s="81">
        <v>10.027799999999999</v>
      </c>
      <c r="F40" s="168" t="s">
        <v>518</v>
      </c>
      <c r="G40" s="60" t="s">
        <v>483</v>
      </c>
      <c r="H40" s="60" t="s">
        <v>455</v>
      </c>
      <c r="I40" s="60"/>
      <c r="J40" s="59"/>
    </row>
    <row r="41" spans="1:10" ht="36.200000000000003" customHeight="1" x14ac:dyDescent="0.2">
      <c r="A41" s="80" t="s">
        <v>43</v>
      </c>
      <c r="B41" s="72" t="s">
        <v>546</v>
      </c>
      <c r="C41" s="60" t="s">
        <v>451</v>
      </c>
      <c r="D41" s="60" t="s">
        <v>517</v>
      </c>
      <c r="E41" s="81">
        <v>6.3497000000000003</v>
      </c>
      <c r="F41" s="168" t="s">
        <v>520</v>
      </c>
      <c r="G41" s="60" t="s">
        <v>463</v>
      </c>
      <c r="H41" s="60" t="s">
        <v>455</v>
      </c>
      <c r="I41" s="60"/>
      <c r="J41" s="59"/>
    </row>
    <row r="42" spans="1:10" ht="45.2" customHeight="1" x14ac:dyDescent="0.2">
      <c r="A42" s="80" t="s">
        <v>43</v>
      </c>
      <c r="B42" s="72" t="s">
        <v>547</v>
      </c>
      <c r="C42" s="60" t="s">
        <v>548</v>
      </c>
      <c r="D42" s="60" t="s">
        <v>474</v>
      </c>
      <c r="E42" s="81">
        <v>26.080100000000002</v>
      </c>
      <c r="F42" s="168" t="s">
        <v>549</v>
      </c>
      <c r="G42" s="60" t="s">
        <v>454</v>
      </c>
      <c r="H42" s="60" t="s">
        <v>455</v>
      </c>
      <c r="I42" s="60" t="s">
        <v>550</v>
      </c>
      <c r="J42" s="59"/>
    </row>
    <row r="43" spans="1:10" ht="45.95" customHeight="1" x14ac:dyDescent="0.2">
      <c r="A43" s="80" t="s">
        <v>43</v>
      </c>
      <c r="B43" s="72" t="s">
        <v>551</v>
      </c>
      <c r="C43" s="60" t="s">
        <v>451</v>
      </c>
      <c r="D43" s="60" t="s">
        <v>507</v>
      </c>
      <c r="E43" s="81">
        <v>15.1729</v>
      </c>
      <c r="F43" s="168" t="s">
        <v>552</v>
      </c>
      <c r="G43" s="60" t="s">
        <v>463</v>
      </c>
      <c r="H43" s="60" t="s">
        <v>455</v>
      </c>
      <c r="I43" s="60"/>
      <c r="J43" s="59"/>
    </row>
    <row r="44" spans="1:10" ht="45.2" customHeight="1" x14ac:dyDescent="0.2">
      <c r="A44" s="80" t="s">
        <v>43</v>
      </c>
      <c r="B44" s="72" t="s">
        <v>553</v>
      </c>
      <c r="C44" s="60" t="s">
        <v>451</v>
      </c>
      <c r="D44" s="60" t="s">
        <v>514</v>
      </c>
      <c r="E44" s="81">
        <v>20.248799999999999</v>
      </c>
      <c r="F44" s="168" t="s">
        <v>515</v>
      </c>
      <c r="G44" s="60" t="s">
        <v>483</v>
      </c>
      <c r="H44" s="60" t="s">
        <v>455</v>
      </c>
      <c r="I44" s="60"/>
      <c r="J44" s="59"/>
    </row>
    <row r="45" spans="1:10" ht="36.200000000000003" customHeight="1" x14ac:dyDescent="0.2">
      <c r="A45" s="80" t="s">
        <v>43</v>
      </c>
      <c r="B45" s="72" t="s">
        <v>554</v>
      </c>
      <c r="C45" s="60" t="s">
        <v>458</v>
      </c>
      <c r="D45" s="60" t="s">
        <v>452</v>
      </c>
      <c r="E45" s="81">
        <v>10.8216</v>
      </c>
      <c r="F45" s="168" t="s">
        <v>555</v>
      </c>
      <c r="G45" s="60" t="s">
        <v>463</v>
      </c>
      <c r="H45" s="60" t="s">
        <v>455</v>
      </c>
      <c r="I45" s="60" t="s">
        <v>556</v>
      </c>
      <c r="J45" s="59"/>
    </row>
    <row r="46" spans="1:10" ht="54.75" customHeight="1" x14ac:dyDescent="0.2">
      <c r="A46" s="80" t="s">
        <v>43</v>
      </c>
      <c r="B46" s="72" t="s">
        <v>557</v>
      </c>
      <c r="C46" s="60" t="s">
        <v>451</v>
      </c>
      <c r="D46" s="60" t="s">
        <v>558</v>
      </c>
      <c r="E46" s="81">
        <v>11.7105</v>
      </c>
      <c r="F46" s="168" t="s">
        <v>559</v>
      </c>
      <c r="G46" s="60" t="s">
        <v>483</v>
      </c>
      <c r="H46" s="60" t="s">
        <v>455</v>
      </c>
      <c r="I46" s="60"/>
      <c r="J46" s="59"/>
    </row>
    <row r="47" spans="1:10" ht="36.200000000000003" customHeight="1" x14ac:dyDescent="0.2">
      <c r="A47" s="80" t="s">
        <v>43</v>
      </c>
      <c r="B47" s="72" t="s">
        <v>560</v>
      </c>
      <c r="C47" s="60" t="s">
        <v>451</v>
      </c>
      <c r="D47" s="60" t="s">
        <v>517</v>
      </c>
      <c r="E47" s="81">
        <v>7.4398999999999997</v>
      </c>
      <c r="F47" s="168" t="s">
        <v>561</v>
      </c>
      <c r="G47" s="60" t="s">
        <v>483</v>
      </c>
      <c r="H47" s="60" t="s">
        <v>455</v>
      </c>
      <c r="I47" s="60"/>
      <c r="J47" s="59"/>
    </row>
    <row r="48" spans="1:10" ht="36.200000000000003" customHeight="1" x14ac:dyDescent="0.2">
      <c r="A48" s="80" t="s">
        <v>43</v>
      </c>
      <c r="B48" s="72" t="s">
        <v>562</v>
      </c>
      <c r="C48" s="60" t="s">
        <v>458</v>
      </c>
      <c r="D48" s="60" t="s">
        <v>474</v>
      </c>
      <c r="E48" s="81">
        <v>5.8719000000000001</v>
      </c>
      <c r="F48" s="168" t="s">
        <v>563</v>
      </c>
      <c r="G48" s="60" t="s">
        <v>454</v>
      </c>
      <c r="H48" s="60" t="s">
        <v>455</v>
      </c>
      <c r="I48" s="60" t="s">
        <v>477</v>
      </c>
      <c r="J48" s="59"/>
    </row>
    <row r="49" spans="1:10" ht="36.950000000000003" customHeight="1" x14ac:dyDescent="0.2">
      <c r="A49" s="80" t="s">
        <v>43</v>
      </c>
      <c r="B49" s="72" t="s">
        <v>564</v>
      </c>
      <c r="C49" s="60" t="s">
        <v>451</v>
      </c>
      <c r="D49" s="60" t="s">
        <v>517</v>
      </c>
      <c r="E49" s="81">
        <v>13.195</v>
      </c>
      <c r="F49" s="168" t="s">
        <v>520</v>
      </c>
      <c r="G49" s="60" t="s">
        <v>483</v>
      </c>
      <c r="H49" s="60" t="s">
        <v>455</v>
      </c>
      <c r="I49" s="60"/>
      <c r="J49" s="59"/>
    </row>
    <row r="50" spans="1:10" ht="36.200000000000003" customHeight="1" x14ac:dyDescent="0.2">
      <c r="A50" s="80" t="s">
        <v>43</v>
      </c>
      <c r="B50" s="72" t="s">
        <v>565</v>
      </c>
      <c r="C50" s="60" t="s">
        <v>529</v>
      </c>
      <c r="D50" s="60" t="s">
        <v>507</v>
      </c>
      <c r="E50" s="81">
        <v>7.4222000000000001</v>
      </c>
      <c r="F50" s="168" t="s">
        <v>510</v>
      </c>
      <c r="G50" s="60" t="s">
        <v>463</v>
      </c>
      <c r="H50" s="60" t="s">
        <v>455</v>
      </c>
      <c r="I50" s="60"/>
      <c r="J50" s="59"/>
    </row>
    <row r="51" spans="1:10" ht="28.9" customHeight="1" x14ac:dyDescent="0.2">
      <c r="A51" s="80" t="s">
        <v>43</v>
      </c>
      <c r="B51" s="72" t="s">
        <v>566</v>
      </c>
      <c r="C51" s="60" t="s">
        <v>451</v>
      </c>
      <c r="D51" s="60" t="s">
        <v>558</v>
      </c>
      <c r="E51" s="81">
        <v>19.622599999999998</v>
      </c>
      <c r="F51" s="168" t="s">
        <v>559</v>
      </c>
      <c r="G51" s="60" t="s">
        <v>494</v>
      </c>
      <c r="H51" s="60" t="s">
        <v>455</v>
      </c>
      <c r="I51" s="60"/>
      <c r="J51" s="59"/>
    </row>
    <row r="52" spans="1:10" ht="45.95" customHeight="1" x14ac:dyDescent="0.2">
      <c r="A52" s="80" t="s">
        <v>43</v>
      </c>
      <c r="B52" s="72" t="s">
        <v>567</v>
      </c>
      <c r="C52" s="60" t="s">
        <v>529</v>
      </c>
      <c r="D52" s="60" t="s">
        <v>507</v>
      </c>
      <c r="E52" s="81">
        <v>16.844000000000001</v>
      </c>
      <c r="F52" s="168" t="s">
        <v>526</v>
      </c>
      <c r="G52" s="60" t="s">
        <v>494</v>
      </c>
      <c r="H52" s="60" t="s">
        <v>455</v>
      </c>
      <c r="I52" s="60"/>
      <c r="J52" s="59"/>
    </row>
    <row r="53" spans="1:10" ht="45.2" customHeight="1" x14ac:dyDescent="0.2">
      <c r="A53" s="80" t="s">
        <v>43</v>
      </c>
      <c r="B53" s="72" t="s">
        <v>568</v>
      </c>
      <c r="C53" s="60" t="s">
        <v>451</v>
      </c>
      <c r="D53" s="60" t="s">
        <v>507</v>
      </c>
      <c r="E53" s="81">
        <v>18.925799999999999</v>
      </c>
      <c r="F53" s="168" t="s">
        <v>512</v>
      </c>
      <c r="G53" s="60" t="s">
        <v>463</v>
      </c>
      <c r="H53" s="60" t="s">
        <v>455</v>
      </c>
      <c r="I53" s="60"/>
      <c r="J53" s="59"/>
    </row>
    <row r="54" spans="1:10" ht="36.200000000000003" customHeight="1" x14ac:dyDescent="0.2">
      <c r="A54" s="80" t="s">
        <v>43</v>
      </c>
      <c r="B54" s="72" t="s">
        <v>569</v>
      </c>
      <c r="C54" s="60" t="s">
        <v>451</v>
      </c>
      <c r="D54" s="60" t="s">
        <v>474</v>
      </c>
      <c r="E54" s="81">
        <v>12.117000000000001</v>
      </c>
      <c r="F54" s="168" t="s">
        <v>543</v>
      </c>
      <c r="G54" s="60" t="s">
        <v>463</v>
      </c>
      <c r="H54" s="60" t="s">
        <v>455</v>
      </c>
      <c r="I54" s="60" t="s">
        <v>570</v>
      </c>
      <c r="J54" s="59"/>
    </row>
    <row r="55" spans="1:10" ht="45.95" customHeight="1" x14ac:dyDescent="0.2">
      <c r="A55" s="80" t="s">
        <v>43</v>
      </c>
      <c r="B55" s="72" t="s">
        <v>571</v>
      </c>
      <c r="C55" s="60" t="s">
        <v>451</v>
      </c>
      <c r="D55" s="60" t="s">
        <v>514</v>
      </c>
      <c r="E55" s="81">
        <v>24.099499999999999</v>
      </c>
      <c r="F55" s="168" t="s">
        <v>572</v>
      </c>
      <c r="G55" s="60" t="s">
        <v>463</v>
      </c>
      <c r="H55" s="60" t="s">
        <v>455</v>
      </c>
      <c r="I55" s="60"/>
      <c r="J55" s="59"/>
    </row>
    <row r="56" spans="1:10" ht="45.2" customHeight="1" x14ac:dyDescent="0.2">
      <c r="A56" s="80" t="s">
        <v>43</v>
      </c>
      <c r="B56" s="72" t="s">
        <v>573</v>
      </c>
      <c r="C56" s="60" t="s">
        <v>451</v>
      </c>
      <c r="D56" s="60" t="s">
        <v>461</v>
      </c>
      <c r="E56" s="81">
        <v>15.247999999999999</v>
      </c>
      <c r="F56" s="168" t="s">
        <v>462</v>
      </c>
      <c r="G56" s="60" t="s">
        <v>494</v>
      </c>
      <c r="H56" s="60" t="s">
        <v>455</v>
      </c>
      <c r="I56" s="60" t="s">
        <v>574</v>
      </c>
      <c r="J56" s="59"/>
    </row>
    <row r="57" spans="1:10" ht="45.95" customHeight="1" x14ac:dyDescent="0.2">
      <c r="A57" s="80" t="s">
        <v>43</v>
      </c>
      <c r="B57" s="72" t="s">
        <v>575</v>
      </c>
      <c r="C57" s="60" t="s">
        <v>451</v>
      </c>
      <c r="D57" s="60" t="s">
        <v>507</v>
      </c>
      <c r="E57" s="81">
        <v>14.7944</v>
      </c>
      <c r="F57" s="168" t="s">
        <v>508</v>
      </c>
      <c r="G57" s="60" t="s">
        <v>494</v>
      </c>
      <c r="H57" s="60" t="s">
        <v>455</v>
      </c>
      <c r="I57" s="60"/>
      <c r="J57" s="59"/>
    </row>
    <row r="58" spans="1:10" ht="45.2" customHeight="1" x14ac:dyDescent="0.2">
      <c r="A58" s="80" t="s">
        <v>43</v>
      </c>
      <c r="B58" s="72" t="s">
        <v>576</v>
      </c>
      <c r="C58" s="60" t="s">
        <v>458</v>
      </c>
      <c r="D58" s="60" t="s">
        <v>474</v>
      </c>
      <c r="E58" s="81">
        <v>11.1755</v>
      </c>
      <c r="F58" s="168" t="s">
        <v>577</v>
      </c>
      <c r="G58" s="60" t="s">
        <v>494</v>
      </c>
      <c r="H58" s="60" t="s">
        <v>455</v>
      </c>
      <c r="I58" s="60" t="s">
        <v>578</v>
      </c>
      <c r="J58" s="59"/>
    </row>
    <row r="59" spans="1:10" ht="36.200000000000003" customHeight="1" x14ac:dyDescent="0.2">
      <c r="A59" s="80" t="s">
        <v>43</v>
      </c>
      <c r="B59" s="72" t="s">
        <v>579</v>
      </c>
      <c r="C59" s="60" t="s">
        <v>451</v>
      </c>
      <c r="D59" s="60" t="s">
        <v>474</v>
      </c>
      <c r="E59" s="81">
        <v>9.0136000000000003</v>
      </c>
      <c r="F59" s="168" t="s">
        <v>580</v>
      </c>
      <c r="G59" s="60" t="s">
        <v>496</v>
      </c>
      <c r="H59" s="60" t="s">
        <v>455</v>
      </c>
      <c r="I59" s="60" t="s">
        <v>581</v>
      </c>
      <c r="J59" s="59"/>
    </row>
    <row r="60" spans="1:10" ht="29.65" customHeight="1" x14ac:dyDescent="0.2">
      <c r="A60" s="80" t="s">
        <v>43</v>
      </c>
      <c r="B60" s="72" t="s">
        <v>582</v>
      </c>
      <c r="C60" s="60" t="s">
        <v>451</v>
      </c>
      <c r="D60" s="60" t="s">
        <v>474</v>
      </c>
      <c r="E60" s="81">
        <v>35.3979</v>
      </c>
      <c r="F60" s="168" t="s">
        <v>580</v>
      </c>
      <c r="G60" s="60" t="s">
        <v>494</v>
      </c>
      <c r="H60" s="60" t="s">
        <v>455</v>
      </c>
      <c r="I60" s="60" t="s">
        <v>583</v>
      </c>
      <c r="J60" s="59"/>
    </row>
    <row r="61" spans="1:10" ht="54" customHeight="1" x14ac:dyDescent="0.2">
      <c r="A61" s="80" t="s">
        <v>43</v>
      </c>
      <c r="B61" s="72" t="s">
        <v>584</v>
      </c>
      <c r="C61" s="60" t="s">
        <v>451</v>
      </c>
      <c r="D61" s="60" t="s">
        <v>517</v>
      </c>
      <c r="E61" s="81">
        <v>36.545299999999997</v>
      </c>
      <c r="F61" s="168" t="s">
        <v>520</v>
      </c>
      <c r="G61" s="60" t="s">
        <v>483</v>
      </c>
      <c r="H61" s="60" t="s">
        <v>455</v>
      </c>
      <c r="I61" s="60"/>
      <c r="J61" s="59"/>
    </row>
    <row r="62" spans="1:10" ht="63.6" customHeight="1" x14ac:dyDescent="0.2">
      <c r="A62" s="80" t="s">
        <v>43</v>
      </c>
      <c r="B62" s="72" t="s">
        <v>585</v>
      </c>
      <c r="C62" s="60" t="s">
        <v>451</v>
      </c>
      <c r="D62" s="60" t="s">
        <v>517</v>
      </c>
      <c r="E62" s="81">
        <v>78.906199999999998</v>
      </c>
      <c r="F62" s="168" t="s">
        <v>586</v>
      </c>
      <c r="G62" s="60" t="s">
        <v>454</v>
      </c>
      <c r="H62" s="60" t="s">
        <v>455</v>
      </c>
      <c r="I62" s="60" t="s">
        <v>587</v>
      </c>
      <c r="J62" s="59"/>
    </row>
    <row r="63" spans="1:10" ht="36.200000000000003" customHeight="1" x14ac:dyDescent="0.2">
      <c r="A63" s="80" t="s">
        <v>43</v>
      </c>
      <c r="B63" s="72" t="s">
        <v>588</v>
      </c>
      <c r="C63" s="60" t="s">
        <v>548</v>
      </c>
      <c r="D63" s="60" t="s">
        <v>514</v>
      </c>
      <c r="E63" s="81">
        <v>15.196400000000001</v>
      </c>
      <c r="F63" s="168" t="s">
        <v>515</v>
      </c>
      <c r="G63" s="60" t="s">
        <v>463</v>
      </c>
      <c r="H63" s="60" t="s">
        <v>455</v>
      </c>
      <c r="I63" s="60"/>
      <c r="J63" s="59"/>
    </row>
    <row r="64" spans="1:10" ht="36.200000000000003" customHeight="1" x14ac:dyDescent="0.2">
      <c r="A64" s="80" t="s">
        <v>43</v>
      </c>
      <c r="B64" s="72" t="s">
        <v>589</v>
      </c>
      <c r="C64" s="60" t="s">
        <v>451</v>
      </c>
      <c r="D64" s="60" t="s">
        <v>514</v>
      </c>
      <c r="E64" s="81">
        <v>10.4597</v>
      </c>
      <c r="F64" s="168" t="s">
        <v>537</v>
      </c>
      <c r="G64" s="60" t="s">
        <v>463</v>
      </c>
      <c r="H64" s="60" t="s">
        <v>455</v>
      </c>
      <c r="I64" s="60"/>
      <c r="J64" s="59"/>
    </row>
    <row r="65" spans="1:10" ht="36.950000000000003" customHeight="1" x14ac:dyDescent="0.2">
      <c r="A65" s="80" t="s">
        <v>43</v>
      </c>
      <c r="B65" s="72" t="s">
        <v>590</v>
      </c>
      <c r="C65" s="60" t="s">
        <v>458</v>
      </c>
      <c r="D65" s="60" t="s">
        <v>474</v>
      </c>
      <c r="E65" s="81">
        <v>16.424499999999998</v>
      </c>
      <c r="F65" s="168" t="s">
        <v>591</v>
      </c>
      <c r="G65" s="60" t="s">
        <v>494</v>
      </c>
      <c r="H65" s="60" t="s">
        <v>455</v>
      </c>
      <c r="I65" s="60" t="s">
        <v>592</v>
      </c>
      <c r="J65" s="59"/>
    </row>
    <row r="66" spans="1:10" ht="45.2" customHeight="1" x14ac:dyDescent="0.2">
      <c r="A66" s="80" t="s">
        <v>43</v>
      </c>
      <c r="B66" s="72" t="s">
        <v>593</v>
      </c>
      <c r="C66" s="60" t="s">
        <v>451</v>
      </c>
      <c r="D66" s="60" t="s">
        <v>558</v>
      </c>
      <c r="E66" s="81">
        <v>22.157699999999998</v>
      </c>
      <c r="F66" s="168" t="s">
        <v>559</v>
      </c>
      <c r="G66" s="60" t="s">
        <v>483</v>
      </c>
      <c r="H66" s="60" t="s">
        <v>455</v>
      </c>
      <c r="I66" s="60"/>
      <c r="J66" s="59"/>
    </row>
    <row r="67" spans="1:10" ht="63.6" customHeight="1" x14ac:dyDescent="0.2">
      <c r="A67" s="80" t="s">
        <v>43</v>
      </c>
      <c r="B67" s="72" t="s">
        <v>594</v>
      </c>
      <c r="C67" s="60" t="s">
        <v>529</v>
      </c>
      <c r="D67" s="60" t="s">
        <v>517</v>
      </c>
      <c r="E67" s="81">
        <v>16.636399999999998</v>
      </c>
      <c r="F67" s="168" t="s">
        <v>561</v>
      </c>
      <c r="G67" s="60" t="s">
        <v>454</v>
      </c>
      <c r="H67" s="60" t="s">
        <v>455</v>
      </c>
      <c r="I67" s="60"/>
      <c r="J67" s="59"/>
    </row>
    <row r="68" spans="1:10" ht="36.200000000000003" customHeight="1" x14ac:dyDescent="0.2">
      <c r="A68" s="80" t="s">
        <v>43</v>
      </c>
      <c r="B68" s="72" t="s">
        <v>595</v>
      </c>
      <c r="C68" s="60" t="s">
        <v>451</v>
      </c>
      <c r="D68" s="60" t="s">
        <v>514</v>
      </c>
      <c r="E68" s="81">
        <v>15.889200000000001</v>
      </c>
      <c r="F68" s="168" t="s">
        <v>537</v>
      </c>
      <c r="G68" s="60" t="s">
        <v>476</v>
      </c>
      <c r="H68" s="60" t="s">
        <v>455</v>
      </c>
      <c r="I68" s="60"/>
      <c r="J68" s="59"/>
    </row>
    <row r="69" spans="1:10" ht="45.2" customHeight="1" x14ac:dyDescent="0.2">
      <c r="A69" s="80" t="s">
        <v>43</v>
      </c>
      <c r="B69" s="72" t="s">
        <v>596</v>
      </c>
      <c r="C69" s="60" t="s">
        <v>451</v>
      </c>
      <c r="D69" s="60" t="s">
        <v>558</v>
      </c>
      <c r="E69" s="81">
        <v>15.8813</v>
      </c>
      <c r="F69" s="168" t="s">
        <v>559</v>
      </c>
      <c r="G69" s="60" t="s">
        <v>483</v>
      </c>
      <c r="H69" s="60" t="s">
        <v>455</v>
      </c>
      <c r="I69" s="60"/>
      <c r="J69" s="59"/>
    </row>
    <row r="70" spans="1:10" ht="36.950000000000003" customHeight="1" x14ac:dyDescent="0.2">
      <c r="A70" s="80" t="s">
        <v>43</v>
      </c>
      <c r="B70" s="72" t="s">
        <v>597</v>
      </c>
      <c r="C70" s="60" t="s">
        <v>451</v>
      </c>
      <c r="D70" s="60" t="s">
        <v>514</v>
      </c>
      <c r="E70" s="81">
        <v>29.733000000000001</v>
      </c>
      <c r="F70" s="168" t="s">
        <v>515</v>
      </c>
      <c r="G70" s="60" t="s">
        <v>463</v>
      </c>
      <c r="H70" s="60" t="s">
        <v>455</v>
      </c>
      <c r="I70" s="60"/>
      <c r="J70" s="59"/>
    </row>
    <row r="71" spans="1:10" ht="45.2" customHeight="1" x14ac:dyDescent="0.2">
      <c r="A71" s="80" t="s">
        <v>43</v>
      </c>
      <c r="B71" s="72" t="s">
        <v>598</v>
      </c>
      <c r="C71" s="60" t="s">
        <v>451</v>
      </c>
      <c r="D71" s="60" t="s">
        <v>517</v>
      </c>
      <c r="E71" s="81">
        <v>29.0702</v>
      </c>
      <c r="F71" s="168" t="s">
        <v>599</v>
      </c>
      <c r="G71" s="60" t="s">
        <v>496</v>
      </c>
      <c r="H71" s="60" t="s">
        <v>455</v>
      </c>
      <c r="I71" s="60"/>
      <c r="J71" s="59"/>
    </row>
    <row r="72" spans="1:10" ht="54.75" customHeight="1" x14ac:dyDescent="0.2">
      <c r="A72" s="80" t="s">
        <v>43</v>
      </c>
      <c r="B72" s="72" t="s">
        <v>600</v>
      </c>
      <c r="C72" s="60" t="s">
        <v>458</v>
      </c>
      <c r="D72" s="60" t="s">
        <v>517</v>
      </c>
      <c r="E72" s="81">
        <v>24.624700000000001</v>
      </c>
      <c r="F72" s="168" t="s">
        <v>520</v>
      </c>
      <c r="G72" s="60" t="s">
        <v>483</v>
      </c>
      <c r="H72" s="60" t="s">
        <v>455</v>
      </c>
      <c r="I72" s="60"/>
      <c r="J72" s="59"/>
    </row>
    <row r="73" spans="1:10" ht="54" customHeight="1" x14ac:dyDescent="0.2">
      <c r="A73" s="80" t="s">
        <v>43</v>
      </c>
      <c r="B73" s="72" t="s">
        <v>601</v>
      </c>
      <c r="C73" s="60" t="s">
        <v>451</v>
      </c>
      <c r="D73" s="60" t="s">
        <v>517</v>
      </c>
      <c r="E73" s="81">
        <v>27.213000000000001</v>
      </c>
      <c r="F73" s="168" t="s">
        <v>520</v>
      </c>
      <c r="G73" s="60" t="s">
        <v>483</v>
      </c>
      <c r="H73" s="60" t="s">
        <v>455</v>
      </c>
      <c r="I73" s="60"/>
      <c r="J73" s="59"/>
    </row>
    <row r="74" spans="1:10" ht="36.950000000000003" customHeight="1" x14ac:dyDescent="0.2">
      <c r="A74" s="80" t="s">
        <v>43</v>
      </c>
      <c r="B74" s="72" t="s">
        <v>602</v>
      </c>
      <c r="C74" s="60" t="s">
        <v>451</v>
      </c>
      <c r="D74" s="60" t="s">
        <v>514</v>
      </c>
      <c r="E74" s="81">
        <v>13.34</v>
      </c>
      <c r="F74" s="168" t="s">
        <v>515</v>
      </c>
      <c r="G74" s="60" t="s">
        <v>494</v>
      </c>
      <c r="H74" s="60" t="s">
        <v>455</v>
      </c>
      <c r="I74" s="60"/>
      <c r="J74" s="59"/>
    </row>
    <row r="75" spans="1:10" ht="45.2" customHeight="1" x14ac:dyDescent="0.2">
      <c r="A75" s="80" t="s">
        <v>43</v>
      </c>
      <c r="B75" s="72" t="s">
        <v>603</v>
      </c>
      <c r="C75" s="60" t="s">
        <v>529</v>
      </c>
      <c r="D75" s="60" t="s">
        <v>514</v>
      </c>
      <c r="E75" s="81">
        <v>11.7981</v>
      </c>
      <c r="F75" s="168" t="s">
        <v>515</v>
      </c>
      <c r="G75" s="60" t="s">
        <v>476</v>
      </c>
      <c r="H75" s="60" t="s">
        <v>455</v>
      </c>
      <c r="I75" s="60"/>
      <c r="J75" s="59"/>
    </row>
    <row r="76" spans="1:10" ht="45.2" customHeight="1" x14ac:dyDescent="0.2">
      <c r="A76" s="80" t="s">
        <v>43</v>
      </c>
      <c r="B76" s="72" t="s">
        <v>604</v>
      </c>
      <c r="C76" s="60" t="s">
        <v>451</v>
      </c>
      <c r="D76" s="60" t="s">
        <v>507</v>
      </c>
      <c r="E76" s="81">
        <v>15.3123</v>
      </c>
      <c r="F76" s="168" t="s">
        <v>605</v>
      </c>
      <c r="G76" s="60" t="s">
        <v>494</v>
      </c>
      <c r="H76" s="60" t="s">
        <v>455</v>
      </c>
      <c r="I76" s="60"/>
      <c r="J76" s="59"/>
    </row>
    <row r="77" spans="1:10" ht="45.95" customHeight="1" x14ac:dyDescent="0.2">
      <c r="A77" s="80" t="s">
        <v>43</v>
      </c>
      <c r="B77" s="72" t="s">
        <v>606</v>
      </c>
      <c r="C77" s="60" t="s">
        <v>451</v>
      </c>
      <c r="D77" s="60" t="s">
        <v>517</v>
      </c>
      <c r="E77" s="81">
        <v>23.803999999999998</v>
      </c>
      <c r="F77" s="168" t="s">
        <v>607</v>
      </c>
      <c r="G77" s="60" t="s">
        <v>471</v>
      </c>
      <c r="H77" s="60" t="s">
        <v>455</v>
      </c>
      <c r="I77" s="60"/>
      <c r="J77" s="59"/>
    </row>
    <row r="78" spans="1:10" ht="45.2" customHeight="1" x14ac:dyDescent="0.2">
      <c r="A78" s="80" t="s">
        <v>43</v>
      </c>
      <c r="B78" s="72" t="s">
        <v>608</v>
      </c>
      <c r="C78" s="60" t="s">
        <v>451</v>
      </c>
      <c r="D78" s="60" t="s">
        <v>517</v>
      </c>
      <c r="E78" s="81">
        <v>15.445</v>
      </c>
      <c r="F78" s="168" t="s">
        <v>520</v>
      </c>
      <c r="G78" s="60" t="s">
        <v>471</v>
      </c>
      <c r="H78" s="60" t="s">
        <v>455</v>
      </c>
      <c r="I78" s="60"/>
      <c r="J78" s="59"/>
    </row>
    <row r="79" spans="1:10" ht="36.200000000000003" customHeight="1" x14ac:dyDescent="0.2">
      <c r="A79" s="80" t="s">
        <v>43</v>
      </c>
      <c r="B79" s="72" t="s">
        <v>609</v>
      </c>
      <c r="C79" s="60" t="s">
        <v>458</v>
      </c>
      <c r="D79" s="60" t="s">
        <v>474</v>
      </c>
      <c r="E79" s="81">
        <v>27.411000000000001</v>
      </c>
      <c r="F79" s="168" t="s">
        <v>475</v>
      </c>
      <c r="G79" s="60" t="s">
        <v>463</v>
      </c>
      <c r="H79" s="60" t="s">
        <v>455</v>
      </c>
      <c r="I79" s="60" t="s">
        <v>610</v>
      </c>
      <c r="J79" s="59"/>
    </row>
    <row r="80" spans="1:10" ht="54.75" customHeight="1" x14ac:dyDescent="0.2">
      <c r="A80" s="80" t="s">
        <v>43</v>
      </c>
      <c r="B80" s="72" t="s">
        <v>611</v>
      </c>
      <c r="C80" s="60" t="s">
        <v>451</v>
      </c>
      <c r="D80" s="60" t="s">
        <v>452</v>
      </c>
      <c r="E80" s="81">
        <v>19.660399999999999</v>
      </c>
      <c r="F80" s="168" t="s">
        <v>612</v>
      </c>
      <c r="G80" s="60" t="s">
        <v>471</v>
      </c>
      <c r="H80" s="60" t="s">
        <v>455</v>
      </c>
      <c r="I80" s="60" t="s">
        <v>613</v>
      </c>
      <c r="J80" s="59"/>
    </row>
    <row r="81" spans="1:10" ht="54.75" customHeight="1" x14ac:dyDescent="0.2">
      <c r="A81" s="80" t="s">
        <v>43</v>
      </c>
      <c r="B81" s="72" t="s">
        <v>614</v>
      </c>
      <c r="C81" s="60" t="s">
        <v>458</v>
      </c>
      <c r="D81" s="60" t="s">
        <v>474</v>
      </c>
      <c r="E81" s="81">
        <v>49.200600000000001</v>
      </c>
      <c r="F81" s="168" t="s">
        <v>543</v>
      </c>
      <c r="G81" s="60" t="s">
        <v>483</v>
      </c>
      <c r="H81" s="60" t="s">
        <v>455</v>
      </c>
      <c r="I81" s="60" t="s">
        <v>615</v>
      </c>
      <c r="J81" s="59"/>
    </row>
    <row r="82" spans="1:10" ht="45.2" customHeight="1" x14ac:dyDescent="0.2">
      <c r="A82" s="80" t="s">
        <v>43</v>
      </c>
      <c r="B82" s="72" t="s">
        <v>616</v>
      </c>
      <c r="C82" s="60" t="s">
        <v>451</v>
      </c>
      <c r="D82" s="60" t="s">
        <v>507</v>
      </c>
      <c r="E82" s="81">
        <v>12.686199999999999</v>
      </c>
      <c r="F82" s="168" t="s">
        <v>526</v>
      </c>
      <c r="G82" s="60" t="s">
        <v>538</v>
      </c>
      <c r="H82" s="60" t="s">
        <v>455</v>
      </c>
      <c r="I82" s="60"/>
      <c r="J82" s="59"/>
    </row>
    <row r="83" spans="1:10" ht="82.15" customHeight="1" x14ac:dyDescent="0.2">
      <c r="A83" s="80" t="s">
        <v>43</v>
      </c>
      <c r="B83" s="72" t="s">
        <v>617</v>
      </c>
      <c r="C83" s="60" t="s">
        <v>458</v>
      </c>
      <c r="D83" s="60" t="s">
        <v>474</v>
      </c>
      <c r="E83" s="81">
        <v>36.262300000000003</v>
      </c>
      <c r="F83" s="168" t="s">
        <v>591</v>
      </c>
      <c r="G83" s="60" t="s">
        <v>494</v>
      </c>
      <c r="H83" s="60" t="s">
        <v>455</v>
      </c>
      <c r="I83" s="60" t="s">
        <v>618</v>
      </c>
      <c r="J83" s="59"/>
    </row>
    <row r="84" spans="1:10" ht="28.9" customHeight="1" x14ac:dyDescent="0.2">
      <c r="A84" s="80" t="s">
        <v>43</v>
      </c>
      <c r="B84" s="72" t="s">
        <v>619</v>
      </c>
      <c r="C84" s="60" t="s">
        <v>451</v>
      </c>
      <c r="D84" s="60" t="s">
        <v>517</v>
      </c>
      <c r="E84" s="81">
        <v>14.1023</v>
      </c>
      <c r="F84" s="168" t="s">
        <v>520</v>
      </c>
      <c r="G84" s="60" t="s">
        <v>454</v>
      </c>
      <c r="H84" s="60" t="s">
        <v>455</v>
      </c>
      <c r="I84" s="60"/>
      <c r="J84" s="59"/>
    </row>
    <row r="85" spans="1:10" ht="54.75" customHeight="1" x14ac:dyDescent="0.2">
      <c r="A85" s="80" t="s">
        <v>43</v>
      </c>
      <c r="B85" s="72" t="s">
        <v>620</v>
      </c>
      <c r="C85" s="60" t="s">
        <v>458</v>
      </c>
      <c r="D85" s="60" t="s">
        <v>474</v>
      </c>
      <c r="E85" s="81">
        <v>5.9922000000000004</v>
      </c>
      <c r="F85" s="168" t="s">
        <v>563</v>
      </c>
      <c r="G85" s="60" t="s">
        <v>483</v>
      </c>
      <c r="H85" s="60" t="s">
        <v>455</v>
      </c>
      <c r="I85" s="60" t="s">
        <v>621</v>
      </c>
      <c r="J85" s="59"/>
    </row>
    <row r="86" spans="1:10" ht="36.200000000000003" customHeight="1" x14ac:dyDescent="0.2">
      <c r="A86" s="80" t="s">
        <v>43</v>
      </c>
      <c r="B86" s="72" t="s">
        <v>622</v>
      </c>
      <c r="C86" s="60" t="s">
        <v>451</v>
      </c>
      <c r="D86" s="60" t="s">
        <v>507</v>
      </c>
      <c r="E86" s="81">
        <v>20.001000000000001</v>
      </c>
      <c r="F86" s="168" t="s">
        <v>508</v>
      </c>
      <c r="G86" s="60" t="s">
        <v>483</v>
      </c>
      <c r="H86" s="60" t="s">
        <v>455</v>
      </c>
      <c r="I86" s="60"/>
      <c r="J86" s="59"/>
    </row>
    <row r="87" spans="1:10" ht="36.200000000000003" customHeight="1" x14ac:dyDescent="0.2">
      <c r="A87" s="80" t="s">
        <v>43</v>
      </c>
      <c r="B87" s="72" t="s">
        <v>623</v>
      </c>
      <c r="C87" s="60" t="s">
        <v>451</v>
      </c>
      <c r="D87" s="60" t="s">
        <v>514</v>
      </c>
      <c r="E87" s="81">
        <v>18.473600000000001</v>
      </c>
      <c r="F87" s="168" t="s">
        <v>515</v>
      </c>
      <c r="G87" s="60" t="s">
        <v>463</v>
      </c>
      <c r="H87" s="60" t="s">
        <v>455</v>
      </c>
      <c r="I87" s="60"/>
      <c r="J87" s="59"/>
    </row>
    <row r="88" spans="1:10" ht="45.95" customHeight="1" x14ac:dyDescent="0.2">
      <c r="A88" s="80" t="s">
        <v>43</v>
      </c>
      <c r="B88" s="72" t="s">
        <v>624</v>
      </c>
      <c r="C88" s="60" t="s">
        <v>451</v>
      </c>
      <c r="D88" s="60" t="s">
        <v>514</v>
      </c>
      <c r="E88" s="81">
        <v>13.392799999999999</v>
      </c>
      <c r="F88" s="168" t="s">
        <v>537</v>
      </c>
      <c r="G88" s="60" t="s">
        <v>463</v>
      </c>
      <c r="H88" s="60" t="s">
        <v>455</v>
      </c>
      <c r="I88" s="60"/>
      <c r="J88" s="59"/>
    </row>
    <row r="89" spans="1:10" ht="45.2" customHeight="1" x14ac:dyDescent="0.2">
      <c r="A89" s="80" t="s">
        <v>43</v>
      </c>
      <c r="B89" s="72" t="s">
        <v>625</v>
      </c>
      <c r="C89" s="60" t="s">
        <v>451</v>
      </c>
      <c r="D89" s="60" t="s">
        <v>517</v>
      </c>
      <c r="E89" s="81">
        <v>0.40200000000000002</v>
      </c>
      <c r="F89" s="168" t="s">
        <v>561</v>
      </c>
      <c r="G89" s="60" t="s">
        <v>471</v>
      </c>
      <c r="H89" s="60" t="s">
        <v>455</v>
      </c>
      <c r="I89" s="60"/>
      <c r="J89" s="59"/>
    </row>
    <row r="90" spans="1:10" ht="45.2" customHeight="1" x14ac:dyDescent="0.2">
      <c r="A90" s="80" t="s">
        <v>43</v>
      </c>
      <c r="B90" s="72" t="s">
        <v>626</v>
      </c>
      <c r="C90" s="60" t="s">
        <v>451</v>
      </c>
      <c r="D90" s="60" t="s">
        <v>514</v>
      </c>
      <c r="E90" s="81">
        <v>32.136000000000003</v>
      </c>
      <c r="F90" s="168" t="s">
        <v>515</v>
      </c>
      <c r="G90" s="60" t="s">
        <v>496</v>
      </c>
      <c r="H90" s="60" t="s">
        <v>455</v>
      </c>
      <c r="I90" s="60"/>
      <c r="J90" s="59"/>
    </row>
    <row r="91" spans="1:10" ht="29.65" customHeight="1" x14ac:dyDescent="0.2">
      <c r="A91" s="80" t="s">
        <v>43</v>
      </c>
      <c r="B91" s="72" t="s">
        <v>627</v>
      </c>
      <c r="C91" s="60" t="s">
        <v>451</v>
      </c>
      <c r="D91" s="60" t="s">
        <v>452</v>
      </c>
      <c r="E91" s="81">
        <v>7.5255999999999998</v>
      </c>
      <c r="F91" s="168" t="s">
        <v>628</v>
      </c>
      <c r="G91" s="60" t="s">
        <v>496</v>
      </c>
      <c r="H91" s="60" t="s">
        <v>455</v>
      </c>
      <c r="I91" s="60" t="s">
        <v>629</v>
      </c>
      <c r="J91" s="59"/>
    </row>
    <row r="92" spans="1:10" ht="36.200000000000003" customHeight="1" x14ac:dyDescent="0.2">
      <c r="A92" s="80" t="s">
        <v>43</v>
      </c>
      <c r="B92" s="72" t="s">
        <v>630</v>
      </c>
      <c r="C92" s="60" t="s">
        <v>451</v>
      </c>
      <c r="D92" s="60" t="s">
        <v>558</v>
      </c>
      <c r="E92" s="81">
        <v>51.526800000000001</v>
      </c>
      <c r="F92" s="168" t="s">
        <v>559</v>
      </c>
      <c r="G92" s="60" t="s">
        <v>463</v>
      </c>
      <c r="H92" s="60" t="s">
        <v>455</v>
      </c>
      <c r="I92" s="60"/>
      <c r="J92" s="59"/>
    </row>
    <row r="93" spans="1:10" ht="45.2" customHeight="1" x14ac:dyDescent="0.2">
      <c r="A93" s="80" t="s">
        <v>43</v>
      </c>
      <c r="B93" s="72" t="s">
        <v>631</v>
      </c>
      <c r="C93" s="60" t="s">
        <v>451</v>
      </c>
      <c r="D93" s="60" t="s">
        <v>507</v>
      </c>
      <c r="E93" s="81">
        <v>19.786799999999999</v>
      </c>
      <c r="F93" s="168" t="s">
        <v>632</v>
      </c>
      <c r="G93" s="60" t="s">
        <v>471</v>
      </c>
      <c r="H93" s="60" t="s">
        <v>455</v>
      </c>
      <c r="I93" s="60"/>
      <c r="J93" s="59"/>
    </row>
    <row r="94" spans="1:10" ht="36.950000000000003" customHeight="1" x14ac:dyDescent="0.2">
      <c r="A94" s="80" t="s">
        <v>43</v>
      </c>
      <c r="B94" s="72" t="s">
        <v>633</v>
      </c>
      <c r="C94" s="60" t="s">
        <v>451</v>
      </c>
      <c r="D94" s="60" t="s">
        <v>514</v>
      </c>
      <c r="E94" s="81">
        <v>25.995999999999999</v>
      </c>
      <c r="F94" s="168" t="s">
        <v>515</v>
      </c>
      <c r="G94" s="60" t="s">
        <v>463</v>
      </c>
      <c r="H94" s="60" t="s">
        <v>455</v>
      </c>
      <c r="I94" s="60"/>
      <c r="J94" s="59"/>
    </row>
    <row r="95" spans="1:10" ht="62.85" customHeight="1" x14ac:dyDescent="0.2">
      <c r="A95" s="80" t="s">
        <v>43</v>
      </c>
      <c r="B95" s="72" t="s">
        <v>634</v>
      </c>
      <c r="C95" s="60" t="s">
        <v>451</v>
      </c>
      <c r="D95" s="60" t="s">
        <v>452</v>
      </c>
      <c r="E95" s="81">
        <v>23.4056</v>
      </c>
      <c r="F95" s="168" t="s">
        <v>628</v>
      </c>
      <c r="G95" s="60" t="s">
        <v>494</v>
      </c>
      <c r="H95" s="60" t="s">
        <v>455</v>
      </c>
      <c r="I95" s="60" t="s">
        <v>635</v>
      </c>
      <c r="J95" s="59"/>
    </row>
    <row r="96" spans="1:10" ht="45.95" customHeight="1" x14ac:dyDescent="0.2">
      <c r="A96" s="80" t="s">
        <v>43</v>
      </c>
      <c r="B96" s="72" t="s">
        <v>636</v>
      </c>
      <c r="C96" s="60" t="s">
        <v>451</v>
      </c>
      <c r="D96" s="60" t="s">
        <v>474</v>
      </c>
      <c r="E96" s="81">
        <v>12.6746</v>
      </c>
      <c r="F96" s="168" t="s">
        <v>563</v>
      </c>
      <c r="G96" s="60" t="s">
        <v>494</v>
      </c>
      <c r="H96" s="60" t="s">
        <v>455</v>
      </c>
      <c r="I96" s="60" t="s">
        <v>637</v>
      </c>
      <c r="J96" s="59"/>
    </row>
    <row r="97" spans="1:10" ht="54" customHeight="1" x14ac:dyDescent="0.2">
      <c r="A97" s="80" t="s">
        <v>43</v>
      </c>
      <c r="B97" s="72" t="s">
        <v>638</v>
      </c>
      <c r="C97" s="60" t="s">
        <v>451</v>
      </c>
      <c r="D97" s="60" t="s">
        <v>452</v>
      </c>
      <c r="E97" s="81">
        <v>25.672899999999998</v>
      </c>
      <c r="F97" s="168" t="s">
        <v>639</v>
      </c>
      <c r="G97" s="60" t="s">
        <v>494</v>
      </c>
      <c r="H97" s="60" t="s">
        <v>455</v>
      </c>
      <c r="I97" s="60" t="s">
        <v>640</v>
      </c>
      <c r="J97" s="59"/>
    </row>
    <row r="98" spans="1:10" ht="45.95" customHeight="1" x14ac:dyDescent="0.2">
      <c r="A98" s="80" t="s">
        <v>43</v>
      </c>
      <c r="B98" s="72" t="s">
        <v>641</v>
      </c>
      <c r="C98" s="60" t="s">
        <v>451</v>
      </c>
      <c r="D98" s="60" t="s">
        <v>517</v>
      </c>
      <c r="E98" s="81">
        <v>11.735099999999999</v>
      </c>
      <c r="F98" s="168" t="s">
        <v>534</v>
      </c>
      <c r="G98" s="60" t="s">
        <v>494</v>
      </c>
      <c r="H98" s="60" t="s">
        <v>455</v>
      </c>
      <c r="I98" s="60"/>
      <c r="J98" s="59"/>
    </row>
    <row r="99" spans="1:10" ht="36.200000000000003" customHeight="1" x14ac:dyDescent="0.2">
      <c r="A99" s="80" t="s">
        <v>43</v>
      </c>
      <c r="B99" s="72" t="s">
        <v>642</v>
      </c>
      <c r="C99" s="60" t="s">
        <v>451</v>
      </c>
      <c r="D99" s="60" t="s">
        <v>514</v>
      </c>
      <c r="E99" s="81">
        <v>10.4597</v>
      </c>
      <c r="F99" s="168" t="s">
        <v>537</v>
      </c>
      <c r="G99" s="60" t="s">
        <v>463</v>
      </c>
      <c r="H99" s="60" t="s">
        <v>455</v>
      </c>
      <c r="I99" s="60"/>
      <c r="J99" s="59"/>
    </row>
    <row r="100" spans="1:10" ht="45.95" customHeight="1" x14ac:dyDescent="0.2">
      <c r="A100" s="80" t="s">
        <v>43</v>
      </c>
      <c r="B100" s="72" t="s">
        <v>643</v>
      </c>
      <c r="C100" s="60" t="s">
        <v>451</v>
      </c>
      <c r="D100" s="60" t="s">
        <v>514</v>
      </c>
      <c r="E100" s="81">
        <v>28.3354</v>
      </c>
      <c r="F100" s="168" t="s">
        <v>515</v>
      </c>
      <c r="G100" s="60" t="s">
        <v>463</v>
      </c>
      <c r="H100" s="60" t="s">
        <v>455</v>
      </c>
      <c r="I100" s="60"/>
      <c r="J100" s="59"/>
    </row>
    <row r="101" spans="1:10" ht="28.9" customHeight="1" x14ac:dyDescent="0.2">
      <c r="A101" s="80" t="s">
        <v>43</v>
      </c>
      <c r="B101" s="72" t="s">
        <v>644</v>
      </c>
      <c r="C101" s="60" t="s">
        <v>451</v>
      </c>
      <c r="D101" s="60" t="s">
        <v>474</v>
      </c>
      <c r="E101" s="81">
        <v>10.2201</v>
      </c>
      <c r="F101" s="168" t="s">
        <v>580</v>
      </c>
      <c r="G101" s="60" t="s">
        <v>476</v>
      </c>
      <c r="H101" s="60" t="s">
        <v>455</v>
      </c>
      <c r="I101" s="60" t="s">
        <v>645</v>
      </c>
      <c r="J101" s="59"/>
    </row>
    <row r="102" spans="1:10" ht="36.200000000000003" customHeight="1" x14ac:dyDescent="0.2">
      <c r="A102" s="80" t="s">
        <v>43</v>
      </c>
      <c r="B102" s="72" t="s">
        <v>646</v>
      </c>
      <c r="C102" s="60" t="s">
        <v>451</v>
      </c>
      <c r="D102" s="60" t="s">
        <v>514</v>
      </c>
      <c r="E102" s="81">
        <v>15.587</v>
      </c>
      <c r="F102" s="168" t="s">
        <v>515</v>
      </c>
      <c r="G102" s="60" t="s">
        <v>463</v>
      </c>
      <c r="H102" s="60" t="s">
        <v>455</v>
      </c>
      <c r="I102" s="60"/>
      <c r="J102" s="59"/>
    </row>
    <row r="103" spans="1:10" ht="45.95" customHeight="1" x14ac:dyDescent="0.2">
      <c r="A103" s="80" t="s">
        <v>43</v>
      </c>
      <c r="B103" s="72" t="s">
        <v>647</v>
      </c>
      <c r="C103" s="60" t="s">
        <v>451</v>
      </c>
      <c r="D103" s="60" t="s">
        <v>507</v>
      </c>
      <c r="E103" s="81">
        <v>11.0404</v>
      </c>
      <c r="F103" s="168" t="s">
        <v>526</v>
      </c>
      <c r="G103" s="60" t="s">
        <v>538</v>
      </c>
      <c r="H103" s="60" t="s">
        <v>455</v>
      </c>
      <c r="I103" s="60"/>
      <c r="J103" s="59"/>
    </row>
    <row r="104" spans="1:10" ht="28.9" customHeight="1" x14ac:dyDescent="0.2">
      <c r="A104" s="80" t="s">
        <v>43</v>
      </c>
      <c r="B104" s="72" t="s">
        <v>648</v>
      </c>
      <c r="C104" s="60" t="s">
        <v>451</v>
      </c>
      <c r="D104" s="60" t="s">
        <v>517</v>
      </c>
      <c r="E104" s="81">
        <v>10.7126</v>
      </c>
      <c r="F104" s="168" t="s">
        <v>520</v>
      </c>
      <c r="G104" s="60" t="s">
        <v>454</v>
      </c>
      <c r="H104" s="60" t="s">
        <v>455</v>
      </c>
      <c r="I104" s="60"/>
      <c r="J104" s="59"/>
    </row>
    <row r="105" spans="1:10" ht="36.200000000000003" customHeight="1" x14ac:dyDescent="0.2">
      <c r="A105" s="80" t="s">
        <v>43</v>
      </c>
      <c r="B105" s="72" t="s">
        <v>649</v>
      </c>
      <c r="C105" s="60" t="s">
        <v>451</v>
      </c>
      <c r="D105" s="60" t="s">
        <v>514</v>
      </c>
      <c r="E105" s="81">
        <v>20.237300000000001</v>
      </c>
      <c r="F105" s="168" t="s">
        <v>515</v>
      </c>
      <c r="G105" s="60" t="s">
        <v>494</v>
      </c>
      <c r="H105" s="60" t="s">
        <v>455</v>
      </c>
      <c r="I105" s="60"/>
      <c r="J105" s="59"/>
    </row>
    <row r="106" spans="1:10" ht="36.200000000000003" customHeight="1" x14ac:dyDescent="0.2">
      <c r="A106" s="80" t="s">
        <v>43</v>
      </c>
      <c r="B106" s="72" t="s">
        <v>650</v>
      </c>
      <c r="C106" s="60" t="s">
        <v>451</v>
      </c>
      <c r="D106" s="60" t="s">
        <v>507</v>
      </c>
      <c r="E106" s="81">
        <v>10.536</v>
      </c>
      <c r="F106" s="168" t="s">
        <v>526</v>
      </c>
      <c r="G106" s="60" t="s">
        <v>471</v>
      </c>
      <c r="H106" s="60" t="s">
        <v>455</v>
      </c>
      <c r="I106" s="60"/>
      <c r="J106" s="59"/>
    </row>
    <row r="107" spans="1:10" ht="45.95" customHeight="1" x14ac:dyDescent="0.2">
      <c r="A107" s="80" t="s">
        <v>43</v>
      </c>
      <c r="B107" s="72" t="s">
        <v>651</v>
      </c>
      <c r="C107" s="60" t="s">
        <v>451</v>
      </c>
      <c r="D107" s="60" t="s">
        <v>474</v>
      </c>
      <c r="E107" s="81">
        <v>22.563099999999999</v>
      </c>
      <c r="F107" s="168" t="s">
        <v>563</v>
      </c>
      <c r="G107" s="60" t="s">
        <v>494</v>
      </c>
      <c r="H107" s="60" t="s">
        <v>455</v>
      </c>
      <c r="I107" s="60" t="s">
        <v>652</v>
      </c>
      <c r="J107" s="59"/>
    </row>
    <row r="108" spans="1:10" ht="72.599999999999994" customHeight="1" x14ac:dyDescent="0.2">
      <c r="A108" s="80" t="s">
        <v>43</v>
      </c>
      <c r="B108" s="72" t="s">
        <v>653</v>
      </c>
      <c r="C108" s="60" t="s">
        <v>529</v>
      </c>
      <c r="D108" s="60" t="s">
        <v>507</v>
      </c>
      <c r="E108" s="81">
        <v>11.816800000000001</v>
      </c>
      <c r="F108" s="168" t="s">
        <v>508</v>
      </c>
      <c r="G108" s="60" t="s">
        <v>471</v>
      </c>
      <c r="H108" s="60" t="s">
        <v>455</v>
      </c>
      <c r="I108" s="60"/>
      <c r="J108" s="59"/>
    </row>
    <row r="109" spans="1:10" ht="45.2" customHeight="1" x14ac:dyDescent="0.2">
      <c r="A109" s="80" t="s">
        <v>43</v>
      </c>
      <c r="B109" s="72" t="s">
        <v>654</v>
      </c>
      <c r="C109" s="60" t="s">
        <v>451</v>
      </c>
      <c r="D109" s="60" t="s">
        <v>558</v>
      </c>
      <c r="E109" s="81">
        <v>10.2399</v>
      </c>
      <c r="F109" s="168" t="s">
        <v>559</v>
      </c>
      <c r="G109" s="60" t="s">
        <v>538</v>
      </c>
      <c r="H109" s="60" t="s">
        <v>455</v>
      </c>
      <c r="I109" s="60"/>
      <c r="J109" s="59"/>
    </row>
    <row r="110" spans="1:10" ht="36.200000000000003" customHeight="1" x14ac:dyDescent="0.2">
      <c r="A110" s="80" t="s">
        <v>43</v>
      </c>
      <c r="B110" s="72" t="s">
        <v>655</v>
      </c>
      <c r="C110" s="60" t="s">
        <v>458</v>
      </c>
      <c r="D110" s="60" t="s">
        <v>474</v>
      </c>
      <c r="E110" s="81">
        <v>14.2287</v>
      </c>
      <c r="F110" s="168" t="s">
        <v>475</v>
      </c>
      <c r="G110" s="60" t="s">
        <v>463</v>
      </c>
      <c r="H110" s="60" t="s">
        <v>455</v>
      </c>
      <c r="I110" s="60" t="s">
        <v>610</v>
      </c>
      <c r="J110" s="59"/>
    </row>
    <row r="111" spans="1:10" ht="63.6" customHeight="1" x14ac:dyDescent="0.2">
      <c r="A111" s="80" t="s">
        <v>43</v>
      </c>
      <c r="B111" s="72" t="s">
        <v>656</v>
      </c>
      <c r="C111" s="60" t="s">
        <v>451</v>
      </c>
      <c r="D111" s="60" t="s">
        <v>507</v>
      </c>
      <c r="E111" s="81">
        <v>13.456200000000001</v>
      </c>
      <c r="F111" s="168" t="s">
        <v>657</v>
      </c>
      <c r="G111" s="60" t="s">
        <v>483</v>
      </c>
      <c r="H111" s="60" t="s">
        <v>455</v>
      </c>
      <c r="I111" s="60"/>
      <c r="J111" s="59"/>
    </row>
    <row r="112" spans="1:10" ht="45.95" customHeight="1" x14ac:dyDescent="0.2">
      <c r="A112" s="80" t="s">
        <v>43</v>
      </c>
      <c r="B112" s="72" t="s">
        <v>658</v>
      </c>
      <c r="C112" s="60" t="s">
        <v>451</v>
      </c>
      <c r="D112" s="60" t="s">
        <v>517</v>
      </c>
      <c r="E112" s="81">
        <v>4.3928000000000003</v>
      </c>
      <c r="F112" s="168" t="s">
        <v>659</v>
      </c>
      <c r="G112" s="60" t="s">
        <v>494</v>
      </c>
      <c r="H112" s="60" t="s">
        <v>455</v>
      </c>
      <c r="I112" s="60"/>
      <c r="J112" s="59"/>
    </row>
    <row r="113" spans="1:10" ht="28.9" customHeight="1" x14ac:dyDescent="0.2">
      <c r="A113" s="80" t="s">
        <v>43</v>
      </c>
      <c r="B113" s="72" t="s">
        <v>660</v>
      </c>
      <c r="C113" s="60" t="s">
        <v>451</v>
      </c>
      <c r="D113" s="60" t="s">
        <v>514</v>
      </c>
      <c r="E113" s="81">
        <v>12.3544</v>
      </c>
      <c r="F113" s="168" t="s">
        <v>572</v>
      </c>
      <c r="G113" s="60" t="s">
        <v>496</v>
      </c>
      <c r="H113" s="60" t="s">
        <v>455</v>
      </c>
      <c r="I113" s="60"/>
      <c r="J113" s="59"/>
    </row>
    <row r="114" spans="1:10" ht="36.200000000000003" customHeight="1" x14ac:dyDescent="0.2">
      <c r="A114" s="80" t="s">
        <v>43</v>
      </c>
      <c r="B114" s="72" t="s">
        <v>661</v>
      </c>
      <c r="C114" s="60" t="s">
        <v>458</v>
      </c>
      <c r="D114" s="60" t="s">
        <v>452</v>
      </c>
      <c r="E114" s="81">
        <v>5.298</v>
      </c>
      <c r="F114" s="168" t="s">
        <v>662</v>
      </c>
      <c r="G114" s="60" t="s">
        <v>663</v>
      </c>
      <c r="H114" s="60" t="s">
        <v>455</v>
      </c>
      <c r="I114" s="60" t="s">
        <v>664</v>
      </c>
      <c r="J114" s="59"/>
    </row>
    <row r="115" spans="1:10" ht="36.200000000000003" customHeight="1" x14ac:dyDescent="0.2">
      <c r="A115" s="80" t="s">
        <v>43</v>
      </c>
      <c r="B115" s="72" t="s">
        <v>665</v>
      </c>
      <c r="C115" s="60" t="s">
        <v>458</v>
      </c>
      <c r="D115" s="60" t="s">
        <v>517</v>
      </c>
      <c r="E115" s="81">
        <v>16.824200000000001</v>
      </c>
      <c r="F115" s="168" t="s">
        <v>599</v>
      </c>
      <c r="G115" s="60" t="s">
        <v>494</v>
      </c>
      <c r="H115" s="60" t="s">
        <v>455</v>
      </c>
      <c r="I115" s="60"/>
      <c r="J115" s="59"/>
    </row>
    <row r="116" spans="1:10" ht="36.950000000000003" customHeight="1" x14ac:dyDescent="0.2">
      <c r="A116" s="80" t="s">
        <v>43</v>
      </c>
      <c r="B116" s="72" t="s">
        <v>666</v>
      </c>
      <c r="C116" s="60" t="s">
        <v>451</v>
      </c>
      <c r="D116" s="60" t="s">
        <v>507</v>
      </c>
      <c r="E116" s="81">
        <v>6.2408999999999999</v>
      </c>
      <c r="F116" s="168" t="s">
        <v>605</v>
      </c>
      <c r="G116" s="60" t="s">
        <v>494</v>
      </c>
      <c r="H116" s="60" t="s">
        <v>455</v>
      </c>
      <c r="I116" s="60"/>
      <c r="J116" s="59"/>
    </row>
    <row r="117" spans="1:10" ht="36.200000000000003" customHeight="1" x14ac:dyDescent="0.2">
      <c r="A117" s="80" t="s">
        <v>43</v>
      </c>
      <c r="B117" s="72" t="s">
        <v>667</v>
      </c>
      <c r="C117" s="60" t="s">
        <v>451</v>
      </c>
      <c r="D117" s="60" t="s">
        <v>461</v>
      </c>
      <c r="E117" s="81">
        <v>6.1812899999999997</v>
      </c>
      <c r="F117" s="168" t="s">
        <v>540</v>
      </c>
      <c r="G117" s="60" t="s">
        <v>476</v>
      </c>
      <c r="H117" s="60" t="s">
        <v>455</v>
      </c>
      <c r="I117" s="60" t="s">
        <v>541</v>
      </c>
      <c r="J117" s="59"/>
    </row>
    <row r="118" spans="1:10" ht="63.6" customHeight="1" x14ac:dyDescent="0.2">
      <c r="A118" s="80" t="s">
        <v>43</v>
      </c>
      <c r="B118" s="72" t="s">
        <v>668</v>
      </c>
      <c r="C118" s="60" t="s">
        <v>451</v>
      </c>
      <c r="D118" s="60" t="s">
        <v>517</v>
      </c>
      <c r="E118" s="81">
        <v>6.3974000000000002</v>
      </c>
      <c r="F118" s="168" t="s">
        <v>599</v>
      </c>
      <c r="G118" s="60" t="s">
        <v>483</v>
      </c>
      <c r="H118" s="60" t="s">
        <v>455</v>
      </c>
      <c r="I118" s="60"/>
      <c r="J118" s="59"/>
    </row>
    <row r="119" spans="1:10" ht="45.2" customHeight="1" x14ac:dyDescent="0.2">
      <c r="A119" s="80" t="s">
        <v>43</v>
      </c>
      <c r="B119" s="72" t="s">
        <v>669</v>
      </c>
      <c r="C119" s="60" t="s">
        <v>529</v>
      </c>
      <c r="D119" s="60" t="s">
        <v>514</v>
      </c>
      <c r="E119" s="81">
        <v>20.0731</v>
      </c>
      <c r="F119" s="168" t="s">
        <v>515</v>
      </c>
      <c r="G119" s="60" t="s">
        <v>483</v>
      </c>
      <c r="H119" s="60" t="s">
        <v>455</v>
      </c>
      <c r="I119" s="60"/>
      <c r="J119" s="59"/>
    </row>
    <row r="120" spans="1:10" ht="45.95" customHeight="1" x14ac:dyDescent="0.2">
      <c r="A120" s="80" t="s">
        <v>43</v>
      </c>
      <c r="B120" s="72" t="s">
        <v>670</v>
      </c>
      <c r="C120" s="60" t="s">
        <v>451</v>
      </c>
      <c r="D120" s="60" t="s">
        <v>517</v>
      </c>
      <c r="E120" s="81">
        <v>0.40160000000000001</v>
      </c>
      <c r="F120" s="168" t="s">
        <v>561</v>
      </c>
      <c r="G120" s="60" t="s">
        <v>471</v>
      </c>
      <c r="H120" s="60" t="s">
        <v>455</v>
      </c>
      <c r="I120" s="60"/>
      <c r="J120" s="59"/>
    </row>
    <row r="121" spans="1:10" ht="28.9" customHeight="1" x14ac:dyDescent="0.2">
      <c r="A121" s="80" t="s">
        <v>43</v>
      </c>
      <c r="B121" s="72" t="s">
        <v>671</v>
      </c>
      <c r="C121" s="60" t="s">
        <v>451</v>
      </c>
      <c r="D121" s="60" t="s">
        <v>517</v>
      </c>
      <c r="E121" s="81">
        <v>8.1236999999999995</v>
      </c>
      <c r="F121" s="168" t="s">
        <v>520</v>
      </c>
      <c r="G121" s="60" t="s">
        <v>454</v>
      </c>
      <c r="H121" s="60" t="s">
        <v>455</v>
      </c>
      <c r="I121" s="60"/>
      <c r="J121" s="59"/>
    </row>
    <row r="122" spans="1:10" ht="45.2" customHeight="1" x14ac:dyDescent="0.2">
      <c r="A122" s="80" t="s">
        <v>43</v>
      </c>
      <c r="B122" s="72" t="s">
        <v>672</v>
      </c>
      <c r="C122" s="60" t="s">
        <v>451</v>
      </c>
      <c r="D122" s="60" t="s">
        <v>474</v>
      </c>
      <c r="E122" s="81">
        <v>13.762499999999999</v>
      </c>
      <c r="F122" s="168" t="s">
        <v>673</v>
      </c>
      <c r="G122" s="60" t="s">
        <v>663</v>
      </c>
      <c r="H122" s="60" t="s">
        <v>455</v>
      </c>
      <c r="I122" s="60" t="s">
        <v>674</v>
      </c>
      <c r="J122" s="59"/>
    </row>
    <row r="123" spans="1:10" ht="36.950000000000003" customHeight="1" x14ac:dyDescent="0.2">
      <c r="A123" s="80" t="s">
        <v>43</v>
      </c>
      <c r="B123" s="72" t="s">
        <v>675</v>
      </c>
      <c r="C123" s="60" t="s">
        <v>451</v>
      </c>
      <c r="D123" s="60" t="s">
        <v>517</v>
      </c>
      <c r="E123" s="81">
        <v>15.113799999999999</v>
      </c>
      <c r="F123" s="168" t="s">
        <v>520</v>
      </c>
      <c r="G123" s="60" t="s">
        <v>483</v>
      </c>
      <c r="H123" s="60" t="s">
        <v>455</v>
      </c>
      <c r="I123" s="60"/>
      <c r="J123" s="59"/>
    </row>
    <row r="124" spans="1:10" ht="62.85" customHeight="1" x14ac:dyDescent="0.2">
      <c r="A124" s="80" t="s">
        <v>43</v>
      </c>
      <c r="B124" s="72" t="s">
        <v>676</v>
      </c>
      <c r="C124" s="60" t="s">
        <v>451</v>
      </c>
      <c r="D124" s="60" t="s">
        <v>514</v>
      </c>
      <c r="E124" s="81">
        <v>15.2568</v>
      </c>
      <c r="F124" s="168" t="s">
        <v>572</v>
      </c>
      <c r="G124" s="60" t="s">
        <v>471</v>
      </c>
      <c r="H124" s="60" t="s">
        <v>455</v>
      </c>
      <c r="I124" s="60"/>
      <c r="J124" s="59"/>
    </row>
    <row r="125" spans="1:10" ht="45.95" customHeight="1" x14ac:dyDescent="0.2">
      <c r="A125" s="80" t="s">
        <v>43</v>
      </c>
      <c r="B125" s="72" t="s">
        <v>677</v>
      </c>
      <c r="C125" s="60" t="s">
        <v>451</v>
      </c>
      <c r="D125" s="60" t="s">
        <v>452</v>
      </c>
      <c r="E125" s="81">
        <v>11.543799999999999</v>
      </c>
      <c r="F125" s="168" t="s">
        <v>628</v>
      </c>
      <c r="G125" s="60" t="s">
        <v>496</v>
      </c>
      <c r="H125" s="60" t="s">
        <v>455</v>
      </c>
      <c r="I125" s="60" t="s">
        <v>629</v>
      </c>
      <c r="J125" s="59"/>
    </row>
    <row r="126" spans="1:10" ht="36.200000000000003" customHeight="1" x14ac:dyDescent="0.2">
      <c r="A126" s="80" t="s">
        <v>43</v>
      </c>
      <c r="B126" s="72" t="s">
        <v>678</v>
      </c>
      <c r="C126" s="60" t="s">
        <v>451</v>
      </c>
      <c r="D126" s="60" t="s">
        <v>517</v>
      </c>
      <c r="E126" s="81">
        <v>15.9726</v>
      </c>
      <c r="F126" s="168" t="s">
        <v>520</v>
      </c>
      <c r="G126" s="60" t="s">
        <v>483</v>
      </c>
      <c r="H126" s="60" t="s">
        <v>455</v>
      </c>
      <c r="I126" s="60"/>
      <c r="J126" s="59"/>
    </row>
    <row r="127" spans="1:10" ht="45.2" customHeight="1" x14ac:dyDescent="0.2">
      <c r="A127" s="80" t="s">
        <v>43</v>
      </c>
      <c r="B127" s="72" t="s">
        <v>679</v>
      </c>
      <c r="C127" s="60" t="s">
        <v>451</v>
      </c>
      <c r="D127" s="60" t="s">
        <v>514</v>
      </c>
      <c r="E127" s="81">
        <v>10.0456</v>
      </c>
      <c r="F127" s="168" t="s">
        <v>515</v>
      </c>
      <c r="G127" s="60" t="s">
        <v>483</v>
      </c>
      <c r="H127" s="60" t="s">
        <v>455</v>
      </c>
      <c r="I127" s="60"/>
      <c r="J127" s="59"/>
    </row>
    <row r="128" spans="1:10" ht="54.75" customHeight="1" x14ac:dyDescent="0.2">
      <c r="A128" s="80" t="s">
        <v>43</v>
      </c>
      <c r="B128" s="72" t="s">
        <v>680</v>
      </c>
      <c r="C128" s="60" t="s">
        <v>529</v>
      </c>
      <c r="D128" s="60" t="s">
        <v>514</v>
      </c>
      <c r="E128" s="81">
        <v>14.109</v>
      </c>
      <c r="F128" s="168" t="s">
        <v>681</v>
      </c>
      <c r="G128" s="60" t="s">
        <v>538</v>
      </c>
      <c r="H128" s="60" t="s">
        <v>455</v>
      </c>
      <c r="I128" s="60"/>
      <c r="J128" s="59"/>
    </row>
    <row r="129" spans="1:10" ht="54.75" customHeight="1" x14ac:dyDescent="0.2">
      <c r="A129" s="80" t="s">
        <v>43</v>
      </c>
      <c r="B129" s="72" t="s">
        <v>682</v>
      </c>
      <c r="C129" s="60" t="s">
        <v>548</v>
      </c>
      <c r="D129" s="60" t="s">
        <v>474</v>
      </c>
      <c r="E129" s="81">
        <v>51.7761</v>
      </c>
      <c r="F129" s="168" t="s">
        <v>563</v>
      </c>
      <c r="G129" s="60" t="s">
        <v>483</v>
      </c>
      <c r="H129" s="60" t="s">
        <v>455</v>
      </c>
      <c r="I129" s="60" t="s">
        <v>621</v>
      </c>
      <c r="J129" s="59"/>
    </row>
    <row r="130" spans="1:10" ht="54" customHeight="1" x14ac:dyDescent="0.2">
      <c r="A130" s="80" t="s">
        <v>43</v>
      </c>
      <c r="B130" s="72" t="s">
        <v>683</v>
      </c>
      <c r="C130" s="60" t="s">
        <v>458</v>
      </c>
      <c r="D130" s="60" t="s">
        <v>474</v>
      </c>
      <c r="E130" s="81">
        <v>24.018699999999999</v>
      </c>
      <c r="F130" s="168" t="s">
        <v>543</v>
      </c>
      <c r="G130" s="60" t="s">
        <v>483</v>
      </c>
      <c r="H130" s="60" t="s">
        <v>455</v>
      </c>
      <c r="I130" s="60" t="s">
        <v>684</v>
      </c>
      <c r="J130" s="59"/>
    </row>
    <row r="131" spans="1:10" ht="45.95" customHeight="1" x14ac:dyDescent="0.2">
      <c r="A131" s="80" t="s">
        <v>43</v>
      </c>
      <c r="B131" s="72" t="s">
        <v>685</v>
      </c>
      <c r="C131" s="60" t="s">
        <v>451</v>
      </c>
      <c r="D131" s="60" t="s">
        <v>514</v>
      </c>
      <c r="E131" s="81">
        <v>20.103899999999999</v>
      </c>
      <c r="F131" s="168" t="s">
        <v>515</v>
      </c>
      <c r="G131" s="60" t="s">
        <v>483</v>
      </c>
      <c r="H131" s="60" t="s">
        <v>455</v>
      </c>
      <c r="I131" s="60"/>
      <c r="J131" s="59"/>
    </row>
    <row r="132" spans="1:10" ht="63.6" customHeight="1" x14ac:dyDescent="0.2">
      <c r="A132" s="80" t="s">
        <v>43</v>
      </c>
      <c r="B132" s="72" t="s">
        <v>686</v>
      </c>
      <c r="C132" s="60" t="s">
        <v>451</v>
      </c>
      <c r="D132" s="60" t="s">
        <v>514</v>
      </c>
      <c r="E132" s="81">
        <v>29.131</v>
      </c>
      <c r="F132" s="168" t="s">
        <v>687</v>
      </c>
      <c r="G132" s="60" t="s">
        <v>463</v>
      </c>
      <c r="H132" s="60" t="s">
        <v>455</v>
      </c>
      <c r="I132" s="60"/>
      <c r="J132" s="59"/>
    </row>
    <row r="133" spans="1:10" ht="36.200000000000003" customHeight="1" x14ac:dyDescent="0.2">
      <c r="A133" s="80" t="s">
        <v>43</v>
      </c>
      <c r="B133" s="72" t="s">
        <v>688</v>
      </c>
      <c r="C133" s="60" t="s">
        <v>451</v>
      </c>
      <c r="D133" s="60" t="s">
        <v>452</v>
      </c>
      <c r="E133" s="81">
        <v>7.1386000000000003</v>
      </c>
      <c r="F133" s="168" t="s">
        <v>628</v>
      </c>
      <c r="G133" s="60" t="s">
        <v>483</v>
      </c>
      <c r="H133" s="60" t="s">
        <v>455</v>
      </c>
      <c r="I133" s="60" t="s">
        <v>629</v>
      </c>
      <c r="J133" s="59"/>
    </row>
    <row r="134" spans="1:10" ht="36.200000000000003" customHeight="1" x14ac:dyDescent="0.2">
      <c r="A134" s="80" t="s">
        <v>43</v>
      </c>
      <c r="B134" s="72" t="s">
        <v>689</v>
      </c>
      <c r="C134" s="60" t="s">
        <v>458</v>
      </c>
      <c r="D134" s="60" t="s">
        <v>461</v>
      </c>
      <c r="E134" s="81">
        <v>30.922899999999998</v>
      </c>
      <c r="F134" s="168" t="s">
        <v>690</v>
      </c>
      <c r="G134" s="60" t="s">
        <v>480</v>
      </c>
      <c r="H134" s="60" t="s">
        <v>455</v>
      </c>
      <c r="I134" s="60" t="s">
        <v>691</v>
      </c>
      <c r="J134" s="59"/>
    </row>
    <row r="135" spans="1:10" ht="45.2" customHeight="1" x14ac:dyDescent="0.2">
      <c r="A135" s="80" t="s">
        <v>43</v>
      </c>
      <c r="B135" s="72" t="s">
        <v>692</v>
      </c>
      <c r="C135" s="60" t="s">
        <v>451</v>
      </c>
      <c r="D135" s="60" t="s">
        <v>514</v>
      </c>
      <c r="E135" s="81">
        <v>30.9832</v>
      </c>
      <c r="F135" s="168" t="s">
        <v>515</v>
      </c>
      <c r="G135" s="60" t="s">
        <v>663</v>
      </c>
      <c r="H135" s="60" t="s">
        <v>455</v>
      </c>
      <c r="I135" s="60"/>
      <c r="J135" s="59"/>
    </row>
    <row r="136" spans="1:10" ht="45.95" customHeight="1" x14ac:dyDescent="0.2">
      <c r="A136" s="80" t="s">
        <v>43</v>
      </c>
      <c r="B136" s="72" t="s">
        <v>693</v>
      </c>
      <c r="C136" s="60" t="s">
        <v>451</v>
      </c>
      <c r="D136" s="60" t="s">
        <v>517</v>
      </c>
      <c r="E136" s="81">
        <v>14.204000000000001</v>
      </c>
      <c r="F136" s="168" t="s">
        <v>534</v>
      </c>
      <c r="G136" s="60" t="s">
        <v>494</v>
      </c>
      <c r="H136" s="60" t="s">
        <v>455</v>
      </c>
      <c r="I136" s="60"/>
      <c r="J136" s="59"/>
    </row>
    <row r="137" spans="1:10" ht="45.2" customHeight="1" x14ac:dyDescent="0.2">
      <c r="A137" s="80" t="s">
        <v>43</v>
      </c>
      <c r="B137" s="72" t="s">
        <v>694</v>
      </c>
      <c r="C137" s="60" t="s">
        <v>451</v>
      </c>
      <c r="D137" s="60" t="s">
        <v>514</v>
      </c>
      <c r="E137" s="81">
        <v>19.853200000000001</v>
      </c>
      <c r="F137" s="168" t="s">
        <v>572</v>
      </c>
      <c r="G137" s="60" t="s">
        <v>463</v>
      </c>
      <c r="H137" s="60" t="s">
        <v>455</v>
      </c>
      <c r="I137" s="60"/>
      <c r="J137" s="59"/>
    </row>
    <row r="138" spans="1:10" ht="54.75" customHeight="1" x14ac:dyDescent="0.2">
      <c r="A138" s="80" t="s">
        <v>43</v>
      </c>
      <c r="B138" s="72" t="s">
        <v>695</v>
      </c>
      <c r="C138" s="60" t="s">
        <v>451</v>
      </c>
      <c r="D138" s="60" t="s">
        <v>517</v>
      </c>
      <c r="E138" s="81">
        <v>16.799600000000002</v>
      </c>
      <c r="F138" s="168" t="s">
        <v>520</v>
      </c>
      <c r="G138" s="60" t="s">
        <v>483</v>
      </c>
      <c r="H138" s="60" t="s">
        <v>455</v>
      </c>
      <c r="I138" s="60"/>
      <c r="J138" s="59"/>
    </row>
    <row r="139" spans="1:10" ht="54" customHeight="1" x14ac:dyDescent="0.2">
      <c r="A139" s="80" t="s">
        <v>43</v>
      </c>
      <c r="B139" s="72" t="s">
        <v>696</v>
      </c>
      <c r="C139" s="60" t="s">
        <v>451</v>
      </c>
      <c r="D139" s="60" t="s">
        <v>517</v>
      </c>
      <c r="E139" s="81">
        <v>37.432699999999997</v>
      </c>
      <c r="F139" s="168" t="s">
        <v>520</v>
      </c>
      <c r="G139" s="60" t="s">
        <v>483</v>
      </c>
      <c r="H139" s="60" t="s">
        <v>455</v>
      </c>
      <c r="I139" s="60"/>
      <c r="J139" s="59"/>
    </row>
    <row r="140" spans="1:10" ht="72.599999999999994" customHeight="1" x14ac:dyDescent="0.2">
      <c r="A140" s="80" t="s">
        <v>43</v>
      </c>
      <c r="B140" s="72" t="s">
        <v>697</v>
      </c>
      <c r="C140" s="60" t="s">
        <v>451</v>
      </c>
      <c r="D140" s="60" t="s">
        <v>558</v>
      </c>
      <c r="E140" s="81">
        <v>42.72</v>
      </c>
      <c r="F140" s="168" t="s">
        <v>558</v>
      </c>
      <c r="G140" s="60" t="s">
        <v>494</v>
      </c>
      <c r="H140" s="60" t="s">
        <v>455</v>
      </c>
      <c r="I140" s="60"/>
      <c r="J140" s="59"/>
    </row>
    <row r="141" spans="1:10" ht="63.6" customHeight="1" x14ac:dyDescent="0.2">
      <c r="A141" s="80" t="s">
        <v>43</v>
      </c>
      <c r="B141" s="72" t="s">
        <v>698</v>
      </c>
      <c r="C141" s="60" t="s">
        <v>451</v>
      </c>
      <c r="D141" s="60" t="s">
        <v>517</v>
      </c>
      <c r="E141" s="81">
        <v>14.904199999999999</v>
      </c>
      <c r="F141" s="168" t="s">
        <v>659</v>
      </c>
      <c r="G141" s="60" t="s">
        <v>496</v>
      </c>
      <c r="H141" s="60" t="s">
        <v>455</v>
      </c>
      <c r="I141" s="60"/>
      <c r="J141" s="59"/>
    </row>
    <row r="142" spans="1:10" ht="36.950000000000003" customHeight="1" x14ac:dyDescent="0.2">
      <c r="A142" s="80" t="s">
        <v>43</v>
      </c>
      <c r="B142" s="72" t="s">
        <v>699</v>
      </c>
      <c r="C142" s="60" t="s">
        <v>451</v>
      </c>
      <c r="D142" s="60" t="s">
        <v>514</v>
      </c>
      <c r="E142" s="81">
        <v>17.7895</v>
      </c>
      <c r="F142" s="168" t="s">
        <v>515</v>
      </c>
      <c r="G142" s="60" t="s">
        <v>463</v>
      </c>
      <c r="H142" s="60" t="s">
        <v>455</v>
      </c>
      <c r="I142" s="60"/>
      <c r="J142" s="59"/>
    </row>
    <row r="143" spans="1:10" ht="45.2" customHeight="1" x14ac:dyDescent="0.2">
      <c r="A143" s="80" t="s">
        <v>43</v>
      </c>
      <c r="B143" s="72" t="s">
        <v>700</v>
      </c>
      <c r="C143" s="60" t="s">
        <v>451</v>
      </c>
      <c r="D143" s="60" t="s">
        <v>517</v>
      </c>
      <c r="E143" s="81">
        <v>14.583500000000001</v>
      </c>
      <c r="F143" s="168" t="s">
        <v>520</v>
      </c>
      <c r="G143" s="60" t="s">
        <v>483</v>
      </c>
      <c r="H143" s="60" t="s">
        <v>455</v>
      </c>
      <c r="I143" s="60"/>
      <c r="J143" s="59"/>
    </row>
    <row r="144" spans="1:10" ht="45.2" customHeight="1" x14ac:dyDescent="0.2">
      <c r="A144" s="80" t="s">
        <v>43</v>
      </c>
      <c r="B144" s="72" t="s">
        <v>701</v>
      </c>
      <c r="C144" s="60" t="s">
        <v>529</v>
      </c>
      <c r="D144" s="60" t="s">
        <v>517</v>
      </c>
      <c r="E144" s="81">
        <v>13.0215</v>
      </c>
      <c r="F144" s="168" t="s">
        <v>518</v>
      </c>
      <c r="G144" s="60" t="s">
        <v>538</v>
      </c>
      <c r="H144" s="60" t="s">
        <v>455</v>
      </c>
      <c r="I144" s="60"/>
      <c r="J144" s="59"/>
    </row>
    <row r="145" spans="1:10" ht="36.950000000000003" customHeight="1" x14ac:dyDescent="0.2">
      <c r="A145" s="80" t="s">
        <v>43</v>
      </c>
      <c r="B145" s="72" t="s">
        <v>702</v>
      </c>
      <c r="C145" s="60" t="s">
        <v>451</v>
      </c>
      <c r="D145" s="60" t="s">
        <v>517</v>
      </c>
      <c r="E145" s="81">
        <v>17.103000000000002</v>
      </c>
      <c r="F145" s="168" t="s">
        <v>599</v>
      </c>
      <c r="G145" s="60" t="s">
        <v>663</v>
      </c>
      <c r="H145" s="60" t="s">
        <v>455</v>
      </c>
      <c r="I145" s="60"/>
      <c r="J145" s="59"/>
    </row>
    <row r="146" spans="1:10" ht="36.200000000000003" customHeight="1" x14ac:dyDescent="0.2">
      <c r="A146" s="80" t="s">
        <v>43</v>
      </c>
      <c r="B146" s="72" t="s">
        <v>703</v>
      </c>
      <c r="C146" s="60" t="s">
        <v>548</v>
      </c>
      <c r="D146" s="60" t="s">
        <v>514</v>
      </c>
      <c r="E146" s="81">
        <v>13.3431</v>
      </c>
      <c r="F146" s="168" t="s">
        <v>515</v>
      </c>
      <c r="G146" s="60" t="s">
        <v>494</v>
      </c>
      <c r="H146" s="60" t="s">
        <v>455</v>
      </c>
      <c r="I146" s="60"/>
      <c r="J146" s="59"/>
    </row>
    <row r="147" spans="1:10" ht="36.200000000000003" customHeight="1" x14ac:dyDescent="0.2">
      <c r="A147" s="80" t="s">
        <v>43</v>
      </c>
      <c r="B147" s="72" t="s">
        <v>704</v>
      </c>
      <c r="C147" s="60" t="s">
        <v>451</v>
      </c>
      <c r="D147" s="60" t="s">
        <v>514</v>
      </c>
      <c r="E147" s="81">
        <v>15.158099999999999</v>
      </c>
      <c r="F147" s="168" t="s">
        <v>515</v>
      </c>
      <c r="G147" s="60" t="s">
        <v>463</v>
      </c>
      <c r="H147" s="60" t="s">
        <v>455</v>
      </c>
      <c r="I147" s="60"/>
      <c r="J147" s="59"/>
    </row>
    <row r="148" spans="1:10" ht="45.2" customHeight="1" x14ac:dyDescent="0.2">
      <c r="A148" s="80" t="s">
        <v>43</v>
      </c>
      <c r="B148" s="72" t="s">
        <v>705</v>
      </c>
      <c r="C148" s="60" t="s">
        <v>451</v>
      </c>
      <c r="D148" s="60" t="s">
        <v>514</v>
      </c>
      <c r="E148" s="81">
        <v>6.4983000000000004</v>
      </c>
      <c r="F148" s="168" t="s">
        <v>515</v>
      </c>
      <c r="G148" s="60" t="s">
        <v>463</v>
      </c>
      <c r="H148" s="60" t="s">
        <v>455</v>
      </c>
      <c r="I148" s="60"/>
      <c r="J148" s="59"/>
    </row>
    <row r="149" spans="1:10" ht="45.95" customHeight="1" x14ac:dyDescent="0.2">
      <c r="A149" s="80" t="s">
        <v>43</v>
      </c>
      <c r="B149" s="72" t="s">
        <v>706</v>
      </c>
      <c r="C149" s="60" t="s">
        <v>451</v>
      </c>
      <c r="D149" s="60" t="s">
        <v>514</v>
      </c>
      <c r="E149" s="81">
        <v>6.5105000000000004</v>
      </c>
      <c r="F149" s="168" t="s">
        <v>515</v>
      </c>
      <c r="G149" s="60" t="s">
        <v>463</v>
      </c>
      <c r="H149" s="60" t="s">
        <v>455</v>
      </c>
      <c r="I149" s="60"/>
      <c r="J149" s="59"/>
    </row>
    <row r="150" spans="1:10" ht="45.2" customHeight="1" x14ac:dyDescent="0.2">
      <c r="A150" s="80" t="s">
        <v>43</v>
      </c>
      <c r="B150" s="72" t="s">
        <v>707</v>
      </c>
      <c r="C150" s="60" t="s">
        <v>451</v>
      </c>
      <c r="D150" s="60" t="s">
        <v>474</v>
      </c>
      <c r="E150" s="81">
        <v>16.07</v>
      </c>
      <c r="F150" s="168" t="s">
        <v>577</v>
      </c>
      <c r="G150" s="60" t="s">
        <v>494</v>
      </c>
      <c r="H150" s="60" t="s">
        <v>455</v>
      </c>
      <c r="I150" s="60" t="s">
        <v>708</v>
      </c>
      <c r="J150" s="59"/>
    </row>
    <row r="151" spans="1:10" ht="36.200000000000003" customHeight="1" x14ac:dyDescent="0.2">
      <c r="A151" s="80" t="s">
        <v>43</v>
      </c>
      <c r="B151" s="72" t="s">
        <v>709</v>
      </c>
      <c r="C151" s="60" t="s">
        <v>458</v>
      </c>
      <c r="D151" s="60" t="s">
        <v>474</v>
      </c>
      <c r="E151" s="81">
        <v>9.9664000000000001</v>
      </c>
      <c r="F151" s="168" t="s">
        <v>543</v>
      </c>
      <c r="G151" s="60" t="s">
        <v>483</v>
      </c>
      <c r="H151" s="60" t="s">
        <v>455</v>
      </c>
      <c r="I151" s="60" t="s">
        <v>710</v>
      </c>
      <c r="J151" s="59"/>
    </row>
    <row r="152" spans="1:10" ht="45.95" customHeight="1" x14ac:dyDescent="0.2">
      <c r="A152" s="80" t="s">
        <v>43</v>
      </c>
      <c r="B152" s="72" t="s">
        <v>711</v>
      </c>
      <c r="C152" s="60" t="s">
        <v>451</v>
      </c>
      <c r="D152" s="60" t="s">
        <v>514</v>
      </c>
      <c r="E152" s="81">
        <v>6.5053000000000001</v>
      </c>
      <c r="F152" s="168" t="s">
        <v>515</v>
      </c>
      <c r="G152" s="60" t="s">
        <v>463</v>
      </c>
      <c r="H152" s="60" t="s">
        <v>455</v>
      </c>
      <c r="I152" s="60"/>
      <c r="J152" s="59"/>
    </row>
    <row r="153" spans="1:10" ht="36.200000000000003" customHeight="1" x14ac:dyDescent="0.2">
      <c r="A153" s="80" t="s">
        <v>43</v>
      </c>
      <c r="B153" s="72" t="s">
        <v>712</v>
      </c>
      <c r="C153" s="60" t="s">
        <v>529</v>
      </c>
      <c r="D153" s="60" t="s">
        <v>507</v>
      </c>
      <c r="E153" s="81">
        <v>17.040299999999998</v>
      </c>
      <c r="F153" s="168" t="s">
        <v>510</v>
      </c>
      <c r="G153" s="60" t="s">
        <v>663</v>
      </c>
      <c r="H153" s="60" t="s">
        <v>455</v>
      </c>
      <c r="I153" s="60"/>
      <c r="J153" s="59"/>
    </row>
    <row r="154" spans="1:10" ht="36.200000000000003" customHeight="1" x14ac:dyDescent="0.2">
      <c r="A154" s="80" t="s">
        <v>43</v>
      </c>
      <c r="B154" s="72" t="s">
        <v>713</v>
      </c>
      <c r="C154" s="60" t="s">
        <v>451</v>
      </c>
      <c r="D154" s="60" t="s">
        <v>514</v>
      </c>
      <c r="E154" s="81">
        <v>10.1287</v>
      </c>
      <c r="F154" s="168" t="s">
        <v>515</v>
      </c>
      <c r="G154" s="60" t="s">
        <v>494</v>
      </c>
      <c r="H154" s="60" t="s">
        <v>455</v>
      </c>
      <c r="I154" s="60"/>
      <c r="J154" s="59"/>
    </row>
    <row r="155" spans="1:10" ht="72.599999999999994" customHeight="1" x14ac:dyDescent="0.2">
      <c r="A155" s="80" t="s">
        <v>43</v>
      </c>
      <c r="B155" s="72" t="s">
        <v>714</v>
      </c>
      <c r="C155" s="60" t="s">
        <v>451</v>
      </c>
      <c r="D155" s="60" t="s">
        <v>461</v>
      </c>
      <c r="E155" s="81">
        <v>22.514399999999998</v>
      </c>
      <c r="F155" s="168" t="s">
        <v>715</v>
      </c>
      <c r="G155" s="60" t="s">
        <v>494</v>
      </c>
      <c r="H155" s="60" t="s">
        <v>455</v>
      </c>
      <c r="I155" s="60" t="s">
        <v>716</v>
      </c>
      <c r="J155" s="59"/>
    </row>
    <row r="156" spans="1:10" ht="36.950000000000003" customHeight="1" x14ac:dyDescent="0.2">
      <c r="A156" s="80" t="s">
        <v>43</v>
      </c>
      <c r="B156" s="72" t="s">
        <v>717</v>
      </c>
      <c r="C156" s="60" t="s">
        <v>529</v>
      </c>
      <c r="D156" s="60" t="s">
        <v>514</v>
      </c>
      <c r="E156" s="81">
        <v>39.944099999999999</v>
      </c>
      <c r="F156" s="168" t="s">
        <v>537</v>
      </c>
      <c r="G156" s="60" t="s">
        <v>496</v>
      </c>
      <c r="H156" s="60" t="s">
        <v>455</v>
      </c>
      <c r="I156" s="60" t="s">
        <v>718</v>
      </c>
      <c r="J156" s="59"/>
    </row>
    <row r="157" spans="1:10" ht="45.2" customHeight="1" x14ac:dyDescent="0.2">
      <c r="A157" s="80" t="s">
        <v>43</v>
      </c>
      <c r="B157" s="72" t="s">
        <v>719</v>
      </c>
      <c r="C157" s="60" t="s">
        <v>451</v>
      </c>
      <c r="D157" s="60" t="s">
        <v>507</v>
      </c>
      <c r="E157" s="81">
        <v>9.3880999999999997</v>
      </c>
      <c r="F157" s="168" t="s">
        <v>510</v>
      </c>
      <c r="G157" s="60" t="s">
        <v>494</v>
      </c>
      <c r="H157" s="60" t="s">
        <v>455</v>
      </c>
      <c r="I157" s="60"/>
      <c r="J157" s="59"/>
    </row>
    <row r="158" spans="1:10" ht="45.2" customHeight="1" x14ac:dyDescent="0.2">
      <c r="A158" s="80" t="s">
        <v>43</v>
      </c>
      <c r="B158" s="72" t="s">
        <v>720</v>
      </c>
      <c r="C158" s="60" t="s">
        <v>451</v>
      </c>
      <c r="D158" s="60" t="s">
        <v>558</v>
      </c>
      <c r="E158" s="81">
        <v>14.3047</v>
      </c>
      <c r="F158" s="168" t="s">
        <v>559</v>
      </c>
      <c r="G158" s="60" t="s">
        <v>483</v>
      </c>
      <c r="H158" s="60" t="s">
        <v>455</v>
      </c>
      <c r="I158" s="60"/>
      <c r="J158" s="59"/>
    </row>
    <row r="159" spans="1:10" ht="54.75" customHeight="1" x14ac:dyDescent="0.2">
      <c r="A159" s="80" t="s">
        <v>43</v>
      </c>
      <c r="B159" s="72" t="s">
        <v>721</v>
      </c>
      <c r="C159" s="60" t="s">
        <v>451</v>
      </c>
      <c r="D159" s="60" t="s">
        <v>558</v>
      </c>
      <c r="E159" s="81">
        <v>18.485900000000001</v>
      </c>
      <c r="F159" s="168" t="s">
        <v>559</v>
      </c>
      <c r="G159" s="60" t="s">
        <v>483</v>
      </c>
      <c r="H159" s="60" t="s">
        <v>455</v>
      </c>
      <c r="I159" s="60"/>
      <c r="J159" s="59"/>
    </row>
    <row r="160" spans="1:10" ht="36.200000000000003" customHeight="1" x14ac:dyDescent="0.2">
      <c r="A160" s="80" t="s">
        <v>43</v>
      </c>
      <c r="B160" s="72" t="s">
        <v>722</v>
      </c>
      <c r="C160" s="60" t="s">
        <v>458</v>
      </c>
      <c r="D160" s="60" t="s">
        <v>474</v>
      </c>
      <c r="E160" s="81">
        <v>37.366599999999998</v>
      </c>
      <c r="F160" s="168" t="s">
        <v>475</v>
      </c>
      <c r="G160" s="60" t="s">
        <v>463</v>
      </c>
      <c r="H160" s="60" t="s">
        <v>455</v>
      </c>
      <c r="I160" s="60" t="s">
        <v>610</v>
      </c>
      <c r="J160" s="59"/>
    </row>
    <row r="161" spans="1:10" ht="45.95" customHeight="1" x14ac:dyDescent="0.2">
      <c r="A161" s="80" t="s">
        <v>43</v>
      </c>
      <c r="B161" s="72" t="s">
        <v>723</v>
      </c>
      <c r="C161" s="60" t="s">
        <v>529</v>
      </c>
      <c r="D161" s="60" t="s">
        <v>514</v>
      </c>
      <c r="E161" s="81">
        <v>29.049199999999999</v>
      </c>
      <c r="F161" s="168" t="s">
        <v>515</v>
      </c>
      <c r="G161" s="60" t="s">
        <v>483</v>
      </c>
      <c r="H161" s="60" t="s">
        <v>455</v>
      </c>
      <c r="I161" s="60"/>
      <c r="J161" s="59"/>
    </row>
    <row r="162" spans="1:10" ht="36.200000000000003" customHeight="1" x14ac:dyDescent="0.2">
      <c r="A162" s="80" t="s">
        <v>43</v>
      </c>
      <c r="B162" s="72" t="s">
        <v>724</v>
      </c>
      <c r="C162" s="60" t="s">
        <v>451</v>
      </c>
      <c r="D162" s="60" t="s">
        <v>514</v>
      </c>
      <c r="E162" s="81">
        <v>13.961499999999999</v>
      </c>
      <c r="F162" s="168" t="s">
        <v>681</v>
      </c>
      <c r="G162" s="60" t="s">
        <v>471</v>
      </c>
      <c r="H162" s="60" t="s">
        <v>455</v>
      </c>
      <c r="I162" s="60"/>
      <c r="J162" s="59"/>
    </row>
    <row r="163" spans="1:10" ht="36.200000000000003" customHeight="1" x14ac:dyDescent="0.2">
      <c r="A163" s="80" t="s">
        <v>43</v>
      </c>
      <c r="B163" s="72" t="s">
        <v>725</v>
      </c>
      <c r="C163" s="60" t="s">
        <v>451</v>
      </c>
      <c r="D163" s="60" t="s">
        <v>507</v>
      </c>
      <c r="E163" s="81">
        <v>34.291499999999999</v>
      </c>
      <c r="F163" s="168" t="s">
        <v>605</v>
      </c>
      <c r="G163" s="60" t="s">
        <v>471</v>
      </c>
      <c r="H163" s="60" t="s">
        <v>455</v>
      </c>
      <c r="I163" s="60"/>
      <c r="J163" s="59"/>
    </row>
    <row r="164" spans="1:10" ht="28.9" customHeight="1" x14ac:dyDescent="0.2">
      <c r="A164" s="80" t="s">
        <v>43</v>
      </c>
      <c r="B164" s="72" t="s">
        <v>726</v>
      </c>
      <c r="C164" s="60" t="s">
        <v>451</v>
      </c>
      <c r="D164" s="60" t="s">
        <v>558</v>
      </c>
      <c r="E164" s="81">
        <v>10.0311</v>
      </c>
      <c r="F164" s="168" t="s">
        <v>727</v>
      </c>
      <c r="G164" s="60" t="s">
        <v>483</v>
      </c>
      <c r="H164" s="60" t="s">
        <v>455</v>
      </c>
      <c r="I164" s="60"/>
      <c r="J164" s="59"/>
    </row>
    <row r="165" spans="1:10" ht="63.6" customHeight="1" x14ac:dyDescent="0.2">
      <c r="A165" s="80" t="s">
        <v>43</v>
      </c>
      <c r="B165" s="72" t="s">
        <v>728</v>
      </c>
      <c r="C165" s="60" t="s">
        <v>451</v>
      </c>
      <c r="D165" s="60" t="s">
        <v>474</v>
      </c>
      <c r="E165" s="81">
        <v>24.463200000000001</v>
      </c>
      <c r="F165" s="168" t="s">
        <v>591</v>
      </c>
      <c r="G165" s="60" t="s">
        <v>483</v>
      </c>
      <c r="H165" s="60" t="s">
        <v>455</v>
      </c>
      <c r="I165" s="60" t="s">
        <v>652</v>
      </c>
      <c r="J165" s="59"/>
    </row>
    <row r="166" spans="1:10" ht="36.200000000000003" customHeight="1" x14ac:dyDescent="0.2">
      <c r="A166" s="80" t="s">
        <v>43</v>
      </c>
      <c r="B166" s="72" t="s">
        <v>729</v>
      </c>
      <c r="C166" s="60" t="s">
        <v>451</v>
      </c>
      <c r="D166" s="60" t="s">
        <v>514</v>
      </c>
      <c r="E166" s="81">
        <v>25.0259</v>
      </c>
      <c r="F166" s="168" t="s">
        <v>515</v>
      </c>
      <c r="G166" s="60" t="s">
        <v>494</v>
      </c>
      <c r="H166" s="60" t="s">
        <v>455</v>
      </c>
      <c r="I166" s="60"/>
      <c r="J166" s="59"/>
    </row>
    <row r="167" spans="1:10" ht="36.950000000000003" customHeight="1" x14ac:dyDescent="0.2">
      <c r="A167" s="80" t="s">
        <v>43</v>
      </c>
      <c r="B167" s="72" t="s">
        <v>730</v>
      </c>
      <c r="C167" s="60" t="s">
        <v>458</v>
      </c>
      <c r="D167" s="60" t="s">
        <v>452</v>
      </c>
      <c r="E167" s="81">
        <v>26.042000000000002</v>
      </c>
      <c r="F167" s="168" t="s">
        <v>612</v>
      </c>
      <c r="G167" s="60" t="s">
        <v>463</v>
      </c>
      <c r="H167" s="60" t="s">
        <v>455</v>
      </c>
      <c r="I167" s="60" t="s">
        <v>613</v>
      </c>
      <c r="J167" s="59"/>
    </row>
    <row r="168" spans="1:10" ht="36.200000000000003" customHeight="1" x14ac:dyDescent="0.2">
      <c r="A168" s="80" t="s">
        <v>43</v>
      </c>
      <c r="B168" s="72" t="s">
        <v>731</v>
      </c>
      <c r="C168" s="60" t="s">
        <v>458</v>
      </c>
      <c r="D168" s="60" t="s">
        <v>452</v>
      </c>
      <c r="E168" s="81">
        <v>12.6341</v>
      </c>
      <c r="F168" s="168" t="s">
        <v>628</v>
      </c>
      <c r="G168" s="60" t="s">
        <v>463</v>
      </c>
      <c r="H168" s="60" t="s">
        <v>455</v>
      </c>
      <c r="I168" s="60" t="s">
        <v>732</v>
      </c>
      <c r="J168" s="59"/>
    </row>
    <row r="169" spans="1:10" ht="36.200000000000003" customHeight="1" x14ac:dyDescent="0.2">
      <c r="A169" s="80" t="s">
        <v>43</v>
      </c>
      <c r="B169" s="72" t="s">
        <v>733</v>
      </c>
      <c r="C169" s="60" t="s">
        <v>451</v>
      </c>
      <c r="D169" s="60" t="s">
        <v>514</v>
      </c>
      <c r="E169" s="81">
        <v>25.088000000000001</v>
      </c>
      <c r="F169" s="168" t="s">
        <v>515</v>
      </c>
      <c r="G169" s="60" t="s">
        <v>494</v>
      </c>
      <c r="H169" s="60" t="s">
        <v>455</v>
      </c>
      <c r="I169" s="60"/>
      <c r="J169" s="59"/>
    </row>
    <row r="170" spans="1:10" ht="72.599999999999994" customHeight="1" x14ac:dyDescent="0.2">
      <c r="A170" s="80" t="s">
        <v>43</v>
      </c>
      <c r="B170" s="72" t="s">
        <v>734</v>
      </c>
      <c r="C170" s="60" t="s">
        <v>458</v>
      </c>
      <c r="D170" s="60" t="s">
        <v>461</v>
      </c>
      <c r="E170" s="81">
        <v>55.494999999999997</v>
      </c>
      <c r="F170" s="168" t="s">
        <v>690</v>
      </c>
      <c r="G170" s="60" t="s">
        <v>494</v>
      </c>
      <c r="H170" s="60" t="s">
        <v>455</v>
      </c>
      <c r="I170" s="60" t="s">
        <v>735</v>
      </c>
      <c r="J170" s="59"/>
    </row>
    <row r="171" spans="1:10" ht="36.200000000000003" customHeight="1" x14ac:dyDescent="0.2">
      <c r="A171" s="80" t="s">
        <v>43</v>
      </c>
      <c r="B171" s="72" t="s">
        <v>736</v>
      </c>
      <c r="C171" s="60" t="s">
        <v>458</v>
      </c>
      <c r="D171" s="60" t="s">
        <v>474</v>
      </c>
      <c r="E171" s="81">
        <v>8.0418000000000003</v>
      </c>
      <c r="F171" s="168" t="s">
        <v>543</v>
      </c>
      <c r="G171" s="60" t="s">
        <v>483</v>
      </c>
      <c r="H171" s="60" t="s">
        <v>455</v>
      </c>
      <c r="I171" s="60" t="s">
        <v>615</v>
      </c>
      <c r="J171" s="59"/>
    </row>
    <row r="172" spans="1:10" ht="45.95" customHeight="1" x14ac:dyDescent="0.2">
      <c r="A172" s="80" t="s">
        <v>43</v>
      </c>
      <c r="B172" s="72" t="s">
        <v>737</v>
      </c>
      <c r="C172" s="60" t="s">
        <v>451</v>
      </c>
      <c r="D172" s="60" t="s">
        <v>517</v>
      </c>
      <c r="E172" s="81">
        <v>8.9065999999999992</v>
      </c>
      <c r="F172" s="168" t="s">
        <v>659</v>
      </c>
      <c r="G172" s="60" t="s">
        <v>494</v>
      </c>
      <c r="H172" s="60" t="s">
        <v>455</v>
      </c>
      <c r="I172" s="60"/>
      <c r="J172" s="59"/>
    </row>
    <row r="173" spans="1:10" ht="45.2" customHeight="1" x14ac:dyDescent="0.2">
      <c r="A173" s="80" t="s">
        <v>43</v>
      </c>
      <c r="B173" s="72" t="s">
        <v>738</v>
      </c>
      <c r="C173" s="60" t="s">
        <v>451</v>
      </c>
      <c r="D173" s="60" t="s">
        <v>514</v>
      </c>
      <c r="E173" s="81">
        <v>8.7216000000000005</v>
      </c>
      <c r="F173" s="168" t="s">
        <v>739</v>
      </c>
      <c r="G173" s="60" t="s">
        <v>538</v>
      </c>
      <c r="H173" s="60" t="s">
        <v>455</v>
      </c>
      <c r="I173" s="60"/>
      <c r="J173" s="59"/>
    </row>
    <row r="174" spans="1:10" ht="45.95" customHeight="1" x14ac:dyDescent="0.2">
      <c r="A174" s="80" t="s">
        <v>43</v>
      </c>
      <c r="B174" s="72" t="s">
        <v>740</v>
      </c>
      <c r="C174" s="60" t="s">
        <v>451</v>
      </c>
      <c r="D174" s="60" t="s">
        <v>514</v>
      </c>
      <c r="E174" s="81">
        <v>14.551500000000001</v>
      </c>
      <c r="F174" s="168" t="s">
        <v>572</v>
      </c>
      <c r="G174" s="60" t="s">
        <v>483</v>
      </c>
      <c r="H174" s="60" t="s">
        <v>455</v>
      </c>
      <c r="I174" s="60"/>
      <c r="J174" s="59"/>
    </row>
    <row r="175" spans="1:10" ht="36.200000000000003" customHeight="1" x14ac:dyDescent="0.2">
      <c r="A175" s="80" t="s">
        <v>43</v>
      </c>
      <c r="B175" s="72" t="s">
        <v>741</v>
      </c>
      <c r="C175" s="60" t="s">
        <v>529</v>
      </c>
      <c r="D175" s="60" t="s">
        <v>514</v>
      </c>
      <c r="E175" s="81">
        <v>15.584099999999999</v>
      </c>
      <c r="F175" s="168" t="s">
        <v>537</v>
      </c>
      <c r="G175" s="60" t="s">
        <v>476</v>
      </c>
      <c r="H175" s="60" t="s">
        <v>455</v>
      </c>
      <c r="I175" s="60"/>
      <c r="J175" s="59"/>
    </row>
    <row r="176" spans="1:10" ht="45.2" customHeight="1" x14ac:dyDescent="0.2">
      <c r="A176" s="80" t="s">
        <v>43</v>
      </c>
      <c r="B176" s="72" t="s">
        <v>742</v>
      </c>
      <c r="C176" s="60" t="s">
        <v>451</v>
      </c>
      <c r="D176" s="60" t="s">
        <v>474</v>
      </c>
      <c r="E176" s="81">
        <v>14.1351</v>
      </c>
      <c r="F176" s="168" t="s">
        <v>743</v>
      </c>
      <c r="G176" s="60" t="s">
        <v>494</v>
      </c>
      <c r="H176" s="60" t="s">
        <v>455</v>
      </c>
      <c r="I176" s="60" t="s">
        <v>744</v>
      </c>
      <c r="J176" s="59"/>
    </row>
    <row r="177" spans="1:10" ht="45.95" customHeight="1" x14ac:dyDescent="0.2">
      <c r="A177" s="80" t="s">
        <v>43</v>
      </c>
      <c r="B177" s="72" t="s">
        <v>745</v>
      </c>
      <c r="C177" s="60" t="s">
        <v>451</v>
      </c>
      <c r="D177" s="60" t="s">
        <v>517</v>
      </c>
      <c r="E177" s="81">
        <v>10.034700000000001</v>
      </c>
      <c r="F177" s="168" t="s">
        <v>520</v>
      </c>
      <c r="G177" s="60" t="s">
        <v>494</v>
      </c>
      <c r="H177" s="60" t="s">
        <v>455</v>
      </c>
      <c r="I177" s="60"/>
      <c r="J177" s="59"/>
    </row>
    <row r="178" spans="1:10" ht="36.200000000000003" customHeight="1" x14ac:dyDescent="0.2">
      <c r="A178" s="80" t="s">
        <v>43</v>
      </c>
      <c r="B178" s="72" t="s">
        <v>746</v>
      </c>
      <c r="C178" s="60" t="s">
        <v>451</v>
      </c>
      <c r="D178" s="60" t="s">
        <v>514</v>
      </c>
      <c r="E178" s="81">
        <v>10.133900000000001</v>
      </c>
      <c r="F178" s="168" t="s">
        <v>572</v>
      </c>
      <c r="G178" s="60" t="s">
        <v>483</v>
      </c>
      <c r="H178" s="60" t="s">
        <v>455</v>
      </c>
      <c r="I178" s="60"/>
      <c r="J178" s="59"/>
    </row>
    <row r="179" spans="1:10" ht="45.2" customHeight="1" x14ac:dyDescent="0.2">
      <c r="A179" s="80" t="s">
        <v>411</v>
      </c>
      <c r="B179" s="72" t="s">
        <v>747</v>
      </c>
      <c r="C179" s="60" t="s">
        <v>458</v>
      </c>
      <c r="D179" s="60" t="s">
        <v>492</v>
      </c>
      <c r="E179" s="81">
        <v>1.8399000000000001</v>
      </c>
      <c r="F179" s="168" t="s">
        <v>493</v>
      </c>
      <c r="G179" s="60" t="s">
        <v>496</v>
      </c>
      <c r="H179" s="60" t="s">
        <v>455</v>
      </c>
      <c r="I179" s="60" t="s">
        <v>748</v>
      </c>
      <c r="J179" s="59"/>
    </row>
    <row r="180" spans="1:10" ht="54.75" customHeight="1" x14ac:dyDescent="0.2">
      <c r="A180" s="80" t="s">
        <v>411</v>
      </c>
      <c r="B180" s="72" t="s">
        <v>412</v>
      </c>
      <c r="C180" s="60" t="s">
        <v>749</v>
      </c>
      <c r="D180" s="60" t="s">
        <v>487</v>
      </c>
      <c r="E180" s="81">
        <v>4.5202999999999998</v>
      </c>
      <c r="F180" s="168" t="s">
        <v>362</v>
      </c>
      <c r="G180" s="60" t="s">
        <v>750</v>
      </c>
      <c r="H180" s="60" t="s">
        <v>455</v>
      </c>
      <c r="I180" s="60" t="s">
        <v>751</v>
      </c>
      <c r="J180" s="59"/>
    </row>
    <row r="181" spans="1:10" ht="45.2" customHeight="1" x14ac:dyDescent="0.2">
      <c r="A181" s="80" t="s">
        <v>411</v>
      </c>
      <c r="B181" s="72" t="s">
        <v>413</v>
      </c>
      <c r="C181" s="60" t="s">
        <v>478</v>
      </c>
      <c r="D181" s="60" t="s">
        <v>487</v>
      </c>
      <c r="E181" s="81">
        <v>0</v>
      </c>
      <c r="F181" s="168" t="s">
        <v>359</v>
      </c>
      <c r="G181" s="60" t="s">
        <v>750</v>
      </c>
      <c r="H181" s="60" t="s">
        <v>455</v>
      </c>
      <c r="I181" s="60" t="s">
        <v>752</v>
      </c>
      <c r="J181" s="59"/>
    </row>
    <row r="182" spans="1:10" ht="36.950000000000003" customHeight="1" x14ac:dyDescent="0.2">
      <c r="A182" s="80" t="s">
        <v>43</v>
      </c>
      <c r="B182" s="72" t="s">
        <v>753</v>
      </c>
      <c r="C182" s="60" t="s">
        <v>458</v>
      </c>
      <c r="D182" s="60" t="s">
        <v>452</v>
      </c>
      <c r="E182" s="81">
        <v>10.944699999999999</v>
      </c>
      <c r="F182" s="168" t="s">
        <v>628</v>
      </c>
      <c r="G182" s="60" t="s">
        <v>483</v>
      </c>
      <c r="H182" s="60" t="s">
        <v>455</v>
      </c>
      <c r="I182" s="60" t="s">
        <v>629</v>
      </c>
      <c r="J182" s="59"/>
    </row>
    <row r="183" spans="1:10" ht="36.200000000000003" customHeight="1" x14ac:dyDescent="0.2">
      <c r="A183" s="80" t="s">
        <v>43</v>
      </c>
      <c r="B183" s="72" t="s">
        <v>754</v>
      </c>
      <c r="C183" s="60" t="s">
        <v>451</v>
      </c>
      <c r="D183" s="60" t="s">
        <v>517</v>
      </c>
      <c r="E183" s="81">
        <v>46.7592</v>
      </c>
      <c r="F183" s="168" t="s">
        <v>534</v>
      </c>
      <c r="G183" s="60" t="s">
        <v>476</v>
      </c>
      <c r="H183" s="60" t="s">
        <v>455</v>
      </c>
      <c r="I183" s="60"/>
      <c r="J183" s="59"/>
    </row>
    <row r="184" spans="1:10" ht="63.6" customHeight="1" x14ac:dyDescent="0.2">
      <c r="A184" s="80" t="s">
        <v>43</v>
      </c>
      <c r="B184" s="72" t="s">
        <v>755</v>
      </c>
      <c r="C184" s="60" t="s">
        <v>458</v>
      </c>
      <c r="D184" s="60" t="s">
        <v>461</v>
      </c>
      <c r="E184" s="81">
        <v>10.840199999999999</v>
      </c>
      <c r="F184" s="168" t="s">
        <v>756</v>
      </c>
      <c r="G184" s="60" t="s">
        <v>496</v>
      </c>
      <c r="H184" s="60" t="s">
        <v>455</v>
      </c>
      <c r="I184" s="60" t="s">
        <v>757</v>
      </c>
      <c r="J184" s="59"/>
    </row>
    <row r="185" spans="1:10" ht="54" customHeight="1" x14ac:dyDescent="0.2">
      <c r="A185" s="80" t="s">
        <v>43</v>
      </c>
      <c r="B185" s="72" t="s">
        <v>758</v>
      </c>
      <c r="C185" s="60" t="s">
        <v>458</v>
      </c>
      <c r="D185" s="60" t="s">
        <v>452</v>
      </c>
      <c r="E185" s="81">
        <v>19.03</v>
      </c>
      <c r="F185" s="168" t="s">
        <v>453</v>
      </c>
      <c r="G185" s="60" t="s">
        <v>454</v>
      </c>
      <c r="H185" s="60" t="s">
        <v>455</v>
      </c>
      <c r="I185" s="60" t="s">
        <v>759</v>
      </c>
      <c r="J185" s="59"/>
    </row>
    <row r="186" spans="1:10" ht="29.65" customHeight="1" x14ac:dyDescent="0.2">
      <c r="A186" s="80" t="s">
        <v>43</v>
      </c>
      <c r="B186" s="72" t="s">
        <v>174</v>
      </c>
      <c r="C186" s="60" t="s">
        <v>482</v>
      </c>
      <c r="D186" s="60" t="s">
        <v>485</v>
      </c>
      <c r="E186" s="81">
        <v>13.077</v>
      </c>
      <c r="F186" s="168" t="s">
        <v>139</v>
      </c>
      <c r="G186" s="60" t="s">
        <v>476</v>
      </c>
      <c r="H186" s="60" t="s">
        <v>455</v>
      </c>
      <c r="I186" s="60" t="s">
        <v>760</v>
      </c>
      <c r="J186" s="59"/>
    </row>
    <row r="187" spans="1:10" ht="46.7" customHeight="1" x14ac:dyDescent="0.2">
      <c r="A187" s="80" t="s">
        <v>43</v>
      </c>
      <c r="B187" s="72" t="s">
        <v>761</v>
      </c>
      <c r="C187" s="60" t="s">
        <v>762</v>
      </c>
      <c r="D187" s="60" t="s">
        <v>763</v>
      </c>
      <c r="E187" s="81">
        <v>211.13188</v>
      </c>
      <c r="F187" s="168" t="s">
        <v>764</v>
      </c>
      <c r="G187" s="60" t="s">
        <v>496</v>
      </c>
      <c r="H187" s="60" t="s">
        <v>455</v>
      </c>
      <c r="I187" s="60" t="s">
        <v>765</v>
      </c>
      <c r="J187" s="59"/>
    </row>
    <row r="188" spans="1:10" ht="47.45" customHeight="1" x14ac:dyDescent="0.2">
      <c r="A188" s="80" t="s">
        <v>43</v>
      </c>
      <c r="B188" s="72" t="s">
        <v>430</v>
      </c>
      <c r="C188" s="60" t="s">
        <v>762</v>
      </c>
      <c r="D188" s="60" t="s">
        <v>766</v>
      </c>
      <c r="E188" s="81">
        <v>46.652169999999998</v>
      </c>
      <c r="F188" s="168" t="s">
        <v>418</v>
      </c>
      <c r="G188" s="60" t="s">
        <v>494</v>
      </c>
      <c r="H188" s="60" t="s">
        <v>455</v>
      </c>
      <c r="I188" s="60" t="s">
        <v>767</v>
      </c>
      <c r="J188" s="59"/>
    </row>
    <row r="189" spans="1:10" ht="47.45" customHeight="1" x14ac:dyDescent="0.2">
      <c r="A189" s="80" t="s">
        <v>43</v>
      </c>
      <c r="B189" s="72" t="s">
        <v>408</v>
      </c>
      <c r="C189" s="60" t="s">
        <v>762</v>
      </c>
      <c r="D189" s="60" t="s">
        <v>487</v>
      </c>
      <c r="E189" s="81">
        <v>21.760870000000001</v>
      </c>
      <c r="F189" s="168" t="s">
        <v>359</v>
      </c>
      <c r="G189" s="60" t="s">
        <v>494</v>
      </c>
      <c r="H189" s="60" t="s">
        <v>455</v>
      </c>
      <c r="I189" s="60" t="s">
        <v>768</v>
      </c>
      <c r="J189" s="59"/>
    </row>
    <row r="190" spans="1:10" ht="36.200000000000003" customHeight="1" x14ac:dyDescent="0.2">
      <c r="A190" s="80" t="s">
        <v>43</v>
      </c>
      <c r="B190" s="72" t="s">
        <v>338</v>
      </c>
      <c r="C190" s="60" t="s">
        <v>478</v>
      </c>
      <c r="D190" s="60" t="s">
        <v>479</v>
      </c>
      <c r="E190" s="81">
        <v>25.56522</v>
      </c>
      <c r="F190" s="168" t="s">
        <v>217</v>
      </c>
      <c r="G190" s="60" t="s">
        <v>463</v>
      </c>
      <c r="H190" s="60" t="s">
        <v>455</v>
      </c>
      <c r="I190" s="60" t="s">
        <v>769</v>
      </c>
      <c r="J190" s="59"/>
    </row>
    <row r="191" spans="1:10" ht="45.95" customHeight="1" x14ac:dyDescent="0.2">
      <c r="A191" s="80" t="s">
        <v>43</v>
      </c>
      <c r="B191" s="72" t="s">
        <v>180</v>
      </c>
      <c r="C191" s="60" t="s">
        <v>482</v>
      </c>
      <c r="D191" s="60" t="s">
        <v>485</v>
      </c>
      <c r="E191" s="81">
        <v>18.803000000000001</v>
      </c>
      <c r="F191" s="168" t="s">
        <v>139</v>
      </c>
      <c r="G191" s="60" t="s">
        <v>476</v>
      </c>
      <c r="H191" s="60" t="s">
        <v>455</v>
      </c>
      <c r="I191" s="60" t="s">
        <v>770</v>
      </c>
      <c r="J191" s="59"/>
    </row>
    <row r="192" spans="1:10" ht="36.200000000000003" customHeight="1" x14ac:dyDescent="0.2">
      <c r="A192" s="80" t="s">
        <v>43</v>
      </c>
      <c r="B192" s="72" t="s">
        <v>771</v>
      </c>
      <c r="C192" s="60" t="s">
        <v>451</v>
      </c>
      <c r="D192" s="60" t="s">
        <v>514</v>
      </c>
      <c r="E192" s="81">
        <v>47.098399999999998</v>
      </c>
      <c r="F192" s="168" t="s">
        <v>515</v>
      </c>
      <c r="G192" s="60" t="s">
        <v>476</v>
      </c>
      <c r="H192" s="60" t="s">
        <v>455</v>
      </c>
      <c r="I192" s="60"/>
      <c r="J192" s="59"/>
    </row>
    <row r="193" spans="1:10" ht="36.200000000000003" customHeight="1" x14ac:dyDescent="0.2">
      <c r="A193" s="80" t="s">
        <v>43</v>
      </c>
      <c r="B193" s="72" t="s">
        <v>405</v>
      </c>
      <c r="C193" s="60" t="s">
        <v>478</v>
      </c>
      <c r="D193" s="60" t="s">
        <v>487</v>
      </c>
      <c r="E193" s="81">
        <v>23.623000000000001</v>
      </c>
      <c r="F193" s="168" t="s">
        <v>359</v>
      </c>
      <c r="G193" s="60" t="s">
        <v>538</v>
      </c>
      <c r="H193" s="60" t="s">
        <v>455</v>
      </c>
      <c r="I193" s="60" t="s">
        <v>772</v>
      </c>
      <c r="J193" s="59"/>
    </row>
    <row r="194" spans="1:10" ht="45.2" customHeight="1" x14ac:dyDescent="0.2">
      <c r="A194" s="80" t="s">
        <v>43</v>
      </c>
      <c r="B194" s="72" t="s">
        <v>773</v>
      </c>
      <c r="C194" s="60" t="s">
        <v>458</v>
      </c>
      <c r="D194" s="60" t="s">
        <v>452</v>
      </c>
      <c r="E194" s="81">
        <v>9.5945</v>
      </c>
      <c r="F194" s="168" t="s">
        <v>662</v>
      </c>
      <c r="G194" s="60" t="s">
        <v>483</v>
      </c>
      <c r="H194" s="60" t="s">
        <v>455</v>
      </c>
      <c r="I194" s="60" t="s">
        <v>774</v>
      </c>
      <c r="J194" s="59"/>
    </row>
    <row r="195" spans="1:10" ht="45.95" customHeight="1" x14ac:dyDescent="0.2">
      <c r="A195" s="80" t="s">
        <v>43</v>
      </c>
      <c r="B195" s="72" t="s">
        <v>775</v>
      </c>
      <c r="C195" s="60" t="s">
        <v>451</v>
      </c>
      <c r="D195" s="60" t="s">
        <v>507</v>
      </c>
      <c r="E195" s="81">
        <v>25.518599999999999</v>
      </c>
      <c r="F195" s="168" t="s">
        <v>526</v>
      </c>
      <c r="G195" s="60" t="s">
        <v>483</v>
      </c>
      <c r="H195" s="60" t="s">
        <v>455</v>
      </c>
      <c r="I195" s="60"/>
      <c r="J195" s="59"/>
    </row>
    <row r="196" spans="1:10" ht="36.200000000000003" customHeight="1" x14ac:dyDescent="0.2">
      <c r="A196" s="80" t="s">
        <v>43</v>
      </c>
      <c r="B196" s="72" t="s">
        <v>283</v>
      </c>
      <c r="C196" s="60" t="s">
        <v>482</v>
      </c>
      <c r="D196" s="60" t="s">
        <v>479</v>
      </c>
      <c r="E196" s="81">
        <v>13.882199999999999</v>
      </c>
      <c r="F196" s="168" t="s">
        <v>213</v>
      </c>
      <c r="G196" s="60" t="s">
        <v>463</v>
      </c>
      <c r="H196" s="60" t="s">
        <v>455</v>
      </c>
      <c r="I196" s="60" t="s">
        <v>776</v>
      </c>
      <c r="J196" s="59"/>
    </row>
    <row r="197" spans="1:10" ht="36.200000000000003" customHeight="1" x14ac:dyDescent="0.2">
      <c r="A197" s="80" t="s">
        <v>43</v>
      </c>
      <c r="B197" s="72" t="s">
        <v>777</v>
      </c>
      <c r="C197" s="60" t="s">
        <v>458</v>
      </c>
      <c r="D197" s="60" t="s">
        <v>492</v>
      </c>
      <c r="E197" s="81">
        <v>32.1785</v>
      </c>
      <c r="F197" s="168" t="s">
        <v>493</v>
      </c>
      <c r="G197" s="60" t="s">
        <v>480</v>
      </c>
      <c r="H197" s="60" t="s">
        <v>455</v>
      </c>
      <c r="I197" s="60" t="s">
        <v>778</v>
      </c>
      <c r="J197" s="59"/>
    </row>
    <row r="198" spans="1:10" ht="36.200000000000003" customHeight="1" x14ac:dyDescent="0.2">
      <c r="A198" s="80" t="s">
        <v>43</v>
      </c>
      <c r="B198" s="72" t="s">
        <v>344</v>
      </c>
      <c r="C198" s="60" t="s">
        <v>478</v>
      </c>
      <c r="D198" s="60" t="s">
        <v>479</v>
      </c>
      <c r="E198" s="81">
        <v>25.56522</v>
      </c>
      <c r="F198" s="168" t="s">
        <v>217</v>
      </c>
      <c r="G198" s="60" t="s">
        <v>463</v>
      </c>
      <c r="H198" s="60" t="s">
        <v>455</v>
      </c>
      <c r="I198" s="60" t="s">
        <v>779</v>
      </c>
      <c r="J198" s="59"/>
    </row>
    <row r="199" spans="1:10" ht="29.65" customHeight="1" x14ac:dyDescent="0.2">
      <c r="A199" s="80" t="s">
        <v>43</v>
      </c>
      <c r="B199" s="72" t="s">
        <v>287</v>
      </c>
      <c r="C199" s="60" t="s">
        <v>482</v>
      </c>
      <c r="D199" s="60" t="s">
        <v>479</v>
      </c>
      <c r="E199" s="81">
        <v>16.722539999999999</v>
      </c>
      <c r="F199" s="168" t="s">
        <v>260</v>
      </c>
      <c r="G199" s="60" t="s">
        <v>663</v>
      </c>
      <c r="H199" s="60" t="s">
        <v>455</v>
      </c>
      <c r="I199" s="60" t="s">
        <v>780</v>
      </c>
      <c r="J199" s="59"/>
    </row>
    <row r="200" spans="1:10" ht="36.200000000000003" customHeight="1" x14ac:dyDescent="0.2">
      <c r="A200" s="80" t="s">
        <v>43</v>
      </c>
      <c r="B200" s="72" t="s">
        <v>781</v>
      </c>
      <c r="C200" s="60" t="s">
        <v>458</v>
      </c>
      <c r="D200" s="60" t="s">
        <v>452</v>
      </c>
      <c r="E200" s="81">
        <v>11.8401</v>
      </c>
      <c r="F200" s="168" t="s">
        <v>628</v>
      </c>
      <c r="G200" s="60" t="s">
        <v>483</v>
      </c>
      <c r="H200" s="60" t="s">
        <v>455</v>
      </c>
      <c r="I200" s="60" t="s">
        <v>629</v>
      </c>
      <c r="J200" s="59"/>
    </row>
    <row r="201" spans="1:10" ht="36.200000000000003" customHeight="1" x14ac:dyDescent="0.2">
      <c r="A201" s="80" t="s">
        <v>43</v>
      </c>
      <c r="B201" s="72" t="s">
        <v>782</v>
      </c>
      <c r="C201" s="60" t="s">
        <v>458</v>
      </c>
      <c r="D201" s="60" t="s">
        <v>461</v>
      </c>
      <c r="E201" s="81">
        <v>19.161799999999999</v>
      </c>
      <c r="F201" s="168" t="s">
        <v>783</v>
      </c>
      <c r="G201" s="60" t="s">
        <v>476</v>
      </c>
      <c r="H201" s="60" t="s">
        <v>455</v>
      </c>
      <c r="I201" s="60" t="s">
        <v>784</v>
      </c>
      <c r="J201" s="59"/>
    </row>
    <row r="202" spans="1:10" ht="29.65" customHeight="1" x14ac:dyDescent="0.2">
      <c r="A202" s="80" t="s">
        <v>43</v>
      </c>
      <c r="B202" s="72" t="s">
        <v>785</v>
      </c>
      <c r="C202" s="60" t="s">
        <v>458</v>
      </c>
      <c r="D202" s="60" t="s">
        <v>461</v>
      </c>
      <c r="E202" s="81">
        <v>12.150399999999999</v>
      </c>
      <c r="F202" s="168" t="s">
        <v>462</v>
      </c>
      <c r="G202" s="60" t="s">
        <v>476</v>
      </c>
      <c r="H202" s="60" t="s">
        <v>455</v>
      </c>
      <c r="I202" s="60" t="s">
        <v>786</v>
      </c>
      <c r="J202" s="59"/>
    </row>
    <row r="203" spans="1:10" ht="28.9" customHeight="1" x14ac:dyDescent="0.2">
      <c r="A203" s="80" t="s">
        <v>43</v>
      </c>
      <c r="B203" s="72" t="s">
        <v>787</v>
      </c>
      <c r="C203" s="60" t="s">
        <v>451</v>
      </c>
      <c r="D203" s="60" t="s">
        <v>474</v>
      </c>
      <c r="E203" s="81">
        <v>10.189299999999999</v>
      </c>
      <c r="F203" s="168" t="s">
        <v>788</v>
      </c>
      <c r="G203" s="60" t="s">
        <v>476</v>
      </c>
      <c r="H203" s="60" t="s">
        <v>455</v>
      </c>
      <c r="I203" s="60" t="s">
        <v>789</v>
      </c>
      <c r="J203" s="59"/>
    </row>
    <row r="204" spans="1:10" ht="45.2" customHeight="1" x14ac:dyDescent="0.2">
      <c r="A204" s="80" t="s">
        <v>43</v>
      </c>
      <c r="B204" s="72" t="s">
        <v>790</v>
      </c>
      <c r="C204" s="60" t="s">
        <v>451</v>
      </c>
      <c r="D204" s="60" t="s">
        <v>507</v>
      </c>
      <c r="E204" s="81">
        <v>40.712600000000002</v>
      </c>
      <c r="F204" s="168" t="s">
        <v>510</v>
      </c>
      <c r="G204" s="60" t="s">
        <v>463</v>
      </c>
      <c r="H204" s="60" t="s">
        <v>455</v>
      </c>
      <c r="I204" s="60"/>
      <c r="J204" s="59"/>
    </row>
    <row r="205" spans="1:10" ht="29.65" customHeight="1" x14ac:dyDescent="0.2">
      <c r="A205" s="80" t="s">
        <v>43</v>
      </c>
      <c r="B205" s="72" t="s">
        <v>271</v>
      </c>
      <c r="C205" s="60" t="s">
        <v>482</v>
      </c>
      <c r="D205" s="60" t="s">
        <v>479</v>
      </c>
      <c r="E205" s="81">
        <v>8.7266999999999992</v>
      </c>
      <c r="F205" s="168" t="s">
        <v>230</v>
      </c>
      <c r="G205" s="60" t="s">
        <v>476</v>
      </c>
      <c r="H205" s="60" t="s">
        <v>455</v>
      </c>
      <c r="I205" s="60" t="s">
        <v>791</v>
      </c>
      <c r="J205" s="59"/>
    </row>
    <row r="206" spans="1:10" ht="45.2" customHeight="1" x14ac:dyDescent="0.2">
      <c r="A206" s="80" t="s">
        <v>43</v>
      </c>
      <c r="B206" s="72" t="s">
        <v>792</v>
      </c>
      <c r="C206" s="60" t="s">
        <v>529</v>
      </c>
      <c r="D206" s="60" t="s">
        <v>517</v>
      </c>
      <c r="E206" s="81">
        <v>13.461</v>
      </c>
      <c r="F206" s="168" t="s">
        <v>530</v>
      </c>
      <c r="G206" s="60" t="s">
        <v>663</v>
      </c>
      <c r="H206" s="60" t="s">
        <v>455</v>
      </c>
      <c r="I206" s="60"/>
      <c r="J206" s="59"/>
    </row>
    <row r="207" spans="1:10" ht="29.65" customHeight="1" x14ac:dyDescent="0.2">
      <c r="A207" s="80" t="s">
        <v>43</v>
      </c>
      <c r="B207" s="72" t="s">
        <v>155</v>
      </c>
      <c r="C207" s="60" t="s">
        <v>482</v>
      </c>
      <c r="D207" s="60" t="s">
        <v>485</v>
      </c>
      <c r="E207" s="81">
        <v>13.79668</v>
      </c>
      <c r="F207" s="168" t="s">
        <v>139</v>
      </c>
      <c r="G207" s="60" t="s">
        <v>476</v>
      </c>
      <c r="H207" s="60" t="s">
        <v>455</v>
      </c>
      <c r="I207" s="60" t="s">
        <v>793</v>
      </c>
      <c r="J207" s="59"/>
    </row>
    <row r="208" spans="1:10" ht="28.9" customHeight="1" x14ac:dyDescent="0.2">
      <c r="A208" s="80" t="s">
        <v>43</v>
      </c>
      <c r="B208" s="72" t="s">
        <v>168</v>
      </c>
      <c r="C208" s="60" t="s">
        <v>482</v>
      </c>
      <c r="D208" s="60" t="s">
        <v>485</v>
      </c>
      <c r="E208" s="81">
        <v>13.087</v>
      </c>
      <c r="F208" s="168" t="s">
        <v>139</v>
      </c>
      <c r="G208" s="60" t="s">
        <v>476</v>
      </c>
      <c r="H208" s="60" t="s">
        <v>455</v>
      </c>
      <c r="I208" s="60" t="s">
        <v>794</v>
      </c>
      <c r="J208" s="59"/>
    </row>
    <row r="209" spans="1:10" ht="63.6" customHeight="1" x14ac:dyDescent="0.2">
      <c r="A209" s="80" t="s">
        <v>43</v>
      </c>
      <c r="B209" s="72" t="s">
        <v>795</v>
      </c>
      <c r="C209" s="60" t="s">
        <v>458</v>
      </c>
      <c r="D209" s="60" t="s">
        <v>461</v>
      </c>
      <c r="E209" s="81">
        <v>19.985499999999998</v>
      </c>
      <c r="F209" s="168" t="s">
        <v>540</v>
      </c>
      <c r="G209" s="60" t="s">
        <v>496</v>
      </c>
      <c r="H209" s="60" t="s">
        <v>455</v>
      </c>
      <c r="I209" s="60" t="s">
        <v>796</v>
      </c>
      <c r="J209" s="59"/>
    </row>
    <row r="210" spans="1:10" ht="36.200000000000003" customHeight="1" x14ac:dyDescent="0.2">
      <c r="A210" s="80" t="s">
        <v>43</v>
      </c>
      <c r="B210" s="72" t="s">
        <v>797</v>
      </c>
      <c r="C210" s="60" t="s">
        <v>458</v>
      </c>
      <c r="D210" s="60" t="s">
        <v>461</v>
      </c>
      <c r="E210" s="81">
        <v>14.491899999999999</v>
      </c>
      <c r="F210" s="168" t="s">
        <v>798</v>
      </c>
      <c r="G210" s="60" t="s">
        <v>463</v>
      </c>
      <c r="H210" s="60" t="s">
        <v>455</v>
      </c>
      <c r="I210" s="60" t="s">
        <v>799</v>
      </c>
      <c r="J210" s="59"/>
    </row>
    <row r="211" spans="1:10" ht="36.200000000000003" customHeight="1" x14ac:dyDescent="0.2">
      <c r="A211" s="80" t="s">
        <v>43</v>
      </c>
      <c r="B211" s="72" t="s">
        <v>800</v>
      </c>
      <c r="C211" s="60" t="s">
        <v>451</v>
      </c>
      <c r="D211" s="60" t="s">
        <v>452</v>
      </c>
      <c r="E211" s="81">
        <v>18.950800000000001</v>
      </c>
      <c r="F211" s="168" t="s">
        <v>628</v>
      </c>
      <c r="G211" s="60" t="s">
        <v>483</v>
      </c>
      <c r="H211" s="60" t="s">
        <v>455</v>
      </c>
      <c r="I211" s="60" t="s">
        <v>629</v>
      </c>
      <c r="J211" s="59"/>
    </row>
    <row r="212" spans="1:10" ht="36.200000000000003" customHeight="1" x14ac:dyDescent="0.2">
      <c r="A212" s="80" t="s">
        <v>43</v>
      </c>
      <c r="B212" s="72" t="s">
        <v>801</v>
      </c>
      <c r="C212" s="60" t="s">
        <v>458</v>
      </c>
      <c r="D212" s="60" t="s">
        <v>461</v>
      </c>
      <c r="E212" s="81">
        <v>34.389000000000003</v>
      </c>
      <c r="F212" s="168" t="s">
        <v>783</v>
      </c>
      <c r="G212" s="60" t="s">
        <v>476</v>
      </c>
      <c r="H212" s="60" t="s">
        <v>455</v>
      </c>
      <c r="I212" s="60" t="s">
        <v>784</v>
      </c>
      <c r="J212" s="59"/>
    </row>
    <row r="213" spans="1:10" ht="36.950000000000003" customHeight="1" x14ac:dyDescent="0.2">
      <c r="A213" s="80" t="s">
        <v>43</v>
      </c>
      <c r="B213" s="72" t="s">
        <v>279</v>
      </c>
      <c r="C213" s="60" t="s">
        <v>482</v>
      </c>
      <c r="D213" s="60" t="s">
        <v>479</v>
      </c>
      <c r="E213" s="81">
        <v>19.997299999999999</v>
      </c>
      <c r="F213" s="168" t="s">
        <v>227</v>
      </c>
      <c r="G213" s="60" t="s">
        <v>480</v>
      </c>
      <c r="H213" s="60" t="s">
        <v>455</v>
      </c>
      <c r="I213" s="60" t="s">
        <v>802</v>
      </c>
      <c r="J213" s="59"/>
    </row>
    <row r="214" spans="1:10" ht="54" customHeight="1" x14ac:dyDescent="0.2">
      <c r="A214" s="80" t="s">
        <v>43</v>
      </c>
      <c r="B214" s="72" t="s">
        <v>803</v>
      </c>
      <c r="C214" s="60" t="s">
        <v>458</v>
      </c>
      <c r="D214" s="60" t="s">
        <v>517</v>
      </c>
      <c r="E214" s="81">
        <v>35.608600000000003</v>
      </c>
      <c r="F214" s="168" t="s">
        <v>599</v>
      </c>
      <c r="G214" s="60" t="s">
        <v>496</v>
      </c>
      <c r="H214" s="60" t="s">
        <v>455</v>
      </c>
      <c r="I214" s="60"/>
      <c r="J214" s="59"/>
    </row>
    <row r="215" spans="1:10" ht="36.200000000000003" customHeight="1" x14ac:dyDescent="0.2">
      <c r="A215" s="80" t="s">
        <v>43</v>
      </c>
      <c r="B215" s="72" t="s">
        <v>804</v>
      </c>
      <c r="C215" s="60" t="s">
        <v>458</v>
      </c>
      <c r="D215" s="60" t="s">
        <v>492</v>
      </c>
      <c r="E215" s="81">
        <v>18.088799999999999</v>
      </c>
      <c r="F215" s="168" t="s">
        <v>493</v>
      </c>
      <c r="G215" s="60" t="s">
        <v>476</v>
      </c>
      <c r="H215" s="60" t="s">
        <v>455</v>
      </c>
      <c r="I215" s="60" t="s">
        <v>778</v>
      </c>
      <c r="J215" s="59"/>
    </row>
    <row r="216" spans="1:10" ht="63.6" customHeight="1" x14ac:dyDescent="0.2">
      <c r="A216" s="80" t="s">
        <v>43</v>
      </c>
      <c r="B216" s="72" t="s">
        <v>805</v>
      </c>
      <c r="C216" s="60" t="s">
        <v>451</v>
      </c>
      <c r="D216" s="60" t="s">
        <v>452</v>
      </c>
      <c r="E216" s="81">
        <v>19.135999999999999</v>
      </c>
      <c r="F216" s="168" t="s">
        <v>806</v>
      </c>
      <c r="G216" s="60" t="s">
        <v>483</v>
      </c>
      <c r="H216" s="60" t="s">
        <v>455</v>
      </c>
      <c r="I216" s="60" t="s">
        <v>807</v>
      </c>
      <c r="J216" s="59"/>
    </row>
    <row r="217" spans="1:10" ht="36.200000000000003" customHeight="1" x14ac:dyDescent="0.2">
      <c r="A217" s="80" t="s">
        <v>43</v>
      </c>
      <c r="B217" s="72" t="s">
        <v>808</v>
      </c>
      <c r="C217" s="60" t="s">
        <v>458</v>
      </c>
      <c r="D217" s="60" t="s">
        <v>492</v>
      </c>
      <c r="E217" s="81">
        <v>28.0701</v>
      </c>
      <c r="F217" s="168" t="s">
        <v>493</v>
      </c>
      <c r="G217" s="60" t="s">
        <v>476</v>
      </c>
      <c r="H217" s="60" t="s">
        <v>455</v>
      </c>
      <c r="I217" s="60" t="s">
        <v>778</v>
      </c>
      <c r="J217" s="59"/>
    </row>
    <row r="218" spans="1:10" ht="54.75" customHeight="1" x14ac:dyDescent="0.2">
      <c r="A218" s="80" t="s">
        <v>43</v>
      </c>
      <c r="B218" s="72" t="s">
        <v>189</v>
      </c>
      <c r="C218" s="60" t="s">
        <v>482</v>
      </c>
      <c r="D218" s="60" t="s">
        <v>485</v>
      </c>
      <c r="E218" s="81">
        <v>9.1240000000000006</v>
      </c>
      <c r="F218" s="168" t="s">
        <v>128</v>
      </c>
      <c r="G218" s="60" t="s">
        <v>663</v>
      </c>
      <c r="H218" s="60" t="s">
        <v>455</v>
      </c>
      <c r="I218" s="60" t="s">
        <v>809</v>
      </c>
      <c r="J218" s="59"/>
    </row>
    <row r="219" spans="1:10" ht="36.200000000000003" customHeight="1" x14ac:dyDescent="0.2">
      <c r="A219" s="80" t="s">
        <v>43</v>
      </c>
      <c r="B219" s="72" t="s">
        <v>810</v>
      </c>
      <c r="C219" s="60" t="s">
        <v>458</v>
      </c>
      <c r="D219" s="60" t="s">
        <v>492</v>
      </c>
      <c r="E219" s="81">
        <v>11.085800000000001</v>
      </c>
      <c r="F219" s="168" t="s">
        <v>493</v>
      </c>
      <c r="G219" s="60" t="s">
        <v>476</v>
      </c>
      <c r="H219" s="60" t="s">
        <v>455</v>
      </c>
      <c r="I219" s="60" t="s">
        <v>778</v>
      </c>
      <c r="J219" s="59"/>
    </row>
    <row r="220" spans="1:10" ht="54.75" customHeight="1" x14ac:dyDescent="0.2">
      <c r="A220" s="80" t="s">
        <v>43</v>
      </c>
      <c r="B220" s="72" t="s">
        <v>811</v>
      </c>
      <c r="C220" s="60" t="s">
        <v>458</v>
      </c>
      <c r="D220" s="60" t="s">
        <v>492</v>
      </c>
      <c r="E220" s="81">
        <v>35.394199999999998</v>
      </c>
      <c r="F220" s="168" t="s">
        <v>493</v>
      </c>
      <c r="G220" s="60" t="s">
        <v>483</v>
      </c>
      <c r="H220" s="60" t="s">
        <v>455</v>
      </c>
      <c r="I220" s="60" t="s">
        <v>812</v>
      </c>
      <c r="J220" s="59"/>
    </row>
    <row r="221" spans="1:10" ht="63.6" customHeight="1" x14ac:dyDescent="0.2">
      <c r="A221" s="80" t="s">
        <v>43</v>
      </c>
      <c r="B221" s="72" t="s">
        <v>141</v>
      </c>
      <c r="C221" s="60" t="s">
        <v>482</v>
      </c>
      <c r="D221" s="60" t="s">
        <v>485</v>
      </c>
      <c r="E221" s="81">
        <v>30.573799999999999</v>
      </c>
      <c r="F221" s="168" t="s">
        <v>144</v>
      </c>
      <c r="G221" s="60" t="s">
        <v>496</v>
      </c>
      <c r="H221" s="60" t="s">
        <v>455</v>
      </c>
      <c r="I221" s="60" t="s">
        <v>813</v>
      </c>
      <c r="J221" s="59"/>
    </row>
    <row r="222" spans="1:10" ht="36.200000000000003" customHeight="1" x14ac:dyDescent="0.2">
      <c r="A222" s="80" t="s">
        <v>43</v>
      </c>
      <c r="B222" s="72" t="s">
        <v>814</v>
      </c>
      <c r="C222" s="60" t="s">
        <v>458</v>
      </c>
      <c r="D222" s="60" t="s">
        <v>474</v>
      </c>
      <c r="E222" s="81">
        <v>13.4315</v>
      </c>
      <c r="F222" s="168" t="s">
        <v>563</v>
      </c>
      <c r="G222" s="60" t="s">
        <v>463</v>
      </c>
      <c r="H222" s="60" t="s">
        <v>455</v>
      </c>
      <c r="I222" s="60" t="s">
        <v>477</v>
      </c>
      <c r="J222" s="59"/>
    </row>
    <row r="223" spans="1:10" ht="54.75" customHeight="1" x14ac:dyDescent="0.2">
      <c r="A223" s="80" t="s">
        <v>43</v>
      </c>
      <c r="B223" s="72" t="s">
        <v>815</v>
      </c>
      <c r="C223" s="60" t="s">
        <v>548</v>
      </c>
      <c r="D223" s="60" t="s">
        <v>474</v>
      </c>
      <c r="E223" s="81">
        <v>25.7789</v>
      </c>
      <c r="F223" s="168" t="s">
        <v>563</v>
      </c>
      <c r="G223" s="60" t="s">
        <v>483</v>
      </c>
      <c r="H223" s="60" t="s">
        <v>455</v>
      </c>
      <c r="I223" s="60" t="s">
        <v>621</v>
      </c>
      <c r="J223" s="59"/>
    </row>
    <row r="224" spans="1:10" ht="28.9" customHeight="1" x14ac:dyDescent="0.2">
      <c r="A224" s="80" t="s">
        <v>43</v>
      </c>
      <c r="B224" s="72" t="s">
        <v>816</v>
      </c>
      <c r="C224" s="60" t="s">
        <v>458</v>
      </c>
      <c r="D224" s="60" t="s">
        <v>492</v>
      </c>
      <c r="E224" s="81">
        <v>8.5366</v>
      </c>
      <c r="F224" s="168" t="s">
        <v>493</v>
      </c>
      <c r="G224" s="60" t="s">
        <v>476</v>
      </c>
      <c r="H224" s="60" t="s">
        <v>455</v>
      </c>
      <c r="I224" s="60" t="s">
        <v>748</v>
      </c>
      <c r="J224" s="59"/>
    </row>
    <row r="225" spans="1:10" ht="54.75" customHeight="1" x14ac:dyDescent="0.2">
      <c r="A225" s="80" t="s">
        <v>43</v>
      </c>
      <c r="B225" s="72" t="s">
        <v>817</v>
      </c>
      <c r="C225" s="60" t="s">
        <v>458</v>
      </c>
      <c r="D225" s="60" t="s">
        <v>492</v>
      </c>
      <c r="E225" s="81">
        <v>43.642809999999997</v>
      </c>
      <c r="F225" s="168" t="s">
        <v>493</v>
      </c>
      <c r="G225" s="60" t="s">
        <v>483</v>
      </c>
      <c r="H225" s="60" t="s">
        <v>455</v>
      </c>
      <c r="I225" s="60" t="s">
        <v>748</v>
      </c>
      <c r="J225" s="59"/>
    </row>
    <row r="226" spans="1:10" ht="54" customHeight="1" x14ac:dyDescent="0.2">
      <c r="A226" s="80" t="s">
        <v>43</v>
      </c>
      <c r="B226" s="72" t="s">
        <v>818</v>
      </c>
      <c r="C226" s="60" t="s">
        <v>458</v>
      </c>
      <c r="D226" s="60" t="s">
        <v>492</v>
      </c>
      <c r="E226" s="81">
        <v>25.688099999999999</v>
      </c>
      <c r="F226" s="168" t="s">
        <v>493</v>
      </c>
      <c r="G226" s="60" t="s">
        <v>483</v>
      </c>
      <c r="H226" s="60" t="s">
        <v>455</v>
      </c>
      <c r="I226" s="60" t="s">
        <v>819</v>
      </c>
      <c r="J226" s="59"/>
    </row>
    <row r="227" spans="1:10" ht="36.200000000000003" customHeight="1" x14ac:dyDescent="0.2">
      <c r="A227" s="80" t="s">
        <v>43</v>
      </c>
      <c r="B227" s="72" t="s">
        <v>145</v>
      </c>
      <c r="C227" s="60" t="s">
        <v>482</v>
      </c>
      <c r="D227" s="60" t="s">
        <v>485</v>
      </c>
      <c r="E227" s="81">
        <v>9.4924499999999998</v>
      </c>
      <c r="F227" s="168" t="s">
        <v>144</v>
      </c>
      <c r="G227" s="60" t="s">
        <v>480</v>
      </c>
      <c r="H227" s="60" t="s">
        <v>455</v>
      </c>
      <c r="I227" s="60" t="s">
        <v>820</v>
      </c>
      <c r="J227" s="59"/>
    </row>
    <row r="228" spans="1:10" ht="54.75" customHeight="1" x14ac:dyDescent="0.2">
      <c r="A228" s="80" t="s">
        <v>43</v>
      </c>
      <c r="B228" s="72" t="s">
        <v>821</v>
      </c>
      <c r="C228" s="60" t="s">
        <v>458</v>
      </c>
      <c r="D228" s="60" t="s">
        <v>492</v>
      </c>
      <c r="E228" s="81">
        <v>21.089400000000001</v>
      </c>
      <c r="F228" s="168" t="s">
        <v>822</v>
      </c>
      <c r="G228" s="60" t="s">
        <v>483</v>
      </c>
      <c r="H228" s="60" t="s">
        <v>455</v>
      </c>
      <c r="I228" s="60" t="s">
        <v>823</v>
      </c>
      <c r="J228" s="59"/>
    </row>
    <row r="229" spans="1:10" ht="36.200000000000003" customHeight="1" x14ac:dyDescent="0.2">
      <c r="A229" s="80" t="s">
        <v>43</v>
      </c>
      <c r="B229" s="72" t="s">
        <v>824</v>
      </c>
      <c r="C229" s="60" t="s">
        <v>451</v>
      </c>
      <c r="D229" s="60" t="s">
        <v>452</v>
      </c>
      <c r="E229" s="81">
        <v>8.2620000000000005</v>
      </c>
      <c r="F229" s="168" t="s">
        <v>628</v>
      </c>
      <c r="G229" s="60" t="s">
        <v>483</v>
      </c>
      <c r="H229" s="60" t="s">
        <v>455</v>
      </c>
      <c r="I229" s="60" t="s">
        <v>629</v>
      </c>
      <c r="J229" s="59"/>
    </row>
    <row r="230" spans="1:10" ht="29.65" customHeight="1" x14ac:dyDescent="0.2">
      <c r="A230" s="80" t="s">
        <v>43</v>
      </c>
      <c r="B230" s="72" t="s">
        <v>290</v>
      </c>
      <c r="C230" s="60" t="s">
        <v>482</v>
      </c>
      <c r="D230" s="60" t="s">
        <v>479</v>
      </c>
      <c r="E230" s="81">
        <v>22.796500000000002</v>
      </c>
      <c r="F230" s="168" t="s">
        <v>242</v>
      </c>
      <c r="G230" s="60" t="s">
        <v>496</v>
      </c>
      <c r="H230" s="60" t="s">
        <v>455</v>
      </c>
      <c r="I230" s="60" t="s">
        <v>825</v>
      </c>
      <c r="J230" s="59"/>
    </row>
    <row r="231" spans="1:10" ht="62.85" customHeight="1" x14ac:dyDescent="0.2">
      <c r="A231" s="80" t="s">
        <v>43</v>
      </c>
      <c r="B231" s="72" t="s">
        <v>826</v>
      </c>
      <c r="C231" s="60" t="s">
        <v>458</v>
      </c>
      <c r="D231" s="60" t="s">
        <v>492</v>
      </c>
      <c r="E231" s="81">
        <v>148.11799999999999</v>
      </c>
      <c r="F231" s="168" t="s">
        <v>827</v>
      </c>
      <c r="G231" s="60" t="s">
        <v>454</v>
      </c>
      <c r="H231" s="60" t="s">
        <v>455</v>
      </c>
      <c r="I231" s="60" t="s">
        <v>828</v>
      </c>
      <c r="J231" s="59"/>
    </row>
    <row r="232" spans="1:10" ht="29.65" customHeight="1" x14ac:dyDescent="0.2">
      <c r="A232" s="80" t="s">
        <v>43</v>
      </c>
      <c r="B232" s="72" t="s">
        <v>293</v>
      </c>
      <c r="C232" s="60" t="s">
        <v>482</v>
      </c>
      <c r="D232" s="60" t="s">
        <v>479</v>
      </c>
      <c r="E232" s="81">
        <v>27.146360000000001</v>
      </c>
      <c r="F232" s="168" t="s">
        <v>242</v>
      </c>
      <c r="G232" s="60" t="s">
        <v>463</v>
      </c>
      <c r="H232" s="60" t="s">
        <v>455</v>
      </c>
      <c r="I232" s="60" t="s">
        <v>829</v>
      </c>
      <c r="J232" s="59"/>
    </row>
    <row r="233" spans="1:10" ht="36.200000000000003" customHeight="1" x14ac:dyDescent="0.2">
      <c r="A233" s="80" t="s">
        <v>43</v>
      </c>
      <c r="B233" s="72" t="s">
        <v>296</v>
      </c>
      <c r="C233" s="60" t="s">
        <v>478</v>
      </c>
      <c r="D233" s="60" t="s">
        <v>479</v>
      </c>
      <c r="E233" s="81">
        <v>12.811590000000001</v>
      </c>
      <c r="F233" s="168" t="s">
        <v>242</v>
      </c>
      <c r="G233" s="60" t="s">
        <v>454</v>
      </c>
      <c r="H233" s="60" t="s">
        <v>455</v>
      </c>
      <c r="I233" s="60" t="s">
        <v>830</v>
      </c>
      <c r="J233" s="59"/>
    </row>
    <row r="234" spans="1:10" ht="45.2" customHeight="1" x14ac:dyDescent="0.2">
      <c r="A234" s="80" t="s">
        <v>43</v>
      </c>
      <c r="B234" s="72" t="s">
        <v>299</v>
      </c>
      <c r="C234" s="60" t="s">
        <v>478</v>
      </c>
      <c r="D234" s="60" t="s">
        <v>479</v>
      </c>
      <c r="E234" s="81">
        <v>12.7</v>
      </c>
      <c r="F234" s="168" t="s">
        <v>242</v>
      </c>
      <c r="G234" s="60" t="s">
        <v>454</v>
      </c>
      <c r="H234" s="60" t="s">
        <v>455</v>
      </c>
      <c r="I234" s="60" t="s">
        <v>831</v>
      </c>
      <c r="J234" s="59"/>
    </row>
    <row r="235" spans="1:10" ht="45.95" customHeight="1" x14ac:dyDescent="0.2">
      <c r="A235" s="80" t="s">
        <v>43</v>
      </c>
      <c r="B235" s="72" t="s">
        <v>148</v>
      </c>
      <c r="C235" s="60" t="s">
        <v>482</v>
      </c>
      <c r="D235" s="60" t="s">
        <v>485</v>
      </c>
      <c r="E235" s="81">
        <v>7.3068600000000004</v>
      </c>
      <c r="F235" s="168" t="s">
        <v>114</v>
      </c>
      <c r="G235" s="60" t="s">
        <v>463</v>
      </c>
      <c r="H235" s="60" t="s">
        <v>455</v>
      </c>
      <c r="I235" s="60" t="s">
        <v>832</v>
      </c>
      <c r="J235" s="59"/>
    </row>
    <row r="236" spans="1:10" ht="36.200000000000003" customHeight="1" x14ac:dyDescent="0.2">
      <c r="A236" s="80" t="s">
        <v>43</v>
      </c>
      <c r="B236" s="72" t="s">
        <v>833</v>
      </c>
      <c r="C236" s="60" t="s">
        <v>458</v>
      </c>
      <c r="D236" s="60" t="s">
        <v>461</v>
      </c>
      <c r="E236" s="81">
        <v>16.8156</v>
      </c>
      <c r="F236" s="168" t="s">
        <v>783</v>
      </c>
      <c r="G236" s="60" t="s">
        <v>476</v>
      </c>
      <c r="H236" s="60" t="s">
        <v>455</v>
      </c>
      <c r="I236" s="60" t="s">
        <v>784</v>
      </c>
      <c r="J236" s="59"/>
    </row>
    <row r="237" spans="1:10" ht="45.2" customHeight="1" x14ac:dyDescent="0.2">
      <c r="A237" s="80" t="s">
        <v>43</v>
      </c>
      <c r="B237" s="72" t="s">
        <v>834</v>
      </c>
      <c r="C237" s="60" t="s">
        <v>451</v>
      </c>
      <c r="D237" s="60" t="s">
        <v>461</v>
      </c>
      <c r="E237" s="81">
        <v>8.5488</v>
      </c>
      <c r="F237" s="168" t="s">
        <v>835</v>
      </c>
      <c r="G237" s="60" t="s">
        <v>496</v>
      </c>
      <c r="H237" s="60" t="s">
        <v>455</v>
      </c>
      <c r="I237" s="60" t="s">
        <v>836</v>
      </c>
      <c r="J237" s="59"/>
    </row>
    <row r="238" spans="1:10" ht="36.950000000000003" customHeight="1" x14ac:dyDescent="0.2">
      <c r="A238" s="80" t="s">
        <v>43</v>
      </c>
      <c r="B238" s="72" t="s">
        <v>158</v>
      </c>
      <c r="C238" s="60" t="s">
        <v>482</v>
      </c>
      <c r="D238" s="60" t="s">
        <v>485</v>
      </c>
      <c r="E238" s="81">
        <v>13.882199999999999</v>
      </c>
      <c r="F238" s="168" t="s">
        <v>139</v>
      </c>
      <c r="G238" s="60" t="s">
        <v>463</v>
      </c>
      <c r="H238" s="60" t="s">
        <v>455</v>
      </c>
      <c r="I238" s="60" t="s">
        <v>837</v>
      </c>
      <c r="J238" s="59"/>
    </row>
    <row r="239" spans="1:10" ht="36.200000000000003" customHeight="1" x14ac:dyDescent="0.2">
      <c r="A239" s="80" t="s">
        <v>43</v>
      </c>
      <c r="B239" s="72" t="s">
        <v>326</v>
      </c>
      <c r="C239" s="60" t="s">
        <v>838</v>
      </c>
      <c r="D239" s="60" t="s">
        <v>479</v>
      </c>
      <c r="E239" s="81">
        <v>22.257999999999999</v>
      </c>
      <c r="F239" s="168" t="s">
        <v>242</v>
      </c>
      <c r="G239" s="60" t="s">
        <v>483</v>
      </c>
      <c r="H239" s="60" t="s">
        <v>455</v>
      </c>
      <c r="I239" s="60" t="s">
        <v>839</v>
      </c>
      <c r="J239" s="59"/>
    </row>
    <row r="240" spans="1:10" ht="117.6" customHeight="1" x14ac:dyDescent="0.2">
      <c r="A240" s="80" t="s">
        <v>43</v>
      </c>
      <c r="B240" s="72" t="s">
        <v>195</v>
      </c>
      <c r="C240" s="60" t="s">
        <v>482</v>
      </c>
      <c r="D240" s="60" t="s">
        <v>485</v>
      </c>
      <c r="E240" s="81">
        <v>193.7</v>
      </c>
      <c r="F240" s="168" t="s">
        <v>128</v>
      </c>
      <c r="G240" s="60" t="s">
        <v>494</v>
      </c>
      <c r="H240" s="60" t="s">
        <v>455</v>
      </c>
      <c r="I240" s="60" t="s">
        <v>840</v>
      </c>
      <c r="J240" s="59"/>
    </row>
    <row r="241" spans="1:10" ht="36.950000000000003" customHeight="1" x14ac:dyDescent="0.2">
      <c r="A241" s="80" t="s">
        <v>43</v>
      </c>
      <c r="B241" s="72" t="s">
        <v>277</v>
      </c>
      <c r="C241" s="60" t="s">
        <v>482</v>
      </c>
      <c r="D241" s="60" t="s">
        <v>479</v>
      </c>
      <c r="E241" s="81">
        <v>15.005129999999999</v>
      </c>
      <c r="F241" s="168" t="s">
        <v>227</v>
      </c>
      <c r="G241" s="60" t="s">
        <v>494</v>
      </c>
      <c r="H241" s="60" t="s">
        <v>455</v>
      </c>
      <c r="I241" s="60" t="s">
        <v>841</v>
      </c>
      <c r="J241" s="59"/>
    </row>
    <row r="242" spans="1:10" ht="46.7" customHeight="1" x14ac:dyDescent="0.2">
      <c r="A242" s="80" t="s">
        <v>43</v>
      </c>
      <c r="B242" s="72" t="s">
        <v>436</v>
      </c>
      <c r="C242" s="60" t="s">
        <v>762</v>
      </c>
      <c r="D242" s="60" t="s">
        <v>766</v>
      </c>
      <c r="E242" s="81">
        <v>17.478259999999999</v>
      </c>
      <c r="F242" s="168" t="s">
        <v>418</v>
      </c>
      <c r="G242" s="60" t="s">
        <v>496</v>
      </c>
      <c r="H242" s="60" t="s">
        <v>455</v>
      </c>
      <c r="I242" s="60" t="s">
        <v>767</v>
      </c>
      <c r="J242" s="59"/>
    </row>
    <row r="243" spans="1:10" ht="47.45" customHeight="1" x14ac:dyDescent="0.2">
      <c r="A243" s="80" t="s">
        <v>43</v>
      </c>
      <c r="B243" s="72" t="s">
        <v>433</v>
      </c>
      <c r="C243" s="60" t="s">
        <v>762</v>
      </c>
      <c r="D243" s="60" t="s">
        <v>766</v>
      </c>
      <c r="E243" s="81">
        <v>27.815940000000001</v>
      </c>
      <c r="F243" s="168" t="s">
        <v>418</v>
      </c>
      <c r="G243" s="60" t="s">
        <v>502</v>
      </c>
      <c r="H243" s="60" t="s">
        <v>455</v>
      </c>
      <c r="I243" s="60" t="s">
        <v>767</v>
      </c>
      <c r="J243" s="59"/>
    </row>
    <row r="244" spans="1:10" ht="36.200000000000003" customHeight="1" x14ac:dyDescent="0.2">
      <c r="A244" s="80" t="s">
        <v>43</v>
      </c>
      <c r="B244" s="72" t="s">
        <v>842</v>
      </c>
      <c r="C244" s="60" t="s">
        <v>458</v>
      </c>
      <c r="D244" s="60" t="s">
        <v>492</v>
      </c>
      <c r="E244" s="81">
        <v>13.167149999999999</v>
      </c>
      <c r="F244" s="168" t="s">
        <v>843</v>
      </c>
      <c r="G244" s="60" t="s">
        <v>494</v>
      </c>
      <c r="H244" s="60" t="s">
        <v>455</v>
      </c>
      <c r="I244" s="60" t="s">
        <v>844</v>
      </c>
      <c r="J244" s="59"/>
    </row>
    <row r="245" spans="1:10" ht="36.950000000000003" customHeight="1" x14ac:dyDescent="0.2">
      <c r="A245" s="80" t="s">
        <v>43</v>
      </c>
      <c r="B245" s="72" t="s">
        <v>845</v>
      </c>
      <c r="C245" s="60" t="s">
        <v>451</v>
      </c>
      <c r="D245" s="60" t="s">
        <v>517</v>
      </c>
      <c r="E245" s="81">
        <v>17.7014</v>
      </c>
      <c r="F245" s="168" t="s">
        <v>520</v>
      </c>
      <c r="G245" s="60" t="s">
        <v>483</v>
      </c>
      <c r="H245" s="60" t="s">
        <v>455</v>
      </c>
      <c r="I245" s="60"/>
      <c r="J245" s="59"/>
    </row>
    <row r="246" spans="1:10" ht="36.200000000000003" customHeight="1" x14ac:dyDescent="0.2">
      <c r="A246" s="80" t="s">
        <v>43</v>
      </c>
      <c r="B246" s="72" t="s">
        <v>846</v>
      </c>
      <c r="C246" s="60" t="s">
        <v>458</v>
      </c>
      <c r="D246" s="60" t="s">
        <v>492</v>
      </c>
      <c r="E246" s="81">
        <v>10.575200000000001</v>
      </c>
      <c r="F246" s="168" t="s">
        <v>493</v>
      </c>
      <c r="G246" s="60" t="s">
        <v>483</v>
      </c>
      <c r="H246" s="60" t="s">
        <v>455</v>
      </c>
      <c r="I246" s="60" t="s">
        <v>748</v>
      </c>
      <c r="J246" s="59"/>
    </row>
    <row r="247" spans="1:10" ht="36.200000000000003" customHeight="1" x14ac:dyDescent="0.2">
      <c r="A247" s="80" t="s">
        <v>43</v>
      </c>
      <c r="B247" s="72" t="s">
        <v>847</v>
      </c>
      <c r="C247" s="60" t="s">
        <v>458</v>
      </c>
      <c r="D247" s="60" t="s">
        <v>461</v>
      </c>
      <c r="E247" s="81">
        <v>20.652799999999999</v>
      </c>
      <c r="F247" s="168" t="s">
        <v>835</v>
      </c>
      <c r="G247" s="60" t="s">
        <v>663</v>
      </c>
      <c r="H247" s="60" t="s">
        <v>455</v>
      </c>
      <c r="I247" s="60" t="s">
        <v>848</v>
      </c>
      <c r="J247" s="59"/>
    </row>
    <row r="248" spans="1:10" ht="36.200000000000003" customHeight="1" x14ac:dyDescent="0.2">
      <c r="A248" s="80" t="s">
        <v>43</v>
      </c>
      <c r="B248" s="72" t="s">
        <v>849</v>
      </c>
      <c r="C248" s="60" t="s">
        <v>458</v>
      </c>
      <c r="D248" s="60" t="s">
        <v>461</v>
      </c>
      <c r="E248" s="81">
        <v>19.101900000000001</v>
      </c>
      <c r="F248" s="168" t="s">
        <v>783</v>
      </c>
      <c r="G248" s="60" t="s">
        <v>476</v>
      </c>
      <c r="H248" s="60" t="s">
        <v>455</v>
      </c>
      <c r="I248" s="60" t="s">
        <v>784</v>
      </c>
      <c r="J248" s="59"/>
    </row>
    <row r="249" spans="1:10" ht="36.200000000000003" customHeight="1" x14ac:dyDescent="0.2">
      <c r="A249" s="80" t="s">
        <v>43</v>
      </c>
      <c r="B249" s="72" t="s">
        <v>850</v>
      </c>
      <c r="C249" s="60" t="s">
        <v>458</v>
      </c>
      <c r="D249" s="60" t="s">
        <v>492</v>
      </c>
      <c r="E249" s="81">
        <v>11.085900000000001</v>
      </c>
      <c r="F249" s="168" t="s">
        <v>493</v>
      </c>
      <c r="G249" s="60" t="s">
        <v>476</v>
      </c>
      <c r="H249" s="60" t="s">
        <v>455</v>
      </c>
      <c r="I249" s="60" t="s">
        <v>778</v>
      </c>
      <c r="J249" s="59"/>
    </row>
    <row r="250" spans="1:10" ht="29.65" customHeight="1" x14ac:dyDescent="0.2">
      <c r="A250" s="80" t="s">
        <v>43</v>
      </c>
      <c r="B250" s="72" t="s">
        <v>192</v>
      </c>
      <c r="C250" s="60" t="s">
        <v>482</v>
      </c>
      <c r="D250" s="60" t="s">
        <v>485</v>
      </c>
      <c r="E250" s="81">
        <v>10.8674</v>
      </c>
      <c r="F250" s="168" t="s">
        <v>128</v>
      </c>
      <c r="G250" s="60" t="s">
        <v>483</v>
      </c>
      <c r="H250" s="60" t="s">
        <v>455</v>
      </c>
      <c r="I250" s="60" t="s">
        <v>851</v>
      </c>
      <c r="J250" s="59"/>
    </row>
    <row r="251" spans="1:10" ht="63.6" customHeight="1" x14ac:dyDescent="0.2">
      <c r="A251" s="80" t="s">
        <v>43</v>
      </c>
      <c r="B251" s="72" t="s">
        <v>852</v>
      </c>
      <c r="C251" s="60" t="s">
        <v>458</v>
      </c>
      <c r="D251" s="60" t="s">
        <v>461</v>
      </c>
      <c r="E251" s="81">
        <v>40.408099999999997</v>
      </c>
      <c r="F251" s="168" t="s">
        <v>715</v>
      </c>
      <c r="G251" s="60" t="s">
        <v>496</v>
      </c>
      <c r="H251" s="60" t="s">
        <v>455</v>
      </c>
      <c r="I251" s="60" t="s">
        <v>853</v>
      </c>
      <c r="J251" s="59"/>
    </row>
    <row r="252" spans="1:10" ht="54" customHeight="1" x14ac:dyDescent="0.2">
      <c r="A252" s="80" t="s">
        <v>43</v>
      </c>
      <c r="B252" s="72" t="s">
        <v>854</v>
      </c>
      <c r="C252" s="60" t="s">
        <v>458</v>
      </c>
      <c r="D252" s="60" t="s">
        <v>492</v>
      </c>
      <c r="E252" s="81">
        <v>41.754100000000001</v>
      </c>
      <c r="F252" s="168" t="s">
        <v>855</v>
      </c>
      <c r="G252" s="60" t="s">
        <v>483</v>
      </c>
      <c r="H252" s="60" t="s">
        <v>455</v>
      </c>
      <c r="I252" s="60" t="s">
        <v>856</v>
      </c>
      <c r="J252" s="59"/>
    </row>
    <row r="253" spans="1:10" ht="54.75" customHeight="1" x14ac:dyDescent="0.2">
      <c r="A253" s="80" t="s">
        <v>43</v>
      </c>
      <c r="B253" s="72" t="s">
        <v>857</v>
      </c>
      <c r="C253" s="60" t="s">
        <v>458</v>
      </c>
      <c r="D253" s="60" t="s">
        <v>492</v>
      </c>
      <c r="E253" s="81">
        <v>29.170300000000001</v>
      </c>
      <c r="F253" s="168" t="s">
        <v>858</v>
      </c>
      <c r="G253" s="60" t="s">
        <v>483</v>
      </c>
      <c r="H253" s="60" t="s">
        <v>455</v>
      </c>
      <c r="I253" s="60" t="s">
        <v>859</v>
      </c>
      <c r="J253" s="59"/>
    </row>
    <row r="254" spans="1:10" ht="45.2" customHeight="1" x14ac:dyDescent="0.2">
      <c r="A254" s="80" t="s">
        <v>43</v>
      </c>
      <c r="B254" s="72" t="s">
        <v>860</v>
      </c>
      <c r="C254" s="60" t="s">
        <v>458</v>
      </c>
      <c r="D254" s="60" t="s">
        <v>452</v>
      </c>
      <c r="E254" s="81">
        <v>7.6970000000000001</v>
      </c>
      <c r="F254" s="168" t="s">
        <v>522</v>
      </c>
      <c r="G254" s="60" t="s">
        <v>463</v>
      </c>
      <c r="H254" s="60" t="s">
        <v>455</v>
      </c>
      <c r="I254" s="60" t="s">
        <v>523</v>
      </c>
      <c r="J254" s="59"/>
    </row>
    <row r="255" spans="1:10" ht="36.200000000000003" customHeight="1" x14ac:dyDescent="0.2">
      <c r="A255" s="80" t="s">
        <v>43</v>
      </c>
      <c r="B255" s="72" t="s">
        <v>861</v>
      </c>
      <c r="C255" s="60" t="s">
        <v>458</v>
      </c>
      <c r="D255" s="60" t="s">
        <v>452</v>
      </c>
      <c r="E255" s="81">
        <v>8.3068000000000008</v>
      </c>
      <c r="F255" s="168" t="s">
        <v>628</v>
      </c>
      <c r="G255" s="60" t="s">
        <v>483</v>
      </c>
      <c r="H255" s="60" t="s">
        <v>455</v>
      </c>
      <c r="I255" s="60" t="s">
        <v>629</v>
      </c>
      <c r="J255" s="59"/>
    </row>
    <row r="256" spans="1:10" ht="36.950000000000003" customHeight="1" x14ac:dyDescent="0.2">
      <c r="A256" s="80" t="s">
        <v>43</v>
      </c>
      <c r="B256" s="72" t="s">
        <v>264</v>
      </c>
      <c r="C256" s="60" t="s">
        <v>482</v>
      </c>
      <c r="D256" s="60" t="s">
        <v>479</v>
      </c>
      <c r="E256" s="81">
        <v>14.313000000000001</v>
      </c>
      <c r="F256" s="168" t="s">
        <v>267</v>
      </c>
      <c r="G256" s="60" t="s">
        <v>476</v>
      </c>
      <c r="H256" s="60" t="s">
        <v>455</v>
      </c>
      <c r="I256" s="60" t="s">
        <v>862</v>
      </c>
      <c r="J256" s="59"/>
    </row>
    <row r="257" spans="1:10" ht="28.9" customHeight="1" x14ac:dyDescent="0.2">
      <c r="A257" s="80" t="s">
        <v>43</v>
      </c>
      <c r="B257" s="72" t="s">
        <v>268</v>
      </c>
      <c r="C257" s="60" t="s">
        <v>482</v>
      </c>
      <c r="D257" s="60" t="s">
        <v>479</v>
      </c>
      <c r="E257" s="81">
        <v>13.54569</v>
      </c>
      <c r="F257" s="168" t="s">
        <v>230</v>
      </c>
      <c r="G257" s="60" t="s">
        <v>494</v>
      </c>
      <c r="H257" s="60" t="s">
        <v>455</v>
      </c>
      <c r="I257" s="60" t="s">
        <v>791</v>
      </c>
      <c r="J257" s="59"/>
    </row>
    <row r="258" spans="1:10" ht="45.2" customHeight="1" x14ac:dyDescent="0.2">
      <c r="A258" s="80" t="s">
        <v>43</v>
      </c>
      <c r="B258" s="72" t="s">
        <v>161</v>
      </c>
      <c r="C258" s="60" t="s">
        <v>482</v>
      </c>
      <c r="D258" s="60" t="s">
        <v>485</v>
      </c>
      <c r="E258" s="81">
        <v>34.735999999999997</v>
      </c>
      <c r="F258" s="168" t="s">
        <v>139</v>
      </c>
      <c r="G258" s="60" t="s">
        <v>480</v>
      </c>
      <c r="H258" s="60" t="s">
        <v>455</v>
      </c>
      <c r="I258" s="60" t="s">
        <v>863</v>
      </c>
      <c r="J258" s="59"/>
    </row>
    <row r="259" spans="1:10" ht="45.95" customHeight="1" x14ac:dyDescent="0.2">
      <c r="A259" s="80" t="s">
        <v>43</v>
      </c>
      <c r="B259" s="72" t="s">
        <v>302</v>
      </c>
      <c r="C259" s="60" t="s">
        <v>482</v>
      </c>
      <c r="D259" s="60" t="s">
        <v>479</v>
      </c>
      <c r="E259" s="81">
        <v>12.03</v>
      </c>
      <c r="F259" s="168" t="s">
        <v>242</v>
      </c>
      <c r="G259" s="60" t="s">
        <v>454</v>
      </c>
      <c r="H259" s="60" t="s">
        <v>455</v>
      </c>
      <c r="I259" s="60" t="s">
        <v>839</v>
      </c>
      <c r="J259" s="59"/>
    </row>
    <row r="260" spans="1:10" ht="36.200000000000003" customHeight="1" x14ac:dyDescent="0.2">
      <c r="A260" s="80" t="s">
        <v>43</v>
      </c>
      <c r="B260" s="72" t="s">
        <v>864</v>
      </c>
      <c r="C260" s="60" t="s">
        <v>458</v>
      </c>
      <c r="D260" s="60" t="s">
        <v>492</v>
      </c>
      <c r="E260" s="81">
        <v>24.4133</v>
      </c>
      <c r="F260" s="168" t="s">
        <v>493</v>
      </c>
      <c r="G260" s="60" t="s">
        <v>476</v>
      </c>
      <c r="H260" s="60" t="s">
        <v>455</v>
      </c>
      <c r="I260" s="60" t="s">
        <v>865</v>
      </c>
      <c r="J260" s="59"/>
    </row>
    <row r="261" spans="1:10" ht="63.6" customHeight="1" x14ac:dyDescent="0.2">
      <c r="A261" s="80" t="s">
        <v>43</v>
      </c>
      <c r="B261" s="72" t="s">
        <v>866</v>
      </c>
      <c r="C261" s="60" t="s">
        <v>458</v>
      </c>
      <c r="D261" s="60" t="s">
        <v>461</v>
      </c>
      <c r="E261" s="81">
        <v>30.202200000000001</v>
      </c>
      <c r="F261" s="168" t="s">
        <v>690</v>
      </c>
      <c r="G261" s="60" t="s">
        <v>496</v>
      </c>
      <c r="H261" s="60" t="s">
        <v>455</v>
      </c>
      <c r="I261" s="60" t="s">
        <v>735</v>
      </c>
      <c r="J261" s="59"/>
    </row>
    <row r="262" spans="1:10" ht="54.75" customHeight="1" x14ac:dyDescent="0.2">
      <c r="A262" s="80" t="s">
        <v>43</v>
      </c>
      <c r="B262" s="72" t="s">
        <v>151</v>
      </c>
      <c r="C262" s="60" t="s">
        <v>482</v>
      </c>
      <c r="D262" s="60" t="s">
        <v>485</v>
      </c>
      <c r="E262" s="81">
        <v>24.401</v>
      </c>
      <c r="F262" s="168" t="s">
        <v>154</v>
      </c>
      <c r="G262" s="60" t="s">
        <v>496</v>
      </c>
      <c r="H262" s="60" t="s">
        <v>455</v>
      </c>
      <c r="I262" s="60" t="s">
        <v>867</v>
      </c>
      <c r="J262" s="59"/>
    </row>
    <row r="263" spans="1:10" ht="36.200000000000003" customHeight="1" x14ac:dyDescent="0.2">
      <c r="A263" s="80" t="s">
        <v>43</v>
      </c>
      <c r="B263" s="72" t="s">
        <v>164</v>
      </c>
      <c r="C263" s="60" t="s">
        <v>482</v>
      </c>
      <c r="D263" s="60" t="s">
        <v>485</v>
      </c>
      <c r="E263" s="81">
        <v>13.882199999999999</v>
      </c>
      <c r="F263" s="168" t="s">
        <v>139</v>
      </c>
      <c r="G263" s="60" t="s">
        <v>463</v>
      </c>
      <c r="H263" s="60" t="s">
        <v>455</v>
      </c>
      <c r="I263" s="60" t="s">
        <v>863</v>
      </c>
      <c r="J263" s="59"/>
    </row>
    <row r="264" spans="1:10" ht="36.200000000000003" customHeight="1" x14ac:dyDescent="0.2">
      <c r="A264" s="80" t="s">
        <v>43</v>
      </c>
      <c r="B264" s="72" t="s">
        <v>282</v>
      </c>
      <c r="C264" s="60" t="s">
        <v>482</v>
      </c>
      <c r="D264" s="60" t="s">
        <v>479</v>
      </c>
      <c r="E264" s="81">
        <v>13.882199999999999</v>
      </c>
      <c r="F264" s="168" t="s">
        <v>213</v>
      </c>
      <c r="G264" s="60" t="s">
        <v>463</v>
      </c>
      <c r="H264" s="60" t="s">
        <v>455</v>
      </c>
      <c r="I264" s="60" t="s">
        <v>868</v>
      </c>
      <c r="J264" s="59"/>
    </row>
    <row r="265" spans="1:10" ht="28.9" customHeight="1" x14ac:dyDescent="0.2">
      <c r="A265" s="80" t="s">
        <v>43</v>
      </c>
      <c r="B265" s="72" t="s">
        <v>402</v>
      </c>
      <c r="C265" s="60" t="s">
        <v>478</v>
      </c>
      <c r="D265" s="60" t="s">
        <v>487</v>
      </c>
      <c r="E265" s="81">
        <v>31.9</v>
      </c>
      <c r="F265" s="168" t="s">
        <v>359</v>
      </c>
      <c r="G265" s="60" t="s">
        <v>454</v>
      </c>
      <c r="H265" s="60" t="s">
        <v>455</v>
      </c>
      <c r="I265" s="60" t="s">
        <v>772</v>
      </c>
      <c r="J265" s="59"/>
    </row>
    <row r="266" spans="1:10" ht="45.95" customHeight="1" x14ac:dyDescent="0.2">
      <c r="A266" s="80" t="s">
        <v>43</v>
      </c>
      <c r="B266" s="72" t="s">
        <v>305</v>
      </c>
      <c r="C266" s="60" t="s">
        <v>478</v>
      </c>
      <c r="D266" s="60" t="s">
        <v>479</v>
      </c>
      <c r="E266" s="81">
        <v>20.2</v>
      </c>
      <c r="F266" s="168" t="s">
        <v>242</v>
      </c>
      <c r="G266" s="60" t="s">
        <v>454</v>
      </c>
      <c r="H266" s="60" t="s">
        <v>455</v>
      </c>
      <c r="I266" s="60" t="s">
        <v>869</v>
      </c>
      <c r="J266" s="59"/>
    </row>
    <row r="267" spans="1:10" ht="63.6" customHeight="1" x14ac:dyDescent="0.2">
      <c r="A267" s="80" t="s">
        <v>43</v>
      </c>
      <c r="B267" s="72" t="s">
        <v>201</v>
      </c>
      <c r="C267" s="60" t="s">
        <v>482</v>
      </c>
      <c r="D267" s="60" t="s">
        <v>485</v>
      </c>
      <c r="E267" s="81">
        <v>30.422599999999999</v>
      </c>
      <c r="F267" s="168" t="s">
        <v>102</v>
      </c>
      <c r="G267" s="60" t="s">
        <v>496</v>
      </c>
      <c r="H267" s="60" t="s">
        <v>455</v>
      </c>
      <c r="I267" s="60" t="s">
        <v>870</v>
      </c>
      <c r="J267" s="59"/>
    </row>
    <row r="268" spans="1:10" ht="62.85" customHeight="1" x14ac:dyDescent="0.2">
      <c r="A268" s="80" t="s">
        <v>43</v>
      </c>
      <c r="B268" s="72" t="s">
        <v>871</v>
      </c>
      <c r="C268" s="60" t="s">
        <v>458</v>
      </c>
      <c r="D268" s="60" t="s">
        <v>461</v>
      </c>
      <c r="E268" s="81">
        <v>10.840199999999999</v>
      </c>
      <c r="F268" s="168" t="s">
        <v>783</v>
      </c>
      <c r="G268" s="60" t="s">
        <v>496</v>
      </c>
      <c r="H268" s="60" t="s">
        <v>455</v>
      </c>
      <c r="I268" s="60" t="s">
        <v>872</v>
      </c>
      <c r="J268" s="59"/>
    </row>
    <row r="269" spans="1:10" ht="54.75" customHeight="1" x14ac:dyDescent="0.2">
      <c r="A269" s="80" t="s">
        <v>43</v>
      </c>
      <c r="B269" s="72" t="s">
        <v>873</v>
      </c>
      <c r="C269" s="60" t="s">
        <v>451</v>
      </c>
      <c r="D269" s="60" t="s">
        <v>517</v>
      </c>
      <c r="E269" s="81">
        <v>9.3892000000000007</v>
      </c>
      <c r="F269" s="168" t="s">
        <v>534</v>
      </c>
      <c r="G269" s="60" t="s">
        <v>496</v>
      </c>
      <c r="H269" s="60" t="s">
        <v>455</v>
      </c>
      <c r="I269" s="60"/>
      <c r="J269" s="59"/>
    </row>
    <row r="270" spans="1:10" ht="36.200000000000003" customHeight="1" x14ac:dyDescent="0.2">
      <c r="A270" s="80" t="s">
        <v>43</v>
      </c>
      <c r="B270" s="72" t="s">
        <v>204</v>
      </c>
      <c r="C270" s="60" t="s">
        <v>482</v>
      </c>
      <c r="D270" s="60" t="s">
        <v>485</v>
      </c>
      <c r="E270" s="81">
        <v>27.097999999999999</v>
      </c>
      <c r="F270" s="168" t="s">
        <v>102</v>
      </c>
      <c r="G270" s="60" t="s">
        <v>463</v>
      </c>
      <c r="H270" s="60" t="s">
        <v>455</v>
      </c>
      <c r="I270" s="60" t="s">
        <v>874</v>
      </c>
      <c r="J270" s="59"/>
    </row>
    <row r="271" spans="1:10" ht="29.65" customHeight="1" x14ac:dyDescent="0.2">
      <c r="A271" s="80" t="s">
        <v>43</v>
      </c>
      <c r="B271" s="72" t="s">
        <v>875</v>
      </c>
      <c r="C271" s="60" t="s">
        <v>458</v>
      </c>
      <c r="D271" s="60" t="s">
        <v>452</v>
      </c>
      <c r="E271" s="81">
        <v>23.313400000000001</v>
      </c>
      <c r="F271" s="168" t="s">
        <v>876</v>
      </c>
      <c r="G271" s="60" t="s">
        <v>483</v>
      </c>
      <c r="H271" s="60" t="s">
        <v>455</v>
      </c>
      <c r="I271" s="60" t="s">
        <v>877</v>
      </c>
      <c r="J271" s="59"/>
    </row>
    <row r="272" spans="1:10" ht="36.200000000000003" customHeight="1" x14ac:dyDescent="0.2">
      <c r="A272" s="80" t="s">
        <v>43</v>
      </c>
      <c r="B272" s="72" t="s">
        <v>186</v>
      </c>
      <c r="C272" s="60" t="s">
        <v>482</v>
      </c>
      <c r="D272" s="60" t="s">
        <v>485</v>
      </c>
      <c r="E272" s="81">
        <v>10.229799999999999</v>
      </c>
      <c r="F272" s="168" t="s">
        <v>128</v>
      </c>
      <c r="G272" s="60" t="s">
        <v>483</v>
      </c>
      <c r="H272" s="60" t="s">
        <v>455</v>
      </c>
      <c r="I272" s="60" t="s">
        <v>878</v>
      </c>
      <c r="J272" s="59"/>
    </row>
    <row r="273" spans="1:10" ht="36.200000000000003" customHeight="1" x14ac:dyDescent="0.2">
      <c r="A273" s="80" t="s">
        <v>43</v>
      </c>
      <c r="B273" s="72" t="s">
        <v>308</v>
      </c>
      <c r="C273" s="60" t="s">
        <v>482</v>
      </c>
      <c r="D273" s="60" t="s">
        <v>479</v>
      </c>
      <c r="E273" s="81">
        <v>13.103999999999999</v>
      </c>
      <c r="F273" s="168" t="s">
        <v>242</v>
      </c>
      <c r="G273" s="60" t="s">
        <v>496</v>
      </c>
      <c r="H273" s="60" t="s">
        <v>455</v>
      </c>
      <c r="I273" s="60" t="s">
        <v>879</v>
      </c>
      <c r="J273" s="59"/>
    </row>
    <row r="274" spans="1:10" ht="36.200000000000003" customHeight="1" x14ac:dyDescent="0.2">
      <c r="A274" s="80" t="s">
        <v>43</v>
      </c>
      <c r="B274" s="72" t="s">
        <v>311</v>
      </c>
      <c r="C274" s="60" t="s">
        <v>482</v>
      </c>
      <c r="D274" s="60" t="s">
        <v>479</v>
      </c>
      <c r="E274" s="81">
        <v>16.150310000000001</v>
      </c>
      <c r="F274" s="168" t="s">
        <v>242</v>
      </c>
      <c r="G274" s="60" t="s">
        <v>496</v>
      </c>
      <c r="H274" s="60" t="s">
        <v>455</v>
      </c>
      <c r="I274" s="60" t="s">
        <v>880</v>
      </c>
      <c r="J274" s="59"/>
    </row>
    <row r="275" spans="1:10" ht="36.200000000000003" customHeight="1" x14ac:dyDescent="0.2">
      <c r="A275" s="80" t="s">
        <v>43</v>
      </c>
      <c r="B275" s="72" t="s">
        <v>314</v>
      </c>
      <c r="C275" s="60" t="s">
        <v>482</v>
      </c>
      <c r="D275" s="60" t="s">
        <v>479</v>
      </c>
      <c r="E275" s="81">
        <v>7.6169000000000002</v>
      </c>
      <c r="F275" s="168" t="s">
        <v>242</v>
      </c>
      <c r="G275" s="60" t="s">
        <v>483</v>
      </c>
      <c r="H275" s="60" t="s">
        <v>455</v>
      </c>
      <c r="I275" s="60" t="s">
        <v>831</v>
      </c>
      <c r="J275" s="59"/>
    </row>
    <row r="276" spans="1:10" ht="63.6" customHeight="1" x14ac:dyDescent="0.2">
      <c r="A276" s="80" t="s">
        <v>43</v>
      </c>
      <c r="B276" s="72" t="s">
        <v>881</v>
      </c>
      <c r="C276" s="60" t="s">
        <v>458</v>
      </c>
      <c r="D276" s="60" t="s">
        <v>492</v>
      </c>
      <c r="E276" s="81">
        <v>33.338000000000001</v>
      </c>
      <c r="F276" s="168" t="s">
        <v>822</v>
      </c>
      <c r="G276" s="60" t="s">
        <v>494</v>
      </c>
      <c r="H276" s="60" t="s">
        <v>455</v>
      </c>
      <c r="I276" s="60" t="s">
        <v>882</v>
      </c>
      <c r="J276" s="59"/>
    </row>
    <row r="277" spans="1:10" ht="45.95" customHeight="1" x14ac:dyDescent="0.2">
      <c r="A277" s="80" t="s">
        <v>43</v>
      </c>
      <c r="B277" s="72" t="s">
        <v>883</v>
      </c>
      <c r="C277" s="60" t="s">
        <v>451</v>
      </c>
      <c r="D277" s="60" t="s">
        <v>452</v>
      </c>
      <c r="E277" s="81">
        <v>20.453700000000001</v>
      </c>
      <c r="F277" s="168" t="s">
        <v>884</v>
      </c>
      <c r="G277" s="60" t="s">
        <v>494</v>
      </c>
      <c r="H277" s="60" t="s">
        <v>455</v>
      </c>
      <c r="I277" s="60" t="s">
        <v>885</v>
      </c>
      <c r="J277" s="59"/>
    </row>
    <row r="278" spans="1:10" ht="54" customHeight="1" x14ac:dyDescent="0.2">
      <c r="A278" s="80" t="s">
        <v>43</v>
      </c>
      <c r="B278" s="72" t="s">
        <v>317</v>
      </c>
      <c r="C278" s="60" t="s">
        <v>482</v>
      </c>
      <c r="D278" s="60" t="s">
        <v>479</v>
      </c>
      <c r="E278" s="81">
        <v>42.986409999999999</v>
      </c>
      <c r="F278" s="168" t="s">
        <v>242</v>
      </c>
      <c r="G278" s="60" t="s">
        <v>494</v>
      </c>
      <c r="H278" s="60" t="s">
        <v>455</v>
      </c>
      <c r="I278" s="60" t="s">
        <v>829</v>
      </c>
      <c r="J278" s="59"/>
    </row>
    <row r="279" spans="1:10" ht="54.75" customHeight="1" x14ac:dyDescent="0.2">
      <c r="A279" s="80" t="s">
        <v>43</v>
      </c>
      <c r="B279" s="72" t="s">
        <v>886</v>
      </c>
      <c r="C279" s="60" t="s">
        <v>458</v>
      </c>
      <c r="D279" s="60" t="s">
        <v>492</v>
      </c>
      <c r="E279" s="81">
        <v>47.9803</v>
      </c>
      <c r="F279" s="168" t="s">
        <v>858</v>
      </c>
      <c r="G279" s="60" t="s">
        <v>483</v>
      </c>
      <c r="H279" s="60" t="s">
        <v>455</v>
      </c>
      <c r="I279" s="60" t="s">
        <v>859</v>
      </c>
      <c r="J279" s="59"/>
    </row>
    <row r="280" spans="1:10" ht="54.75" customHeight="1" x14ac:dyDescent="0.2">
      <c r="A280" s="80" t="s">
        <v>43</v>
      </c>
      <c r="B280" s="72" t="s">
        <v>887</v>
      </c>
      <c r="C280" s="60" t="s">
        <v>458</v>
      </c>
      <c r="D280" s="60" t="s">
        <v>474</v>
      </c>
      <c r="E280" s="81">
        <v>32.950899999999997</v>
      </c>
      <c r="F280" s="168" t="s">
        <v>888</v>
      </c>
      <c r="G280" s="60" t="s">
        <v>496</v>
      </c>
      <c r="H280" s="60" t="s">
        <v>455</v>
      </c>
      <c r="I280" s="60" t="s">
        <v>889</v>
      </c>
      <c r="J280" s="59"/>
    </row>
    <row r="281" spans="1:10" ht="45.2" customHeight="1" x14ac:dyDescent="0.2">
      <c r="A281" s="80" t="s">
        <v>43</v>
      </c>
      <c r="B281" s="72" t="s">
        <v>284</v>
      </c>
      <c r="C281" s="60" t="s">
        <v>482</v>
      </c>
      <c r="D281" s="60" t="s">
        <v>479</v>
      </c>
      <c r="E281" s="81">
        <v>13.140700000000001</v>
      </c>
      <c r="F281" s="168" t="s">
        <v>213</v>
      </c>
      <c r="G281" s="60" t="s">
        <v>663</v>
      </c>
      <c r="H281" s="60" t="s">
        <v>455</v>
      </c>
      <c r="I281" s="60" t="s">
        <v>890</v>
      </c>
      <c r="J281" s="59"/>
    </row>
    <row r="282" spans="1:10" ht="54.75" customHeight="1" x14ac:dyDescent="0.2">
      <c r="A282" s="80" t="s">
        <v>43</v>
      </c>
      <c r="B282" s="72" t="s">
        <v>891</v>
      </c>
      <c r="C282" s="60" t="s">
        <v>451</v>
      </c>
      <c r="D282" s="60" t="s">
        <v>452</v>
      </c>
      <c r="E282" s="81">
        <v>6.3583999999999996</v>
      </c>
      <c r="F282" s="168" t="s">
        <v>806</v>
      </c>
      <c r="G282" s="60" t="s">
        <v>494</v>
      </c>
      <c r="H282" s="60" t="s">
        <v>455</v>
      </c>
      <c r="I282" s="60" t="s">
        <v>807</v>
      </c>
      <c r="J282" s="59"/>
    </row>
    <row r="283" spans="1:10" ht="62.85" customHeight="1" x14ac:dyDescent="0.2">
      <c r="A283" s="80" t="s">
        <v>43</v>
      </c>
      <c r="B283" s="72" t="s">
        <v>165</v>
      </c>
      <c r="C283" s="60" t="s">
        <v>482</v>
      </c>
      <c r="D283" s="60" t="s">
        <v>485</v>
      </c>
      <c r="E283" s="81">
        <v>10.132</v>
      </c>
      <c r="F283" s="168" t="s">
        <v>139</v>
      </c>
      <c r="G283" s="60" t="s">
        <v>483</v>
      </c>
      <c r="H283" s="60" t="s">
        <v>455</v>
      </c>
      <c r="I283" s="60" t="s">
        <v>863</v>
      </c>
      <c r="J283" s="59"/>
    </row>
    <row r="284" spans="1:10" ht="36.950000000000003" customHeight="1" x14ac:dyDescent="0.2">
      <c r="A284" s="80" t="s">
        <v>43</v>
      </c>
      <c r="B284" s="72" t="s">
        <v>892</v>
      </c>
      <c r="C284" s="60" t="s">
        <v>458</v>
      </c>
      <c r="D284" s="60" t="s">
        <v>492</v>
      </c>
      <c r="E284" s="81">
        <v>15.068199999999999</v>
      </c>
      <c r="F284" s="168" t="s">
        <v>893</v>
      </c>
      <c r="G284" s="60" t="s">
        <v>483</v>
      </c>
      <c r="H284" s="60" t="s">
        <v>455</v>
      </c>
      <c r="I284" s="60" t="s">
        <v>894</v>
      </c>
      <c r="J284" s="59"/>
    </row>
    <row r="285" spans="1:10" ht="46.7" customHeight="1" x14ac:dyDescent="0.2">
      <c r="A285" s="80" t="s">
        <v>43</v>
      </c>
      <c r="B285" s="72" t="s">
        <v>399</v>
      </c>
      <c r="C285" s="60" t="s">
        <v>762</v>
      </c>
      <c r="D285" s="60" t="s">
        <v>487</v>
      </c>
      <c r="E285" s="81">
        <v>65.065219999999997</v>
      </c>
      <c r="F285" s="168" t="s">
        <v>359</v>
      </c>
      <c r="G285" s="60" t="s">
        <v>538</v>
      </c>
      <c r="H285" s="60" t="s">
        <v>455</v>
      </c>
      <c r="I285" s="60" t="s">
        <v>768</v>
      </c>
      <c r="J285" s="59"/>
    </row>
    <row r="286" spans="1:10" ht="36.950000000000003" customHeight="1" x14ac:dyDescent="0.2">
      <c r="A286" s="80" t="s">
        <v>43</v>
      </c>
      <c r="B286" s="72" t="s">
        <v>341</v>
      </c>
      <c r="C286" s="60" t="s">
        <v>478</v>
      </c>
      <c r="D286" s="60" t="s">
        <v>479</v>
      </c>
      <c r="E286" s="81">
        <v>53.768000000000001</v>
      </c>
      <c r="F286" s="168" t="s">
        <v>217</v>
      </c>
      <c r="G286" s="60" t="s">
        <v>502</v>
      </c>
      <c r="H286" s="60" t="s">
        <v>455</v>
      </c>
      <c r="I286" s="60" t="s">
        <v>895</v>
      </c>
      <c r="J286" s="59"/>
    </row>
    <row r="287" spans="1:10" ht="36.200000000000003" customHeight="1" x14ac:dyDescent="0.2">
      <c r="A287" s="80" t="s">
        <v>43</v>
      </c>
      <c r="B287" s="72" t="s">
        <v>896</v>
      </c>
      <c r="C287" s="60" t="s">
        <v>458</v>
      </c>
      <c r="D287" s="60" t="s">
        <v>492</v>
      </c>
      <c r="E287" s="81">
        <v>35.143799999999999</v>
      </c>
      <c r="F287" s="168" t="s">
        <v>843</v>
      </c>
      <c r="G287" s="60" t="s">
        <v>463</v>
      </c>
      <c r="H287" s="60" t="s">
        <v>455</v>
      </c>
      <c r="I287" s="60" t="s">
        <v>897</v>
      </c>
      <c r="J287" s="59"/>
    </row>
    <row r="288" spans="1:10" ht="36.200000000000003" customHeight="1" x14ac:dyDescent="0.2">
      <c r="A288" s="80" t="s">
        <v>43</v>
      </c>
      <c r="B288" s="72" t="s">
        <v>183</v>
      </c>
      <c r="C288" s="60" t="s">
        <v>482</v>
      </c>
      <c r="D288" s="60" t="s">
        <v>485</v>
      </c>
      <c r="E288" s="81">
        <v>12.35209</v>
      </c>
      <c r="F288" s="168" t="s">
        <v>139</v>
      </c>
      <c r="G288" s="60" t="s">
        <v>463</v>
      </c>
      <c r="H288" s="60" t="s">
        <v>455</v>
      </c>
      <c r="I288" s="60" t="s">
        <v>793</v>
      </c>
      <c r="J288" s="59"/>
    </row>
    <row r="289" spans="1:10" ht="63.6" customHeight="1" x14ac:dyDescent="0.2">
      <c r="A289" s="80" t="s">
        <v>43</v>
      </c>
      <c r="B289" s="72" t="s">
        <v>898</v>
      </c>
      <c r="C289" s="60" t="s">
        <v>529</v>
      </c>
      <c r="D289" s="60" t="s">
        <v>474</v>
      </c>
      <c r="E289" s="81">
        <v>13.184200000000001</v>
      </c>
      <c r="F289" s="168" t="s">
        <v>743</v>
      </c>
      <c r="G289" s="60" t="s">
        <v>471</v>
      </c>
      <c r="H289" s="60" t="s">
        <v>455</v>
      </c>
      <c r="I289" s="60" t="s">
        <v>899</v>
      </c>
      <c r="J289" s="59"/>
    </row>
    <row r="290" spans="1:10" ht="63.6" customHeight="1" x14ac:dyDescent="0.2">
      <c r="A290" s="80" t="s">
        <v>43</v>
      </c>
      <c r="B290" s="72" t="s">
        <v>274</v>
      </c>
      <c r="C290" s="60" t="s">
        <v>482</v>
      </c>
      <c r="D290" s="60" t="s">
        <v>479</v>
      </c>
      <c r="E290" s="81">
        <v>39.659979999999997</v>
      </c>
      <c r="F290" s="168" t="s">
        <v>230</v>
      </c>
      <c r="G290" s="60" t="s">
        <v>494</v>
      </c>
      <c r="H290" s="60" t="s">
        <v>455</v>
      </c>
      <c r="I290" s="60" t="s">
        <v>900</v>
      </c>
      <c r="J290" s="59"/>
    </row>
    <row r="291" spans="1:10" ht="36.200000000000003" customHeight="1" x14ac:dyDescent="0.2">
      <c r="A291" s="80" t="s">
        <v>43</v>
      </c>
      <c r="B291" s="72" t="s">
        <v>901</v>
      </c>
      <c r="C291" s="60" t="s">
        <v>458</v>
      </c>
      <c r="D291" s="60" t="s">
        <v>452</v>
      </c>
      <c r="E291" s="81">
        <v>6.74308</v>
      </c>
      <c r="F291" s="168" t="s">
        <v>628</v>
      </c>
      <c r="G291" s="60" t="s">
        <v>483</v>
      </c>
      <c r="H291" s="60" t="s">
        <v>455</v>
      </c>
      <c r="I291" s="60" t="s">
        <v>902</v>
      </c>
      <c r="J291" s="59"/>
    </row>
    <row r="292" spans="1:10" ht="28.9" customHeight="1" x14ac:dyDescent="0.2">
      <c r="A292" s="80" t="s">
        <v>43</v>
      </c>
      <c r="B292" s="72" t="s">
        <v>171</v>
      </c>
      <c r="C292" s="60" t="s">
        <v>482</v>
      </c>
      <c r="D292" s="60" t="s">
        <v>485</v>
      </c>
      <c r="E292" s="81">
        <v>20.9878</v>
      </c>
      <c r="F292" s="168" t="s">
        <v>139</v>
      </c>
      <c r="G292" s="60" t="s">
        <v>663</v>
      </c>
      <c r="H292" s="60" t="s">
        <v>455</v>
      </c>
      <c r="I292" s="60" t="s">
        <v>760</v>
      </c>
      <c r="J292" s="59"/>
    </row>
    <row r="293" spans="1:10" ht="72.599999999999994" customHeight="1" x14ac:dyDescent="0.2">
      <c r="A293" s="80" t="s">
        <v>43</v>
      </c>
      <c r="B293" s="72" t="s">
        <v>396</v>
      </c>
      <c r="C293" s="60" t="s">
        <v>762</v>
      </c>
      <c r="D293" s="60" t="s">
        <v>487</v>
      </c>
      <c r="E293" s="81">
        <v>9.8985500000000002</v>
      </c>
      <c r="F293" s="168" t="s">
        <v>359</v>
      </c>
      <c r="G293" s="60" t="s">
        <v>663</v>
      </c>
      <c r="H293" s="60" t="s">
        <v>455</v>
      </c>
      <c r="I293" s="60" t="s">
        <v>488</v>
      </c>
      <c r="J293" s="59"/>
    </row>
    <row r="294" spans="1:10" ht="36.950000000000003" customHeight="1" x14ac:dyDescent="0.2">
      <c r="A294" s="80" t="s">
        <v>43</v>
      </c>
      <c r="B294" s="72" t="s">
        <v>903</v>
      </c>
      <c r="C294" s="60" t="s">
        <v>458</v>
      </c>
      <c r="D294" s="60" t="s">
        <v>492</v>
      </c>
      <c r="E294" s="81">
        <v>12.266</v>
      </c>
      <c r="F294" s="168" t="s">
        <v>827</v>
      </c>
      <c r="G294" s="60" t="s">
        <v>483</v>
      </c>
      <c r="H294" s="60" t="s">
        <v>455</v>
      </c>
      <c r="I294" s="60" t="s">
        <v>904</v>
      </c>
      <c r="J294" s="59"/>
    </row>
    <row r="295" spans="1:10" ht="45.2" customHeight="1" x14ac:dyDescent="0.2">
      <c r="A295" s="80" t="s">
        <v>43</v>
      </c>
      <c r="B295" s="72" t="s">
        <v>384</v>
      </c>
      <c r="C295" s="60" t="s">
        <v>482</v>
      </c>
      <c r="D295" s="60" t="s">
        <v>487</v>
      </c>
      <c r="E295" s="81">
        <v>357.28899999999999</v>
      </c>
      <c r="F295" s="168" t="s">
        <v>362</v>
      </c>
      <c r="G295" s="60" t="s">
        <v>463</v>
      </c>
      <c r="H295" s="60" t="s">
        <v>455</v>
      </c>
      <c r="I295" s="60" t="s">
        <v>905</v>
      </c>
      <c r="J295" s="59"/>
    </row>
    <row r="296" spans="1:10" ht="36.200000000000003" customHeight="1" x14ac:dyDescent="0.2">
      <c r="A296" s="80" t="s">
        <v>43</v>
      </c>
      <c r="B296" s="72" t="s">
        <v>906</v>
      </c>
      <c r="C296" s="60" t="s">
        <v>458</v>
      </c>
      <c r="D296" s="60" t="s">
        <v>452</v>
      </c>
      <c r="E296" s="81">
        <v>10.4529</v>
      </c>
      <c r="F296" s="168" t="s">
        <v>628</v>
      </c>
      <c r="G296" s="60" t="s">
        <v>483</v>
      </c>
      <c r="H296" s="60" t="s">
        <v>455</v>
      </c>
      <c r="I296" s="60" t="s">
        <v>629</v>
      </c>
      <c r="J296" s="59"/>
    </row>
    <row r="297" spans="1:10" ht="45.95" customHeight="1" x14ac:dyDescent="0.2">
      <c r="A297" s="80" t="s">
        <v>43</v>
      </c>
      <c r="B297" s="72" t="s">
        <v>907</v>
      </c>
      <c r="C297" s="60" t="s">
        <v>451</v>
      </c>
      <c r="D297" s="60" t="s">
        <v>558</v>
      </c>
      <c r="E297" s="81">
        <v>14.2668</v>
      </c>
      <c r="F297" s="168" t="s">
        <v>908</v>
      </c>
      <c r="G297" s="60" t="s">
        <v>483</v>
      </c>
      <c r="H297" s="60" t="s">
        <v>455</v>
      </c>
      <c r="I297" s="60"/>
      <c r="J297" s="59"/>
    </row>
    <row r="298" spans="1:10" ht="36.200000000000003" customHeight="1" x14ac:dyDescent="0.2">
      <c r="A298" s="80" t="s">
        <v>43</v>
      </c>
      <c r="B298" s="72" t="s">
        <v>909</v>
      </c>
      <c r="C298" s="60" t="s">
        <v>458</v>
      </c>
      <c r="D298" s="60" t="s">
        <v>492</v>
      </c>
      <c r="E298" s="81">
        <v>24.7545</v>
      </c>
      <c r="F298" s="168" t="s">
        <v>493</v>
      </c>
      <c r="G298" s="60" t="s">
        <v>476</v>
      </c>
      <c r="H298" s="60" t="s">
        <v>455</v>
      </c>
      <c r="I298" s="60" t="s">
        <v>865</v>
      </c>
      <c r="J298" s="59"/>
    </row>
    <row r="299" spans="1:10" ht="54" customHeight="1" x14ac:dyDescent="0.2">
      <c r="A299" s="80" t="s">
        <v>43</v>
      </c>
      <c r="B299" s="72" t="s">
        <v>910</v>
      </c>
      <c r="C299" s="60" t="s">
        <v>458</v>
      </c>
      <c r="D299" s="60" t="s">
        <v>492</v>
      </c>
      <c r="E299" s="81">
        <v>31.274000000000001</v>
      </c>
      <c r="F299" s="168" t="s">
        <v>855</v>
      </c>
      <c r="G299" s="60" t="s">
        <v>483</v>
      </c>
      <c r="H299" s="60" t="s">
        <v>455</v>
      </c>
      <c r="I299" s="60" t="s">
        <v>911</v>
      </c>
      <c r="J299" s="59"/>
    </row>
    <row r="300" spans="1:10" ht="54.75" customHeight="1" x14ac:dyDescent="0.2">
      <c r="A300" s="80" t="s">
        <v>43</v>
      </c>
      <c r="B300" s="72" t="s">
        <v>912</v>
      </c>
      <c r="C300" s="60" t="s">
        <v>458</v>
      </c>
      <c r="D300" s="60" t="s">
        <v>492</v>
      </c>
      <c r="E300" s="81">
        <v>51.841799999999999</v>
      </c>
      <c r="F300" s="168" t="s">
        <v>855</v>
      </c>
      <c r="G300" s="60" t="s">
        <v>483</v>
      </c>
      <c r="H300" s="60" t="s">
        <v>455</v>
      </c>
      <c r="I300" s="60" t="s">
        <v>913</v>
      </c>
      <c r="J300" s="59"/>
    </row>
    <row r="301" spans="1:10" ht="45.2" customHeight="1" x14ac:dyDescent="0.2">
      <c r="A301" s="80" t="s">
        <v>43</v>
      </c>
      <c r="B301" s="72" t="s">
        <v>320</v>
      </c>
      <c r="C301" s="60" t="s">
        <v>482</v>
      </c>
      <c r="D301" s="60" t="s">
        <v>479</v>
      </c>
      <c r="E301" s="81">
        <v>11.2</v>
      </c>
      <c r="F301" s="168" t="s">
        <v>242</v>
      </c>
      <c r="G301" s="60" t="s">
        <v>463</v>
      </c>
      <c r="H301" s="60" t="s">
        <v>455</v>
      </c>
      <c r="I301" s="60" t="s">
        <v>914</v>
      </c>
      <c r="J301" s="59"/>
    </row>
    <row r="302" spans="1:10" ht="73.349999999999994" customHeight="1" x14ac:dyDescent="0.2">
      <c r="A302" s="80" t="s">
        <v>43</v>
      </c>
      <c r="B302" s="72" t="s">
        <v>323</v>
      </c>
      <c r="C302" s="60" t="s">
        <v>482</v>
      </c>
      <c r="D302" s="60" t="s">
        <v>479</v>
      </c>
      <c r="E302" s="81">
        <v>13.973000000000001</v>
      </c>
      <c r="F302" s="168" t="s">
        <v>242</v>
      </c>
      <c r="G302" s="60" t="s">
        <v>471</v>
      </c>
      <c r="H302" s="60" t="s">
        <v>455</v>
      </c>
      <c r="I302" s="60" t="s">
        <v>915</v>
      </c>
      <c r="J302" s="59"/>
    </row>
    <row r="303" spans="1:10" ht="36.200000000000003" customHeight="1" x14ac:dyDescent="0.2">
      <c r="A303" s="80" t="s">
        <v>43</v>
      </c>
      <c r="B303" s="72" t="s">
        <v>177</v>
      </c>
      <c r="C303" s="60" t="s">
        <v>482</v>
      </c>
      <c r="D303" s="60" t="s">
        <v>485</v>
      </c>
      <c r="E303" s="81">
        <v>13.26</v>
      </c>
      <c r="F303" s="168" t="s">
        <v>139</v>
      </c>
      <c r="G303" s="60" t="s">
        <v>471</v>
      </c>
      <c r="H303" s="60" t="s">
        <v>455</v>
      </c>
      <c r="I303" s="60" t="s">
        <v>916</v>
      </c>
      <c r="J303" s="59"/>
    </row>
    <row r="304" spans="1:10" ht="28.9" customHeight="1" x14ac:dyDescent="0.2">
      <c r="A304" s="80" t="s">
        <v>43</v>
      </c>
      <c r="B304" s="72" t="s">
        <v>198</v>
      </c>
      <c r="C304" s="60" t="s">
        <v>482</v>
      </c>
      <c r="D304" s="60" t="s">
        <v>485</v>
      </c>
      <c r="E304" s="81">
        <v>23.952300000000001</v>
      </c>
      <c r="F304" s="168" t="s">
        <v>128</v>
      </c>
      <c r="G304" s="60" t="s">
        <v>483</v>
      </c>
      <c r="H304" s="60" t="s">
        <v>455</v>
      </c>
      <c r="I304" s="60" t="s">
        <v>917</v>
      </c>
      <c r="J304" s="59"/>
    </row>
    <row r="305" spans="1:10" ht="36.200000000000003" customHeight="1" x14ac:dyDescent="0.2">
      <c r="A305" s="80" t="s">
        <v>43</v>
      </c>
      <c r="B305" s="72" t="s">
        <v>918</v>
      </c>
      <c r="C305" s="60" t="s">
        <v>451</v>
      </c>
      <c r="D305" s="60" t="s">
        <v>517</v>
      </c>
      <c r="E305" s="81">
        <v>26.959099999999999</v>
      </c>
      <c r="F305" s="168" t="s">
        <v>561</v>
      </c>
      <c r="G305" s="60" t="s">
        <v>463</v>
      </c>
      <c r="H305" s="60" t="s">
        <v>455</v>
      </c>
      <c r="I305" s="60"/>
      <c r="J305" s="59"/>
    </row>
    <row r="306" spans="1:10" ht="45.95" customHeight="1" x14ac:dyDescent="0.2">
      <c r="A306" s="80" t="s">
        <v>43</v>
      </c>
      <c r="B306" s="72" t="s">
        <v>919</v>
      </c>
      <c r="C306" s="60" t="s">
        <v>451</v>
      </c>
      <c r="D306" s="60" t="s">
        <v>507</v>
      </c>
      <c r="E306" s="81">
        <v>33.774299999999997</v>
      </c>
      <c r="F306" s="168" t="s">
        <v>526</v>
      </c>
      <c r="G306" s="60" t="s">
        <v>663</v>
      </c>
      <c r="H306" s="60" t="s">
        <v>455</v>
      </c>
      <c r="I306" s="60"/>
      <c r="J306" s="59"/>
    </row>
    <row r="307" spans="1:10" ht="46.7" customHeight="1" x14ac:dyDescent="0.2">
      <c r="A307" s="80" t="s">
        <v>43</v>
      </c>
      <c r="B307" s="72" t="s">
        <v>393</v>
      </c>
      <c r="C307" s="60" t="s">
        <v>762</v>
      </c>
      <c r="D307" s="60" t="s">
        <v>487</v>
      </c>
      <c r="E307" s="81">
        <v>19.913</v>
      </c>
      <c r="F307" s="168" t="s">
        <v>359</v>
      </c>
      <c r="G307" s="60" t="s">
        <v>463</v>
      </c>
      <c r="H307" s="60" t="s">
        <v>455</v>
      </c>
      <c r="I307" s="60" t="s">
        <v>920</v>
      </c>
      <c r="J307" s="59"/>
    </row>
    <row r="308" spans="1:10" ht="47.45" customHeight="1" x14ac:dyDescent="0.2">
      <c r="A308" s="80" t="s">
        <v>43</v>
      </c>
      <c r="B308" s="72" t="s">
        <v>921</v>
      </c>
      <c r="C308" s="60" t="s">
        <v>922</v>
      </c>
      <c r="D308" s="60" t="s">
        <v>923</v>
      </c>
      <c r="E308" s="81">
        <v>217.3913</v>
      </c>
      <c r="F308" s="168" t="s">
        <v>924</v>
      </c>
      <c r="G308" s="60" t="s">
        <v>663</v>
      </c>
      <c r="H308" s="60" t="s">
        <v>455</v>
      </c>
      <c r="I308" s="60" t="s">
        <v>925</v>
      </c>
      <c r="J308" s="59"/>
    </row>
    <row r="309" spans="1:10" ht="54.75" customHeight="1" x14ac:dyDescent="0.2">
      <c r="A309" s="80" t="s">
        <v>43</v>
      </c>
      <c r="B309" s="72" t="s">
        <v>390</v>
      </c>
      <c r="C309" s="60" t="s">
        <v>762</v>
      </c>
      <c r="D309" s="60" t="s">
        <v>487</v>
      </c>
      <c r="E309" s="81">
        <v>79.130430000000004</v>
      </c>
      <c r="F309" s="168" t="s">
        <v>359</v>
      </c>
      <c r="G309" s="60" t="s">
        <v>483</v>
      </c>
      <c r="H309" s="60" t="s">
        <v>455</v>
      </c>
      <c r="I309" s="60" t="s">
        <v>926</v>
      </c>
      <c r="J309" s="59"/>
    </row>
    <row r="310" spans="1:10" ht="63.6" customHeight="1" x14ac:dyDescent="0.2">
      <c r="A310" s="80" t="s">
        <v>43</v>
      </c>
      <c r="B310" s="72" t="s">
        <v>387</v>
      </c>
      <c r="C310" s="60" t="s">
        <v>762</v>
      </c>
      <c r="D310" s="60" t="s">
        <v>487</v>
      </c>
      <c r="E310" s="81">
        <v>20.260870000000001</v>
      </c>
      <c r="F310" s="168" t="s">
        <v>359</v>
      </c>
      <c r="G310" s="60" t="s">
        <v>463</v>
      </c>
      <c r="H310" s="60" t="s">
        <v>455</v>
      </c>
      <c r="I310" s="60" t="s">
        <v>920</v>
      </c>
      <c r="J310" s="59"/>
    </row>
    <row r="311" spans="1:10" ht="72.599999999999994" customHeight="1" x14ac:dyDescent="0.2">
      <c r="A311" s="80" t="s">
        <v>110</v>
      </c>
      <c r="B311" s="72" t="s">
        <v>113</v>
      </c>
      <c r="C311" s="60" t="s">
        <v>478</v>
      </c>
      <c r="D311" s="60" t="s">
        <v>485</v>
      </c>
      <c r="E311" s="81">
        <v>10</v>
      </c>
      <c r="F311" s="168" t="s">
        <v>114</v>
      </c>
      <c r="G311" s="60" t="s">
        <v>480</v>
      </c>
      <c r="H311" s="60" t="s">
        <v>455</v>
      </c>
      <c r="I311" s="60" t="s">
        <v>927</v>
      </c>
      <c r="J311" s="59"/>
    </row>
    <row r="312" spans="1:10" ht="45.2" customHeight="1" x14ac:dyDescent="0.2">
      <c r="A312" s="80" t="s">
        <v>110</v>
      </c>
      <c r="B312" s="72" t="s">
        <v>228</v>
      </c>
      <c r="C312" s="60" t="s">
        <v>478</v>
      </c>
      <c r="D312" s="60" t="s">
        <v>479</v>
      </c>
      <c r="E312" s="81">
        <v>1.806</v>
      </c>
      <c r="F312" s="168" t="s">
        <v>227</v>
      </c>
      <c r="G312" s="60" t="s">
        <v>454</v>
      </c>
      <c r="H312" s="60" t="s">
        <v>455</v>
      </c>
      <c r="I312" s="60" t="s">
        <v>769</v>
      </c>
      <c r="J312" s="59"/>
    </row>
    <row r="313" spans="1:10" ht="36.200000000000003" customHeight="1" x14ac:dyDescent="0.2">
      <c r="A313" s="80" t="s">
        <v>110</v>
      </c>
      <c r="B313" s="72" t="s">
        <v>226</v>
      </c>
      <c r="C313" s="60" t="s">
        <v>478</v>
      </c>
      <c r="D313" s="60" t="s">
        <v>479</v>
      </c>
      <c r="E313" s="81">
        <v>0.13700000000000001</v>
      </c>
      <c r="F313" s="168" t="s">
        <v>227</v>
      </c>
      <c r="G313" s="60" t="s">
        <v>454</v>
      </c>
      <c r="H313" s="60" t="s">
        <v>455</v>
      </c>
      <c r="I313" s="60" t="s">
        <v>928</v>
      </c>
      <c r="J313" s="59"/>
    </row>
    <row r="314" spans="1:10" ht="29.65" customHeight="1" x14ac:dyDescent="0.2">
      <c r="A314" s="80" t="s">
        <v>441</v>
      </c>
      <c r="B314" s="72" t="s">
        <v>929</v>
      </c>
      <c r="C314" s="60" t="s">
        <v>451</v>
      </c>
      <c r="D314" s="60" t="s">
        <v>517</v>
      </c>
      <c r="E314" s="81">
        <v>30.0837</v>
      </c>
      <c r="F314" s="168" t="s">
        <v>599</v>
      </c>
      <c r="G314" s="60" t="s">
        <v>483</v>
      </c>
      <c r="H314" s="60" t="s">
        <v>455</v>
      </c>
      <c r="I314" s="60"/>
      <c r="J314" s="59"/>
    </row>
    <row r="315" spans="1:10" ht="47.45" customHeight="1" x14ac:dyDescent="0.2">
      <c r="A315" s="80" t="s">
        <v>441</v>
      </c>
      <c r="B315" s="72" t="s">
        <v>930</v>
      </c>
      <c r="C315" s="60" t="s">
        <v>762</v>
      </c>
      <c r="D315" s="60" t="s">
        <v>763</v>
      </c>
      <c r="E315" s="81">
        <v>0</v>
      </c>
      <c r="F315" s="168" t="s">
        <v>764</v>
      </c>
      <c r="G315" s="60"/>
      <c r="H315" s="60" t="s">
        <v>455</v>
      </c>
      <c r="I315" s="60" t="s">
        <v>931</v>
      </c>
      <c r="J315" s="59"/>
    </row>
    <row r="316" spans="1:10" ht="46.7" customHeight="1" x14ac:dyDescent="0.2">
      <c r="A316" s="80" t="s">
        <v>441</v>
      </c>
      <c r="B316" s="72" t="s">
        <v>442</v>
      </c>
      <c r="C316" s="60" t="s">
        <v>762</v>
      </c>
      <c r="D316" s="60" t="s">
        <v>766</v>
      </c>
      <c r="E316" s="81">
        <v>65</v>
      </c>
      <c r="F316" s="168" t="s">
        <v>418</v>
      </c>
      <c r="G316" s="60"/>
      <c r="H316" s="60" t="s">
        <v>455</v>
      </c>
      <c r="I316" s="60" t="s">
        <v>932</v>
      </c>
      <c r="J316" s="59"/>
    </row>
    <row r="317" spans="1:10" ht="45.95" customHeight="1" x14ac:dyDescent="0.2">
      <c r="A317" s="80" t="s">
        <v>110</v>
      </c>
      <c r="B317" s="72" t="s">
        <v>933</v>
      </c>
      <c r="C317" s="60" t="s">
        <v>458</v>
      </c>
      <c r="D317" s="60" t="s">
        <v>461</v>
      </c>
      <c r="E317" s="81">
        <v>3.8</v>
      </c>
      <c r="F317" s="168" t="s">
        <v>540</v>
      </c>
      <c r="G317" s="60" t="s">
        <v>454</v>
      </c>
      <c r="H317" s="60" t="s">
        <v>455</v>
      </c>
      <c r="I317" s="60" t="s">
        <v>934</v>
      </c>
      <c r="J317" s="59"/>
    </row>
    <row r="318" spans="1:10" ht="36.200000000000003" customHeight="1" x14ac:dyDescent="0.2">
      <c r="A318" s="80" t="s">
        <v>110</v>
      </c>
      <c r="B318" s="72" t="s">
        <v>117</v>
      </c>
      <c r="C318" s="60" t="s">
        <v>482</v>
      </c>
      <c r="D318" s="60" t="s">
        <v>485</v>
      </c>
      <c r="E318" s="81">
        <v>3.5</v>
      </c>
      <c r="F318" s="168" t="s">
        <v>116</v>
      </c>
      <c r="G318" s="60" t="s">
        <v>454</v>
      </c>
      <c r="H318" s="60" t="s">
        <v>455</v>
      </c>
      <c r="I318" s="60" t="s">
        <v>935</v>
      </c>
      <c r="J318" s="59"/>
    </row>
    <row r="319" spans="1:10" ht="36.200000000000003" customHeight="1" x14ac:dyDescent="0.2">
      <c r="A319" s="80" t="s">
        <v>110</v>
      </c>
      <c r="B319" s="72" t="s">
        <v>936</v>
      </c>
      <c r="C319" s="60" t="s">
        <v>458</v>
      </c>
      <c r="D319" s="60" t="s">
        <v>461</v>
      </c>
      <c r="E319" s="81">
        <v>25.75</v>
      </c>
      <c r="F319" s="168" t="s">
        <v>462</v>
      </c>
      <c r="G319" s="60" t="s">
        <v>454</v>
      </c>
      <c r="H319" s="60" t="s">
        <v>455</v>
      </c>
      <c r="I319" s="60" t="s">
        <v>937</v>
      </c>
      <c r="J319" s="59"/>
    </row>
    <row r="320" spans="1:10" ht="45.95" customHeight="1" x14ac:dyDescent="0.2">
      <c r="A320" s="80" t="s">
        <v>110</v>
      </c>
      <c r="B320" s="72" t="s">
        <v>938</v>
      </c>
      <c r="C320" s="60" t="s">
        <v>458</v>
      </c>
      <c r="D320" s="60" t="s">
        <v>461</v>
      </c>
      <c r="E320" s="81">
        <v>5.1980000000000004</v>
      </c>
      <c r="F320" s="168" t="s">
        <v>783</v>
      </c>
      <c r="G320" s="60" t="s">
        <v>471</v>
      </c>
      <c r="H320" s="60" t="s">
        <v>455</v>
      </c>
      <c r="I320" s="60" t="s">
        <v>872</v>
      </c>
      <c r="J320" s="59"/>
    </row>
    <row r="321" spans="1:10" ht="62.85" customHeight="1" x14ac:dyDescent="0.2">
      <c r="A321" s="80" t="s">
        <v>110</v>
      </c>
      <c r="B321" s="72" t="s">
        <v>115</v>
      </c>
      <c r="C321" s="60" t="s">
        <v>482</v>
      </c>
      <c r="D321" s="60" t="s">
        <v>485</v>
      </c>
      <c r="E321" s="81">
        <v>3.4910000000000001</v>
      </c>
      <c r="F321" s="168" t="s">
        <v>116</v>
      </c>
      <c r="G321" s="60" t="s">
        <v>476</v>
      </c>
      <c r="H321" s="60" t="s">
        <v>455</v>
      </c>
      <c r="I321" s="60" t="s">
        <v>939</v>
      </c>
      <c r="J321" s="59"/>
    </row>
    <row r="322" spans="1:10" ht="45.95" customHeight="1" x14ac:dyDescent="0.2">
      <c r="A322" s="80" t="s">
        <v>110</v>
      </c>
      <c r="B322" s="72" t="s">
        <v>111</v>
      </c>
      <c r="C322" s="60" t="s">
        <v>482</v>
      </c>
      <c r="D322" s="60" t="s">
        <v>485</v>
      </c>
      <c r="E322" s="81">
        <v>5.9729999999999999</v>
      </c>
      <c r="F322" s="168" t="s">
        <v>112</v>
      </c>
      <c r="G322" s="60" t="s">
        <v>471</v>
      </c>
      <c r="H322" s="60" t="s">
        <v>455</v>
      </c>
      <c r="I322" s="60" t="s">
        <v>940</v>
      </c>
      <c r="J322" s="59"/>
    </row>
    <row r="323" spans="1:10" ht="36.200000000000003" customHeight="1" x14ac:dyDescent="0.2">
      <c r="A323" s="80" t="s">
        <v>47</v>
      </c>
      <c r="B323" s="72" t="s">
        <v>209</v>
      </c>
      <c r="C323" s="60" t="s">
        <v>482</v>
      </c>
      <c r="D323" s="60" t="s">
        <v>485</v>
      </c>
      <c r="E323" s="81">
        <v>5.3594999999999997</v>
      </c>
      <c r="F323" s="168" t="s">
        <v>128</v>
      </c>
      <c r="G323" s="60" t="s">
        <v>496</v>
      </c>
      <c r="H323" s="60" t="s">
        <v>455</v>
      </c>
      <c r="I323" s="60" t="s">
        <v>935</v>
      </c>
      <c r="J323" s="59"/>
    </row>
    <row r="324" spans="1:10" ht="36.200000000000003" customHeight="1" x14ac:dyDescent="0.2">
      <c r="A324" s="80" t="s">
        <v>47</v>
      </c>
      <c r="B324" s="72" t="s">
        <v>355</v>
      </c>
      <c r="C324" s="60" t="s">
        <v>478</v>
      </c>
      <c r="D324" s="60" t="s">
        <v>479</v>
      </c>
      <c r="E324" s="81">
        <v>3.05</v>
      </c>
      <c r="F324" s="168" t="s">
        <v>217</v>
      </c>
      <c r="G324" s="60" t="s">
        <v>454</v>
      </c>
      <c r="H324" s="60" t="s">
        <v>455</v>
      </c>
      <c r="I324" s="60" t="s">
        <v>941</v>
      </c>
      <c r="J324" s="59"/>
    </row>
    <row r="325" spans="1:10" ht="45.95" customHeight="1" x14ac:dyDescent="0.2">
      <c r="A325" s="80" t="s">
        <v>47</v>
      </c>
      <c r="B325" s="72" t="s">
        <v>352</v>
      </c>
      <c r="C325" s="60" t="s">
        <v>478</v>
      </c>
      <c r="D325" s="60" t="s">
        <v>479</v>
      </c>
      <c r="E325" s="81">
        <v>4.7220000000000004</v>
      </c>
      <c r="F325" s="168" t="s">
        <v>244</v>
      </c>
      <c r="G325" s="60" t="s">
        <v>480</v>
      </c>
      <c r="H325" s="60" t="s">
        <v>455</v>
      </c>
      <c r="I325" s="60" t="s">
        <v>942</v>
      </c>
      <c r="J325" s="59"/>
    </row>
    <row r="326" spans="1:10" ht="36.200000000000003" customHeight="1" x14ac:dyDescent="0.2">
      <c r="A326" s="80" t="s">
        <v>47</v>
      </c>
      <c r="B326" s="72" t="s">
        <v>943</v>
      </c>
      <c r="C326" s="60" t="s">
        <v>458</v>
      </c>
      <c r="D326" s="60" t="s">
        <v>492</v>
      </c>
      <c r="E326" s="81">
        <v>3.75</v>
      </c>
      <c r="F326" s="168" t="s">
        <v>944</v>
      </c>
      <c r="G326" s="60" t="s">
        <v>483</v>
      </c>
      <c r="H326" s="60" t="s">
        <v>455</v>
      </c>
      <c r="I326" s="60" t="s">
        <v>945</v>
      </c>
      <c r="J326" s="59"/>
    </row>
    <row r="327" spans="1:10" ht="45.2" customHeight="1" x14ac:dyDescent="0.2">
      <c r="A327" s="80" t="s">
        <v>47</v>
      </c>
      <c r="B327" s="72" t="s">
        <v>946</v>
      </c>
      <c r="C327" s="60" t="s">
        <v>451</v>
      </c>
      <c r="D327" s="60" t="s">
        <v>461</v>
      </c>
      <c r="E327" s="81">
        <v>24.029199999999999</v>
      </c>
      <c r="F327" s="168" t="s">
        <v>947</v>
      </c>
      <c r="G327" s="60" t="s">
        <v>663</v>
      </c>
      <c r="H327" s="60" t="s">
        <v>455</v>
      </c>
      <c r="I327" s="60" t="s">
        <v>948</v>
      </c>
      <c r="J327" s="59"/>
    </row>
    <row r="328" spans="1:10" ht="36.950000000000003" customHeight="1" x14ac:dyDescent="0.2">
      <c r="A328" s="80" t="s">
        <v>47</v>
      </c>
      <c r="B328" s="72" t="s">
        <v>350</v>
      </c>
      <c r="C328" s="60" t="s">
        <v>478</v>
      </c>
      <c r="D328" s="60" t="s">
        <v>479</v>
      </c>
      <c r="E328" s="81">
        <v>3.8</v>
      </c>
      <c r="F328" s="168" t="s">
        <v>244</v>
      </c>
      <c r="G328" s="60" t="s">
        <v>463</v>
      </c>
      <c r="H328" s="60" t="s">
        <v>455</v>
      </c>
      <c r="I328" s="60" t="s">
        <v>949</v>
      </c>
      <c r="J328" s="59"/>
    </row>
    <row r="329" spans="1:10" ht="45.2" customHeight="1" x14ac:dyDescent="0.2">
      <c r="A329" s="80" t="s">
        <v>47</v>
      </c>
      <c r="B329" s="72" t="s">
        <v>354</v>
      </c>
      <c r="C329" s="60" t="s">
        <v>478</v>
      </c>
      <c r="D329" s="60" t="s">
        <v>479</v>
      </c>
      <c r="E329" s="81">
        <v>6.4820000000000002</v>
      </c>
      <c r="F329" s="168" t="s">
        <v>217</v>
      </c>
      <c r="G329" s="60" t="s">
        <v>496</v>
      </c>
      <c r="H329" s="60" t="s">
        <v>455</v>
      </c>
      <c r="I329" s="60" t="s">
        <v>950</v>
      </c>
      <c r="J329" s="59"/>
    </row>
    <row r="330" spans="1:10" ht="36.200000000000003" customHeight="1" x14ac:dyDescent="0.2">
      <c r="A330" s="80" t="s">
        <v>47</v>
      </c>
      <c r="B330" s="72" t="s">
        <v>951</v>
      </c>
      <c r="C330" s="60" t="s">
        <v>529</v>
      </c>
      <c r="D330" s="60" t="s">
        <v>461</v>
      </c>
      <c r="E330" s="81">
        <v>4.8769999999999998</v>
      </c>
      <c r="F330" s="168" t="s">
        <v>783</v>
      </c>
      <c r="G330" s="60" t="s">
        <v>471</v>
      </c>
      <c r="H330" s="60" t="s">
        <v>455</v>
      </c>
      <c r="I330" s="60" t="s">
        <v>952</v>
      </c>
      <c r="J330" s="59"/>
    </row>
    <row r="331" spans="1:10" ht="36.200000000000003" customHeight="1" x14ac:dyDescent="0.2">
      <c r="A331" s="80" t="s">
        <v>47</v>
      </c>
      <c r="B331" s="72" t="s">
        <v>414</v>
      </c>
      <c r="C331" s="60" t="s">
        <v>489</v>
      </c>
      <c r="D331" s="60" t="s">
        <v>487</v>
      </c>
      <c r="E331" s="81">
        <v>60.4</v>
      </c>
      <c r="F331" s="168" t="s">
        <v>362</v>
      </c>
      <c r="G331" s="60" t="s">
        <v>494</v>
      </c>
      <c r="H331" s="60" t="s">
        <v>455</v>
      </c>
      <c r="I331" s="60" t="s">
        <v>953</v>
      </c>
      <c r="J331" s="59"/>
    </row>
    <row r="332" spans="1:10" ht="36.950000000000003" customHeight="1" x14ac:dyDescent="0.2">
      <c r="A332" s="80" t="s">
        <v>47</v>
      </c>
      <c r="B332" s="72" t="s">
        <v>954</v>
      </c>
      <c r="C332" s="60" t="s">
        <v>451</v>
      </c>
      <c r="D332" s="60" t="s">
        <v>461</v>
      </c>
      <c r="E332" s="81">
        <v>4.0570000000000004</v>
      </c>
      <c r="F332" s="168" t="s">
        <v>783</v>
      </c>
      <c r="G332" s="60" t="s">
        <v>463</v>
      </c>
      <c r="H332" s="60" t="s">
        <v>455</v>
      </c>
      <c r="I332" s="60" t="s">
        <v>952</v>
      </c>
      <c r="J332" s="59"/>
    </row>
    <row r="333" spans="1:10" ht="36.200000000000003" customHeight="1" x14ac:dyDescent="0.2">
      <c r="A333" s="80" t="s">
        <v>47</v>
      </c>
      <c r="B333" s="72" t="s">
        <v>955</v>
      </c>
      <c r="C333" s="60" t="s">
        <v>458</v>
      </c>
      <c r="D333" s="60" t="s">
        <v>492</v>
      </c>
      <c r="E333" s="81">
        <v>5.3724999999999996</v>
      </c>
      <c r="F333" s="168" t="s">
        <v>843</v>
      </c>
      <c r="G333" s="60" t="s">
        <v>494</v>
      </c>
      <c r="H333" s="60" t="s">
        <v>455</v>
      </c>
      <c r="I333" s="60" t="s">
        <v>897</v>
      </c>
      <c r="J333" s="59"/>
    </row>
    <row r="334" spans="1:10" ht="45.2" customHeight="1" x14ac:dyDescent="0.2">
      <c r="A334" s="80" t="s">
        <v>47</v>
      </c>
      <c r="B334" s="72" t="s">
        <v>346</v>
      </c>
      <c r="C334" s="60" t="s">
        <v>478</v>
      </c>
      <c r="D334" s="60" t="s">
        <v>479</v>
      </c>
      <c r="E334" s="81">
        <v>2.9</v>
      </c>
      <c r="F334" s="168" t="s">
        <v>215</v>
      </c>
      <c r="G334" s="60" t="s">
        <v>480</v>
      </c>
      <c r="H334" s="60" t="s">
        <v>455</v>
      </c>
      <c r="I334" s="60" t="s">
        <v>956</v>
      </c>
      <c r="J334" s="59"/>
    </row>
    <row r="335" spans="1:10" ht="36.200000000000003" customHeight="1" x14ac:dyDescent="0.2">
      <c r="A335" s="80" t="s">
        <v>47</v>
      </c>
      <c r="B335" s="72" t="s">
        <v>349</v>
      </c>
      <c r="C335" s="60" t="s">
        <v>478</v>
      </c>
      <c r="D335" s="60" t="s">
        <v>479</v>
      </c>
      <c r="E335" s="81">
        <v>2.9</v>
      </c>
      <c r="F335" s="168" t="s">
        <v>242</v>
      </c>
      <c r="G335" s="60" t="s">
        <v>663</v>
      </c>
      <c r="H335" s="60" t="s">
        <v>455</v>
      </c>
      <c r="I335" s="60" t="s">
        <v>949</v>
      </c>
      <c r="J335" s="59"/>
    </row>
    <row r="336" spans="1:10" ht="36.950000000000003" customHeight="1" x14ac:dyDescent="0.2">
      <c r="A336" s="80" t="s">
        <v>47</v>
      </c>
      <c r="B336" s="72" t="s">
        <v>347</v>
      </c>
      <c r="C336" s="60" t="s">
        <v>478</v>
      </c>
      <c r="D336" s="60" t="s">
        <v>479</v>
      </c>
      <c r="E336" s="81">
        <v>2.9</v>
      </c>
      <c r="F336" s="168" t="s">
        <v>348</v>
      </c>
      <c r="G336" s="60" t="s">
        <v>483</v>
      </c>
      <c r="H336" s="60" t="s">
        <v>455</v>
      </c>
      <c r="I336" s="60" t="s">
        <v>751</v>
      </c>
      <c r="J336" s="59"/>
    </row>
    <row r="337" spans="1:10" ht="36.200000000000003" customHeight="1" x14ac:dyDescent="0.2">
      <c r="A337" s="80" t="s">
        <v>99</v>
      </c>
      <c r="B337" s="72" t="s">
        <v>104</v>
      </c>
      <c r="C337" s="60" t="s">
        <v>478</v>
      </c>
      <c r="D337" s="60" t="s">
        <v>485</v>
      </c>
      <c r="E337" s="81">
        <v>5.5110000000000001</v>
      </c>
      <c r="F337" s="168" t="s">
        <v>102</v>
      </c>
      <c r="G337" s="60" t="s">
        <v>471</v>
      </c>
      <c r="H337" s="60" t="s">
        <v>455</v>
      </c>
      <c r="I337" s="60" t="s">
        <v>957</v>
      </c>
      <c r="J337" s="59"/>
    </row>
    <row r="338" spans="1:10" ht="45.2" customHeight="1" x14ac:dyDescent="0.2">
      <c r="A338" s="80" t="s">
        <v>99</v>
      </c>
      <c r="B338" s="72" t="s">
        <v>103</v>
      </c>
      <c r="C338" s="60" t="s">
        <v>482</v>
      </c>
      <c r="D338" s="60" t="s">
        <v>485</v>
      </c>
      <c r="E338" s="81">
        <v>4.7110000000000003</v>
      </c>
      <c r="F338" s="168" t="s">
        <v>102</v>
      </c>
      <c r="G338" s="60" t="s">
        <v>454</v>
      </c>
      <c r="H338" s="60" t="s">
        <v>455</v>
      </c>
      <c r="I338" s="60" t="s">
        <v>958</v>
      </c>
      <c r="J338" s="59"/>
    </row>
    <row r="339" spans="1:10" ht="36.200000000000003" customHeight="1" x14ac:dyDescent="0.2">
      <c r="A339" s="80" t="s">
        <v>99</v>
      </c>
      <c r="B339" s="72" t="s">
        <v>101</v>
      </c>
      <c r="C339" s="60" t="s">
        <v>482</v>
      </c>
      <c r="D339" s="60" t="s">
        <v>485</v>
      </c>
      <c r="E339" s="81">
        <v>12.8</v>
      </c>
      <c r="F339" s="168" t="s">
        <v>102</v>
      </c>
      <c r="G339" s="60" t="s">
        <v>471</v>
      </c>
      <c r="H339" s="60" t="s">
        <v>455</v>
      </c>
      <c r="I339" s="60" t="s">
        <v>959</v>
      </c>
      <c r="J339" s="59"/>
    </row>
    <row r="340" spans="1:10" ht="63.6" customHeight="1" x14ac:dyDescent="0.2">
      <c r="A340" s="80" t="s">
        <v>136</v>
      </c>
      <c r="B340" s="72" t="s">
        <v>259</v>
      </c>
      <c r="C340" s="60" t="s">
        <v>478</v>
      </c>
      <c r="D340" s="60" t="s">
        <v>479</v>
      </c>
      <c r="E340" s="81">
        <v>4.12</v>
      </c>
      <c r="F340" s="168" t="s">
        <v>260</v>
      </c>
      <c r="G340" s="60" t="s">
        <v>483</v>
      </c>
      <c r="H340" s="60" t="s">
        <v>455</v>
      </c>
      <c r="I340" s="60" t="s">
        <v>960</v>
      </c>
      <c r="J340" s="59"/>
    </row>
    <row r="341" spans="1:10" ht="63.6" customHeight="1" x14ac:dyDescent="0.2">
      <c r="A341" s="80" t="s">
        <v>136</v>
      </c>
      <c r="B341" s="72" t="s">
        <v>140</v>
      </c>
      <c r="C341" s="60" t="s">
        <v>482</v>
      </c>
      <c r="D341" s="60" t="s">
        <v>485</v>
      </c>
      <c r="E341" s="81">
        <v>3.9620000000000002</v>
      </c>
      <c r="F341" s="168" t="s">
        <v>139</v>
      </c>
      <c r="G341" s="60" t="s">
        <v>483</v>
      </c>
      <c r="H341" s="60" t="s">
        <v>455</v>
      </c>
      <c r="I341" s="60" t="s">
        <v>961</v>
      </c>
      <c r="J341" s="59"/>
    </row>
    <row r="342" spans="1:10" ht="54.75" customHeight="1" x14ac:dyDescent="0.2">
      <c r="A342" s="80" t="s">
        <v>136</v>
      </c>
      <c r="B342" s="72" t="s">
        <v>262</v>
      </c>
      <c r="C342" s="60" t="s">
        <v>762</v>
      </c>
      <c r="D342" s="60" t="s">
        <v>479</v>
      </c>
      <c r="E342" s="81">
        <v>6.67</v>
      </c>
      <c r="F342" s="168" t="s">
        <v>217</v>
      </c>
      <c r="G342" s="60" t="s">
        <v>496</v>
      </c>
      <c r="H342" s="60" t="s">
        <v>455</v>
      </c>
      <c r="I342" s="60" t="s">
        <v>772</v>
      </c>
      <c r="J342" s="59"/>
    </row>
    <row r="343" spans="1:10" ht="54" customHeight="1" x14ac:dyDescent="0.2">
      <c r="A343" s="80" t="s">
        <v>136</v>
      </c>
      <c r="B343" s="72" t="s">
        <v>261</v>
      </c>
      <c r="C343" s="60" t="s">
        <v>478</v>
      </c>
      <c r="D343" s="60" t="s">
        <v>479</v>
      </c>
      <c r="E343" s="81">
        <v>5.0999999999999996</v>
      </c>
      <c r="F343" s="168" t="s">
        <v>260</v>
      </c>
      <c r="G343" s="60" t="s">
        <v>483</v>
      </c>
      <c r="H343" s="60" t="s">
        <v>455</v>
      </c>
      <c r="I343" s="60" t="s">
        <v>960</v>
      </c>
      <c r="J343" s="59"/>
    </row>
    <row r="344" spans="1:10" ht="36.950000000000003" customHeight="1" x14ac:dyDescent="0.2">
      <c r="A344" s="80" t="s">
        <v>136</v>
      </c>
      <c r="B344" s="72" t="s">
        <v>962</v>
      </c>
      <c r="C344" s="60" t="s">
        <v>458</v>
      </c>
      <c r="D344" s="60" t="s">
        <v>461</v>
      </c>
      <c r="E344" s="81">
        <v>1.81</v>
      </c>
      <c r="F344" s="168" t="s">
        <v>783</v>
      </c>
      <c r="G344" s="60" t="s">
        <v>471</v>
      </c>
      <c r="H344" s="60" t="s">
        <v>455</v>
      </c>
      <c r="I344" s="60" t="s">
        <v>963</v>
      </c>
      <c r="J344" s="59"/>
    </row>
    <row r="345" spans="1:10" ht="45.2" customHeight="1" x14ac:dyDescent="0.2">
      <c r="A345" s="80" t="s">
        <v>136</v>
      </c>
      <c r="B345" s="72" t="s">
        <v>137</v>
      </c>
      <c r="C345" s="60" t="s">
        <v>482</v>
      </c>
      <c r="D345" s="60" t="s">
        <v>485</v>
      </c>
      <c r="E345" s="81">
        <v>3.37</v>
      </c>
      <c r="F345" s="168" t="s">
        <v>112</v>
      </c>
      <c r="G345" s="60" t="s">
        <v>476</v>
      </c>
      <c r="H345" s="60" t="s">
        <v>455</v>
      </c>
      <c r="I345" s="60" t="s">
        <v>964</v>
      </c>
      <c r="J345" s="59"/>
    </row>
    <row r="346" spans="1:10" ht="45.2" customHeight="1" x14ac:dyDescent="0.2">
      <c r="A346" s="80" t="s">
        <v>136</v>
      </c>
      <c r="B346" s="72" t="s">
        <v>138</v>
      </c>
      <c r="C346" s="60" t="s">
        <v>482</v>
      </c>
      <c r="D346" s="60" t="s">
        <v>485</v>
      </c>
      <c r="E346" s="81">
        <v>2</v>
      </c>
      <c r="F346" s="168" t="s">
        <v>139</v>
      </c>
      <c r="G346" s="60" t="s">
        <v>496</v>
      </c>
      <c r="H346" s="60" t="s">
        <v>455</v>
      </c>
      <c r="I346" s="60" t="s">
        <v>965</v>
      </c>
      <c r="J346" s="59"/>
    </row>
    <row r="347" spans="1:10" ht="45.95" customHeight="1" x14ac:dyDescent="0.2">
      <c r="A347" s="80" t="s">
        <v>136</v>
      </c>
      <c r="B347" s="72" t="s">
        <v>263</v>
      </c>
      <c r="C347" s="60" t="s">
        <v>478</v>
      </c>
      <c r="D347" s="60" t="s">
        <v>479</v>
      </c>
      <c r="E347" s="81">
        <v>3.5</v>
      </c>
      <c r="F347" s="168" t="s">
        <v>217</v>
      </c>
      <c r="G347" s="60" t="s">
        <v>463</v>
      </c>
      <c r="H347" s="60" t="s">
        <v>455</v>
      </c>
      <c r="I347" s="60" t="s">
        <v>941</v>
      </c>
      <c r="J347" s="59"/>
    </row>
    <row r="348" spans="1:10" ht="47.45" customHeight="1" x14ac:dyDescent="0.2">
      <c r="A348" s="80" t="s">
        <v>411</v>
      </c>
      <c r="B348" s="72" t="s">
        <v>439</v>
      </c>
      <c r="C348" s="60" t="s">
        <v>762</v>
      </c>
      <c r="D348" s="60" t="s">
        <v>766</v>
      </c>
      <c r="E348" s="81">
        <v>6.9</v>
      </c>
      <c r="F348" s="168" t="s">
        <v>418</v>
      </c>
      <c r="G348" s="60" t="s">
        <v>663</v>
      </c>
      <c r="H348" s="60" t="s">
        <v>455</v>
      </c>
      <c r="I348" s="60" t="s">
        <v>932</v>
      </c>
      <c r="J348" s="59"/>
    </row>
    <row r="349" spans="1:10" ht="36.200000000000003" customHeight="1" x14ac:dyDescent="0.2">
      <c r="A349" s="80" t="s">
        <v>105</v>
      </c>
      <c r="B349" s="72" t="s">
        <v>966</v>
      </c>
      <c r="C349" s="60" t="s">
        <v>529</v>
      </c>
      <c r="D349" s="60" t="s">
        <v>492</v>
      </c>
      <c r="E349" s="81">
        <v>4.0365000000000002</v>
      </c>
      <c r="F349" s="168" t="s">
        <v>822</v>
      </c>
      <c r="G349" s="60" t="s">
        <v>476</v>
      </c>
      <c r="H349" s="60" t="s">
        <v>455</v>
      </c>
      <c r="I349" s="60" t="s">
        <v>967</v>
      </c>
      <c r="J349" s="59"/>
    </row>
    <row r="350" spans="1:10" ht="45.2" customHeight="1" x14ac:dyDescent="0.2">
      <c r="A350" s="80" t="s">
        <v>105</v>
      </c>
      <c r="B350" s="72" t="s">
        <v>108</v>
      </c>
      <c r="C350" s="60" t="s">
        <v>482</v>
      </c>
      <c r="D350" s="60" t="s">
        <v>485</v>
      </c>
      <c r="E350" s="81">
        <v>3.6949999999999998</v>
      </c>
      <c r="F350" s="168" t="s">
        <v>102</v>
      </c>
      <c r="G350" s="60" t="s">
        <v>502</v>
      </c>
      <c r="H350" s="60" t="s">
        <v>455</v>
      </c>
      <c r="I350" s="60" t="s">
        <v>968</v>
      </c>
      <c r="J350" s="59"/>
    </row>
    <row r="351" spans="1:10" ht="90.95" customHeight="1" x14ac:dyDescent="0.2">
      <c r="A351" s="80" t="s">
        <v>207</v>
      </c>
      <c r="B351" s="72" t="s">
        <v>345</v>
      </c>
      <c r="C351" s="60" t="s">
        <v>478</v>
      </c>
      <c r="D351" s="60" t="s">
        <v>479</v>
      </c>
      <c r="E351" s="81">
        <v>19.7</v>
      </c>
      <c r="F351" s="168" t="s">
        <v>217</v>
      </c>
      <c r="G351" s="60" t="s">
        <v>480</v>
      </c>
      <c r="H351" s="60" t="s">
        <v>455</v>
      </c>
      <c r="I351" s="60" t="s">
        <v>949</v>
      </c>
      <c r="J351" s="59"/>
    </row>
    <row r="352" spans="1:10" ht="36.200000000000003" customHeight="1" x14ac:dyDescent="0.2">
      <c r="A352" s="80" t="s">
        <v>207</v>
      </c>
      <c r="B352" s="72" t="s">
        <v>208</v>
      </c>
      <c r="C352" s="60" t="s">
        <v>482</v>
      </c>
      <c r="D352" s="60" t="s">
        <v>485</v>
      </c>
      <c r="E352" s="81">
        <v>19.7</v>
      </c>
      <c r="F352" s="168" t="s">
        <v>102</v>
      </c>
      <c r="G352" s="60" t="s">
        <v>471</v>
      </c>
      <c r="H352" s="60" t="s">
        <v>455</v>
      </c>
      <c r="I352" s="60" t="s">
        <v>969</v>
      </c>
      <c r="J352" s="59"/>
    </row>
    <row r="353" spans="1:10" ht="63.6" customHeight="1" x14ac:dyDescent="0.2">
      <c r="A353" s="80" t="s">
        <v>207</v>
      </c>
      <c r="B353" s="72" t="s">
        <v>970</v>
      </c>
      <c r="C353" s="60" t="s">
        <v>451</v>
      </c>
      <c r="D353" s="60" t="s">
        <v>558</v>
      </c>
      <c r="E353" s="81">
        <v>12.3431</v>
      </c>
      <c r="F353" s="168" t="s">
        <v>559</v>
      </c>
      <c r="G353" s="60" t="s">
        <v>496</v>
      </c>
      <c r="H353" s="60" t="s">
        <v>455</v>
      </c>
      <c r="I353" s="60"/>
      <c r="J353" s="59"/>
    </row>
    <row r="354" spans="1:10" ht="36.200000000000003" customHeight="1" x14ac:dyDescent="0.2">
      <c r="A354" s="80" t="s">
        <v>441</v>
      </c>
      <c r="B354" s="72" t="s">
        <v>971</v>
      </c>
      <c r="C354" s="60" t="s">
        <v>458</v>
      </c>
      <c r="D354" s="60" t="s">
        <v>461</v>
      </c>
      <c r="E354" s="81">
        <v>0</v>
      </c>
      <c r="F354" s="168" t="s">
        <v>540</v>
      </c>
      <c r="G354" s="60" t="s">
        <v>483</v>
      </c>
      <c r="H354" s="60" t="s">
        <v>455</v>
      </c>
      <c r="I354" s="60" t="s">
        <v>934</v>
      </c>
      <c r="J354" s="59"/>
    </row>
    <row r="355" spans="1:10" ht="63.6" customHeight="1" x14ac:dyDescent="0.2">
      <c r="A355" s="80" t="s">
        <v>207</v>
      </c>
      <c r="B355" s="72" t="s">
        <v>972</v>
      </c>
      <c r="C355" s="60" t="s">
        <v>451</v>
      </c>
      <c r="D355" s="60" t="s">
        <v>517</v>
      </c>
      <c r="E355" s="81">
        <v>11.308999999999999</v>
      </c>
      <c r="F355" s="168" t="s">
        <v>973</v>
      </c>
      <c r="G355" s="60" t="s">
        <v>496</v>
      </c>
      <c r="H355" s="60" t="s">
        <v>455</v>
      </c>
      <c r="I355" s="60"/>
      <c r="J355" s="59"/>
    </row>
    <row r="356" spans="1:10" ht="82.15" customHeight="1" x14ac:dyDescent="0.2">
      <c r="A356" s="80" t="s">
        <v>118</v>
      </c>
      <c r="B356" s="72" t="s">
        <v>423</v>
      </c>
      <c r="C356" s="60" t="s">
        <v>762</v>
      </c>
      <c r="D356" s="60" t="s">
        <v>766</v>
      </c>
      <c r="E356" s="81">
        <v>9.6999999999999993</v>
      </c>
      <c r="F356" s="168" t="s">
        <v>418</v>
      </c>
      <c r="G356" s="60" t="s">
        <v>463</v>
      </c>
      <c r="H356" s="60" t="s">
        <v>455</v>
      </c>
      <c r="I356" s="60" t="s">
        <v>974</v>
      </c>
      <c r="J356" s="59"/>
    </row>
    <row r="357" spans="1:10" ht="45.2" customHeight="1" x14ac:dyDescent="0.2">
      <c r="A357" s="80" t="s">
        <v>118</v>
      </c>
      <c r="B357" s="72" t="s">
        <v>975</v>
      </c>
      <c r="C357" s="60" t="s">
        <v>451</v>
      </c>
      <c r="D357" s="60" t="s">
        <v>517</v>
      </c>
      <c r="E357" s="81">
        <v>5.3164999999999996</v>
      </c>
      <c r="F357" s="168" t="s">
        <v>534</v>
      </c>
      <c r="G357" s="60" t="s">
        <v>663</v>
      </c>
      <c r="H357" s="60" t="s">
        <v>455</v>
      </c>
      <c r="I357" s="60"/>
      <c r="J357" s="59"/>
    </row>
    <row r="358" spans="1:10" ht="29.65" customHeight="1" x14ac:dyDescent="0.2">
      <c r="A358" s="80" t="s">
        <v>118</v>
      </c>
      <c r="B358" s="72" t="s">
        <v>237</v>
      </c>
      <c r="C358" s="60" t="s">
        <v>478</v>
      </c>
      <c r="D358" s="60" t="s">
        <v>479</v>
      </c>
      <c r="E358" s="81">
        <v>5</v>
      </c>
      <c r="F358" s="168" t="s">
        <v>215</v>
      </c>
      <c r="G358" s="60" t="s">
        <v>454</v>
      </c>
      <c r="H358" s="60" t="s">
        <v>455</v>
      </c>
      <c r="I358" s="60" t="s">
        <v>976</v>
      </c>
      <c r="J358" s="59"/>
    </row>
    <row r="359" spans="1:10" ht="37.700000000000003" customHeight="1" x14ac:dyDescent="0.2">
      <c r="A359" s="80" t="s">
        <v>118</v>
      </c>
      <c r="B359" s="72" t="s">
        <v>134</v>
      </c>
      <c r="C359" s="60" t="s">
        <v>977</v>
      </c>
      <c r="D359" s="60" t="s">
        <v>485</v>
      </c>
      <c r="E359" s="81">
        <v>5.9939999999999998</v>
      </c>
      <c r="F359" s="168" t="s">
        <v>102</v>
      </c>
      <c r="G359" s="60" t="s">
        <v>463</v>
      </c>
      <c r="H359" s="60" t="s">
        <v>455</v>
      </c>
      <c r="I359" s="60" t="s">
        <v>978</v>
      </c>
      <c r="J359" s="59"/>
    </row>
    <row r="360" spans="1:10" ht="45.95" customHeight="1" x14ac:dyDescent="0.2">
      <c r="A360" s="80" t="s">
        <v>118</v>
      </c>
      <c r="B360" s="72" t="s">
        <v>133</v>
      </c>
      <c r="C360" s="60" t="s">
        <v>478</v>
      </c>
      <c r="D360" s="60" t="s">
        <v>485</v>
      </c>
      <c r="E360" s="81">
        <v>4.0978000000000003</v>
      </c>
      <c r="F360" s="168" t="s">
        <v>102</v>
      </c>
      <c r="G360" s="60" t="s">
        <v>463</v>
      </c>
      <c r="H360" s="60" t="s">
        <v>455</v>
      </c>
      <c r="I360" s="60" t="s">
        <v>979</v>
      </c>
      <c r="J360" s="59"/>
    </row>
    <row r="361" spans="1:10" ht="45.2" customHeight="1" x14ac:dyDescent="0.2">
      <c r="A361" s="80" t="s">
        <v>118</v>
      </c>
      <c r="B361" s="72" t="s">
        <v>980</v>
      </c>
      <c r="C361" s="60" t="s">
        <v>458</v>
      </c>
      <c r="D361" s="60" t="s">
        <v>474</v>
      </c>
      <c r="E361" s="81">
        <v>10.312900000000001</v>
      </c>
      <c r="F361" s="168" t="s">
        <v>549</v>
      </c>
      <c r="G361" s="60" t="s">
        <v>463</v>
      </c>
      <c r="H361" s="60" t="s">
        <v>455</v>
      </c>
      <c r="I361" s="60" t="s">
        <v>981</v>
      </c>
      <c r="J361" s="59"/>
    </row>
    <row r="362" spans="1:10" ht="36.200000000000003" customHeight="1" x14ac:dyDescent="0.2">
      <c r="A362" s="80" t="s">
        <v>118</v>
      </c>
      <c r="B362" s="72" t="s">
        <v>126</v>
      </c>
      <c r="C362" s="60" t="s">
        <v>482</v>
      </c>
      <c r="D362" s="60" t="s">
        <v>485</v>
      </c>
      <c r="E362" s="81">
        <v>5.4996999999999998</v>
      </c>
      <c r="F362" s="168" t="s">
        <v>116</v>
      </c>
      <c r="G362" s="60" t="s">
        <v>494</v>
      </c>
      <c r="H362" s="60" t="s">
        <v>455</v>
      </c>
      <c r="I362" s="60" t="s">
        <v>982</v>
      </c>
      <c r="J362" s="59"/>
    </row>
    <row r="363" spans="1:10" ht="36.200000000000003" customHeight="1" x14ac:dyDescent="0.2">
      <c r="A363" s="80" t="s">
        <v>118</v>
      </c>
      <c r="B363" s="72" t="s">
        <v>382</v>
      </c>
      <c r="C363" s="60" t="s">
        <v>489</v>
      </c>
      <c r="D363" s="60" t="s">
        <v>487</v>
      </c>
      <c r="E363" s="81">
        <v>5.2</v>
      </c>
      <c r="F363" s="168" t="s">
        <v>359</v>
      </c>
      <c r="G363" s="60" t="s">
        <v>494</v>
      </c>
      <c r="H363" s="60" t="s">
        <v>455</v>
      </c>
      <c r="I363" s="60" t="s">
        <v>983</v>
      </c>
      <c r="J363" s="59"/>
    </row>
    <row r="364" spans="1:10" ht="45.95" customHeight="1" x14ac:dyDescent="0.2">
      <c r="A364" s="80" t="s">
        <v>118</v>
      </c>
      <c r="B364" s="72" t="s">
        <v>984</v>
      </c>
      <c r="C364" s="60" t="s">
        <v>451</v>
      </c>
      <c r="D364" s="60" t="s">
        <v>517</v>
      </c>
      <c r="E364" s="81">
        <v>5.3209</v>
      </c>
      <c r="F364" s="168" t="s">
        <v>973</v>
      </c>
      <c r="G364" s="60" t="s">
        <v>663</v>
      </c>
      <c r="H364" s="60" t="s">
        <v>455</v>
      </c>
      <c r="I364" s="60"/>
      <c r="J364" s="59"/>
    </row>
    <row r="365" spans="1:10" ht="47.45" customHeight="1" x14ac:dyDescent="0.2">
      <c r="A365" s="80" t="s">
        <v>118</v>
      </c>
      <c r="B365" s="72" t="s">
        <v>424</v>
      </c>
      <c r="C365" s="60" t="s">
        <v>922</v>
      </c>
      <c r="D365" s="60" t="s">
        <v>766</v>
      </c>
      <c r="E365" s="81">
        <v>13.5</v>
      </c>
      <c r="F365" s="168" t="s">
        <v>418</v>
      </c>
      <c r="G365" s="60" t="s">
        <v>750</v>
      </c>
      <c r="H365" s="60" t="s">
        <v>455</v>
      </c>
      <c r="I365" s="60" t="s">
        <v>985</v>
      </c>
      <c r="J365" s="59"/>
    </row>
    <row r="366" spans="1:10" ht="45.2" customHeight="1" x14ac:dyDescent="0.2">
      <c r="A366" s="80" t="s">
        <v>118</v>
      </c>
      <c r="B366" s="72" t="s">
        <v>238</v>
      </c>
      <c r="C366" s="60" t="s">
        <v>482</v>
      </c>
      <c r="D366" s="60" t="s">
        <v>479</v>
      </c>
      <c r="E366" s="81">
        <v>6.5720000000000001</v>
      </c>
      <c r="F366" s="168" t="s">
        <v>215</v>
      </c>
      <c r="G366" s="60" t="s">
        <v>494</v>
      </c>
      <c r="H366" s="60" t="s">
        <v>455</v>
      </c>
      <c r="I366" s="60" t="s">
        <v>986</v>
      </c>
      <c r="J366" s="59"/>
    </row>
    <row r="367" spans="1:10" ht="63.6" customHeight="1" x14ac:dyDescent="0.2">
      <c r="A367" s="80" t="s">
        <v>118</v>
      </c>
      <c r="B367" s="72" t="s">
        <v>120</v>
      </c>
      <c r="C367" s="60" t="s">
        <v>482</v>
      </c>
      <c r="D367" s="60" t="s">
        <v>485</v>
      </c>
      <c r="E367" s="81">
        <v>4.9349999999999996</v>
      </c>
      <c r="F367" s="168" t="s">
        <v>107</v>
      </c>
      <c r="G367" s="60" t="s">
        <v>663</v>
      </c>
      <c r="H367" s="60" t="s">
        <v>455</v>
      </c>
      <c r="I367" s="60" t="s">
        <v>987</v>
      </c>
      <c r="J367" s="59"/>
    </row>
    <row r="368" spans="1:10" ht="37.700000000000003" customHeight="1" x14ac:dyDescent="0.2">
      <c r="A368" s="80" t="s">
        <v>118</v>
      </c>
      <c r="B368" s="72" t="s">
        <v>425</v>
      </c>
      <c r="C368" s="60" t="s">
        <v>988</v>
      </c>
      <c r="D368" s="60" t="s">
        <v>766</v>
      </c>
      <c r="E368" s="81">
        <v>17.5</v>
      </c>
      <c r="F368" s="168" t="s">
        <v>418</v>
      </c>
      <c r="G368" s="60" t="s">
        <v>476</v>
      </c>
      <c r="H368" s="60" t="s">
        <v>455</v>
      </c>
      <c r="I368" s="60" t="s">
        <v>989</v>
      </c>
      <c r="J368" s="59"/>
    </row>
    <row r="369" spans="1:10" ht="38.450000000000003" customHeight="1" x14ac:dyDescent="0.2">
      <c r="A369" s="80" t="s">
        <v>118</v>
      </c>
      <c r="B369" s="72" t="s">
        <v>234</v>
      </c>
      <c r="C369" s="60" t="s">
        <v>977</v>
      </c>
      <c r="D369" s="60" t="s">
        <v>479</v>
      </c>
      <c r="E369" s="81">
        <v>4.7778099999999997</v>
      </c>
      <c r="F369" s="168" t="s">
        <v>213</v>
      </c>
      <c r="G369" s="60" t="s">
        <v>476</v>
      </c>
      <c r="H369" s="60" t="s">
        <v>455</v>
      </c>
      <c r="I369" s="60" t="s">
        <v>809</v>
      </c>
      <c r="J369" s="59"/>
    </row>
    <row r="370" spans="1:10" ht="54.75" customHeight="1" x14ac:dyDescent="0.2">
      <c r="A370" s="80" t="s">
        <v>118</v>
      </c>
      <c r="B370" s="72" t="s">
        <v>121</v>
      </c>
      <c r="C370" s="60" t="s">
        <v>482</v>
      </c>
      <c r="D370" s="60" t="s">
        <v>485</v>
      </c>
      <c r="E370" s="81">
        <v>6.1132400000000002</v>
      </c>
      <c r="F370" s="168" t="s">
        <v>107</v>
      </c>
      <c r="G370" s="60" t="s">
        <v>496</v>
      </c>
      <c r="H370" s="60" t="s">
        <v>455</v>
      </c>
      <c r="I370" s="60" t="s">
        <v>990</v>
      </c>
      <c r="J370" s="59"/>
    </row>
    <row r="371" spans="1:10" ht="45.2" customHeight="1" x14ac:dyDescent="0.2">
      <c r="A371" s="80" t="s">
        <v>118</v>
      </c>
      <c r="B371" s="72" t="s">
        <v>130</v>
      </c>
      <c r="C371" s="60" t="s">
        <v>482</v>
      </c>
      <c r="D371" s="60" t="s">
        <v>485</v>
      </c>
      <c r="E371" s="81">
        <v>6.2</v>
      </c>
      <c r="F371" s="168" t="s">
        <v>128</v>
      </c>
      <c r="G371" s="60" t="s">
        <v>494</v>
      </c>
      <c r="H371" s="60" t="s">
        <v>455</v>
      </c>
      <c r="I371" s="60" t="s">
        <v>991</v>
      </c>
      <c r="J371" s="59"/>
    </row>
    <row r="372" spans="1:10" ht="36.200000000000003" customHeight="1" x14ac:dyDescent="0.2">
      <c r="A372" s="80" t="s">
        <v>118</v>
      </c>
      <c r="B372" s="72" t="s">
        <v>992</v>
      </c>
      <c r="C372" s="60" t="s">
        <v>458</v>
      </c>
      <c r="D372" s="60" t="s">
        <v>452</v>
      </c>
      <c r="E372" s="81">
        <v>7.1308999999999996</v>
      </c>
      <c r="F372" s="168" t="s">
        <v>628</v>
      </c>
      <c r="G372" s="60" t="s">
        <v>494</v>
      </c>
      <c r="H372" s="60" t="s">
        <v>455</v>
      </c>
      <c r="I372" s="60" t="s">
        <v>993</v>
      </c>
      <c r="J372" s="59"/>
    </row>
    <row r="373" spans="1:10" ht="29.65" customHeight="1" x14ac:dyDescent="0.2">
      <c r="A373" s="80" t="s">
        <v>118</v>
      </c>
      <c r="B373" s="72" t="s">
        <v>994</v>
      </c>
      <c r="C373" s="60" t="s">
        <v>458</v>
      </c>
      <c r="D373" s="60" t="s">
        <v>461</v>
      </c>
      <c r="E373" s="81">
        <v>8.952</v>
      </c>
      <c r="F373" s="168" t="s">
        <v>783</v>
      </c>
      <c r="G373" s="60" t="s">
        <v>471</v>
      </c>
      <c r="H373" s="60" t="s">
        <v>455</v>
      </c>
      <c r="I373" s="60" t="s">
        <v>995</v>
      </c>
      <c r="J373" s="59"/>
    </row>
    <row r="374" spans="1:10" ht="62.85" customHeight="1" x14ac:dyDescent="0.2">
      <c r="A374" s="80" t="s">
        <v>118</v>
      </c>
      <c r="B374" s="72" t="s">
        <v>417</v>
      </c>
      <c r="C374" s="60" t="s">
        <v>922</v>
      </c>
      <c r="D374" s="60" t="s">
        <v>766</v>
      </c>
      <c r="E374" s="81">
        <v>3.9</v>
      </c>
      <c r="F374" s="168" t="s">
        <v>418</v>
      </c>
      <c r="G374" s="60" t="s">
        <v>463</v>
      </c>
      <c r="H374" s="60" t="s">
        <v>455</v>
      </c>
      <c r="I374" s="60" t="s">
        <v>996</v>
      </c>
      <c r="J374" s="59"/>
    </row>
    <row r="375" spans="1:10" ht="36.950000000000003" customHeight="1" x14ac:dyDescent="0.2">
      <c r="A375" s="80" t="s">
        <v>118</v>
      </c>
      <c r="B375" s="72" t="s">
        <v>997</v>
      </c>
      <c r="C375" s="60" t="s">
        <v>451</v>
      </c>
      <c r="D375" s="60" t="s">
        <v>507</v>
      </c>
      <c r="E375" s="81">
        <v>5.0930999999999997</v>
      </c>
      <c r="F375" s="168" t="s">
        <v>605</v>
      </c>
      <c r="G375" s="60" t="s">
        <v>494</v>
      </c>
      <c r="H375" s="60" t="s">
        <v>455</v>
      </c>
      <c r="I375" s="60"/>
      <c r="J375" s="59"/>
    </row>
    <row r="376" spans="1:10" ht="45.2" customHeight="1" x14ac:dyDescent="0.2">
      <c r="A376" s="80" t="s">
        <v>118</v>
      </c>
      <c r="B376" s="72" t="s">
        <v>998</v>
      </c>
      <c r="C376" s="60" t="s">
        <v>451</v>
      </c>
      <c r="D376" s="60" t="s">
        <v>517</v>
      </c>
      <c r="E376" s="81">
        <v>5.1371000000000002</v>
      </c>
      <c r="F376" s="168" t="s">
        <v>607</v>
      </c>
      <c r="G376" s="60" t="s">
        <v>494</v>
      </c>
      <c r="H376" s="60" t="s">
        <v>455</v>
      </c>
      <c r="I376" s="60" t="s">
        <v>999</v>
      </c>
      <c r="J376" s="59"/>
    </row>
    <row r="377" spans="1:10" ht="28.9" customHeight="1" x14ac:dyDescent="0.2">
      <c r="A377" s="80" t="s">
        <v>118</v>
      </c>
      <c r="B377" s="72" t="s">
        <v>1000</v>
      </c>
      <c r="C377" s="60" t="s">
        <v>451</v>
      </c>
      <c r="D377" s="60" t="s">
        <v>517</v>
      </c>
      <c r="E377" s="81">
        <v>13.0664</v>
      </c>
      <c r="F377" s="168" t="s">
        <v>520</v>
      </c>
      <c r="G377" s="60" t="s">
        <v>471</v>
      </c>
      <c r="H377" s="60" t="s">
        <v>455</v>
      </c>
      <c r="I377" s="60"/>
      <c r="J377" s="59"/>
    </row>
    <row r="378" spans="1:10" ht="45.95" customHeight="1" x14ac:dyDescent="0.2">
      <c r="A378" s="80" t="s">
        <v>118</v>
      </c>
      <c r="B378" s="72" t="s">
        <v>1001</v>
      </c>
      <c r="C378" s="60" t="s">
        <v>458</v>
      </c>
      <c r="D378" s="60" t="s">
        <v>452</v>
      </c>
      <c r="E378" s="81">
        <v>6.4089999999999998</v>
      </c>
      <c r="F378" s="168" t="s">
        <v>470</v>
      </c>
      <c r="G378" s="60" t="s">
        <v>496</v>
      </c>
      <c r="H378" s="60" t="s">
        <v>455</v>
      </c>
      <c r="I378" s="60" t="s">
        <v>1002</v>
      </c>
      <c r="J378" s="59"/>
    </row>
    <row r="379" spans="1:10" ht="36.200000000000003" customHeight="1" x14ac:dyDescent="0.2">
      <c r="A379" s="80" t="s">
        <v>118</v>
      </c>
      <c r="B379" s="72" t="s">
        <v>1003</v>
      </c>
      <c r="C379" s="60" t="s">
        <v>451</v>
      </c>
      <c r="D379" s="60" t="s">
        <v>461</v>
      </c>
      <c r="E379" s="81">
        <v>11.851000000000001</v>
      </c>
      <c r="F379" s="168" t="s">
        <v>947</v>
      </c>
      <c r="G379" s="60" t="s">
        <v>494</v>
      </c>
      <c r="H379" s="60" t="s">
        <v>455</v>
      </c>
      <c r="I379" s="60" t="s">
        <v>1004</v>
      </c>
      <c r="J379" s="59"/>
    </row>
    <row r="380" spans="1:10" ht="54.75" customHeight="1" x14ac:dyDescent="0.2">
      <c r="A380" s="80" t="s">
        <v>118</v>
      </c>
      <c r="B380" s="72" t="s">
        <v>239</v>
      </c>
      <c r="C380" s="60" t="s">
        <v>977</v>
      </c>
      <c r="D380" s="60" t="s">
        <v>479</v>
      </c>
      <c r="E380" s="81">
        <v>8.92</v>
      </c>
      <c r="F380" s="168" t="s">
        <v>215</v>
      </c>
      <c r="G380" s="60" t="s">
        <v>483</v>
      </c>
      <c r="H380" s="60" t="s">
        <v>455</v>
      </c>
      <c r="I380" s="60" t="s">
        <v>1005</v>
      </c>
      <c r="J380" s="59"/>
    </row>
    <row r="381" spans="1:10" ht="36.200000000000003" customHeight="1" x14ac:dyDescent="0.2">
      <c r="A381" s="80" t="s">
        <v>118</v>
      </c>
      <c r="B381" s="72" t="s">
        <v>1006</v>
      </c>
      <c r="C381" s="60" t="s">
        <v>458</v>
      </c>
      <c r="D381" s="60" t="s">
        <v>461</v>
      </c>
      <c r="E381" s="81">
        <v>13.788399999999999</v>
      </c>
      <c r="F381" s="168" t="s">
        <v>947</v>
      </c>
      <c r="G381" s="60" t="s">
        <v>483</v>
      </c>
      <c r="H381" s="60" t="s">
        <v>455</v>
      </c>
      <c r="I381" s="60" t="s">
        <v>948</v>
      </c>
      <c r="J381" s="59"/>
    </row>
    <row r="382" spans="1:10" ht="36.200000000000003" customHeight="1" x14ac:dyDescent="0.2">
      <c r="A382" s="80" t="s">
        <v>118</v>
      </c>
      <c r="B382" s="72" t="s">
        <v>364</v>
      </c>
      <c r="C382" s="60" t="s">
        <v>478</v>
      </c>
      <c r="D382" s="60" t="s">
        <v>487</v>
      </c>
      <c r="E382" s="81">
        <v>7.15</v>
      </c>
      <c r="F382" s="168" t="s">
        <v>362</v>
      </c>
      <c r="G382" s="60" t="s">
        <v>494</v>
      </c>
      <c r="H382" s="60" t="s">
        <v>455</v>
      </c>
      <c r="I382" s="60" t="s">
        <v>1007</v>
      </c>
      <c r="J382" s="59"/>
    </row>
    <row r="383" spans="1:10" ht="45.95" customHeight="1" x14ac:dyDescent="0.2">
      <c r="A383" s="80" t="s">
        <v>118</v>
      </c>
      <c r="B383" s="72" t="s">
        <v>129</v>
      </c>
      <c r="C383" s="60" t="s">
        <v>482</v>
      </c>
      <c r="D383" s="60" t="s">
        <v>485</v>
      </c>
      <c r="E383" s="81">
        <v>9.5</v>
      </c>
      <c r="F383" s="168" t="s">
        <v>128</v>
      </c>
      <c r="G383" s="60" t="s">
        <v>463</v>
      </c>
      <c r="H383" s="60" t="s">
        <v>455</v>
      </c>
      <c r="I383" s="60" t="s">
        <v>917</v>
      </c>
      <c r="J383" s="59"/>
    </row>
    <row r="384" spans="1:10" ht="45.2" customHeight="1" x14ac:dyDescent="0.2">
      <c r="A384" s="80" t="s">
        <v>118</v>
      </c>
      <c r="B384" s="72" t="s">
        <v>241</v>
      </c>
      <c r="C384" s="60" t="s">
        <v>478</v>
      </c>
      <c r="D384" s="60" t="s">
        <v>479</v>
      </c>
      <c r="E384" s="81">
        <v>5.2</v>
      </c>
      <c r="F384" s="168" t="s">
        <v>242</v>
      </c>
      <c r="G384" s="60" t="s">
        <v>471</v>
      </c>
      <c r="H384" s="60" t="s">
        <v>455</v>
      </c>
      <c r="I384" s="60" t="s">
        <v>1008</v>
      </c>
      <c r="J384" s="59"/>
    </row>
    <row r="385" spans="1:10" ht="45.2" customHeight="1" x14ac:dyDescent="0.2">
      <c r="A385" s="80" t="s">
        <v>118</v>
      </c>
      <c r="B385" s="72" t="s">
        <v>1009</v>
      </c>
      <c r="C385" s="60" t="s">
        <v>458</v>
      </c>
      <c r="D385" s="60" t="s">
        <v>474</v>
      </c>
      <c r="E385" s="81">
        <v>9.4391999999999996</v>
      </c>
      <c r="F385" s="168" t="s">
        <v>591</v>
      </c>
      <c r="G385" s="60" t="s">
        <v>494</v>
      </c>
      <c r="H385" s="60" t="s">
        <v>455</v>
      </c>
      <c r="I385" s="60" t="s">
        <v>1010</v>
      </c>
      <c r="J385" s="59"/>
    </row>
    <row r="386" spans="1:10" ht="54.75" customHeight="1" x14ac:dyDescent="0.2">
      <c r="A386" s="80" t="s">
        <v>118</v>
      </c>
      <c r="B386" s="72" t="s">
        <v>254</v>
      </c>
      <c r="C386" s="60" t="s">
        <v>762</v>
      </c>
      <c r="D386" s="60" t="s">
        <v>479</v>
      </c>
      <c r="E386" s="81">
        <v>12.5</v>
      </c>
      <c r="F386" s="168" t="s">
        <v>244</v>
      </c>
      <c r="G386" s="60" t="s">
        <v>480</v>
      </c>
      <c r="H386" s="60" t="s">
        <v>455</v>
      </c>
      <c r="I386" s="60" t="s">
        <v>1011</v>
      </c>
      <c r="J386" s="59"/>
    </row>
    <row r="387" spans="1:10" ht="36.200000000000003" customHeight="1" x14ac:dyDescent="0.2">
      <c r="A387" s="80" t="s">
        <v>118</v>
      </c>
      <c r="B387" s="72" t="s">
        <v>127</v>
      </c>
      <c r="C387" s="60" t="s">
        <v>482</v>
      </c>
      <c r="D387" s="60" t="s">
        <v>485</v>
      </c>
      <c r="E387" s="81">
        <v>24.8857</v>
      </c>
      <c r="F387" s="168" t="s">
        <v>128</v>
      </c>
      <c r="G387" s="60" t="s">
        <v>463</v>
      </c>
      <c r="H387" s="60" t="s">
        <v>455</v>
      </c>
      <c r="I387" s="60" t="s">
        <v>1012</v>
      </c>
      <c r="J387" s="59"/>
    </row>
    <row r="388" spans="1:10" ht="36.200000000000003" customHeight="1" x14ac:dyDescent="0.2">
      <c r="A388" s="80" t="s">
        <v>118</v>
      </c>
      <c r="B388" s="72" t="s">
        <v>131</v>
      </c>
      <c r="C388" s="60" t="s">
        <v>482</v>
      </c>
      <c r="D388" s="60" t="s">
        <v>485</v>
      </c>
      <c r="E388" s="81">
        <v>7.2309999999999999</v>
      </c>
      <c r="F388" s="168" t="s">
        <v>128</v>
      </c>
      <c r="G388" s="60" t="s">
        <v>663</v>
      </c>
      <c r="H388" s="60" t="s">
        <v>455</v>
      </c>
      <c r="I388" s="60" t="s">
        <v>1013</v>
      </c>
      <c r="J388" s="59"/>
    </row>
    <row r="389" spans="1:10" ht="45.95" customHeight="1" x14ac:dyDescent="0.2">
      <c r="A389" s="80" t="s">
        <v>118</v>
      </c>
      <c r="B389" s="72" t="s">
        <v>1014</v>
      </c>
      <c r="C389" s="60" t="s">
        <v>458</v>
      </c>
      <c r="D389" s="60" t="s">
        <v>507</v>
      </c>
      <c r="E389" s="81">
        <v>5.6212</v>
      </c>
      <c r="F389" s="168" t="s">
        <v>632</v>
      </c>
      <c r="G389" s="60" t="s">
        <v>483</v>
      </c>
      <c r="H389" s="60" t="s">
        <v>455</v>
      </c>
      <c r="I389" s="60"/>
      <c r="J389" s="59"/>
    </row>
    <row r="390" spans="1:10" ht="28.9" customHeight="1" x14ac:dyDescent="0.2">
      <c r="A390" s="80" t="s">
        <v>118</v>
      </c>
      <c r="B390" s="72" t="s">
        <v>245</v>
      </c>
      <c r="C390" s="60" t="s">
        <v>478</v>
      </c>
      <c r="D390" s="60" t="s">
        <v>479</v>
      </c>
      <c r="E390" s="81">
        <v>17.25</v>
      </c>
      <c r="F390" s="168" t="s">
        <v>244</v>
      </c>
      <c r="G390" s="60" t="s">
        <v>476</v>
      </c>
      <c r="H390" s="60" t="s">
        <v>455</v>
      </c>
      <c r="I390" s="60" t="s">
        <v>1015</v>
      </c>
      <c r="J390" s="59"/>
    </row>
    <row r="391" spans="1:10" ht="36.200000000000003" customHeight="1" x14ac:dyDescent="0.2">
      <c r="A391" s="80" t="s">
        <v>118</v>
      </c>
      <c r="B391" s="72" t="s">
        <v>247</v>
      </c>
      <c r="C391" s="60" t="s">
        <v>478</v>
      </c>
      <c r="D391" s="60" t="s">
        <v>479</v>
      </c>
      <c r="E391" s="81">
        <v>5.25</v>
      </c>
      <c r="F391" s="168" t="s">
        <v>244</v>
      </c>
      <c r="G391" s="60" t="s">
        <v>476</v>
      </c>
      <c r="H391" s="60" t="s">
        <v>455</v>
      </c>
      <c r="I391" s="60" t="s">
        <v>1016</v>
      </c>
      <c r="J391" s="59"/>
    </row>
    <row r="392" spans="1:10" ht="36.950000000000003" customHeight="1" x14ac:dyDescent="0.2">
      <c r="A392" s="80" t="s">
        <v>118</v>
      </c>
      <c r="B392" s="72" t="s">
        <v>1017</v>
      </c>
      <c r="C392" s="60" t="s">
        <v>458</v>
      </c>
      <c r="D392" s="60" t="s">
        <v>461</v>
      </c>
      <c r="E392" s="81">
        <v>9.7323000000000004</v>
      </c>
      <c r="F392" s="168" t="s">
        <v>756</v>
      </c>
      <c r="G392" s="60" t="s">
        <v>538</v>
      </c>
      <c r="H392" s="60" t="s">
        <v>455</v>
      </c>
      <c r="I392" s="60" t="s">
        <v>1018</v>
      </c>
      <c r="J392" s="59"/>
    </row>
    <row r="393" spans="1:10" ht="46.7" customHeight="1" x14ac:dyDescent="0.2">
      <c r="A393" s="80" t="s">
        <v>118</v>
      </c>
      <c r="B393" s="72" t="s">
        <v>427</v>
      </c>
      <c r="C393" s="60" t="s">
        <v>762</v>
      </c>
      <c r="D393" s="60" t="s">
        <v>766</v>
      </c>
      <c r="E393" s="81">
        <v>5.48</v>
      </c>
      <c r="F393" s="168" t="s">
        <v>418</v>
      </c>
      <c r="G393" s="60" t="s">
        <v>494</v>
      </c>
      <c r="H393" s="60" t="s">
        <v>455</v>
      </c>
      <c r="I393" s="60" t="s">
        <v>1019</v>
      </c>
      <c r="J393" s="59"/>
    </row>
    <row r="394" spans="1:10" ht="36.950000000000003" customHeight="1" x14ac:dyDescent="0.2">
      <c r="A394" s="80" t="s">
        <v>118</v>
      </c>
      <c r="B394" s="72" t="s">
        <v>1020</v>
      </c>
      <c r="C394" s="60" t="s">
        <v>451</v>
      </c>
      <c r="D394" s="60" t="s">
        <v>517</v>
      </c>
      <c r="E394" s="81">
        <v>4.8673000000000002</v>
      </c>
      <c r="F394" s="168" t="s">
        <v>973</v>
      </c>
      <c r="G394" s="60" t="s">
        <v>496</v>
      </c>
      <c r="H394" s="60" t="s">
        <v>455</v>
      </c>
      <c r="I394" s="60"/>
      <c r="J394" s="59"/>
    </row>
    <row r="395" spans="1:10" ht="36.200000000000003" customHeight="1" x14ac:dyDescent="0.2">
      <c r="A395" s="80" t="s">
        <v>118</v>
      </c>
      <c r="B395" s="72" t="s">
        <v>1021</v>
      </c>
      <c r="C395" s="60" t="s">
        <v>451</v>
      </c>
      <c r="D395" s="60" t="s">
        <v>517</v>
      </c>
      <c r="E395" s="81">
        <v>5.8304999999999998</v>
      </c>
      <c r="F395" s="168" t="s">
        <v>561</v>
      </c>
      <c r="G395" s="60" t="s">
        <v>496</v>
      </c>
      <c r="H395" s="60" t="s">
        <v>455</v>
      </c>
      <c r="I395" s="60"/>
      <c r="J395" s="59"/>
    </row>
    <row r="396" spans="1:10" ht="63.6" customHeight="1" x14ac:dyDescent="0.2">
      <c r="A396" s="80" t="s">
        <v>118</v>
      </c>
      <c r="B396" s="72" t="s">
        <v>132</v>
      </c>
      <c r="C396" s="60" t="s">
        <v>482</v>
      </c>
      <c r="D396" s="60" t="s">
        <v>485</v>
      </c>
      <c r="E396" s="81">
        <v>5.6925600000000003</v>
      </c>
      <c r="F396" s="168" t="s">
        <v>102</v>
      </c>
      <c r="G396" s="60" t="s">
        <v>496</v>
      </c>
      <c r="H396" s="60" t="s">
        <v>455</v>
      </c>
      <c r="I396" s="60" t="s">
        <v>1022</v>
      </c>
      <c r="J396" s="59"/>
    </row>
    <row r="397" spans="1:10" ht="37.700000000000003" customHeight="1" x14ac:dyDescent="0.2">
      <c r="A397" s="80" t="s">
        <v>118</v>
      </c>
      <c r="B397" s="72" t="s">
        <v>229</v>
      </c>
      <c r="C397" s="60" t="s">
        <v>977</v>
      </c>
      <c r="D397" s="60" t="s">
        <v>479</v>
      </c>
      <c r="E397" s="81">
        <v>6.1040000000000001</v>
      </c>
      <c r="F397" s="168" t="s">
        <v>230</v>
      </c>
      <c r="G397" s="60" t="s">
        <v>496</v>
      </c>
      <c r="H397" s="60" t="s">
        <v>455</v>
      </c>
      <c r="I397" s="60" t="s">
        <v>1023</v>
      </c>
      <c r="J397" s="59"/>
    </row>
    <row r="398" spans="1:10" ht="45.95" customHeight="1" x14ac:dyDescent="0.2">
      <c r="A398" s="80" t="s">
        <v>118</v>
      </c>
      <c r="B398" s="72" t="s">
        <v>363</v>
      </c>
      <c r="C398" s="60" t="s">
        <v>478</v>
      </c>
      <c r="D398" s="60" t="s">
        <v>487</v>
      </c>
      <c r="E398" s="81">
        <v>3.9</v>
      </c>
      <c r="F398" s="168" t="s">
        <v>362</v>
      </c>
      <c r="G398" s="60" t="s">
        <v>454</v>
      </c>
      <c r="H398" s="60" t="s">
        <v>455</v>
      </c>
      <c r="I398" s="60" t="s">
        <v>1024</v>
      </c>
      <c r="J398" s="59"/>
    </row>
    <row r="399" spans="1:10" ht="46.7" customHeight="1" x14ac:dyDescent="0.2">
      <c r="A399" s="80" t="s">
        <v>118</v>
      </c>
      <c r="B399" s="72" t="s">
        <v>381</v>
      </c>
      <c r="C399" s="60" t="s">
        <v>762</v>
      </c>
      <c r="D399" s="60" t="s">
        <v>487</v>
      </c>
      <c r="E399" s="81">
        <v>5.2</v>
      </c>
      <c r="F399" s="168" t="s">
        <v>359</v>
      </c>
      <c r="G399" s="60" t="s">
        <v>663</v>
      </c>
      <c r="H399" s="60" t="s">
        <v>455</v>
      </c>
      <c r="I399" s="60" t="s">
        <v>769</v>
      </c>
      <c r="J399" s="59"/>
    </row>
    <row r="400" spans="1:10" ht="45.95" customHeight="1" x14ac:dyDescent="0.2">
      <c r="A400" s="80" t="s">
        <v>118</v>
      </c>
      <c r="B400" s="72" t="s">
        <v>236</v>
      </c>
      <c r="C400" s="60" t="s">
        <v>478</v>
      </c>
      <c r="D400" s="60" t="s">
        <v>479</v>
      </c>
      <c r="E400" s="81">
        <v>3.9</v>
      </c>
      <c r="F400" s="168" t="s">
        <v>215</v>
      </c>
      <c r="G400" s="60" t="s">
        <v>538</v>
      </c>
      <c r="H400" s="60" t="s">
        <v>455</v>
      </c>
      <c r="I400" s="60" t="s">
        <v>1025</v>
      </c>
      <c r="J400" s="59"/>
    </row>
    <row r="401" spans="1:10" ht="47.45" customHeight="1" x14ac:dyDescent="0.2">
      <c r="A401" s="80" t="s">
        <v>118</v>
      </c>
      <c r="B401" s="72" t="s">
        <v>379</v>
      </c>
      <c r="C401" s="60" t="s">
        <v>762</v>
      </c>
      <c r="D401" s="60" t="s">
        <v>487</v>
      </c>
      <c r="E401" s="81">
        <v>10.73</v>
      </c>
      <c r="F401" s="168" t="s">
        <v>359</v>
      </c>
      <c r="G401" s="60" t="s">
        <v>480</v>
      </c>
      <c r="H401" s="60" t="s">
        <v>455</v>
      </c>
      <c r="I401" s="60" t="s">
        <v>1026</v>
      </c>
      <c r="J401" s="59"/>
    </row>
    <row r="402" spans="1:10" ht="36.200000000000003" customHeight="1" x14ac:dyDescent="0.2">
      <c r="A402" s="80" t="s">
        <v>118</v>
      </c>
      <c r="B402" s="72" t="s">
        <v>1027</v>
      </c>
      <c r="C402" s="60" t="s">
        <v>458</v>
      </c>
      <c r="D402" s="60" t="s">
        <v>474</v>
      </c>
      <c r="E402" s="81">
        <v>5.056</v>
      </c>
      <c r="F402" s="168" t="s">
        <v>673</v>
      </c>
      <c r="G402" s="60" t="s">
        <v>480</v>
      </c>
      <c r="H402" s="60" t="s">
        <v>455</v>
      </c>
      <c r="I402" s="60" t="s">
        <v>1028</v>
      </c>
      <c r="J402" s="59"/>
    </row>
    <row r="403" spans="1:10" ht="36.200000000000003" customHeight="1" x14ac:dyDescent="0.2">
      <c r="A403" s="80" t="s">
        <v>118</v>
      </c>
      <c r="B403" s="72" t="s">
        <v>125</v>
      </c>
      <c r="C403" s="60" t="s">
        <v>482</v>
      </c>
      <c r="D403" s="60" t="s">
        <v>485</v>
      </c>
      <c r="E403" s="81">
        <v>16.422599999999999</v>
      </c>
      <c r="F403" s="168" t="s">
        <v>116</v>
      </c>
      <c r="G403" s="60" t="s">
        <v>483</v>
      </c>
      <c r="H403" s="60" t="s">
        <v>455</v>
      </c>
      <c r="I403" s="60" t="s">
        <v>982</v>
      </c>
      <c r="J403" s="59"/>
    </row>
    <row r="404" spans="1:10" ht="45.2" customHeight="1" x14ac:dyDescent="0.2">
      <c r="A404" s="80" t="s">
        <v>118</v>
      </c>
      <c r="B404" s="72" t="s">
        <v>1029</v>
      </c>
      <c r="C404" s="60" t="s">
        <v>451</v>
      </c>
      <c r="D404" s="60" t="s">
        <v>474</v>
      </c>
      <c r="E404" s="81">
        <v>4.7321</v>
      </c>
      <c r="F404" s="168" t="s">
        <v>888</v>
      </c>
      <c r="G404" s="60" t="s">
        <v>480</v>
      </c>
      <c r="H404" s="60" t="s">
        <v>455</v>
      </c>
      <c r="I404" s="60" t="s">
        <v>1030</v>
      </c>
      <c r="J404" s="59"/>
    </row>
    <row r="405" spans="1:10" ht="36.950000000000003" customHeight="1" x14ac:dyDescent="0.2">
      <c r="A405" s="80" t="s">
        <v>118</v>
      </c>
      <c r="B405" s="72" t="s">
        <v>1031</v>
      </c>
      <c r="C405" s="60" t="s">
        <v>451</v>
      </c>
      <c r="D405" s="60" t="s">
        <v>517</v>
      </c>
      <c r="E405" s="81">
        <v>11.4613</v>
      </c>
      <c r="F405" s="168" t="s">
        <v>530</v>
      </c>
      <c r="G405" s="60" t="s">
        <v>496</v>
      </c>
      <c r="H405" s="60" t="s">
        <v>455</v>
      </c>
      <c r="I405" s="60"/>
      <c r="J405" s="59"/>
    </row>
    <row r="406" spans="1:10" ht="36.200000000000003" customHeight="1" x14ac:dyDescent="0.2">
      <c r="A406" s="80" t="s">
        <v>118</v>
      </c>
      <c r="B406" s="72" t="s">
        <v>1032</v>
      </c>
      <c r="C406" s="60" t="s">
        <v>451</v>
      </c>
      <c r="D406" s="60" t="s">
        <v>474</v>
      </c>
      <c r="E406" s="81">
        <v>8.6923999999999992</v>
      </c>
      <c r="F406" s="168" t="s">
        <v>743</v>
      </c>
      <c r="G406" s="60" t="s">
        <v>496</v>
      </c>
      <c r="H406" s="60" t="s">
        <v>455</v>
      </c>
      <c r="I406" s="60" t="s">
        <v>1033</v>
      </c>
      <c r="J406" s="59"/>
    </row>
    <row r="407" spans="1:10" ht="36.200000000000003" customHeight="1" x14ac:dyDescent="0.2">
      <c r="A407" s="80" t="s">
        <v>118</v>
      </c>
      <c r="B407" s="72" t="s">
        <v>1034</v>
      </c>
      <c r="C407" s="60" t="s">
        <v>458</v>
      </c>
      <c r="D407" s="60" t="s">
        <v>474</v>
      </c>
      <c r="E407" s="81">
        <v>16.916899999999998</v>
      </c>
      <c r="F407" s="168" t="s">
        <v>743</v>
      </c>
      <c r="G407" s="60" t="s">
        <v>496</v>
      </c>
      <c r="H407" s="60" t="s">
        <v>455</v>
      </c>
      <c r="I407" s="60" t="s">
        <v>1035</v>
      </c>
      <c r="J407" s="59"/>
    </row>
    <row r="408" spans="1:10" ht="36.200000000000003" customHeight="1" x14ac:dyDescent="0.2">
      <c r="A408" s="80" t="s">
        <v>118</v>
      </c>
      <c r="B408" s="72" t="s">
        <v>1036</v>
      </c>
      <c r="C408" s="60" t="s">
        <v>458</v>
      </c>
      <c r="D408" s="60" t="s">
        <v>452</v>
      </c>
      <c r="E408" s="81">
        <v>13.469900000000001</v>
      </c>
      <c r="F408" s="168" t="s">
        <v>876</v>
      </c>
      <c r="G408" s="60" t="s">
        <v>463</v>
      </c>
      <c r="H408" s="60" t="s">
        <v>455</v>
      </c>
      <c r="I408" s="60" t="s">
        <v>877</v>
      </c>
      <c r="J408" s="59"/>
    </row>
    <row r="409" spans="1:10" ht="36.950000000000003" customHeight="1" x14ac:dyDescent="0.2">
      <c r="A409" s="80" t="s">
        <v>118</v>
      </c>
      <c r="B409" s="72" t="s">
        <v>361</v>
      </c>
      <c r="C409" s="60" t="s">
        <v>478</v>
      </c>
      <c r="D409" s="60" t="s">
        <v>487</v>
      </c>
      <c r="E409" s="81">
        <v>7.2</v>
      </c>
      <c r="F409" s="168" t="s">
        <v>362</v>
      </c>
      <c r="G409" s="60" t="s">
        <v>463</v>
      </c>
      <c r="H409" s="60" t="s">
        <v>455</v>
      </c>
      <c r="I409" s="60" t="s">
        <v>1037</v>
      </c>
      <c r="J409" s="59"/>
    </row>
    <row r="410" spans="1:10" ht="54" customHeight="1" x14ac:dyDescent="0.2">
      <c r="A410" s="80" t="s">
        <v>118</v>
      </c>
      <c r="B410" s="72" t="s">
        <v>122</v>
      </c>
      <c r="C410" s="60" t="s">
        <v>482</v>
      </c>
      <c r="D410" s="60" t="s">
        <v>485</v>
      </c>
      <c r="E410" s="81">
        <v>6.1799299999999997</v>
      </c>
      <c r="F410" s="168" t="s">
        <v>107</v>
      </c>
      <c r="G410" s="60" t="s">
        <v>471</v>
      </c>
      <c r="H410" s="60" t="s">
        <v>455</v>
      </c>
      <c r="I410" s="60" t="s">
        <v>990</v>
      </c>
      <c r="J410" s="59"/>
    </row>
    <row r="411" spans="1:10" ht="45.95" customHeight="1" x14ac:dyDescent="0.2">
      <c r="A411" s="80" t="s">
        <v>118</v>
      </c>
      <c r="B411" s="72" t="s">
        <v>1038</v>
      </c>
      <c r="C411" s="60" t="s">
        <v>451</v>
      </c>
      <c r="D411" s="60" t="s">
        <v>517</v>
      </c>
      <c r="E411" s="81">
        <v>12.531499999999999</v>
      </c>
      <c r="F411" s="168" t="s">
        <v>520</v>
      </c>
      <c r="G411" s="60" t="s">
        <v>483</v>
      </c>
      <c r="H411" s="60" t="s">
        <v>455</v>
      </c>
      <c r="I411" s="60"/>
      <c r="J411" s="59"/>
    </row>
    <row r="412" spans="1:10" ht="28.9" customHeight="1" x14ac:dyDescent="0.2">
      <c r="A412" s="80" t="s">
        <v>118</v>
      </c>
      <c r="B412" s="72" t="s">
        <v>1039</v>
      </c>
      <c r="C412" s="60" t="s">
        <v>451</v>
      </c>
      <c r="D412" s="60" t="s">
        <v>507</v>
      </c>
      <c r="E412" s="81">
        <v>8.9565999999999999</v>
      </c>
      <c r="F412" s="168" t="s">
        <v>605</v>
      </c>
      <c r="G412" s="60" t="s">
        <v>476</v>
      </c>
      <c r="H412" s="60" t="s">
        <v>455</v>
      </c>
      <c r="I412" s="60"/>
      <c r="J412" s="59"/>
    </row>
    <row r="413" spans="1:10" ht="54.75" customHeight="1" x14ac:dyDescent="0.2">
      <c r="A413" s="80" t="s">
        <v>118</v>
      </c>
      <c r="B413" s="72" t="s">
        <v>1040</v>
      </c>
      <c r="C413" s="60" t="s">
        <v>451</v>
      </c>
      <c r="D413" s="60" t="s">
        <v>517</v>
      </c>
      <c r="E413" s="81">
        <v>5.0693999999999999</v>
      </c>
      <c r="F413" s="168" t="s">
        <v>520</v>
      </c>
      <c r="G413" s="60" t="s">
        <v>476</v>
      </c>
      <c r="H413" s="60" t="s">
        <v>455</v>
      </c>
      <c r="I413" s="60"/>
      <c r="J413" s="59"/>
    </row>
    <row r="414" spans="1:10" ht="36.200000000000003" customHeight="1" x14ac:dyDescent="0.2">
      <c r="A414" s="80" t="s">
        <v>118</v>
      </c>
      <c r="B414" s="72" t="s">
        <v>233</v>
      </c>
      <c r="C414" s="60" t="s">
        <v>482</v>
      </c>
      <c r="D414" s="60" t="s">
        <v>479</v>
      </c>
      <c r="E414" s="81">
        <v>10.101100000000001</v>
      </c>
      <c r="F414" s="168" t="s">
        <v>213</v>
      </c>
      <c r="G414" s="60" t="s">
        <v>463</v>
      </c>
      <c r="H414" s="60" t="s">
        <v>455</v>
      </c>
      <c r="I414" s="60" t="s">
        <v>1005</v>
      </c>
      <c r="J414" s="59"/>
    </row>
    <row r="415" spans="1:10" ht="47.45" customHeight="1" x14ac:dyDescent="0.2">
      <c r="A415" s="80" t="s">
        <v>118</v>
      </c>
      <c r="B415" s="72" t="s">
        <v>383</v>
      </c>
      <c r="C415" s="60" t="s">
        <v>762</v>
      </c>
      <c r="D415" s="60" t="s">
        <v>487</v>
      </c>
      <c r="E415" s="81">
        <v>11.4</v>
      </c>
      <c r="F415" s="168" t="s">
        <v>359</v>
      </c>
      <c r="G415" s="60" t="s">
        <v>471</v>
      </c>
      <c r="H415" s="60" t="s">
        <v>455</v>
      </c>
      <c r="I415" s="60" t="s">
        <v>1041</v>
      </c>
      <c r="J415" s="59"/>
    </row>
    <row r="416" spans="1:10" ht="46.7" customHeight="1" x14ac:dyDescent="0.2">
      <c r="A416" s="80" t="s">
        <v>118</v>
      </c>
      <c r="B416" s="72" t="s">
        <v>365</v>
      </c>
      <c r="C416" s="60" t="s">
        <v>762</v>
      </c>
      <c r="D416" s="60" t="s">
        <v>487</v>
      </c>
      <c r="E416" s="81">
        <v>16.882999999999999</v>
      </c>
      <c r="F416" s="168" t="s">
        <v>362</v>
      </c>
      <c r="G416" s="60" t="s">
        <v>1042</v>
      </c>
      <c r="H416" s="60" t="s">
        <v>455</v>
      </c>
      <c r="I416" s="60" t="s">
        <v>1043</v>
      </c>
      <c r="J416" s="59"/>
    </row>
    <row r="417" spans="1:10" ht="45.95" customHeight="1" x14ac:dyDescent="0.2">
      <c r="A417" s="80" t="s">
        <v>118</v>
      </c>
      <c r="B417" s="72" t="s">
        <v>1044</v>
      </c>
      <c r="C417" s="60" t="s">
        <v>451</v>
      </c>
      <c r="D417" s="60" t="s">
        <v>517</v>
      </c>
      <c r="E417" s="81">
        <v>9.0622000000000007</v>
      </c>
      <c r="F417" s="168" t="s">
        <v>561</v>
      </c>
      <c r="G417" s="60" t="s">
        <v>471</v>
      </c>
      <c r="H417" s="60" t="s">
        <v>455</v>
      </c>
      <c r="I417" s="60"/>
      <c r="J417" s="59"/>
    </row>
    <row r="418" spans="1:10" ht="45.2" customHeight="1" x14ac:dyDescent="0.2">
      <c r="A418" s="80" t="s">
        <v>118</v>
      </c>
      <c r="B418" s="72" t="s">
        <v>231</v>
      </c>
      <c r="C418" s="60" t="s">
        <v>478</v>
      </c>
      <c r="D418" s="60" t="s">
        <v>479</v>
      </c>
      <c r="E418" s="81">
        <v>11.167</v>
      </c>
      <c r="F418" s="168" t="s">
        <v>213</v>
      </c>
      <c r="G418" s="60" t="s">
        <v>463</v>
      </c>
      <c r="H418" s="60" t="s">
        <v>455</v>
      </c>
      <c r="I418" s="60" t="s">
        <v>1045</v>
      </c>
      <c r="J418" s="59"/>
    </row>
    <row r="419" spans="1:10" ht="29.65" customHeight="1" x14ac:dyDescent="0.2">
      <c r="A419" s="80" t="s">
        <v>118</v>
      </c>
      <c r="B419" s="72" t="s">
        <v>1046</v>
      </c>
      <c r="C419" s="60" t="s">
        <v>458</v>
      </c>
      <c r="D419" s="60" t="s">
        <v>452</v>
      </c>
      <c r="E419" s="81">
        <v>9.1110000000000007</v>
      </c>
      <c r="F419" s="168" t="s">
        <v>806</v>
      </c>
      <c r="G419" s="60" t="s">
        <v>471</v>
      </c>
      <c r="H419" s="60" t="s">
        <v>455</v>
      </c>
      <c r="I419" s="60" t="s">
        <v>807</v>
      </c>
      <c r="J419" s="59"/>
    </row>
    <row r="420" spans="1:10" ht="36.200000000000003" customHeight="1" x14ac:dyDescent="0.2">
      <c r="A420" s="80" t="s">
        <v>118</v>
      </c>
      <c r="B420" s="72" t="s">
        <v>370</v>
      </c>
      <c r="C420" s="60" t="s">
        <v>489</v>
      </c>
      <c r="D420" s="60" t="s">
        <v>487</v>
      </c>
      <c r="E420" s="81">
        <v>9.6</v>
      </c>
      <c r="F420" s="168" t="s">
        <v>359</v>
      </c>
      <c r="G420" s="60" t="s">
        <v>483</v>
      </c>
      <c r="H420" s="60" t="s">
        <v>455</v>
      </c>
      <c r="I420" s="60" t="s">
        <v>1047</v>
      </c>
      <c r="J420" s="59"/>
    </row>
    <row r="421" spans="1:10" ht="54" customHeight="1" x14ac:dyDescent="0.2">
      <c r="A421" s="80" t="s">
        <v>118</v>
      </c>
      <c r="B421" s="72" t="s">
        <v>376</v>
      </c>
      <c r="C421" s="60" t="s">
        <v>762</v>
      </c>
      <c r="D421" s="60" t="s">
        <v>487</v>
      </c>
      <c r="E421" s="81">
        <v>5.6</v>
      </c>
      <c r="F421" s="168" t="s">
        <v>359</v>
      </c>
      <c r="G421" s="60" t="s">
        <v>463</v>
      </c>
      <c r="H421" s="60" t="s">
        <v>455</v>
      </c>
      <c r="I421" s="60" t="s">
        <v>1048</v>
      </c>
      <c r="J421" s="59"/>
    </row>
    <row r="422" spans="1:10" ht="36.950000000000003" customHeight="1" x14ac:dyDescent="0.2">
      <c r="A422" s="80" t="s">
        <v>118</v>
      </c>
      <c r="B422" s="72" t="s">
        <v>373</v>
      </c>
      <c r="C422" s="60" t="s">
        <v>489</v>
      </c>
      <c r="D422" s="60" t="s">
        <v>487</v>
      </c>
      <c r="E422" s="81">
        <v>6.7</v>
      </c>
      <c r="F422" s="168" t="s">
        <v>359</v>
      </c>
      <c r="G422" s="60" t="s">
        <v>663</v>
      </c>
      <c r="H422" s="60" t="s">
        <v>455</v>
      </c>
      <c r="I422" s="60" t="s">
        <v>772</v>
      </c>
      <c r="J422" s="59"/>
    </row>
    <row r="423" spans="1:10" ht="46.7" customHeight="1" x14ac:dyDescent="0.2">
      <c r="A423" s="80" t="s">
        <v>118</v>
      </c>
      <c r="B423" s="72" t="s">
        <v>428</v>
      </c>
      <c r="C423" s="60" t="s">
        <v>762</v>
      </c>
      <c r="D423" s="60" t="s">
        <v>766</v>
      </c>
      <c r="E423" s="81">
        <v>10.26923</v>
      </c>
      <c r="F423" s="168" t="s">
        <v>418</v>
      </c>
      <c r="G423" s="60" t="s">
        <v>663</v>
      </c>
      <c r="H423" s="60" t="s">
        <v>455</v>
      </c>
      <c r="I423" s="60" t="s">
        <v>1049</v>
      </c>
      <c r="J423" s="59"/>
    </row>
    <row r="424" spans="1:10" ht="47.45" customHeight="1" x14ac:dyDescent="0.2">
      <c r="A424" s="80" t="s">
        <v>118</v>
      </c>
      <c r="B424" s="72" t="s">
        <v>372</v>
      </c>
      <c r="C424" s="60" t="s">
        <v>762</v>
      </c>
      <c r="D424" s="60" t="s">
        <v>487</v>
      </c>
      <c r="E424" s="81">
        <v>16.826000000000001</v>
      </c>
      <c r="F424" s="168" t="s">
        <v>359</v>
      </c>
      <c r="G424" s="60" t="s">
        <v>476</v>
      </c>
      <c r="H424" s="60" t="s">
        <v>455</v>
      </c>
      <c r="I424" s="60" t="s">
        <v>1050</v>
      </c>
      <c r="J424" s="59"/>
    </row>
    <row r="425" spans="1:10" ht="47.45" customHeight="1" x14ac:dyDescent="0.2">
      <c r="A425" s="80" t="s">
        <v>118</v>
      </c>
      <c r="B425" s="72" t="s">
        <v>429</v>
      </c>
      <c r="C425" s="60" t="s">
        <v>922</v>
      </c>
      <c r="D425" s="60" t="s">
        <v>766</v>
      </c>
      <c r="E425" s="81">
        <v>12.8</v>
      </c>
      <c r="F425" s="168" t="s">
        <v>418</v>
      </c>
      <c r="G425" s="60" t="s">
        <v>663</v>
      </c>
      <c r="H425" s="60" t="s">
        <v>455</v>
      </c>
      <c r="I425" s="60" t="s">
        <v>1051</v>
      </c>
      <c r="J425" s="59"/>
    </row>
    <row r="426" spans="1:10" ht="47.45" customHeight="1" x14ac:dyDescent="0.2">
      <c r="A426" s="80" t="s">
        <v>118</v>
      </c>
      <c r="B426" s="72" t="s">
        <v>371</v>
      </c>
      <c r="C426" s="60" t="s">
        <v>762</v>
      </c>
      <c r="D426" s="60" t="s">
        <v>487</v>
      </c>
      <c r="E426" s="81">
        <v>17.192</v>
      </c>
      <c r="F426" s="168" t="s">
        <v>359</v>
      </c>
      <c r="G426" s="60" t="s">
        <v>502</v>
      </c>
      <c r="H426" s="60" t="s">
        <v>455</v>
      </c>
      <c r="I426" s="60" t="s">
        <v>1052</v>
      </c>
      <c r="J426" s="59"/>
    </row>
    <row r="427" spans="1:10" ht="36.200000000000003" customHeight="1" x14ac:dyDescent="0.2">
      <c r="A427" s="80" t="s">
        <v>118</v>
      </c>
      <c r="B427" s="72" t="s">
        <v>1053</v>
      </c>
      <c r="C427" s="60" t="s">
        <v>451</v>
      </c>
      <c r="D427" s="60" t="s">
        <v>452</v>
      </c>
      <c r="E427" s="81">
        <v>16.399999999999999</v>
      </c>
      <c r="F427" s="168" t="s">
        <v>876</v>
      </c>
      <c r="G427" s="60" t="s">
        <v>471</v>
      </c>
      <c r="H427" s="60" t="s">
        <v>455</v>
      </c>
      <c r="I427" s="60" t="s">
        <v>1054</v>
      </c>
      <c r="J427" s="59"/>
    </row>
    <row r="428" spans="1:10" ht="36.200000000000003" customHeight="1" x14ac:dyDescent="0.2">
      <c r="A428" s="80" t="s">
        <v>118</v>
      </c>
      <c r="B428" s="72" t="s">
        <v>1055</v>
      </c>
      <c r="C428" s="60" t="s">
        <v>451</v>
      </c>
      <c r="D428" s="60" t="s">
        <v>452</v>
      </c>
      <c r="E428" s="81">
        <v>5.7401999999999997</v>
      </c>
      <c r="F428" s="168" t="s">
        <v>639</v>
      </c>
      <c r="G428" s="60" t="s">
        <v>476</v>
      </c>
      <c r="H428" s="60" t="s">
        <v>455</v>
      </c>
      <c r="I428" s="60" t="s">
        <v>456</v>
      </c>
      <c r="J428" s="59"/>
    </row>
    <row r="429" spans="1:10" ht="63.6" customHeight="1" x14ac:dyDescent="0.2">
      <c r="A429" s="80" t="s">
        <v>118</v>
      </c>
      <c r="B429" s="72" t="s">
        <v>248</v>
      </c>
      <c r="C429" s="60" t="s">
        <v>478</v>
      </c>
      <c r="D429" s="60" t="s">
        <v>479</v>
      </c>
      <c r="E429" s="81">
        <v>7.2</v>
      </c>
      <c r="F429" s="168" t="s">
        <v>244</v>
      </c>
      <c r="G429" s="60" t="s">
        <v>463</v>
      </c>
      <c r="H429" s="60" t="s">
        <v>455</v>
      </c>
      <c r="I429" s="60" t="s">
        <v>779</v>
      </c>
      <c r="J429" s="59"/>
    </row>
    <row r="430" spans="1:10" ht="45.2" customHeight="1" x14ac:dyDescent="0.2">
      <c r="A430" s="80" t="s">
        <v>118</v>
      </c>
      <c r="B430" s="72" t="s">
        <v>249</v>
      </c>
      <c r="C430" s="60" t="s">
        <v>478</v>
      </c>
      <c r="D430" s="60" t="s">
        <v>479</v>
      </c>
      <c r="E430" s="81">
        <v>7.2</v>
      </c>
      <c r="F430" s="168" t="s">
        <v>244</v>
      </c>
      <c r="G430" s="60" t="s">
        <v>463</v>
      </c>
      <c r="H430" s="60" t="s">
        <v>455</v>
      </c>
      <c r="I430" s="60" t="s">
        <v>1056</v>
      </c>
      <c r="J430" s="59"/>
    </row>
    <row r="431" spans="1:10" ht="54.75" customHeight="1" x14ac:dyDescent="0.2">
      <c r="A431" s="80" t="s">
        <v>118</v>
      </c>
      <c r="B431" s="72" t="s">
        <v>250</v>
      </c>
      <c r="C431" s="60" t="s">
        <v>482</v>
      </c>
      <c r="D431" s="60" t="s">
        <v>479</v>
      </c>
      <c r="E431" s="81">
        <v>9.8000000000000007</v>
      </c>
      <c r="F431" s="168" t="s">
        <v>244</v>
      </c>
      <c r="G431" s="60" t="s">
        <v>471</v>
      </c>
      <c r="H431" s="60" t="s">
        <v>455</v>
      </c>
      <c r="I431" s="60" t="s">
        <v>1057</v>
      </c>
      <c r="J431" s="59"/>
    </row>
    <row r="432" spans="1:10" ht="45.2" customHeight="1" x14ac:dyDescent="0.2">
      <c r="A432" s="80" t="s">
        <v>118</v>
      </c>
      <c r="B432" s="72" t="s">
        <v>235</v>
      </c>
      <c r="C432" s="60" t="s">
        <v>482</v>
      </c>
      <c r="D432" s="60" t="s">
        <v>479</v>
      </c>
      <c r="E432" s="81">
        <v>7.2569999999999997</v>
      </c>
      <c r="F432" s="168" t="s">
        <v>213</v>
      </c>
      <c r="G432" s="60" t="s">
        <v>494</v>
      </c>
      <c r="H432" s="60" t="s">
        <v>455</v>
      </c>
      <c r="I432" s="60" t="s">
        <v>1012</v>
      </c>
      <c r="J432" s="59"/>
    </row>
    <row r="433" spans="1:10" ht="36.950000000000003" customHeight="1" x14ac:dyDescent="0.2">
      <c r="A433" s="80" t="s">
        <v>118</v>
      </c>
      <c r="B433" s="72" t="s">
        <v>1058</v>
      </c>
      <c r="C433" s="60" t="s">
        <v>458</v>
      </c>
      <c r="D433" s="60" t="s">
        <v>492</v>
      </c>
      <c r="E433" s="81">
        <v>7.89</v>
      </c>
      <c r="F433" s="168" t="s">
        <v>843</v>
      </c>
      <c r="G433" s="60" t="s">
        <v>471</v>
      </c>
      <c r="H433" s="60" t="s">
        <v>455</v>
      </c>
      <c r="I433" s="60" t="s">
        <v>1059</v>
      </c>
      <c r="J433" s="59"/>
    </row>
    <row r="434" spans="1:10" ht="36.200000000000003" customHeight="1" x14ac:dyDescent="0.2">
      <c r="A434" s="80" t="s">
        <v>118</v>
      </c>
      <c r="B434" s="72" t="s">
        <v>1060</v>
      </c>
      <c r="C434" s="60" t="s">
        <v>451</v>
      </c>
      <c r="D434" s="60" t="s">
        <v>514</v>
      </c>
      <c r="E434" s="81">
        <v>5.2370000000000001</v>
      </c>
      <c r="F434" s="168" t="s">
        <v>1061</v>
      </c>
      <c r="G434" s="60" t="s">
        <v>496</v>
      </c>
      <c r="H434" s="60" t="s">
        <v>455</v>
      </c>
      <c r="I434" s="60"/>
      <c r="J434" s="59"/>
    </row>
    <row r="435" spans="1:10" ht="45.2" customHeight="1" x14ac:dyDescent="0.2">
      <c r="A435" s="80" t="s">
        <v>118</v>
      </c>
      <c r="B435" s="72" t="s">
        <v>258</v>
      </c>
      <c r="C435" s="60" t="s">
        <v>478</v>
      </c>
      <c r="D435" s="60" t="s">
        <v>479</v>
      </c>
      <c r="E435" s="81">
        <v>5.9031000000000002</v>
      </c>
      <c r="F435" s="168" t="s">
        <v>217</v>
      </c>
      <c r="G435" s="60" t="s">
        <v>454</v>
      </c>
      <c r="H435" s="60" t="s">
        <v>455</v>
      </c>
      <c r="I435" s="60" t="s">
        <v>1062</v>
      </c>
      <c r="J435" s="59"/>
    </row>
    <row r="436" spans="1:10" ht="29.65" customHeight="1" x14ac:dyDescent="0.2">
      <c r="A436" s="80" t="s">
        <v>118</v>
      </c>
      <c r="B436" s="72" t="s">
        <v>251</v>
      </c>
      <c r="C436" s="60" t="s">
        <v>478</v>
      </c>
      <c r="D436" s="60" t="s">
        <v>479</v>
      </c>
      <c r="E436" s="81">
        <v>7.15</v>
      </c>
      <c r="F436" s="168" t="s">
        <v>244</v>
      </c>
      <c r="G436" s="60" t="s">
        <v>476</v>
      </c>
      <c r="H436" s="60" t="s">
        <v>455</v>
      </c>
      <c r="I436" s="60" t="s">
        <v>949</v>
      </c>
      <c r="J436" s="59"/>
    </row>
    <row r="437" spans="1:10" ht="28.9" customHeight="1" x14ac:dyDescent="0.2">
      <c r="A437" s="80" t="s">
        <v>118</v>
      </c>
      <c r="B437" s="72" t="s">
        <v>1063</v>
      </c>
      <c r="C437" s="60" t="s">
        <v>451</v>
      </c>
      <c r="D437" s="60" t="s">
        <v>507</v>
      </c>
      <c r="E437" s="81">
        <v>19.592199999999998</v>
      </c>
      <c r="F437" s="168" t="s">
        <v>512</v>
      </c>
      <c r="G437" s="60" t="s">
        <v>480</v>
      </c>
      <c r="H437" s="60" t="s">
        <v>455</v>
      </c>
      <c r="I437" s="60"/>
      <c r="J437" s="59"/>
    </row>
    <row r="438" spans="1:10" ht="36.200000000000003" customHeight="1" x14ac:dyDescent="0.2">
      <c r="A438" s="80" t="s">
        <v>118</v>
      </c>
      <c r="B438" s="72" t="s">
        <v>1064</v>
      </c>
      <c r="C438" s="60" t="s">
        <v>458</v>
      </c>
      <c r="D438" s="60" t="s">
        <v>452</v>
      </c>
      <c r="E438" s="81">
        <v>28.466999999999999</v>
      </c>
      <c r="F438" s="168" t="s">
        <v>639</v>
      </c>
      <c r="G438" s="60" t="s">
        <v>476</v>
      </c>
      <c r="H438" s="60" t="s">
        <v>455</v>
      </c>
      <c r="I438" s="60" t="s">
        <v>1065</v>
      </c>
      <c r="J438" s="59"/>
    </row>
    <row r="439" spans="1:10" ht="29.65" customHeight="1" x14ac:dyDescent="0.2">
      <c r="A439" s="80" t="s">
        <v>118</v>
      </c>
      <c r="B439" s="72" t="s">
        <v>1066</v>
      </c>
      <c r="C439" s="60" t="s">
        <v>458</v>
      </c>
      <c r="D439" s="60" t="s">
        <v>461</v>
      </c>
      <c r="E439" s="81">
        <v>16.402539999999998</v>
      </c>
      <c r="F439" s="168" t="s">
        <v>947</v>
      </c>
      <c r="G439" s="60" t="s">
        <v>476</v>
      </c>
      <c r="H439" s="60" t="s">
        <v>455</v>
      </c>
      <c r="I439" s="60" t="s">
        <v>948</v>
      </c>
      <c r="J439" s="59"/>
    </row>
    <row r="440" spans="1:10" ht="45.2" customHeight="1" x14ac:dyDescent="0.2">
      <c r="A440" s="80" t="s">
        <v>118</v>
      </c>
      <c r="B440" s="72" t="s">
        <v>1067</v>
      </c>
      <c r="C440" s="60" t="s">
        <v>451</v>
      </c>
      <c r="D440" s="60" t="s">
        <v>507</v>
      </c>
      <c r="E440" s="81">
        <v>4.4283000000000001</v>
      </c>
      <c r="F440" s="168" t="s">
        <v>657</v>
      </c>
      <c r="G440" s="60" t="s">
        <v>476</v>
      </c>
      <c r="H440" s="60" t="s">
        <v>455</v>
      </c>
      <c r="I440" s="60"/>
      <c r="J440" s="59"/>
    </row>
    <row r="441" spans="1:10" ht="36.200000000000003" customHeight="1" x14ac:dyDescent="0.2">
      <c r="A441" s="80" t="s">
        <v>118</v>
      </c>
      <c r="B441" s="72" t="s">
        <v>1068</v>
      </c>
      <c r="C441" s="60" t="s">
        <v>451</v>
      </c>
      <c r="D441" s="60" t="s">
        <v>517</v>
      </c>
      <c r="E441" s="81">
        <v>3.2355999999999998</v>
      </c>
      <c r="F441" s="168" t="s">
        <v>534</v>
      </c>
      <c r="G441" s="60" t="s">
        <v>476</v>
      </c>
      <c r="H441" s="60" t="s">
        <v>455</v>
      </c>
      <c r="I441" s="60"/>
      <c r="J441" s="59"/>
    </row>
    <row r="442" spans="1:10" ht="45.95" customHeight="1" x14ac:dyDescent="0.2">
      <c r="A442" s="80" t="s">
        <v>118</v>
      </c>
      <c r="B442" s="72" t="s">
        <v>1069</v>
      </c>
      <c r="C442" s="60" t="s">
        <v>458</v>
      </c>
      <c r="D442" s="60" t="s">
        <v>492</v>
      </c>
      <c r="E442" s="81">
        <v>40.829000000000001</v>
      </c>
      <c r="F442" s="168" t="s">
        <v>944</v>
      </c>
      <c r="G442" s="60" t="s">
        <v>480</v>
      </c>
      <c r="H442" s="60" t="s">
        <v>455</v>
      </c>
      <c r="I442" s="60" t="s">
        <v>1070</v>
      </c>
      <c r="J442" s="59"/>
    </row>
    <row r="443" spans="1:10" ht="36.200000000000003" customHeight="1" x14ac:dyDescent="0.2">
      <c r="A443" s="80" t="s">
        <v>118</v>
      </c>
      <c r="B443" s="72" t="s">
        <v>252</v>
      </c>
      <c r="C443" s="60" t="s">
        <v>478</v>
      </c>
      <c r="D443" s="60" t="s">
        <v>479</v>
      </c>
      <c r="E443" s="81">
        <v>5.41</v>
      </c>
      <c r="F443" s="168" t="s">
        <v>244</v>
      </c>
      <c r="G443" s="60" t="s">
        <v>480</v>
      </c>
      <c r="H443" s="60" t="s">
        <v>455</v>
      </c>
      <c r="I443" s="60" t="s">
        <v>1071</v>
      </c>
      <c r="J443" s="59"/>
    </row>
    <row r="444" spans="1:10" ht="54" customHeight="1" x14ac:dyDescent="0.2">
      <c r="A444" s="80" t="s">
        <v>118</v>
      </c>
      <c r="B444" s="72" t="s">
        <v>1072</v>
      </c>
      <c r="C444" s="60" t="s">
        <v>451</v>
      </c>
      <c r="D444" s="60" t="s">
        <v>517</v>
      </c>
      <c r="E444" s="81">
        <v>11.4621</v>
      </c>
      <c r="F444" s="168" t="s">
        <v>607</v>
      </c>
      <c r="G444" s="60" t="s">
        <v>463</v>
      </c>
      <c r="H444" s="60" t="s">
        <v>455</v>
      </c>
      <c r="I444" s="60"/>
      <c r="J444" s="59"/>
    </row>
    <row r="445" spans="1:10" ht="36.950000000000003" customHeight="1" x14ac:dyDescent="0.2">
      <c r="A445" s="80" t="s">
        <v>118</v>
      </c>
      <c r="B445" s="72" t="s">
        <v>1073</v>
      </c>
      <c r="C445" s="60" t="s">
        <v>451</v>
      </c>
      <c r="D445" s="60" t="s">
        <v>507</v>
      </c>
      <c r="E445" s="81">
        <v>12.811</v>
      </c>
      <c r="F445" s="168" t="s">
        <v>526</v>
      </c>
      <c r="G445" s="60" t="s">
        <v>538</v>
      </c>
      <c r="H445" s="60" t="s">
        <v>455</v>
      </c>
      <c r="I445" s="60"/>
      <c r="J445" s="59"/>
    </row>
    <row r="446" spans="1:10" ht="36.200000000000003" customHeight="1" x14ac:dyDescent="0.2">
      <c r="A446" s="80" t="s">
        <v>118</v>
      </c>
      <c r="B446" s="72" t="s">
        <v>1074</v>
      </c>
      <c r="C446" s="60" t="s">
        <v>451</v>
      </c>
      <c r="D446" s="60" t="s">
        <v>507</v>
      </c>
      <c r="E446" s="81">
        <v>9.1668000000000003</v>
      </c>
      <c r="F446" s="168" t="s">
        <v>605</v>
      </c>
      <c r="G446" s="60" t="s">
        <v>463</v>
      </c>
      <c r="H446" s="60" t="s">
        <v>455</v>
      </c>
      <c r="I446" s="60"/>
      <c r="J446" s="59"/>
    </row>
    <row r="447" spans="1:10" ht="36.200000000000003" customHeight="1" x14ac:dyDescent="0.2">
      <c r="A447" s="80" t="s">
        <v>118</v>
      </c>
      <c r="B447" s="72" t="s">
        <v>1075</v>
      </c>
      <c r="C447" s="60" t="s">
        <v>548</v>
      </c>
      <c r="D447" s="60" t="s">
        <v>558</v>
      </c>
      <c r="E447" s="81">
        <v>2.5796000000000001</v>
      </c>
      <c r="F447" s="168" t="s">
        <v>908</v>
      </c>
      <c r="G447" s="60" t="s">
        <v>471</v>
      </c>
      <c r="H447" s="60" t="s">
        <v>455</v>
      </c>
      <c r="I447" s="60"/>
      <c r="J447" s="59"/>
    </row>
    <row r="448" spans="1:10" ht="36.200000000000003" customHeight="1" x14ac:dyDescent="0.2">
      <c r="A448" s="80" t="s">
        <v>118</v>
      </c>
      <c r="B448" s="72" t="s">
        <v>1076</v>
      </c>
      <c r="C448" s="60" t="s">
        <v>451</v>
      </c>
      <c r="D448" s="60" t="s">
        <v>514</v>
      </c>
      <c r="E448" s="81">
        <v>7.8014000000000001</v>
      </c>
      <c r="F448" s="168" t="s">
        <v>1061</v>
      </c>
      <c r="G448" s="60" t="s">
        <v>463</v>
      </c>
      <c r="H448" s="60" t="s">
        <v>455</v>
      </c>
      <c r="I448" s="60"/>
      <c r="J448" s="59"/>
    </row>
    <row r="449" spans="1:10" ht="45.95" customHeight="1" x14ac:dyDescent="0.2">
      <c r="A449" s="80" t="s">
        <v>118</v>
      </c>
      <c r="B449" s="72" t="s">
        <v>257</v>
      </c>
      <c r="C449" s="60" t="s">
        <v>478</v>
      </c>
      <c r="D449" s="60" t="s">
        <v>479</v>
      </c>
      <c r="E449" s="81">
        <v>5.2</v>
      </c>
      <c r="F449" s="168" t="s">
        <v>217</v>
      </c>
      <c r="G449" s="60" t="s">
        <v>463</v>
      </c>
      <c r="H449" s="60" t="s">
        <v>455</v>
      </c>
      <c r="I449" s="60" t="s">
        <v>1077</v>
      </c>
      <c r="J449" s="59"/>
    </row>
    <row r="450" spans="1:10" ht="28.9" customHeight="1" x14ac:dyDescent="0.2">
      <c r="A450" s="80" t="s">
        <v>118</v>
      </c>
      <c r="B450" s="72" t="s">
        <v>1078</v>
      </c>
      <c r="C450" s="60" t="s">
        <v>451</v>
      </c>
      <c r="D450" s="60" t="s">
        <v>517</v>
      </c>
      <c r="E450" s="81">
        <v>7.968</v>
      </c>
      <c r="F450" s="168" t="s">
        <v>534</v>
      </c>
      <c r="G450" s="60" t="s">
        <v>463</v>
      </c>
      <c r="H450" s="60" t="s">
        <v>455</v>
      </c>
      <c r="I450" s="60"/>
      <c r="J450" s="59"/>
    </row>
    <row r="451" spans="1:10" ht="36.200000000000003" customHeight="1" x14ac:dyDescent="0.2">
      <c r="A451" s="80" t="s">
        <v>118</v>
      </c>
      <c r="B451" s="72" t="s">
        <v>135</v>
      </c>
      <c r="C451" s="60" t="s">
        <v>482</v>
      </c>
      <c r="D451" s="60" t="s">
        <v>485</v>
      </c>
      <c r="E451" s="81">
        <v>4.7720000000000002</v>
      </c>
      <c r="F451" s="168" t="s">
        <v>102</v>
      </c>
      <c r="G451" s="60" t="s">
        <v>663</v>
      </c>
      <c r="H451" s="60" t="s">
        <v>455</v>
      </c>
      <c r="I451" s="60" t="s">
        <v>958</v>
      </c>
      <c r="J451" s="59"/>
    </row>
    <row r="452" spans="1:10" ht="36.950000000000003" customHeight="1" x14ac:dyDescent="0.2">
      <c r="A452" s="80" t="s">
        <v>118</v>
      </c>
      <c r="B452" s="72" t="s">
        <v>1079</v>
      </c>
      <c r="C452" s="60" t="s">
        <v>529</v>
      </c>
      <c r="D452" s="60" t="s">
        <v>517</v>
      </c>
      <c r="E452" s="81">
        <v>5.9405999999999999</v>
      </c>
      <c r="F452" s="168" t="s">
        <v>973</v>
      </c>
      <c r="G452" s="60" t="s">
        <v>471</v>
      </c>
      <c r="H452" s="60" t="s">
        <v>455</v>
      </c>
      <c r="I452" s="60"/>
      <c r="J452" s="59"/>
    </row>
    <row r="453" spans="1:10" ht="36.200000000000003" customHeight="1" x14ac:dyDescent="0.2">
      <c r="A453" s="80" t="s">
        <v>118</v>
      </c>
      <c r="B453" s="72" t="s">
        <v>1080</v>
      </c>
      <c r="C453" s="60" t="s">
        <v>451</v>
      </c>
      <c r="D453" s="60" t="s">
        <v>514</v>
      </c>
      <c r="E453" s="81">
        <v>5.7230999999999996</v>
      </c>
      <c r="F453" s="168" t="s">
        <v>515</v>
      </c>
      <c r="G453" s="60" t="s">
        <v>496</v>
      </c>
      <c r="H453" s="60" t="s">
        <v>455</v>
      </c>
      <c r="I453" s="60"/>
      <c r="J453" s="59"/>
    </row>
    <row r="454" spans="1:10" ht="47.45" customHeight="1" x14ac:dyDescent="0.2">
      <c r="A454" s="80" t="s">
        <v>118</v>
      </c>
      <c r="B454" s="72" t="s">
        <v>422</v>
      </c>
      <c r="C454" s="60" t="s">
        <v>762</v>
      </c>
      <c r="D454" s="60" t="s">
        <v>766</v>
      </c>
      <c r="E454" s="81">
        <v>7.4</v>
      </c>
      <c r="F454" s="168" t="s">
        <v>418</v>
      </c>
      <c r="G454" s="60" t="s">
        <v>463</v>
      </c>
      <c r="H454" s="60" t="s">
        <v>455</v>
      </c>
      <c r="I454" s="60" t="s">
        <v>1081</v>
      </c>
      <c r="J454" s="59"/>
    </row>
    <row r="455" spans="1:10" ht="36.200000000000003" customHeight="1" x14ac:dyDescent="0.2">
      <c r="A455" s="80" t="s">
        <v>43</v>
      </c>
      <c r="B455" s="72" t="s">
        <v>1082</v>
      </c>
      <c r="C455" s="60" t="s">
        <v>451</v>
      </c>
      <c r="D455" s="60" t="s">
        <v>452</v>
      </c>
      <c r="E455" s="81">
        <v>11.8401</v>
      </c>
      <c r="F455" s="168" t="s">
        <v>628</v>
      </c>
      <c r="G455" s="60" t="s">
        <v>483</v>
      </c>
      <c r="H455" s="60" t="s">
        <v>455</v>
      </c>
      <c r="I455" s="60" t="s">
        <v>629</v>
      </c>
      <c r="J455" s="59"/>
    </row>
    <row r="456" spans="1:10" ht="36.200000000000003" customHeight="1" x14ac:dyDescent="0.2">
      <c r="A456" s="80" t="s">
        <v>43</v>
      </c>
      <c r="B456" s="72" t="s">
        <v>1083</v>
      </c>
      <c r="C456" s="60" t="s">
        <v>451</v>
      </c>
      <c r="D456" s="60" t="s">
        <v>517</v>
      </c>
      <c r="E456" s="81">
        <v>10.777900000000001</v>
      </c>
      <c r="F456" s="168" t="s">
        <v>534</v>
      </c>
      <c r="G456" s="60" t="s">
        <v>496</v>
      </c>
      <c r="H456" s="60" t="s">
        <v>455</v>
      </c>
      <c r="I456" s="60"/>
      <c r="J456" s="59"/>
    </row>
    <row r="457" spans="1:10" ht="28.9" customHeight="1" x14ac:dyDescent="0.2">
      <c r="A457" s="80" t="s">
        <v>43</v>
      </c>
      <c r="B457" s="72" t="s">
        <v>1084</v>
      </c>
      <c r="C457" s="60" t="s">
        <v>451</v>
      </c>
      <c r="D457" s="60" t="s">
        <v>517</v>
      </c>
      <c r="E457" s="81">
        <v>5.7797999999999998</v>
      </c>
      <c r="F457" s="168" t="s">
        <v>520</v>
      </c>
      <c r="G457" s="60" t="s">
        <v>454</v>
      </c>
      <c r="H457" s="60" t="s">
        <v>455</v>
      </c>
      <c r="I457" s="60"/>
      <c r="J457" s="59"/>
    </row>
    <row r="458" spans="1:10" ht="29.65" customHeight="1" x14ac:dyDescent="0.2">
      <c r="A458" s="80" t="s">
        <v>43</v>
      </c>
      <c r="B458" s="72" t="s">
        <v>1085</v>
      </c>
      <c r="C458" s="60" t="s">
        <v>451</v>
      </c>
      <c r="D458" s="60" t="s">
        <v>517</v>
      </c>
      <c r="E458" s="81">
        <v>9.9832000000000001</v>
      </c>
      <c r="F458" s="168" t="s">
        <v>520</v>
      </c>
      <c r="G458" s="60" t="s">
        <v>454</v>
      </c>
      <c r="H458" s="60" t="s">
        <v>455</v>
      </c>
      <c r="I458" s="60"/>
      <c r="J458" s="59"/>
    </row>
    <row r="459" spans="1:10" ht="45.2" customHeight="1" x14ac:dyDescent="0.2">
      <c r="A459" s="80" t="s">
        <v>43</v>
      </c>
      <c r="B459" s="72" t="s">
        <v>1086</v>
      </c>
      <c r="C459" s="60" t="s">
        <v>451</v>
      </c>
      <c r="D459" s="60" t="s">
        <v>517</v>
      </c>
      <c r="E459" s="81">
        <v>17.107299999999999</v>
      </c>
      <c r="F459" s="168" t="s">
        <v>607</v>
      </c>
      <c r="G459" s="60" t="s">
        <v>494</v>
      </c>
      <c r="H459" s="60" t="s">
        <v>455</v>
      </c>
      <c r="I459" s="60"/>
      <c r="J459" s="59"/>
    </row>
    <row r="460" spans="1:10" ht="45.95" customHeight="1" x14ac:dyDescent="0.2">
      <c r="A460" s="80" t="s">
        <v>43</v>
      </c>
      <c r="B460" s="72" t="s">
        <v>1087</v>
      </c>
      <c r="C460" s="60" t="s">
        <v>451</v>
      </c>
      <c r="D460" s="60" t="s">
        <v>514</v>
      </c>
      <c r="E460" s="81">
        <v>18.78</v>
      </c>
      <c r="F460" s="168" t="s">
        <v>537</v>
      </c>
      <c r="G460" s="60" t="s">
        <v>494</v>
      </c>
      <c r="H460" s="60" t="s">
        <v>455</v>
      </c>
      <c r="I460" s="60"/>
      <c r="J460" s="59"/>
    </row>
    <row r="461" spans="1:10" ht="45.2" customHeight="1" x14ac:dyDescent="0.2">
      <c r="A461" s="80" t="s">
        <v>43</v>
      </c>
      <c r="B461" s="72" t="s">
        <v>1088</v>
      </c>
      <c r="C461" s="60" t="s">
        <v>529</v>
      </c>
      <c r="D461" s="60" t="s">
        <v>474</v>
      </c>
      <c r="E461" s="81">
        <v>26.9649</v>
      </c>
      <c r="F461" s="168" t="s">
        <v>563</v>
      </c>
      <c r="G461" s="60" t="s">
        <v>538</v>
      </c>
      <c r="H461" s="60" t="s">
        <v>455</v>
      </c>
      <c r="I461" s="60" t="s">
        <v>477</v>
      </c>
      <c r="J461" s="59"/>
    </row>
    <row r="462" spans="1:10" ht="36.200000000000003" customHeight="1" x14ac:dyDescent="0.2">
      <c r="A462" s="80" t="s">
        <v>43</v>
      </c>
      <c r="B462" s="72" t="s">
        <v>1089</v>
      </c>
      <c r="C462" s="60" t="s">
        <v>458</v>
      </c>
      <c r="D462" s="60" t="s">
        <v>452</v>
      </c>
      <c r="E462" s="81">
        <v>30.892679999999999</v>
      </c>
      <c r="F462" s="168" t="s">
        <v>876</v>
      </c>
      <c r="G462" s="60" t="s">
        <v>663</v>
      </c>
      <c r="H462" s="60" t="s">
        <v>455</v>
      </c>
      <c r="I462" s="60" t="s">
        <v>1090</v>
      </c>
      <c r="J462" s="59"/>
    </row>
    <row r="463" spans="1:10" ht="36.200000000000003" customHeight="1" x14ac:dyDescent="0.2">
      <c r="A463" s="80" t="s">
        <v>43</v>
      </c>
      <c r="B463" s="72" t="s">
        <v>1091</v>
      </c>
      <c r="C463" s="60" t="s">
        <v>451</v>
      </c>
      <c r="D463" s="60" t="s">
        <v>558</v>
      </c>
      <c r="E463" s="81">
        <v>8.8829999999999991</v>
      </c>
      <c r="F463" s="168" t="s">
        <v>559</v>
      </c>
      <c r="G463" s="60" t="s">
        <v>483</v>
      </c>
      <c r="H463" s="60" t="s">
        <v>455</v>
      </c>
      <c r="I463" s="60"/>
      <c r="J463" s="59"/>
    </row>
    <row r="464" spans="1:10" ht="36.950000000000003" customHeight="1" x14ac:dyDescent="0.2">
      <c r="A464" s="80" t="s">
        <v>43</v>
      </c>
      <c r="B464" s="72" t="s">
        <v>1092</v>
      </c>
      <c r="C464" s="60" t="s">
        <v>451</v>
      </c>
      <c r="D464" s="60" t="s">
        <v>517</v>
      </c>
      <c r="E464" s="81">
        <v>5.7952000000000004</v>
      </c>
      <c r="F464" s="168" t="s">
        <v>520</v>
      </c>
      <c r="G464" s="60" t="s">
        <v>494</v>
      </c>
      <c r="H464" s="60" t="s">
        <v>455</v>
      </c>
      <c r="I464" s="60"/>
      <c r="J464" s="59"/>
    </row>
    <row r="465" spans="1:10" ht="54" customHeight="1" x14ac:dyDescent="0.2">
      <c r="A465" s="80" t="s">
        <v>43</v>
      </c>
      <c r="B465" s="72" t="s">
        <v>1093</v>
      </c>
      <c r="C465" s="60" t="s">
        <v>451</v>
      </c>
      <c r="D465" s="60" t="s">
        <v>514</v>
      </c>
      <c r="E465" s="81">
        <v>12.417899999999999</v>
      </c>
      <c r="F465" s="168" t="s">
        <v>515</v>
      </c>
      <c r="G465" s="60" t="s">
        <v>483</v>
      </c>
      <c r="H465" s="60" t="s">
        <v>455</v>
      </c>
      <c r="I465" s="60"/>
      <c r="J465" s="59"/>
    </row>
    <row r="466" spans="1:10" ht="36.200000000000003" customHeight="1" x14ac:dyDescent="0.2">
      <c r="A466" s="80" t="s">
        <v>43</v>
      </c>
      <c r="B466" s="72" t="s">
        <v>1094</v>
      </c>
      <c r="C466" s="60" t="s">
        <v>451</v>
      </c>
      <c r="D466" s="60" t="s">
        <v>507</v>
      </c>
      <c r="E466" s="81">
        <v>8.2706</v>
      </c>
      <c r="F466" s="168" t="s">
        <v>510</v>
      </c>
      <c r="G466" s="60" t="s">
        <v>483</v>
      </c>
      <c r="H466" s="60" t="s">
        <v>455</v>
      </c>
      <c r="I466" s="60"/>
      <c r="J466" s="59"/>
    </row>
    <row r="467" spans="1:10" ht="63.6" customHeight="1" x14ac:dyDescent="0.2">
      <c r="A467" s="80" t="s">
        <v>43</v>
      </c>
      <c r="B467" s="72" t="s">
        <v>1095</v>
      </c>
      <c r="C467" s="60" t="s">
        <v>451</v>
      </c>
      <c r="D467" s="60" t="s">
        <v>507</v>
      </c>
      <c r="E467" s="81">
        <v>13.4864</v>
      </c>
      <c r="F467" s="168" t="s">
        <v>657</v>
      </c>
      <c r="G467" s="60" t="s">
        <v>483</v>
      </c>
      <c r="H467" s="60" t="s">
        <v>455</v>
      </c>
      <c r="I467" s="60"/>
      <c r="J467" s="59"/>
    </row>
    <row r="468" spans="1:10" ht="29.65" customHeight="1" x14ac:dyDescent="0.2">
      <c r="A468" s="80" t="s">
        <v>43</v>
      </c>
      <c r="B468" s="72" t="s">
        <v>1096</v>
      </c>
      <c r="C468" s="60" t="s">
        <v>451</v>
      </c>
      <c r="D468" s="60" t="s">
        <v>558</v>
      </c>
      <c r="E468" s="81">
        <v>20.360299999999999</v>
      </c>
      <c r="F468" s="168" t="s">
        <v>559</v>
      </c>
      <c r="G468" s="60" t="s">
        <v>494</v>
      </c>
      <c r="H468" s="60" t="s">
        <v>455</v>
      </c>
      <c r="I468" s="60"/>
      <c r="J468" s="59"/>
    </row>
    <row r="469" spans="1:10" ht="45.2" customHeight="1" x14ac:dyDescent="0.2">
      <c r="A469" s="80" t="s">
        <v>43</v>
      </c>
      <c r="B469" s="72" t="s">
        <v>1097</v>
      </c>
      <c r="C469" s="60" t="s">
        <v>451</v>
      </c>
      <c r="D469" s="60" t="s">
        <v>514</v>
      </c>
      <c r="E469" s="81">
        <v>9.8161000000000005</v>
      </c>
      <c r="F469" s="168" t="s">
        <v>1098</v>
      </c>
      <c r="G469" s="60" t="s">
        <v>463</v>
      </c>
      <c r="H469" s="60" t="s">
        <v>455</v>
      </c>
      <c r="I469" s="60"/>
      <c r="J469" s="59"/>
    </row>
    <row r="470" spans="1:10" ht="47.45" customHeight="1" x14ac:dyDescent="0.2">
      <c r="A470" s="80" t="s">
        <v>118</v>
      </c>
      <c r="B470" s="72" t="s">
        <v>421</v>
      </c>
      <c r="C470" s="60" t="s">
        <v>922</v>
      </c>
      <c r="D470" s="60" t="s">
        <v>766</v>
      </c>
      <c r="E470" s="81">
        <v>2.65</v>
      </c>
      <c r="F470" s="168" t="s">
        <v>418</v>
      </c>
      <c r="G470" s="60" t="s">
        <v>463</v>
      </c>
      <c r="H470" s="60" t="s">
        <v>455</v>
      </c>
      <c r="I470" s="60" t="s">
        <v>1099</v>
      </c>
      <c r="J470" s="59"/>
    </row>
    <row r="471" spans="1:10" ht="45.2" customHeight="1" x14ac:dyDescent="0.2">
      <c r="A471" s="80" t="s">
        <v>118</v>
      </c>
      <c r="B471" s="72" t="s">
        <v>1100</v>
      </c>
      <c r="C471" s="60" t="s">
        <v>451</v>
      </c>
      <c r="D471" s="60" t="s">
        <v>507</v>
      </c>
      <c r="E471" s="81">
        <v>2.6431</v>
      </c>
      <c r="F471" s="168" t="s">
        <v>526</v>
      </c>
      <c r="G471" s="60" t="s">
        <v>483</v>
      </c>
      <c r="H471" s="60" t="s">
        <v>455</v>
      </c>
      <c r="I471" s="60"/>
      <c r="J471" s="59"/>
    </row>
    <row r="472" spans="1:10" ht="36.200000000000003" customHeight="1" x14ac:dyDescent="0.2">
      <c r="A472" s="80" t="s">
        <v>118</v>
      </c>
      <c r="B472" s="72" t="s">
        <v>1101</v>
      </c>
      <c r="C472" s="60" t="s">
        <v>451</v>
      </c>
      <c r="D472" s="60" t="s">
        <v>514</v>
      </c>
      <c r="E472" s="81">
        <v>2.9510000000000001</v>
      </c>
      <c r="F472" s="168" t="s">
        <v>572</v>
      </c>
      <c r="G472" s="60" t="s">
        <v>494</v>
      </c>
      <c r="H472" s="60" t="s">
        <v>455</v>
      </c>
      <c r="I472" s="60"/>
      <c r="J472" s="59"/>
    </row>
    <row r="473" spans="1:10" ht="45.95" customHeight="1" x14ac:dyDescent="0.2">
      <c r="A473" s="80" t="s">
        <v>118</v>
      </c>
      <c r="B473" s="72" t="s">
        <v>123</v>
      </c>
      <c r="C473" s="60" t="s">
        <v>482</v>
      </c>
      <c r="D473" s="60" t="s">
        <v>485</v>
      </c>
      <c r="E473" s="81">
        <v>3.6581999999999999</v>
      </c>
      <c r="F473" s="168" t="s">
        <v>124</v>
      </c>
      <c r="G473" s="60" t="s">
        <v>483</v>
      </c>
      <c r="H473" s="60" t="s">
        <v>455</v>
      </c>
      <c r="I473" s="60" t="s">
        <v>1102</v>
      </c>
      <c r="J473" s="59"/>
    </row>
    <row r="474" spans="1:10" ht="36.200000000000003" customHeight="1" x14ac:dyDescent="0.2">
      <c r="A474" s="80" t="s">
        <v>118</v>
      </c>
      <c r="B474" s="72" t="s">
        <v>1103</v>
      </c>
      <c r="C474" s="60" t="s">
        <v>451</v>
      </c>
      <c r="D474" s="60" t="s">
        <v>461</v>
      </c>
      <c r="E474" s="81">
        <v>2.7599</v>
      </c>
      <c r="F474" s="168" t="s">
        <v>798</v>
      </c>
      <c r="G474" s="60" t="s">
        <v>483</v>
      </c>
      <c r="H474" s="60" t="s">
        <v>455</v>
      </c>
      <c r="I474" s="60" t="s">
        <v>1104</v>
      </c>
      <c r="J474" s="59"/>
    </row>
    <row r="475" spans="1:10" ht="36.200000000000003" customHeight="1" x14ac:dyDescent="0.2">
      <c r="A475" s="80" t="s">
        <v>118</v>
      </c>
      <c r="B475" s="72" t="s">
        <v>1105</v>
      </c>
      <c r="C475" s="60" t="s">
        <v>458</v>
      </c>
      <c r="D475" s="60" t="s">
        <v>474</v>
      </c>
      <c r="E475" s="81">
        <v>4.5926</v>
      </c>
      <c r="F475" s="168" t="s">
        <v>563</v>
      </c>
      <c r="G475" s="60" t="s">
        <v>483</v>
      </c>
      <c r="H475" s="60" t="s">
        <v>455</v>
      </c>
      <c r="I475" s="60" t="s">
        <v>621</v>
      </c>
      <c r="J475" s="59"/>
    </row>
    <row r="476" spans="1:10" ht="36.200000000000003" customHeight="1" x14ac:dyDescent="0.2">
      <c r="A476" s="80" t="s">
        <v>118</v>
      </c>
      <c r="B476" s="72" t="s">
        <v>1106</v>
      </c>
      <c r="C476" s="60" t="s">
        <v>458</v>
      </c>
      <c r="D476" s="60" t="s">
        <v>492</v>
      </c>
      <c r="E476" s="81">
        <v>3.4780000000000002</v>
      </c>
      <c r="F476" s="168" t="s">
        <v>493</v>
      </c>
      <c r="G476" s="60" t="s">
        <v>483</v>
      </c>
      <c r="H476" s="60" t="s">
        <v>455</v>
      </c>
      <c r="I476" s="60" t="s">
        <v>503</v>
      </c>
      <c r="J476" s="59"/>
    </row>
    <row r="477" spans="1:10" ht="36.950000000000003" customHeight="1" x14ac:dyDescent="0.2">
      <c r="A477" s="80" t="s">
        <v>118</v>
      </c>
      <c r="B477" s="72" t="s">
        <v>1107</v>
      </c>
      <c r="C477" s="60" t="s">
        <v>458</v>
      </c>
      <c r="D477" s="60" t="s">
        <v>452</v>
      </c>
      <c r="E477" s="81">
        <v>2.9510000000000001</v>
      </c>
      <c r="F477" s="168" t="s">
        <v>555</v>
      </c>
      <c r="G477" s="60" t="s">
        <v>463</v>
      </c>
      <c r="H477" s="60" t="s">
        <v>455</v>
      </c>
      <c r="I477" s="60" t="s">
        <v>1108</v>
      </c>
      <c r="J477" s="59"/>
    </row>
    <row r="478" spans="1:10" ht="63.6" customHeight="1" x14ac:dyDescent="0.2">
      <c r="A478" s="80" t="s">
        <v>118</v>
      </c>
      <c r="B478" s="72" t="s">
        <v>1109</v>
      </c>
      <c r="C478" s="60" t="s">
        <v>451</v>
      </c>
      <c r="D478" s="60" t="s">
        <v>558</v>
      </c>
      <c r="E478" s="81">
        <v>3.6244000000000001</v>
      </c>
      <c r="F478" s="168" t="s">
        <v>559</v>
      </c>
      <c r="G478" s="60" t="s">
        <v>663</v>
      </c>
      <c r="H478" s="60" t="s">
        <v>455</v>
      </c>
      <c r="I478" s="60"/>
      <c r="J478" s="59"/>
    </row>
    <row r="479" spans="1:10" ht="36.200000000000003" customHeight="1" x14ac:dyDescent="0.2">
      <c r="A479" s="80" t="s">
        <v>118</v>
      </c>
      <c r="B479" s="72" t="s">
        <v>1110</v>
      </c>
      <c r="C479" s="60" t="s">
        <v>548</v>
      </c>
      <c r="D479" s="60" t="s">
        <v>558</v>
      </c>
      <c r="E479" s="81">
        <v>2.4990000000000001</v>
      </c>
      <c r="F479" s="168" t="s">
        <v>1111</v>
      </c>
      <c r="G479" s="60" t="s">
        <v>483</v>
      </c>
      <c r="H479" s="60" t="s">
        <v>455</v>
      </c>
      <c r="I479" s="60"/>
      <c r="J479" s="59"/>
    </row>
    <row r="480" spans="1:10" ht="36.200000000000003" customHeight="1" x14ac:dyDescent="0.2">
      <c r="A480" s="80" t="s">
        <v>118</v>
      </c>
      <c r="B480" s="72" t="s">
        <v>1112</v>
      </c>
      <c r="C480" s="60" t="s">
        <v>451</v>
      </c>
      <c r="D480" s="60" t="s">
        <v>558</v>
      </c>
      <c r="E480" s="81">
        <v>1.879</v>
      </c>
      <c r="F480" s="168" t="s">
        <v>1113</v>
      </c>
      <c r="G480" s="60" t="s">
        <v>471</v>
      </c>
      <c r="H480" s="60" t="s">
        <v>455</v>
      </c>
      <c r="I480" s="60"/>
      <c r="J480" s="59"/>
    </row>
    <row r="481" spans="1:10" ht="36.200000000000003" customHeight="1" x14ac:dyDescent="0.2">
      <c r="A481" s="80" t="s">
        <v>118</v>
      </c>
      <c r="B481" s="72" t="s">
        <v>1114</v>
      </c>
      <c r="C481" s="60" t="s">
        <v>451</v>
      </c>
      <c r="D481" s="60" t="s">
        <v>558</v>
      </c>
      <c r="E481" s="81">
        <v>2.2745000000000002</v>
      </c>
      <c r="F481" s="168" t="s">
        <v>1115</v>
      </c>
      <c r="G481" s="60" t="s">
        <v>476</v>
      </c>
      <c r="H481" s="60" t="s">
        <v>455</v>
      </c>
      <c r="I481" s="60"/>
      <c r="J481" s="59"/>
    </row>
    <row r="482" spans="1:10" ht="47.45" customHeight="1" x14ac:dyDescent="0.2">
      <c r="A482" s="80" t="s">
        <v>118</v>
      </c>
      <c r="B482" s="72" t="s">
        <v>378</v>
      </c>
      <c r="C482" s="60" t="s">
        <v>762</v>
      </c>
      <c r="D482" s="60" t="s">
        <v>487</v>
      </c>
      <c r="E482" s="81">
        <v>5.0199999999999996</v>
      </c>
      <c r="F482" s="168" t="s">
        <v>359</v>
      </c>
      <c r="G482" s="60" t="s">
        <v>463</v>
      </c>
      <c r="H482" s="60" t="s">
        <v>455</v>
      </c>
      <c r="I482" s="60" t="s">
        <v>1116</v>
      </c>
      <c r="J482" s="59"/>
    </row>
    <row r="483" spans="1:10" ht="36.200000000000003" customHeight="1" x14ac:dyDescent="0.2">
      <c r="A483" s="80" t="s">
        <v>118</v>
      </c>
      <c r="B483" s="72" t="s">
        <v>253</v>
      </c>
      <c r="C483" s="60" t="s">
        <v>478</v>
      </c>
      <c r="D483" s="60" t="s">
        <v>479</v>
      </c>
      <c r="E483" s="81">
        <v>1.63</v>
      </c>
      <c r="F483" s="168" t="s">
        <v>244</v>
      </c>
      <c r="G483" s="60" t="s">
        <v>494</v>
      </c>
      <c r="H483" s="60" t="s">
        <v>455</v>
      </c>
      <c r="I483" s="60" t="s">
        <v>1117</v>
      </c>
      <c r="J483" s="59"/>
    </row>
    <row r="484" spans="1:10" ht="36.200000000000003" customHeight="1" x14ac:dyDescent="0.2">
      <c r="A484" s="80" t="s">
        <v>118</v>
      </c>
      <c r="B484" s="72" t="s">
        <v>255</v>
      </c>
      <c r="C484" s="60" t="s">
        <v>478</v>
      </c>
      <c r="D484" s="60" t="s">
        <v>479</v>
      </c>
      <c r="E484" s="81">
        <v>2.6</v>
      </c>
      <c r="F484" s="168" t="s">
        <v>244</v>
      </c>
      <c r="G484" s="60" t="s">
        <v>476</v>
      </c>
      <c r="H484" s="60" t="s">
        <v>455</v>
      </c>
      <c r="I484" s="60" t="s">
        <v>1118</v>
      </c>
      <c r="J484" s="59"/>
    </row>
    <row r="485" spans="1:10" ht="29.65" customHeight="1" x14ac:dyDescent="0.2">
      <c r="A485" s="80" t="s">
        <v>118</v>
      </c>
      <c r="B485" s="72" t="s">
        <v>256</v>
      </c>
      <c r="C485" s="60" t="s">
        <v>478</v>
      </c>
      <c r="D485" s="60" t="s">
        <v>479</v>
      </c>
      <c r="E485" s="81">
        <v>2.93</v>
      </c>
      <c r="F485" s="168" t="s">
        <v>244</v>
      </c>
      <c r="G485" s="60" t="s">
        <v>476</v>
      </c>
      <c r="H485" s="60" t="s">
        <v>455</v>
      </c>
      <c r="I485" s="60" t="s">
        <v>1119</v>
      </c>
      <c r="J485" s="59"/>
    </row>
    <row r="486" spans="1:10" ht="28.9" customHeight="1" x14ac:dyDescent="0.2">
      <c r="A486" s="80" t="s">
        <v>118</v>
      </c>
      <c r="B486" s="72" t="s">
        <v>1120</v>
      </c>
      <c r="C486" s="60" t="s">
        <v>458</v>
      </c>
      <c r="D486" s="60" t="s">
        <v>492</v>
      </c>
      <c r="E486" s="81">
        <v>2.9571999999999998</v>
      </c>
      <c r="F486" s="168" t="s">
        <v>855</v>
      </c>
      <c r="G486" s="60" t="s">
        <v>538</v>
      </c>
      <c r="H486" s="60" t="s">
        <v>455</v>
      </c>
      <c r="I486" s="60" t="s">
        <v>1121</v>
      </c>
      <c r="J486" s="59"/>
    </row>
    <row r="487" spans="1:10" ht="36.200000000000003" customHeight="1" x14ac:dyDescent="0.2">
      <c r="A487" s="80" t="s">
        <v>118</v>
      </c>
      <c r="B487" s="72" t="s">
        <v>1122</v>
      </c>
      <c r="C487" s="60" t="s">
        <v>451</v>
      </c>
      <c r="D487" s="60" t="s">
        <v>517</v>
      </c>
      <c r="E487" s="81">
        <v>4.4972000000000003</v>
      </c>
      <c r="F487" s="168" t="s">
        <v>586</v>
      </c>
      <c r="G487" s="60" t="s">
        <v>463</v>
      </c>
      <c r="H487" s="60" t="s">
        <v>455</v>
      </c>
      <c r="I487" s="60"/>
      <c r="J487" s="59"/>
    </row>
    <row r="488" spans="1:10" ht="36.950000000000003" customHeight="1" x14ac:dyDescent="0.2">
      <c r="A488" s="80" t="s">
        <v>118</v>
      </c>
      <c r="B488" s="72" t="s">
        <v>1123</v>
      </c>
      <c r="C488" s="60" t="s">
        <v>458</v>
      </c>
      <c r="D488" s="60" t="s">
        <v>492</v>
      </c>
      <c r="E488" s="81">
        <v>3.3410000000000002</v>
      </c>
      <c r="F488" s="168" t="s">
        <v>493</v>
      </c>
      <c r="G488" s="60" t="s">
        <v>483</v>
      </c>
      <c r="H488" s="60" t="s">
        <v>455</v>
      </c>
      <c r="I488" s="60" t="s">
        <v>748</v>
      </c>
      <c r="J488" s="59"/>
    </row>
    <row r="489" spans="1:10" ht="45.2" customHeight="1" x14ac:dyDescent="0.2">
      <c r="A489" s="80" t="s">
        <v>118</v>
      </c>
      <c r="B489" s="72" t="s">
        <v>1124</v>
      </c>
      <c r="C489" s="60" t="s">
        <v>458</v>
      </c>
      <c r="D489" s="60" t="s">
        <v>461</v>
      </c>
      <c r="E489" s="81">
        <v>2.1646999999999998</v>
      </c>
      <c r="F489" s="168" t="s">
        <v>835</v>
      </c>
      <c r="G489" s="60" t="s">
        <v>454</v>
      </c>
      <c r="H489" s="60" t="s">
        <v>455</v>
      </c>
      <c r="I489" s="60" t="s">
        <v>1125</v>
      </c>
      <c r="J489" s="59"/>
    </row>
    <row r="490" spans="1:10" ht="45.2" customHeight="1" x14ac:dyDescent="0.2">
      <c r="A490" s="80" t="s">
        <v>118</v>
      </c>
      <c r="B490" s="72" t="s">
        <v>1126</v>
      </c>
      <c r="C490" s="60" t="s">
        <v>451</v>
      </c>
      <c r="D490" s="60" t="s">
        <v>517</v>
      </c>
      <c r="E490" s="81">
        <v>3.4916999999999998</v>
      </c>
      <c r="F490" s="168" t="s">
        <v>973</v>
      </c>
      <c r="G490" s="60" t="s">
        <v>494</v>
      </c>
      <c r="H490" s="60" t="s">
        <v>455</v>
      </c>
      <c r="I490" s="60" t="s">
        <v>1127</v>
      </c>
      <c r="J490" s="59"/>
    </row>
    <row r="491" spans="1:10" ht="36.950000000000003" customHeight="1" x14ac:dyDescent="0.2">
      <c r="A491" s="80" t="s">
        <v>118</v>
      </c>
      <c r="B491" s="72" t="s">
        <v>1128</v>
      </c>
      <c r="C491" s="60" t="s">
        <v>451</v>
      </c>
      <c r="D491" s="60" t="s">
        <v>517</v>
      </c>
      <c r="E491" s="81">
        <v>3.2149999999999999</v>
      </c>
      <c r="F491" s="168" t="s">
        <v>520</v>
      </c>
      <c r="G491" s="60" t="s">
        <v>483</v>
      </c>
      <c r="H491" s="60" t="s">
        <v>455</v>
      </c>
      <c r="I491" s="60"/>
      <c r="J491" s="59"/>
    </row>
    <row r="492" spans="1:10" ht="28.9" customHeight="1" x14ac:dyDescent="0.2">
      <c r="A492" s="80" t="s">
        <v>118</v>
      </c>
      <c r="B492" s="72" t="s">
        <v>1129</v>
      </c>
      <c r="C492" s="60" t="s">
        <v>458</v>
      </c>
      <c r="D492" s="60" t="s">
        <v>452</v>
      </c>
      <c r="E492" s="81">
        <v>3.4655999999999998</v>
      </c>
      <c r="F492" s="168" t="s">
        <v>806</v>
      </c>
      <c r="G492" s="60" t="s">
        <v>476</v>
      </c>
      <c r="H492" s="60" t="s">
        <v>455</v>
      </c>
      <c r="I492" s="60" t="s">
        <v>807</v>
      </c>
      <c r="J492" s="59"/>
    </row>
    <row r="493" spans="1:10" ht="36.200000000000003" customHeight="1" x14ac:dyDescent="0.2">
      <c r="A493" s="80" t="s">
        <v>118</v>
      </c>
      <c r="B493" s="72" t="s">
        <v>1130</v>
      </c>
      <c r="C493" s="60" t="s">
        <v>458</v>
      </c>
      <c r="D493" s="60" t="s">
        <v>461</v>
      </c>
      <c r="E493" s="81">
        <v>5.0236999999999998</v>
      </c>
      <c r="F493" s="168" t="s">
        <v>690</v>
      </c>
      <c r="G493" s="60" t="s">
        <v>476</v>
      </c>
      <c r="H493" s="60" t="s">
        <v>455</v>
      </c>
      <c r="I493" s="60" t="s">
        <v>1131</v>
      </c>
      <c r="J493" s="59"/>
    </row>
    <row r="494" spans="1:10" ht="29.65" customHeight="1" x14ac:dyDescent="0.2">
      <c r="A494" s="80" t="s">
        <v>118</v>
      </c>
      <c r="B494" s="72" t="s">
        <v>119</v>
      </c>
      <c r="C494" s="60" t="s">
        <v>482</v>
      </c>
      <c r="D494" s="60" t="s">
        <v>485</v>
      </c>
      <c r="E494" s="81">
        <v>5.0236999999999998</v>
      </c>
      <c r="F494" s="168" t="s">
        <v>112</v>
      </c>
      <c r="G494" s="60" t="s">
        <v>476</v>
      </c>
      <c r="H494" s="60" t="s">
        <v>455</v>
      </c>
      <c r="I494" s="60" t="s">
        <v>940</v>
      </c>
      <c r="J494" s="59"/>
    </row>
    <row r="495" spans="1:10" ht="28.9" customHeight="1" x14ac:dyDescent="0.2">
      <c r="A495" s="80" t="s">
        <v>118</v>
      </c>
      <c r="B495" s="72" t="s">
        <v>1132</v>
      </c>
      <c r="C495" s="60" t="s">
        <v>458</v>
      </c>
      <c r="D495" s="60" t="s">
        <v>492</v>
      </c>
      <c r="E495" s="81">
        <v>5.0236999999999998</v>
      </c>
      <c r="F495" s="168" t="s">
        <v>1133</v>
      </c>
      <c r="G495" s="60" t="s">
        <v>476</v>
      </c>
      <c r="H495" s="60" t="s">
        <v>455</v>
      </c>
      <c r="I495" s="60" t="s">
        <v>1134</v>
      </c>
      <c r="J495" s="59"/>
    </row>
    <row r="496" spans="1:10" ht="36.200000000000003" customHeight="1" x14ac:dyDescent="0.2">
      <c r="A496" s="80" t="s">
        <v>118</v>
      </c>
      <c r="B496" s="72" t="s">
        <v>1135</v>
      </c>
      <c r="C496" s="60" t="s">
        <v>458</v>
      </c>
      <c r="D496" s="60" t="s">
        <v>474</v>
      </c>
      <c r="E496" s="81">
        <v>4.1315</v>
      </c>
      <c r="F496" s="168" t="s">
        <v>549</v>
      </c>
      <c r="G496" s="60" t="s">
        <v>496</v>
      </c>
      <c r="H496" s="60" t="s">
        <v>455</v>
      </c>
      <c r="I496" s="60" t="s">
        <v>981</v>
      </c>
      <c r="J496" s="59"/>
    </row>
    <row r="497" spans="1:10" ht="36.200000000000003" customHeight="1" x14ac:dyDescent="0.2">
      <c r="A497" s="80" t="s">
        <v>118</v>
      </c>
      <c r="B497" s="72" t="s">
        <v>1136</v>
      </c>
      <c r="C497" s="60" t="s">
        <v>451</v>
      </c>
      <c r="D497" s="60" t="s">
        <v>558</v>
      </c>
      <c r="E497" s="81">
        <v>3.6164000000000001</v>
      </c>
      <c r="F497" s="168" t="s">
        <v>559</v>
      </c>
      <c r="G497" s="60" t="s">
        <v>496</v>
      </c>
      <c r="H497" s="60" t="s">
        <v>455</v>
      </c>
      <c r="I497" s="60"/>
      <c r="J497" s="59"/>
    </row>
    <row r="498" spans="1:10" ht="29.65" customHeight="1" x14ac:dyDescent="0.2">
      <c r="A498" s="80" t="s">
        <v>118</v>
      </c>
      <c r="B498" s="72" t="s">
        <v>1137</v>
      </c>
      <c r="C498" s="60" t="s">
        <v>451</v>
      </c>
      <c r="D498" s="60" t="s">
        <v>558</v>
      </c>
      <c r="E498" s="81">
        <v>2.2406000000000001</v>
      </c>
      <c r="F498" s="168" t="s">
        <v>559</v>
      </c>
      <c r="G498" s="60" t="s">
        <v>471</v>
      </c>
      <c r="H498" s="60" t="s">
        <v>455</v>
      </c>
      <c r="I498" s="60"/>
      <c r="J498" s="59"/>
    </row>
    <row r="499" spans="1:10" ht="28.9" customHeight="1" x14ac:dyDescent="0.2">
      <c r="A499" s="80" t="s">
        <v>118</v>
      </c>
      <c r="B499" s="72" t="s">
        <v>1138</v>
      </c>
      <c r="C499" s="60" t="s">
        <v>451</v>
      </c>
      <c r="D499" s="60" t="s">
        <v>507</v>
      </c>
      <c r="E499" s="81">
        <v>5.5993000000000004</v>
      </c>
      <c r="F499" s="168" t="s">
        <v>526</v>
      </c>
      <c r="G499" s="60" t="s">
        <v>538</v>
      </c>
      <c r="H499" s="60" t="s">
        <v>455</v>
      </c>
      <c r="I499" s="60"/>
      <c r="J499" s="59"/>
    </row>
    <row r="500" spans="1:10" ht="45.2" customHeight="1" x14ac:dyDescent="0.2">
      <c r="A500" s="80" t="s">
        <v>118</v>
      </c>
      <c r="B500" s="72" t="s">
        <v>1139</v>
      </c>
      <c r="C500" s="60" t="s">
        <v>451</v>
      </c>
      <c r="D500" s="60" t="s">
        <v>558</v>
      </c>
      <c r="E500" s="81">
        <v>2.2231999999999998</v>
      </c>
      <c r="F500" s="168" t="s">
        <v>1113</v>
      </c>
      <c r="G500" s="60" t="s">
        <v>471</v>
      </c>
      <c r="H500" s="60" t="s">
        <v>455</v>
      </c>
      <c r="I500" s="60"/>
      <c r="J500" s="59"/>
    </row>
    <row r="501" spans="1:10" ht="36.950000000000003" customHeight="1" x14ac:dyDescent="0.2">
      <c r="A501" s="80" t="s">
        <v>118</v>
      </c>
      <c r="B501" s="72" t="s">
        <v>1140</v>
      </c>
      <c r="C501" s="60" t="s">
        <v>451</v>
      </c>
      <c r="D501" s="60" t="s">
        <v>514</v>
      </c>
      <c r="E501" s="81">
        <v>2.9510000000000001</v>
      </c>
      <c r="F501" s="168" t="s">
        <v>515</v>
      </c>
      <c r="G501" s="60" t="s">
        <v>463</v>
      </c>
      <c r="H501" s="60" t="s">
        <v>455</v>
      </c>
      <c r="I501" s="60"/>
      <c r="J501" s="59"/>
    </row>
    <row r="502" spans="1:10" ht="36.200000000000003" customHeight="1" x14ac:dyDescent="0.2">
      <c r="A502" s="80" t="s">
        <v>118</v>
      </c>
      <c r="B502" s="72" t="s">
        <v>1141</v>
      </c>
      <c r="C502" s="60" t="s">
        <v>451</v>
      </c>
      <c r="D502" s="60" t="s">
        <v>558</v>
      </c>
      <c r="E502" s="81">
        <v>2.2606000000000002</v>
      </c>
      <c r="F502" s="168" t="s">
        <v>1115</v>
      </c>
      <c r="G502" s="60" t="s">
        <v>476</v>
      </c>
      <c r="H502" s="60" t="s">
        <v>455</v>
      </c>
      <c r="I502" s="60"/>
      <c r="J502" s="59"/>
    </row>
    <row r="503" spans="1:10" ht="36.200000000000003" customHeight="1" x14ac:dyDescent="0.2">
      <c r="A503" s="80" t="s">
        <v>118</v>
      </c>
      <c r="B503" s="72" t="s">
        <v>1142</v>
      </c>
      <c r="C503" s="60" t="s">
        <v>451</v>
      </c>
      <c r="D503" s="60" t="s">
        <v>558</v>
      </c>
      <c r="E503" s="81">
        <v>2.2464</v>
      </c>
      <c r="F503" s="168" t="s">
        <v>1115</v>
      </c>
      <c r="G503" s="60" t="s">
        <v>463</v>
      </c>
      <c r="H503" s="60" t="s">
        <v>455</v>
      </c>
      <c r="I503" s="60"/>
      <c r="J503" s="59"/>
    </row>
    <row r="504" spans="1:10" ht="45.95" customHeight="1" x14ac:dyDescent="0.2">
      <c r="A504" s="80" t="s">
        <v>118</v>
      </c>
      <c r="B504" s="72" t="s">
        <v>1143</v>
      </c>
      <c r="C504" s="60" t="s">
        <v>451</v>
      </c>
      <c r="D504" s="60" t="s">
        <v>1144</v>
      </c>
      <c r="E504" s="81">
        <v>2.3227000000000002</v>
      </c>
      <c r="F504" s="168" t="s">
        <v>1145</v>
      </c>
      <c r="G504" s="60" t="s">
        <v>463</v>
      </c>
      <c r="H504" s="60" t="s">
        <v>455</v>
      </c>
      <c r="I504" s="60"/>
      <c r="J504" s="59"/>
    </row>
    <row r="505" spans="1:10" ht="45.2" customHeight="1" x14ac:dyDescent="0.2">
      <c r="A505" s="80" t="s">
        <v>118</v>
      </c>
      <c r="B505" s="72" t="s">
        <v>1146</v>
      </c>
      <c r="C505" s="60" t="s">
        <v>451</v>
      </c>
      <c r="D505" s="60" t="s">
        <v>558</v>
      </c>
      <c r="E505" s="81">
        <v>2.2210999999999999</v>
      </c>
      <c r="F505" s="168" t="s">
        <v>1147</v>
      </c>
      <c r="G505" s="60" t="s">
        <v>471</v>
      </c>
      <c r="H505" s="60" t="s">
        <v>455</v>
      </c>
      <c r="I505" s="60"/>
      <c r="J505" s="59"/>
    </row>
    <row r="506" spans="1:10" ht="36.200000000000003" customHeight="1" x14ac:dyDescent="0.2">
      <c r="A506" s="80" t="s">
        <v>118</v>
      </c>
      <c r="B506" s="72" t="s">
        <v>1148</v>
      </c>
      <c r="C506" s="60" t="s">
        <v>451</v>
      </c>
      <c r="D506" s="60" t="s">
        <v>558</v>
      </c>
      <c r="E506" s="81">
        <v>2.3075999999999999</v>
      </c>
      <c r="F506" s="168" t="s">
        <v>1149</v>
      </c>
      <c r="G506" s="60" t="s">
        <v>463</v>
      </c>
      <c r="H506" s="60" t="s">
        <v>455</v>
      </c>
      <c r="I506" s="60"/>
      <c r="J506" s="59"/>
    </row>
    <row r="507" spans="1:10" ht="45.95" customHeight="1" x14ac:dyDescent="0.2">
      <c r="A507" s="80" t="s">
        <v>118</v>
      </c>
      <c r="B507" s="72" t="s">
        <v>1150</v>
      </c>
      <c r="C507" s="60" t="s">
        <v>451</v>
      </c>
      <c r="D507" s="60" t="s">
        <v>514</v>
      </c>
      <c r="E507" s="81">
        <v>2.2700999999999998</v>
      </c>
      <c r="F507" s="168" t="s">
        <v>515</v>
      </c>
      <c r="G507" s="60" t="s">
        <v>663</v>
      </c>
      <c r="H507" s="60" t="s">
        <v>455</v>
      </c>
      <c r="I507" s="60"/>
      <c r="J507" s="59"/>
    </row>
    <row r="508" spans="1:10" ht="45.2" customHeight="1" x14ac:dyDescent="0.2">
      <c r="A508" s="80" t="s">
        <v>118</v>
      </c>
      <c r="B508" s="72" t="s">
        <v>1151</v>
      </c>
      <c r="C508" s="60" t="s">
        <v>451</v>
      </c>
      <c r="D508" s="60" t="s">
        <v>558</v>
      </c>
      <c r="E508" s="81">
        <v>2.2606000000000002</v>
      </c>
      <c r="F508" s="168" t="s">
        <v>1113</v>
      </c>
      <c r="G508" s="60" t="s">
        <v>471</v>
      </c>
      <c r="H508" s="60" t="s">
        <v>455</v>
      </c>
      <c r="I508" s="60"/>
      <c r="J508" s="59"/>
    </row>
    <row r="509" spans="1:10" ht="36.200000000000003" customHeight="1" x14ac:dyDescent="0.2">
      <c r="A509" s="80" t="s">
        <v>118</v>
      </c>
      <c r="B509" s="72" t="s">
        <v>1152</v>
      </c>
      <c r="C509" s="60" t="s">
        <v>451</v>
      </c>
      <c r="D509" s="60" t="s">
        <v>558</v>
      </c>
      <c r="E509" s="81">
        <v>1.879</v>
      </c>
      <c r="F509" s="168" t="s">
        <v>1149</v>
      </c>
      <c r="G509" s="60" t="s">
        <v>494</v>
      </c>
      <c r="H509" s="60" t="s">
        <v>455</v>
      </c>
      <c r="I509" s="60"/>
      <c r="J509" s="59"/>
    </row>
    <row r="510" spans="1:10" ht="63.6" customHeight="1" x14ac:dyDescent="0.2">
      <c r="A510" s="80" t="s">
        <v>118</v>
      </c>
      <c r="B510" s="72" t="s">
        <v>232</v>
      </c>
      <c r="C510" s="60" t="s">
        <v>478</v>
      </c>
      <c r="D510" s="60" t="s">
        <v>479</v>
      </c>
      <c r="E510" s="81">
        <v>3.4771999999999998</v>
      </c>
      <c r="F510" s="168" t="s">
        <v>213</v>
      </c>
      <c r="G510" s="60" t="s">
        <v>480</v>
      </c>
      <c r="H510" s="60" t="s">
        <v>455</v>
      </c>
      <c r="I510" s="60" t="s">
        <v>1022</v>
      </c>
      <c r="J510" s="59"/>
    </row>
    <row r="511" spans="1:10" ht="36.200000000000003" customHeight="1" x14ac:dyDescent="0.2">
      <c r="A511" s="80" t="s">
        <v>118</v>
      </c>
      <c r="B511" s="72" t="s">
        <v>243</v>
      </c>
      <c r="C511" s="60" t="s">
        <v>478</v>
      </c>
      <c r="D511" s="60" t="s">
        <v>479</v>
      </c>
      <c r="E511" s="81">
        <v>2.16</v>
      </c>
      <c r="F511" s="168" t="s">
        <v>244</v>
      </c>
      <c r="G511" s="60" t="s">
        <v>480</v>
      </c>
      <c r="H511" s="60" t="s">
        <v>455</v>
      </c>
      <c r="I511" s="60" t="s">
        <v>949</v>
      </c>
      <c r="J511" s="59"/>
    </row>
    <row r="512" spans="1:10" ht="45.95" customHeight="1" x14ac:dyDescent="0.2">
      <c r="A512" s="80" t="s">
        <v>118</v>
      </c>
      <c r="B512" s="72" t="s">
        <v>1153</v>
      </c>
      <c r="C512" s="60" t="s">
        <v>458</v>
      </c>
      <c r="D512" s="60" t="s">
        <v>461</v>
      </c>
      <c r="E512" s="81">
        <v>3.69984</v>
      </c>
      <c r="F512" s="168" t="s">
        <v>715</v>
      </c>
      <c r="G512" s="60" t="s">
        <v>496</v>
      </c>
      <c r="H512" s="60" t="s">
        <v>455</v>
      </c>
      <c r="I512" s="60" t="s">
        <v>853</v>
      </c>
      <c r="J512" s="59"/>
    </row>
    <row r="513" spans="1:10" ht="28.9" customHeight="1" x14ac:dyDescent="0.2">
      <c r="A513" s="80" t="s">
        <v>118</v>
      </c>
      <c r="B513" s="72" t="s">
        <v>1154</v>
      </c>
      <c r="C513" s="60" t="s">
        <v>458</v>
      </c>
      <c r="D513" s="60" t="s">
        <v>474</v>
      </c>
      <c r="E513" s="81">
        <v>3.6004</v>
      </c>
      <c r="F513" s="168" t="s">
        <v>743</v>
      </c>
      <c r="G513" s="60" t="s">
        <v>494</v>
      </c>
      <c r="H513" s="60" t="s">
        <v>455</v>
      </c>
      <c r="I513" s="60" t="s">
        <v>1155</v>
      </c>
      <c r="J513" s="59"/>
    </row>
    <row r="514" spans="1:10" ht="47.45" customHeight="1" x14ac:dyDescent="0.2">
      <c r="A514" s="80" t="s">
        <v>118</v>
      </c>
      <c r="B514" s="72" t="s">
        <v>369</v>
      </c>
      <c r="C514" s="60" t="s">
        <v>762</v>
      </c>
      <c r="D514" s="60" t="s">
        <v>487</v>
      </c>
      <c r="E514" s="81">
        <v>5.0199999999999996</v>
      </c>
      <c r="F514" s="168" t="s">
        <v>359</v>
      </c>
      <c r="G514" s="60" t="s">
        <v>502</v>
      </c>
      <c r="H514" s="60" t="s">
        <v>455</v>
      </c>
      <c r="I514" s="60" t="s">
        <v>1052</v>
      </c>
      <c r="J514" s="59"/>
    </row>
    <row r="515" spans="1:10" ht="47.45" customHeight="1" x14ac:dyDescent="0.2">
      <c r="A515" s="80" t="s">
        <v>118</v>
      </c>
      <c r="B515" s="72" t="s">
        <v>368</v>
      </c>
      <c r="C515" s="60" t="s">
        <v>762</v>
      </c>
      <c r="D515" s="60" t="s">
        <v>487</v>
      </c>
      <c r="E515" s="81">
        <v>4.55</v>
      </c>
      <c r="F515" s="168" t="s">
        <v>359</v>
      </c>
      <c r="G515" s="60" t="s">
        <v>480</v>
      </c>
      <c r="H515" s="60" t="s">
        <v>455</v>
      </c>
      <c r="I515" s="60" t="s">
        <v>772</v>
      </c>
      <c r="J515" s="59"/>
    </row>
    <row r="516" spans="1:10" ht="36.200000000000003" customHeight="1" x14ac:dyDescent="0.2">
      <c r="A516" s="80" t="s">
        <v>118</v>
      </c>
      <c r="B516" s="72" t="s">
        <v>1156</v>
      </c>
      <c r="C516" s="60" t="s">
        <v>458</v>
      </c>
      <c r="D516" s="60" t="s">
        <v>474</v>
      </c>
      <c r="E516" s="81">
        <v>2.9510000000000001</v>
      </c>
      <c r="F516" s="168" t="s">
        <v>888</v>
      </c>
      <c r="G516" s="60" t="s">
        <v>463</v>
      </c>
      <c r="H516" s="60" t="s">
        <v>455</v>
      </c>
      <c r="I516" s="60" t="s">
        <v>1030</v>
      </c>
      <c r="J516" s="59"/>
    </row>
    <row r="517" spans="1:10" ht="36.200000000000003" customHeight="1" x14ac:dyDescent="0.2">
      <c r="A517" s="80" t="s">
        <v>118</v>
      </c>
      <c r="B517" s="72" t="s">
        <v>1157</v>
      </c>
      <c r="C517" s="60" t="s">
        <v>451</v>
      </c>
      <c r="D517" s="60" t="s">
        <v>517</v>
      </c>
      <c r="E517" s="81">
        <v>4.3373999999999997</v>
      </c>
      <c r="F517" s="168" t="s">
        <v>561</v>
      </c>
      <c r="G517" s="60" t="s">
        <v>463</v>
      </c>
      <c r="H517" s="60" t="s">
        <v>455</v>
      </c>
      <c r="I517" s="60"/>
      <c r="J517" s="59"/>
    </row>
    <row r="518" spans="1:10" ht="63.6" customHeight="1" x14ac:dyDescent="0.2">
      <c r="A518" s="80" t="s">
        <v>118</v>
      </c>
      <c r="B518" s="72" t="s">
        <v>1158</v>
      </c>
      <c r="C518" s="60" t="s">
        <v>451</v>
      </c>
      <c r="D518" s="60" t="s">
        <v>514</v>
      </c>
      <c r="E518" s="81">
        <v>2.9510000000000001</v>
      </c>
      <c r="F518" s="168" t="s">
        <v>515</v>
      </c>
      <c r="G518" s="60" t="s">
        <v>463</v>
      </c>
      <c r="H518" s="60" t="s">
        <v>455</v>
      </c>
      <c r="I518" s="60"/>
      <c r="J518" s="59"/>
    </row>
    <row r="519" spans="1:10" ht="28.9" customHeight="1" x14ac:dyDescent="0.2">
      <c r="A519" s="80" t="s">
        <v>118</v>
      </c>
      <c r="B519" s="72" t="s">
        <v>1159</v>
      </c>
      <c r="C519" s="60" t="s">
        <v>451</v>
      </c>
      <c r="D519" s="60" t="s">
        <v>517</v>
      </c>
      <c r="E519" s="81">
        <v>3.4344999999999999</v>
      </c>
      <c r="F519" s="168" t="s">
        <v>973</v>
      </c>
      <c r="G519" s="60" t="s">
        <v>463</v>
      </c>
      <c r="H519" s="60" t="s">
        <v>455</v>
      </c>
      <c r="I519" s="60"/>
      <c r="J519" s="59"/>
    </row>
    <row r="520" spans="1:10" ht="36.200000000000003" customHeight="1" x14ac:dyDescent="0.2">
      <c r="A520" s="80" t="s">
        <v>118</v>
      </c>
      <c r="B520" s="72" t="s">
        <v>1160</v>
      </c>
      <c r="C520" s="60" t="s">
        <v>451</v>
      </c>
      <c r="D520" s="60" t="s">
        <v>514</v>
      </c>
      <c r="E520" s="81">
        <v>2.2362000000000002</v>
      </c>
      <c r="F520" s="168" t="s">
        <v>515</v>
      </c>
      <c r="G520" s="60" t="s">
        <v>463</v>
      </c>
      <c r="H520" s="60" t="s">
        <v>455</v>
      </c>
      <c r="I520" s="60"/>
      <c r="J520" s="59"/>
    </row>
    <row r="521" spans="1:10" ht="45.95" customHeight="1" x14ac:dyDescent="0.2">
      <c r="A521" s="80" t="s">
        <v>118</v>
      </c>
      <c r="B521" s="72" t="s">
        <v>1161</v>
      </c>
      <c r="C521" s="60" t="s">
        <v>451</v>
      </c>
      <c r="D521" s="60" t="s">
        <v>514</v>
      </c>
      <c r="E521" s="81">
        <v>2.9510000000000001</v>
      </c>
      <c r="F521" s="168" t="s">
        <v>572</v>
      </c>
      <c r="G521" s="60" t="s">
        <v>494</v>
      </c>
      <c r="H521" s="60" t="s">
        <v>455</v>
      </c>
      <c r="I521" s="60"/>
      <c r="J521" s="59"/>
    </row>
    <row r="522" spans="1:10" ht="45.2" customHeight="1" x14ac:dyDescent="0.2">
      <c r="A522" s="80" t="s">
        <v>118</v>
      </c>
      <c r="B522" s="72" t="s">
        <v>1162</v>
      </c>
      <c r="C522" s="60" t="s">
        <v>451</v>
      </c>
      <c r="D522" s="60" t="s">
        <v>558</v>
      </c>
      <c r="E522" s="81">
        <v>2.2181000000000002</v>
      </c>
      <c r="F522" s="168" t="s">
        <v>1149</v>
      </c>
      <c r="G522" s="60" t="s">
        <v>496</v>
      </c>
      <c r="H522" s="60" t="s">
        <v>455</v>
      </c>
      <c r="I522" s="60"/>
      <c r="J522" s="59"/>
    </row>
    <row r="523" spans="1:10" ht="36.200000000000003" customHeight="1" x14ac:dyDescent="0.2">
      <c r="A523" s="80" t="s">
        <v>118</v>
      </c>
      <c r="B523" s="72" t="s">
        <v>1163</v>
      </c>
      <c r="C523" s="60" t="s">
        <v>548</v>
      </c>
      <c r="D523" s="60" t="s">
        <v>558</v>
      </c>
      <c r="E523" s="81">
        <v>2.2372000000000001</v>
      </c>
      <c r="F523" s="168" t="s">
        <v>727</v>
      </c>
      <c r="G523" s="60" t="s">
        <v>496</v>
      </c>
      <c r="H523" s="60" t="s">
        <v>455</v>
      </c>
      <c r="I523" s="60"/>
      <c r="J523" s="59"/>
    </row>
    <row r="524" spans="1:10" ht="29.65" customHeight="1" x14ac:dyDescent="0.2">
      <c r="A524" s="80" t="s">
        <v>118</v>
      </c>
      <c r="B524" s="72" t="s">
        <v>1164</v>
      </c>
      <c r="C524" s="60" t="s">
        <v>451</v>
      </c>
      <c r="D524" s="60" t="s">
        <v>514</v>
      </c>
      <c r="E524" s="81">
        <v>4.0004</v>
      </c>
      <c r="F524" s="168" t="s">
        <v>515</v>
      </c>
      <c r="G524" s="60" t="s">
        <v>471</v>
      </c>
      <c r="H524" s="60" t="s">
        <v>455</v>
      </c>
      <c r="I524" s="60"/>
      <c r="J524" s="59"/>
    </row>
    <row r="525" spans="1:10" ht="28.9" customHeight="1" x14ac:dyDescent="0.2">
      <c r="A525" s="80" t="s">
        <v>118</v>
      </c>
      <c r="B525" s="72" t="s">
        <v>1165</v>
      </c>
      <c r="C525" s="60" t="s">
        <v>451</v>
      </c>
      <c r="D525" s="60" t="s">
        <v>507</v>
      </c>
      <c r="E525" s="81">
        <v>5.0431999999999997</v>
      </c>
      <c r="F525" s="168" t="s">
        <v>526</v>
      </c>
      <c r="G525" s="60" t="s">
        <v>538</v>
      </c>
      <c r="H525" s="60" t="s">
        <v>455</v>
      </c>
      <c r="I525" s="60"/>
      <c r="J525" s="59"/>
    </row>
    <row r="526" spans="1:10" ht="36.200000000000003" customHeight="1" x14ac:dyDescent="0.2">
      <c r="A526" s="80" t="s">
        <v>118</v>
      </c>
      <c r="B526" s="72" t="s">
        <v>1166</v>
      </c>
      <c r="C526" s="60" t="s">
        <v>451</v>
      </c>
      <c r="D526" s="60" t="s">
        <v>558</v>
      </c>
      <c r="E526" s="81">
        <v>2.2658999999999998</v>
      </c>
      <c r="F526" s="168" t="s">
        <v>1167</v>
      </c>
      <c r="G526" s="60" t="s">
        <v>480</v>
      </c>
      <c r="H526" s="60" t="s">
        <v>455</v>
      </c>
      <c r="I526" s="60"/>
      <c r="J526" s="59"/>
    </row>
    <row r="527" spans="1:10" ht="45.95" customHeight="1" x14ac:dyDescent="0.2">
      <c r="A527" s="80" t="s">
        <v>118</v>
      </c>
      <c r="B527" s="72" t="s">
        <v>1168</v>
      </c>
      <c r="C527" s="60" t="s">
        <v>451</v>
      </c>
      <c r="D527" s="60" t="s">
        <v>514</v>
      </c>
      <c r="E527" s="81">
        <v>3.6236000000000002</v>
      </c>
      <c r="F527" s="168" t="s">
        <v>1169</v>
      </c>
      <c r="G527" s="60" t="s">
        <v>663</v>
      </c>
      <c r="H527" s="60" t="s">
        <v>455</v>
      </c>
      <c r="I527" s="60"/>
      <c r="J527" s="59"/>
    </row>
    <row r="528" spans="1:10" ht="45.2" customHeight="1" x14ac:dyDescent="0.2">
      <c r="A528" s="80" t="s">
        <v>118</v>
      </c>
      <c r="B528" s="72" t="s">
        <v>1170</v>
      </c>
      <c r="C528" s="60" t="s">
        <v>451</v>
      </c>
      <c r="D528" s="60" t="s">
        <v>558</v>
      </c>
      <c r="E528" s="81">
        <v>2.2431000000000001</v>
      </c>
      <c r="F528" s="168" t="s">
        <v>1113</v>
      </c>
      <c r="G528" s="60" t="s">
        <v>471</v>
      </c>
      <c r="H528" s="60" t="s">
        <v>455</v>
      </c>
      <c r="I528" s="60"/>
      <c r="J528" s="59"/>
    </row>
    <row r="529" spans="1:10" ht="36.200000000000003" customHeight="1" x14ac:dyDescent="0.2">
      <c r="A529" s="80" t="s">
        <v>118</v>
      </c>
      <c r="B529" s="72" t="s">
        <v>1171</v>
      </c>
      <c r="C529" s="60" t="s">
        <v>451</v>
      </c>
      <c r="D529" s="60" t="s">
        <v>514</v>
      </c>
      <c r="E529" s="81">
        <v>3.6040000000000001</v>
      </c>
      <c r="F529" s="168" t="s">
        <v>572</v>
      </c>
      <c r="G529" s="60" t="s">
        <v>483</v>
      </c>
      <c r="H529" s="60" t="s">
        <v>455</v>
      </c>
      <c r="I529" s="60"/>
      <c r="J529" s="59"/>
    </row>
    <row r="530" spans="1:10" ht="36.950000000000003" customHeight="1" x14ac:dyDescent="0.2">
      <c r="A530" s="80" t="s">
        <v>118</v>
      </c>
      <c r="B530" s="72" t="s">
        <v>1172</v>
      </c>
      <c r="C530" s="60" t="s">
        <v>451</v>
      </c>
      <c r="D530" s="60" t="s">
        <v>558</v>
      </c>
      <c r="E530" s="81">
        <v>3.6273</v>
      </c>
      <c r="F530" s="168" t="s">
        <v>559</v>
      </c>
      <c r="G530" s="60" t="s">
        <v>476</v>
      </c>
      <c r="H530" s="60" t="s">
        <v>455</v>
      </c>
      <c r="I530" s="60"/>
      <c r="J530" s="59"/>
    </row>
    <row r="531" spans="1:10" ht="36.200000000000003" customHeight="1" x14ac:dyDescent="0.2">
      <c r="A531" s="80" t="s">
        <v>118</v>
      </c>
      <c r="B531" s="72" t="s">
        <v>1173</v>
      </c>
      <c r="C531" s="60" t="s">
        <v>451</v>
      </c>
      <c r="D531" s="60" t="s">
        <v>558</v>
      </c>
      <c r="E531" s="81">
        <v>2.2458</v>
      </c>
      <c r="F531" s="168" t="s">
        <v>559</v>
      </c>
      <c r="G531" s="60" t="s">
        <v>496</v>
      </c>
      <c r="H531" s="60" t="s">
        <v>455</v>
      </c>
      <c r="I531" s="60"/>
      <c r="J531" s="59"/>
    </row>
    <row r="532" spans="1:10" ht="28.9" customHeight="1" x14ac:dyDescent="0.2">
      <c r="A532" s="80" t="s">
        <v>118</v>
      </c>
      <c r="B532" s="72" t="s">
        <v>1174</v>
      </c>
      <c r="C532" s="60" t="s">
        <v>451</v>
      </c>
      <c r="D532" s="60" t="s">
        <v>558</v>
      </c>
      <c r="E532" s="81">
        <v>3.6263000000000001</v>
      </c>
      <c r="F532" s="168" t="s">
        <v>559</v>
      </c>
      <c r="G532" s="60" t="s">
        <v>463</v>
      </c>
      <c r="H532" s="60" t="s">
        <v>455</v>
      </c>
      <c r="I532" s="60"/>
      <c r="J532" s="59"/>
    </row>
    <row r="533" spans="1:10" ht="36.200000000000003" customHeight="1" x14ac:dyDescent="0.2">
      <c r="A533" s="80" t="s">
        <v>118</v>
      </c>
      <c r="B533" s="72" t="s">
        <v>1175</v>
      </c>
      <c r="C533" s="60" t="s">
        <v>451</v>
      </c>
      <c r="D533" s="60" t="s">
        <v>558</v>
      </c>
      <c r="E533" s="81">
        <v>2.2845</v>
      </c>
      <c r="F533" s="168" t="s">
        <v>1115</v>
      </c>
      <c r="G533" s="60" t="s">
        <v>476</v>
      </c>
      <c r="H533" s="60" t="s">
        <v>455</v>
      </c>
      <c r="I533" s="60"/>
      <c r="J533" s="59"/>
    </row>
    <row r="534" spans="1:10" ht="36.950000000000003" customHeight="1" x14ac:dyDescent="0.2">
      <c r="A534" s="80" t="s">
        <v>118</v>
      </c>
      <c r="B534" s="72" t="s">
        <v>1176</v>
      </c>
      <c r="C534" s="60" t="s">
        <v>451</v>
      </c>
      <c r="D534" s="60" t="s">
        <v>558</v>
      </c>
      <c r="E534" s="81">
        <v>1.6983999999999999</v>
      </c>
      <c r="F534" s="168" t="s">
        <v>727</v>
      </c>
      <c r="G534" s="60" t="s">
        <v>471</v>
      </c>
      <c r="H534" s="60" t="s">
        <v>455</v>
      </c>
      <c r="I534" s="60"/>
      <c r="J534" s="59"/>
    </row>
    <row r="535" spans="1:10" ht="36.200000000000003" customHeight="1" x14ac:dyDescent="0.2">
      <c r="A535" s="80" t="s">
        <v>118</v>
      </c>
      <c r="B535" s="72" t="s">
        <v>1177</v>
      </c>
      <c r="C535" s="60" t="s">
        <v>451</v>
      </c>
      <c r="D535" s="60" t="s">
        <v>558</v>
      </c>
      <c r="E535" s="81">
        <v>3.613</v>
      </c>
      <c r="F535" s="168" t="s">
        <v>1113</v>
      </c>
      <c r="G535" s="60" t="s">
        <v>663</v>
      </c>
      <c r="H535" s="60" t="s">
        <v>455</v>
      </c>
      <c r="I535" s="60"/>
      <c r="J535" s="59"/>
    </row>
    <row r="536" spans="1:10" ht="36.200000000000003" customHeight="1" x14ac:dyDescent="0.2">
      <c r="A536" s="80" t="s">
        <v>118</v>
      </c>
      <c r="B536" s="72" t="s">
        <v>1178</v>
      </c>
      <c r="C536" s="60" t="s">
        <v>451</v>
      </c>
      <c r="D536" s="60" t="s">
        <v>558</v>
      </c>
      <c r="E536" s="81">
        <v>2.5796000000000001</v>
      </c>
      <c r="F536" s="168" t="s">
        <v>908</v>
      </c>
      <c r="G536" s="60" t="s">
        <v>471</v>
      </c>
      <c r="H536" s="60" t="s">
        <v>455</v>
      </c>
      <c r="I536" s="60"/>
      <c r="J536" s="59"/>
    </row>
    <row r="537" spans="1:10" ht="47.45" customHeight="1" x14ac:dyDescent="0.2">
      <c r="A537" s="80" t="s">
        <v>118</v>
      </c>
      <c r="B537" s="72" t="s">
        <v>420</v>
      </c>
      <c r="C537" s="60" t="s">
        <v>922</v>
      </c>
      <c r="D537" s="60" t="s">
        <v>766</v>
      </c>
      <c r="E537" s="81">
        <v>5.0199999999999996</v>
      </c>
      <c r="F537" s="168" t="s">
        <v>418</v>
      </c>
      <c r="G537" s="60" t="s">
        <v>463</v>
      </c>
      <c r="H537" s="60" t="s">
        <v>455</v>
      </c>
      <c r="I537" s="60" t="s">
        <v>1179</v>
      </c>
      <c r="J537" s="59"/>
    </row>
    <row r="538" spans="1:10" ht="36.200000000000003" customHeight="1" x14ac:dyDescent="0.2">
      <c r="A538" s="80" t="s">
        <v>118</v>
      </c>
      <c r="B538" s="72" t="s">
        <v>1180</v>
      </c>
      <c r="C538" s="60" t="s">
        <v>451</v>
      </c>
      <c r="D538" s="60" t="s">
        <v>507</v>
      </c>
      <c r="E538" s="81">
        <v>1.696</v>
      </c>
      <c r="F538" s="168" t="s">
        <v>526</v>
      </c>
      <c r="G538" s="60" t="s">
        <v>663</v>
      </c>
      <c r="H538" s="60" t="s">
        <v>455</v>
      </c>
      <c r="I538" s="60"/>
      <c r="J538" s="59"/>
    </row>
    <row r="539" spans="1:10" ht="36.200000000000003" customHeight="1" x14ac:dyDescent="0.2">
      <c r="A539" s="80" t="s">
        <v>118</v>
      </c>
      <c r="B539" s="72" t="s">
        <v>1181</v>
      </c>
      <c r="C539" s="60" t="s">
        <v>451</v>
      </c>
      <c r="D539" s="60" t="s">
        <v>514</v>
      </c>
      <c r="E539" s="81">
        <v>2.2507999999999999</v>
      </c>
      <c r="F539" s="168" t="s">
        <v>681</v>
      </c>
      <c r="G539" s="60" t="s">
        <v>463</v>
      </c>
      <c r="H539" s="60" t="s">
        <v>455</v>
      </c>
      <c r="I539" s="60"/>
      <c r="J539" s="59"/>
    </row>
    <row r="540" spans="1:10" ht="54.75" customHeight="1" x14ac:dyDescent="0.2">
      <c r="A540" s="80" t="s">
        <v>118</v>
      </c>
      <c r="B540" s="72" t="s">
        <v>1182</v>
      </c>
      <c r="C540" s="60" t="s">
        <v>451</v>
      </c>
      <c r="D540" s="60" t="s">
        <v>558</v>
      </c>
      <c r="E540" s="81">
        <v>2.9510000000000001</v>
      </c>
      <c r="F540" s="168" t="s">
        <v>1183</v>
      </c>
      <c r="G540" s="60" t="s">
        <v>471</v>
      </c>
      <c r="H540" s="60" t="s">
        <v>455</v>
      </c>
      <c r="I540" s="60"/>
      <c r="J540" s="59"/>
    </row>
    <row r="541" spans="1:10" ht="45.2" customHeight="1" x14ac:dyDescent="0.2">
      <c r="A541" s="80" t="s">
        <v>118</v>
      </c>
      <c r="B541" s="72" t="s">
        <v>1184</v>
      </c>
      <c r="C541" s="60" t="s">
        <v>451</v>
      </c>
      <c r="D541" s="60" t="s">
        <v>514</v>
      </c>
      <c r="E541" s="81">
        <v>3.6246</v>
      </c>
      <c r="F541" s="168" t="s">
        <v>1185</v>
      </c>
      <c r="G541" s="60" t="s">
        <v>463</v>
      </c>
      <c r="H541" s="60" t="s">
        <v>455</v>
      </c>
      <c r="I541" s="60"/>
      <c r="J541" s="59"/>
    </row>
    <row r="542" spans="1:10" ht="54.75" customHeight="1" x14ac:dyDescent="0.2">
      <c r="A542" s="80" t="s">
        <v>118</v>
      </c>
      <c r="B542" s="72" t="s">
        <v>1186</v>
      </c>
      <c r="C542" s="60" t="s">
        <v>451</v>
      </c>
      <c r="D542" s="60" t="s">
        <v>507</v>
      </c>
      <c r="E542" s="81">
        <v>5.6889000000000003</v>
      </c>
      <c r="F542" s="168" t="s">
        <v>657</v>
      </c>
      <c r="G542" s="60" t="s">
        <v>471</v>
      </c>
      <c r="H542" s="60" t="s">
        <v>455</v>
      </c>
      <c r="I542" s="60"/>
      <c r="J542" s="59"/>
    </row>
    <row r="543" spans="1:10" ht="36.200000000000003" customHeight="1" x14ac:dyDescent="0.2">
      <c r="A543" s="80" t="s">
        <v>118</v>
      </c>
      <c r="B543" s="72" t="s">
        <v>1187</v>
      </c>
      <c r="C543" s="60" t="s">
        <v>451</v>
      </c>
      <c r="D543" s="60" t="s">
        <v>558</v>
      </c>
      <c r="E543" s="81">
        <v>2.2751000000000001</v>
      </c>
      <c r="F543" s="168" t="s">
        <v>1183</v>
      </c>
      <c r="G543" s="60" t="s">
        <v>483</v>
      </c>
      <c r="H543" s="60" t="s">
        <v>455</v>
      </c>
      <c r="I543" s="60"/>
      <c r="J543" s="59"/>
    </row>
    <row r="544" spans="1:10" ht="36.200000000000003" customHeight="1" x14ac:dyDescent="0.2">
      <c r="A544" s="80" t="s">
        <v>118</v>
      </c>
      <c r="B544" s="72" t="s">
        <v>1188</v>
      </c>
      <c r="C544" s="60" t="s">
        <v>548</v>
      </c>
      <c r="D544" s="60" t="s">
        <v>558</v>
      </c>
      <c r="E544" s="81">
        <v>3.6095000000000002</v>
      </c>
      <c r="F544" s="168" t="s">
        <v>727</v>
      </c>
      <c r="G544" s="60" t="s">
        <v>496</v>
      </c>
      <c r="H544" s="60" t="s">
        <v>455</v>
      </c>
      <c r="I544" s="60"/>
      <c r="J544" s="59"/>
    </row>
    <row r="545" spans="1:10" ht="36.950000000000003" customHeight="1" x14ac:dyDescent="0.2">
      <c r="A545" s="80" t="s">
        <v>118</v>
      </c>
      <c r="B545" s="72" t="s">
        <v>1189</v>
      </c>
      <c r="C545" s="60" t="s">
        <v>451</v>
      </c>
      <c r="D545" s="60" t="s">
        <v>517</v>
      </c>
      <c r="E545" s="81">
        <v>4.7747999999999999</v>
      </c>
      <c r="F545" s="168" t="s">
        <v>599</v>
      </c>
      <c r="G545" s="60" t="s">
        <v>463</v>
      </c>
      <c r="H545" s="60" t="s">
        <v>455</v>
      </c>
      <c r="I545" s="60"/>
      <c r="J545" s="59"/>
    </row>
    <row r="546" spans="1:10" ht="54" customHeight="1" x14ac:dyDescent="0.2">
      <c r="A546" s="80" t="s">
        <v>118</v>
      </c>
      <c r="B546" s="72" t="s">
        <v>1190</v>
      </c>
      <c r="C546" s="60" t="s">
        <v>451</v>
      </c>
      <c r="D546" s="60" t="s">
        <v>507</v>
      </c>
      <c r="E546" s="81">
        <v>3.9333999999999998</v>
      </c>
      <c r="F546" s="168" t="s">
        <v>510</v>
      </c>
      <c r="G546" s="60" t="s">
        <v>471</v>
      </c>
      <c r="H546" s="60" t="s">
        <v>455</v>
      </c>
      <c r="I546" s="60"/>
      <c r="J546" s="59"/>
    </row>
    <row r="547" spans="1:10" ht="36.200000000000003" customHeight="1" x14ac:dyDescent="0.2">
      <c r="A547" s="80" t="s">
        <v>118</v>
      </c>
      <c r="B547" s="72" t="s">
        <v>1191</v>
      </c>
      <c r="C547" s="60" t="s">
        <v>458</v>
      </c>
      <c r="D547" s="60" t="s">
        <v>517</v>
      </c>
      <c r="E547" s="81">
        <v>2.8929</v>
      </c>
      <c r="F547" s="168" t="s">
        <v>520</v>
      </c>
      <c r="G547" s="60" t="s">
        <v>496</v>
      </c>
      <c r="H547" s="60" t="s">
        <v>455</v>
      </c>
      <c r="I547" s="60"/>
      <c r="J547" s="59"/>
    </row>
    <row r="548" spans="1:10" ht="45.95" customHeight="1" x14ac:dyDescent="0.2">
      <c r="A548" s="80" t="s">
        <v>118</v>
      </c>
      <c r="B548" s="72" t="s">
        <v>1192</v>
      </c>
      <c r="C548" s="60" t="s">
        <v>451</v>
      </c>
      <c r="D548" s="60" t="s">
        <v>507</v>
      </c>
      <c r="E548" s="81">
        <v>5.0804999999999998</v>
      </c>
      <c r="F548" s="168" t="s">
        <v>605</v>
      </c>
      <c r="G548" s="60" t="s">
        <v>463</v>
      </c>
      <c r="H548" s="60" t="s">
        <v>455</v>
      </c>
      <c r="I548" s="60"/>
      <c r="J548" s="59"/>
    </row>
    <row r="549" spans="1:10" ht="72.599999999999994" customHeight="1" x14ac:dyDescent="0.2">
      <c r="A549" s="80" t="s">
        <v>118</v>
      </c>
      <c r="B549" s="72" t="s">
        <v>419</v>
      </c>
      <c r="C549" s="60" t="s">
        <v>762</v>
      </c>
      <c r="D549" s="60" t="s">
        <v>766</v>
      </c>
      <c r="E549" s="81">
        <v>3.77</v>
      </c>
      <c r="F549" s="168" t="s">
        <v>418</v>
      </c>
      <c r="G549" s="60" t="s">
        <v>494</v>
      </c>
      <c r="H549" s="60" t="s">
        <v>455</v>
      </c>
      <c r="I549" s="60" t="s">
        <v>1193</v>
      </c>
      <c r="J549" s="59"/>
    </row>
    <row r="550" spans="1:10" ht="54.75" customHeight="1" x14ac:dyDescent="0.2">
      <c r="A550" s="80" t="s">
        <v>118</v>
      </c>
      <c r="B550" s="72" t="s">
        <v>1194</v>
      </c>
      <c r="C550" s="60" t="s">
        <v>458</v>
      </c>
      <c r="D550" s="60" t="s">
        <v>474</v>
      </c>
      <c r="E550" s="81">
        <v>3.6320000000000001</v>
      </c>
      <c r="F550" s="168" t="s">
        <v>788</v>
      </c>
      <c r="G550" s="60" t="s">
        <v>663</v>
      </c>
      <c r="H550" s="60" t="s">
        <v>455</v>
      </c>
      <c r="I550" s="60" t="s">
        <v>1195</v>
      </c>
      <c r="J550" s="59"/>
    </row>
    <row r="551" spans="1:10" ht="45.2" customHeight="1" x14ac:dyDescent="0.2">
      <c r="A551" s="80" t="s">
        <v>118</v>
      </c>
      <c r="B551" s="72" t="s">
        <v>1196</v>
      </c>
      <c r="C551" s="60" t="s">
        <v>451</v>
      </c>
      <c r="D551" s="60" t="s">
        <v>517</v>
      </c>
      <c r="E551" s="81">
        <v>4.05</v>
      </c>
      <c r="F551" s="168" t="s">
        <v>607</v>
      </c>
      <c r="G551" s="60" t="s">
        <v>476</v>
      </c>
      <c r="H551" s="60" t="s">
        <v>455</v>
      </c>
      <c r="I551" s="60"/>
      <c r="J551" s="59"/>
    </row>
    <row r="552" spans="1:10" ht="36.200000000000003" customHeight="1" x14ac:dyDescent="0.2">
      <c r="A552" s="80" t="s">
        <v>118</v>
      </c>
      <c r="B552" s="72" t="s">
        <v>1197</v>
      </c>
      <c r="C552" s="60" t="s">
        <v>451</v>
      </c>
      <c r="D552" s="60" t="s">
        <v>517</v>
      </c>
      <c r="E552" s="81">
        <v>5.0716000000000001</v>
      </c>
      <c r="F552" s="168" t="s">
        <v>1198</v>
      </c>
      <c r="G552" s="60" t="s">
        <v>463</v>
      </c>
      <c r="H552" s="60" t="s">
        <v>455</v>
      </c>
      <c r="I552" s="60"/>
      <c r="J552" s="59"/>
    </row>
    <row r="553" spans="1:10" ht="36.200000000000003" customHeight="1" x14ac:dyDescent="0.2">
      <c r="A553" s="80" t="s">
        <v>118</v>
      </c>
      <c r="B553" s="72" t="s">
        <v>1199</v>
      </c>
      <c r="C553" s="60" t="s">
        <v>458</v>
      </c>
      <c r="D553" s="60" t="s">
        <v>474</v>
      </c>
      <c r="E553" s="81">
        <v>5.1181000000000001</v>
      </c>
      <c r="F553" s="168" t="s">
        <v>580</v>
      </c>
      <c r="G553" s="60" t="s">
        <v>463</v>
      </c>
      <c r="H553" s="60" t="s">
        <v>455</v>
      </c>
      <c r="I553" s="60" t="s">
        <v>1200</v>
      </c>
      <c r="J553" s="59"/>
    </row>
    <row r="554" spans="1:10" ht="45.95" customHeight="1" x14ac:dyDescent="0.2">
      <c r="A554" s="80" t="s">
        <v>118</v>
      </c>
      <c r="B554" s="72" t="s">
        <v>1201</v>
      </c>
      <c r="C554" s="60" t="s">
        <v>458</v>
      </c>
      <c r="D554" s="60" t="s">
        <v>474</v>
      </c>
      <c r="E554" s="81">
        <v>3.2629000000000001</v>
      </c>
      <c r="F554" s="168" t="s">
        <v>563</v>
      </c>
      <c r="G554" s="60" t="s">
        <v>463</v>
      </c>
      <c r="H554" s="60" t="s">
        <v>455</v>
      </c>
      <c r="I554" s="60" t="s">
        <v>1202</v>
      </c>
      <c r="J554" s="59"/>
    </row>
    <row r="555" spans="1:10" ht="45.2" customHeight="1" x14ac:dyDescent="0.2">
      <c r="A555" s="80" t="s">
        <v>118</v>
      </c>
      <c r="B555" s="72" t="s">
        <v>1203</v>
      </c>
      <c r="C555" s="60" t="s">
        <v>451</v>
      </c>
      <c r="D555" s="60" t="s">
        <v>474</v>
      </c>
      <c r="E555" s="81">
        <v>3.9638</v>
      </c>
      <c r="F555" s="168" t="s">
        <v>543</v>
      </c>
      <c r="G555" s="60" t="s">
        <v>463</v>
      </c>
      <c r="H555" s="60" t="s">
        <v>455</v>
      </c>
      <c r="I555" s="60" t="s">
        <v>615</v>
      </c>
      <c r="J555" s="59"/>
    </row>
    <row r="556" spans="1:10" ht="45.95" customHeight="1" x14ac:dyDescent="0.2">
      <c r="A556" s="80" t="s">
        <v>118</v>
      </c>
      <c r="B556" s="72" t="s">
        <v>1204</v>
      </c>
      <c r="C556" s="60" t="s">
        <v>458</v>
      </c>
      <c r="D556" s="60" t="s">
        <v>492</v>
      </c>
      <c r="E556" s="81">
        <v>2.7408000000000001</v>
      </c>
      <c r="F556" s="168" t="s">
        <v>493</v>
      </c>
      <c r="G556" s="60" t="s">
        <v>463</v>
      </c>
      <c r="H556" s="60" t="s">
        <v>455</v>
      </c>
      <c r="I556" s="60" t="s">
        <v>865</v>
      </c>
      <c r="J556" s="59"/>
    </row>
    <row r="557" spans="1:10" ht="36.200000000000003" customHeight="1" x14ac:dyDescent="0.2">
      <c r="A557" s="80" t="s">
        <v>118</v>
      </c>
      <c r="B557" s="72" t="s">
        <v>246</v>
      </c>
      <c r="C557" s="60" t="s">
        <v>478</v>
      </c>
      <c r="D557" s="60" t="s">
        <v>479</v>
      </c>
      <c r="E557" s="81">
        <v>2.1549999999999998</v>
      </c>
      <c r="F557" s="168" t="s">
        <v>244</v>
      </c>
      <c r="G557" s="60" t="s">
        <v>463</v>
      </c>
      <c r="H557" s="60" t="s">
        <v>455</v>
      </c>
      <c r="I557" s="60" t="s">
        <v>1205</v>
      </c>
      <c r="J557" s="59"/>
    </row>
    <row r="558" spans="1:10" ht="36.200000000000003" customHeight="1" x14ac:dyDescent="0.2">
      <c r="A558" s="80" t="s">
        <v>118</v>
      </c>
      <c r="B558" s="72" t="s">
        <v>367</v>
      </c>
      <c r="C558" s="60" t="s">
        <v>478</v>
      </c>
      <c r="D558" s="60" t="s">
        <v>487</v>
      </c>
      <c r="E558" s="81">
        <v>3.0127999999999999</v>
      </c>
      <c r="F558" s="168" t="s">
        <v>359</v>
      </c>
      <c r="G558" s="60" t="s">
        <v>463</v>
      </c>
      <c r="H558" s="60" t="s">
        <v>455</v>
      </c>
      <c r="I558" s="60" t="s">
        <v>1206</v>
      </c>
      <c r="J558" s="59"/>
    </row>
    <row r="559" spans="1:10" ht="36.200000000000003" customHeight="1" x14ac:dyDescent="0.2">
      <c r="A559" s="80" t="s">
        <v>118</v>
      </c>
      <c r="B559" s="72" t="s">
        <v>1207</v>
      </c>
      <c r="C559" s="60" t="s">
        <v>458</v>
      </c>
      <c r="D559" s="60" t="s">
        <v>452</v>
      </c>
      <c r="E559" s="81">
        <v>2.9091</v>
      </c>
      <c r="F559" s="168" t="s">
        <v>612</v>
      </c>
      <c r="G559" s="60" t="s">
        <v>476</v>
      </c>
      <c r="H559" s="60" t="s">
        <v>455</v>
      </c>
      <c r="I559" s="60" t="s">
        <v>1208</v>
      </c>
      <c r="J559" s="59"/>
    </row>
    <row r="560" spans="1:10" ht="36.200000000000003" customHeight="1" x14ac:dyDescent="0.2">
      <c r="A560" s="80" t="s">
        <v>118</v>
      </c>
      <c r="B560" s="72" t="s">
        <v>1209</v>
      </c>
      <c r="C560" s="60" t="s">
        <v>458</v>
      </c>
      <c r="D560" s="60" t="s">
        <v>492</v>
      </c>
      <c r="E560" s="81">
        <v>3.4780000000000002</v>
      </c>
      <c r="F560" s="168" t="s">
        <v>493</v>
      </c>
      <c r="G560" s="60" t="s">
        <v>483</v>
      </c>
      <c r="H560" s="60" t="s">
        <v>455</v>
      </c>
      <c r="I560" s="60" t="s">
        <v>503</v>
      </c>
      <c r="J560" s="59"/>
    </row>
    <row r="561" spans="1:10" ht="36.950000000000003" customHeight="1" x14ac:dyDescent="0.2">
      <c r="A561" s="80" t="s">
        <v>118</v>
      </c>
      <c r="B561" s="72" t="s">
        <v>240</v>
      </c>
      <c r="C561" s="60" t="s">
        <v>478</v>
      </c>
      <c r="D561" s="60" t="s">
        <v>479</v>
      </c>
      <c r="E561" s="81">
        <v>2.6</v>
      </c>
      <c r="F561" s="168" t="s">
        <v>215</v>
      </c>
      <c r="G561" s="60" t="s">
        <v>480</v>
      </c>
      <c r="H561" s="60" t="s">
        <v>455</v>
      </c>
      <c r="I561" s="60" t="s">
        <v>1210</v>
      </c>
      <c r="J561" s="59"/>
    </row>
    <row r="562" spans="1:10" ht="28.9" customHeight="1" x14ac:dyDescent="0.2">
      <c r="A562" s="80" t="s">
        <v>118</v>
      </c>
      <c r="B562" s="72" t="s">
        <v>366</v>
      </c>
      <c r="C562" s="60" t="s">
        <v>478</v>
      </c>
      <c r="D562" s="60" t="s">
        <v>487</v>
      </c>
      <c r="E562" s="81">
        <v>6.11</v>
      </c>
      <c r="F562" s="168" t="s">
        <v>359</v>
      </c>
      <c r="G562" s="60" t="s">
        <v>476</v>
      </c>
      <c r="H562" s="60" t="s">
        <v>455</v>
      </c>
      <c r="I562" s="60" t="s">
        <v>1211</v>
      </c>
      <c r="J562" s="59"/>
    </row>
    <row r="563" spans="1:10" ht="36.200000000000003" customHeight="1" x14ac:dyDescent="0.2">
      <c r="A563" s="80" t="s">
        <v>118</v>
      </c>
      <c r="B563" s="72" t="s">
        <v>1212</v>
      </c>
      <c r="C563" s="60" t="s">
        <v>451</v>
      </c>
      <c r="D563" s="60" t="s">
        <v>514</v>
      </c>
      <c r="E563" s="81">
        <v>2.4657</v>
      </c>
      <c r="F563" s="168" t="s">
        <v>1061</v>
      </c>
      <c r="G563" s="60" t="s">
        <v>463</v>
      </c>
      <c r="H563" s="60" t="s">
        <v>455</v>
      </c>
      <c r="I563" s="60"/>
      <c r="J563" s="59"/>
    </row>
    <row r="564" spans="1:10" ht="29.65" customHeight="1" x14ac:dyDescent="0.2">
      <c r="A564" s="80" t="s">
        <v>118</v>
      </c>
      <c r="B564" s="72" t="s">
        <v>377</v>
      </c>
      <c r="C564" s="60" t="s">
        <v>478</v>
      </c>
      <c r="D564" s="60" t="s">
        <v>487</v>
      </c>
      <c r="E564" s="81">
        <v>6.67</v>
      </c>
      <c r="F564" s="168" t="s">
        <v>359</v>
      </c>
      <c r="G564" s="60" t="s">
        <v>476</v>
      </c>
      <c r="H564" s="60" t="s">
        <v>455</v>
      </c>
      <c r="I564" s="60" t="s">
        <v>949</v>
      </c>
      <c r="J564" s="59"/>
    </row>
    <row r="565" spans="1:10" ht="37.700000000000003" customHeight="1" x14ac:dyDescent="0.2">
      <c r="A565" s="80" t="s">
        <v>118</v>
      </c>
      <c r="B565" s="72" t="s">
        <v>426</v>
      </c>
      <c r="C565" s="60" t="s">
        <v>988</v>
      </c>
      <c r="D565" s="60" t="s">
        <v>766</v>
      </c>
      <c r="E565" s="81">
        <v>2.7599</v>
      </c>
      <c r="F565" s="168" t="s">
        <v>418</v>
      </c>
      <c r="G565" s="60" t="s">
        <v>476</v>
      </c>
      <c r="H565" s="60" t="s">
        <v>455</v>
      </c>
      <c r="I565" s="60" t="s">
        <v>1213</v>
      </c>
      <c r="J565" s="59"/>
    </row>
    <row r="566" spans="1:10" ht="29.65" customHeight="1" x14ac:dyDescent="0.2">
      <c r="A566" s="80" t="s">
        <v>118</v>
      </c>
      <c r="B566" s="72" t="s">
        <v>1214</v>
      </c>
      <c r="C566" s="60" t="s">
        <v>458</v>
      </c>
      <c r="D566" s="60" t="s">
        <v>461</v>
      </c>
      <c r="E566" s="81">
        <v>5.0236999999999998</v>
      </c>
      <c r="F566" s="168" t="s">
        <v>947</v>
      </c>
      <c r="G566" s="60" t="s">
        <v>476</v>
      </c>
      <c r="H566" s="60" t="s">
        <v>455</v>
      </c>
      <c r="I566" s="60" t="s">
        <v>948</v>
      </c>
      <c r="J566" s="59"/>
    </row>
    <row r="567" spans="1:10" ht="28.9" customHeight="1" x14ac:dyDescent="0.2">
      <c r="A567" s="80" t="s">
        <v>118</v>
      </c>
      <c r="B567" s="72" t="s">
        <v>1215</v>
      </c>
      <c r="C567" s="60" t="s">
        <v>458</v>
      </c>
      <c r="D567" s="60" t="s">
        <v>492</v>
      </c>
      <c r="E567" s="81">
        <v>2.4611999999999998</v>
      </c>
      <c r="F567" s="168" t="s">
        <v>827</v>
      </c>
      <c r="G567" s="60" t="s">
        <v>476</v>
      </c>
      <c r="H567" s="60" t="s">
        <v>455</v>
      </c>
      <c r="I567" s="60" t="s">
        <v>904</v>
      </c>
      <c r="J567" s="59"/>
    </row>
    <row r="568" spans="1:10" ht="28.9" customHeight="1" x14ac:dyDescent="0.2">
      <c r="A568" s="80" t="s">
        <v>118</v>
      </c>
      <c r="B568" s="72" t="s">
        <v>374</v>
      </c>
      <c r="C568" s="60" t="s">
        <v>478</v>
      </c>
      <c r="D568" s="60" t="s">
        <v>487</v>
      </c>
      <c r="E568" s="81">
        <v>5.0199999999999996</v>
      </c>
      <c r="F568" s="168" t="s">
        <v>359</v>
      </c>
      <c r="G568" s="60" t="s">
        <v>476</v>
      </c>
      <c r="H568" s="60" t="s">
        <v>455</v>
      </c>
      <c r="I568" s="60" t="s">
        <v>1216</v>
      </c>
      <c r="J568" s="59"/>
    </row>
    <row r="569" spans="1:10" ht="45.95" customHeight="1" x14ac:dyDescent="0.2">
      <c r="A569" s="80" t="s">
        <v>118</v>
      </c>
      <c r="B569" s="72" t="s">
        <v>1217</v>
      </c>
      <c r="C569" s="60" t="s">
        <v>451</v>
      </c>
      <c r="D569" s="60" t="s">
        <v>507</v>
      </c>
      <c r="E569" s="81">
        <v>6.5129999999999999</v>
      </c>
      <c r="F569" s="168" t="s">
        <v>510</v>
      </c>
      <c r="G569" s="60" t="s">
        <v>480</v>
      </c>
      <c r="H569" s="60" t="s">
        <v>455</v>
      </c>
      <c r="I569" s="60"/>
      <c r="J569" s="59"/>
    </row>
    <row r="570" spans="1:10" ht="36.200000000000003" customHeight="1" x14ac:dyDescent="0.2">
      <c r="A570" s="80" t="s">
        <v>118</v>
      </c>
      <c r="B570" s="72" t="s">
        <v>1218</v>
      </c>
      <c r="C570" s="60" t="s">
        <v>451</v>
      </c>
      <c r="D570" s="60" t="s">
        <v>507</v>
      </c>
      <c r="E570" s="81">
        <v>6.2508999999999997</v>
      </c>
      <c r="F570" s="168" t="s">
        <v>632</v>
      </c>
      <c r="G570" s="60" t="s">
        <v>480</v>
      </c>
      <c r="H570" s="60" t="s">
        <v>455</v>
      </c>
      <c r="I570" s="60"/>
      <c r="J570" s="59"/>
    </row>
    <row r="571" spans="1:10" ht="45.2" customHeight="1" x14ac:dyDescent="0.2">
      <c r="A571" s="80" t="s">
        <v>118</v>
      </c>
      <c r="B571" s="72" t="s">
        <v>1219</v>
      </c>
      <c r="C571" s="60" t="s">
        <v>458</v>
      </c>
      <c r="D571" s="60" t="s">
        <v>474</v>
      </c>
      <c r="E571" s="81">
        <v>2.8048000000000002</v>
      </c>
      <c r="F571" s="168" t="s">
        <v>543</v>
      </c>
      <c r="G571" s="60" t="s">
        <v>494</v>
      </c>
      <c r="H571" s="60" t="s">
        <v>455</v>
      </c>
      <c r="I571" s="60" t="s">
        <v>1220</v>
      </c>
      <c r="J571" s="59"/>
    </row>
    <row r="572" spans="1:10" ht="36.950000000000003" customHeight="1" x14ac:dyDescent="0.2">
      <c r="A572" s="80" t="s">
        <v>118</v>
      </c>
      <c r="B572" s="72" t="s">
        <v>1221</v>
      </c>
      <c r="C572" s="60" t="s">
        <v>548</v>
      </c>
      <c r="D572" s="60" t="s">
        <v>452</v>
      </c>
      <c r="E572" s="81">
        <v>4.7801999999999998</v>
      </c>
      <c r="F572" s="168" t="s">
        <v>522</v>
      </c>
      <c r="G572" s="60" t="s">
        <v>494</v>
      </c>
      <c r="H572" s="60" t="s">
        <v>455</v>
      </c>
      <c r="I572" s="60" t="s">
        <v>1222</v>
      </c>
      <c r="J572" s="59"/>
    </row>
    <row r="573" spans="1:10" ht="28.9" customHeight="1" x14ac:dyDescent="0.2">
      <c r="A573" s="80" t="s">
        <v>118</v>
      </c>
      <c r="B573" s="72" t="s">
        <v>1223</v>
      </c>
      <c r="C573" s="60" t="s">
        <v>458</v>
      </c>
      <c r="D573" s="60" t="s">
        <v>461</v>
      </c>
      <c r="E573" s="81">
        <v>3.1733500000000001</v>
      </c>
      <c r="F573" s="168" t="s">
        <v>783</v>
      </c>
      <c r="G573" s="60" t="s">
        <v>471</v>
      </c>
      <c r="H573" s="60" t="s">
        <v>455</v>
      </c>
      <c r="I573" s="60" t="s">
        <v>1224</v>
      </c>
      <c r="J573" s="59"/>
    </row>
    <row r="574" spans="1:10" ht="36.200000000000003" customHeight="1" x14ac:dyDescent="0.2">
      <c r="A574" s="80" t="s">
        <v>118</v>
      </c>
      <c r="B574" s="72" t="s">
        <v>1225</v>
      </c>
      <c r="C574" s="60" t="s">
        <v>458</v>
      </c>
      <c r="D574" s="60" t="s">
        <v>461</v>
      </c>
      <c r="E574" s="81">
        <v>2.1553</v>
      </c>
      <c r="F574" s="168" t="s">
        <v>783</v>
      </c>
      <c r="G574" s="60" t="s">
        <v>463</v>
      </c>
      <c r="H574" s="60" t="s">
        <v>455</v>
      </c>
      <c r="I574" s="60" t="s">
        <v>952</v>
      </c>
      <c r="J574" s="59"/>
    </row>
    <row r="575" spans="1:10" ht="36.200000000000003" customHeight="1" x14ac:dyDescent="0.2">
      <c r="A575" s="80" t="s">
        <v>118</v>
      </c>
      <c r="B575" s="72" t="s">
        <v>1226</v>
      </c>
      <c r="C575" s="60" t="s">
        <v>451</v>
      </c>
      <c r="D575" s="60" t="s">
        <v>507</v>
      </c>
      <c r="E575" s="81">
        <v>5.2384000000000004</v>
      </c>
      <c r="F575" s="168" t="s">
        <v>657</v>
      </c>
      <c r="G575" s="60" t="s">
        <v>483</v>
      </c>
      <c r="H575" s="60" t="s">
        <v>455</v>
      </c>
      <c r="I575" s="60"/>
      <c r="J575" s="59"/>
    </row>
    <row r="576" spans="1:10" ht="29.65" customHeight="1" x14ac:dyDescent="0.2">
      <c r="A576" s="80" t="s">
        <v>118</v>
      </c>
      <c r="B576" s="72" t="s">
        <v>1227</v>
      </c>
      <c r="C576" s="60" t="s">
        <v>451</v>
      </c>
      <c r="D576" s="60" t="s">
        <v>461</v>
      </c>
      <c r="E576" s="81">
        <v>3.3410000000000002</v>
      </c>
      <c r="F576" s="168" t="s">
        <v>947</v>
      </c>
      <c r="G576" s="60" t="s">
        <v>476</v>
      </c>
      <c r="H576" s="60" t="s">
        <v>455</v>
      </c>
      <c r="I576" s="60" t="s">
        <v>1228</v>
      </c>
      <c r="J576" s="59"/>
    </row>
    <row r="577" spans="1:10" ht="36.200000000000003" customHeight="1" x14ac:dyDescent="0.2">
      <c r="A577" s="80" t="s">
        <v>118</v>
      </c>
      <c r="B577" s="72" t="s">
        <v>1229</v>
      </c>
      <c r="C577" s="60" t="s">
        <v>451</v>
      </c>
      <c r="D577" s="60" t="s">
        <v>507</v>
      </c>
      <c r="E577" s="81">
        <v>2.298</v>
      </c>
      <c r="F577" s="168" t="s">
        <v>657</v>
      </c>
      <c r="G577" s="60" t="s">
        <v>483</v>
      </c>
      <c r="H577" s="60" t="s">
        <v>455</v>
      </c>
      <c r="I577" s="60"/>
      <c r="J577" s="59"/>
    </row>
    <row r="578" spans="1:10" ht="45.2" customHeight="1" x14ac:dyDescent="0.2">
      <c r="A578" s="80" t="s">
        <v>118</v>
      </c>
      <c r="B578" s="72" t="s">
        <v>1230</v>
      </c>
      <c r="C578" s="60" t="s">
        <v>451</v>
      </c>
      <c r="D578" s="60" t="s">
        <v>514</v>
      </c>
      <c r="E578" s="81">
        <v>1.879</v>
      </c>
      <c r="F578" s="168" t="s">
        <v>1061</v>
      </c>
      <c r="G578" s="60" t="s">
        <v>496</v>
      </c>
      <c r="H578" s="60" t="s">
        <v>455</v>
      </c>
      <c r="I578" s="60"/>
      <c r="J578" s="59"/>
    </row>
    <row r="579" spans="1:10" ht="36.950000000000003" customHeight="1" x14ac:dyDescent="0.2">
      <c r="A579" s="80" t="s">
        <v>118</v>
      </c>
      <c r="B579" s="72" t="s">
        <v>1231</v>
      </c>
      <c r="C579" s="60" t="s">
        <v>451</v>
      </c>
      <c r="D579" s="60" t="s">
        <v>558</v>
      </c>
      <c r="E579" s="81">
        <v>3.6297000000000001</v>
      </c>
      <c r="F579" s="168" t="s">
        <v>559</v>
      </c>
      <c r="G579" s="60" t="s">
        <v>663</v>
      </c>
      <c r="H579" s="60" t="s">
        <v>455</v>
      </c>
      <c r="I579" s="60"/>
      <c r="J579" s="59"/>
    </row>
    <row r="580" spans="1:10" ht="36.200000000000003" customHeight="1" x14ac:dyDescent="0.2">
      <c r="A580" s="80" t="s">
        <v>118</v>
      </c>
      <c r="B580" s="72" t="s">
        <v>1232</v>
      </c>
      <c r="C580" s="60" t="s">
        <v>451</v>
      </c>
      <c r="D580" s="60" t="s">
        <v>558</v>
      </c>
      <c r="E580" s="81">
        <v>2.2682000000000002</v>
      </c>
      <c r="F580" s="168" t="s">
        <v>1113</v>
      </c>
      <c r="G580" s="60" t="s">
        <v>663</v>
      </c>
      <c r="H580" s="60" t="s">
        <v>455</v>
      </c>
      <c r="I580" s="60"/>
      <c r="J580" s="59"/>
    </row>
    <row r="581" spans="1:10" ht="36.200000000000003" customHeight="1" x14ac:dyDescent="0.2">
      <c r="A581" s="80" t="s">
        <v>118</v>
      </c>
      <c r="B581" s="72" t="s">
        <v>1233</v>
      </c>
      <c r="C581" s="60" t="s">
        <v>451</v>
      </c>
      <c r="D581" s="60" t="s">
        <v>507</v>
      </c>
      <c r="E581" s="81">
        <v>2.4876999999999998</v>
      </c>
      <c r="F581" s="168" t="s">
        <v>1234</v>
      </c>
      <c r="G581" s="60" t="s">
        <v>483</v>
      </c>
      <c r="H581" s="60" t="s">
        <v>455</v>
      </c>
      <c r="I581" s="60"/>
      <c r="J581" s="59"/>
    </row>
    <row r="582" spans="1:10" ht="47.45" customHeight="1" x14ac:dyDescent="0.2">
      <c r="A582" s="80" t="s">
        <v>118</v>
      </c>
      <c r="B582" s="72" t="s">
        <v>375</v>
      </c>
      <c r="C582" s="60" t="s">
        <v>762</v>
      </c>
      <c r="D582" s="60" t="s">
        <v>487</v>
      </c>
      <c r="E582" s="81">
        <v>6.11</v>
      </c>
      <c r="F582" s="168" t="s">
        <v>359</v>
      </c>
      <c r="G582" s="60" t="s">
        <v>471</v>
      </c>
      <c r="H582" s="60" t="s">
        <v>455</v>
      </c>
      <c r="I582" s="60" t="s">
        <v>1235</v>
      </c>
      <c r="J582" s="59"/>
    </row>
    <row r="583" spans="1:10" ht="47.45" customHeight="1" x14ac:dyDescent="0.2">
      <c r="A583" s="80" t="s">
        <v>118</v>
      </c>
      <c r="B583" s="72" t="s">
        <v>380</v>
      </c>
      <c r="C583" s="60" t="s">
        <v>762</v>
      </c>
      <c r="D583" s="60" t="s">
        <v>487</v>
      </c>
      <c r="E583" s="81">
        <v>2.16</v>
      </c>
      <c r="F583" s="168" t="s">
        <v>359</v>
      </c>
      <c r="G583" s="60" t="s">
        <v>663</v>
      </c>
      <c r="H583" s="60" t="s">
        <v>455</v>
      </c>
      <c r="I583" s="60" t="s">
        <v>1236</v>
      </c>
      <c r="J583" s="59"/>
    </row>
    <row r="584" spans="1:10" ht="46.7" customHeight="1" x14ac:dyDescent="0.2">
      <c r="A584" s="80" t="s">
        <v>411</v>
      </c>
      <c r="B584" s="72" t="s">
        <v>440</v>
      </c>
      <c r="C584" s="60" t="s">
        <v>762</v>
      </c>
      <c r="D584" s="60" t="s">
        <v>766</v>
      </c>
      <c r="E584" s="81">
        <v>266.8</v>
      </c>
      <c r="F584" s="168" t="s">
        <v>418</v>
      </c>
      <c r="G584" s="60" t="s">
        <v>663</v>
      </c>
      <c r="H584" s="60" t="s">
        <v>455</v>
      </c>
      <c r="I584" s="60" t="s">
        <v>767</v>
      </c>
      <c r="J584" s="59"/>
    </row>
    <row r="585" spans="1:10" ht="29.65" customHeight="1" x14ac:dyDescent="0.2">
      <c r="A585" s="80" t="s">
        <v>411</v>
      </c>
      <c r="B585" s="72" t="s">
        <v>1237</v>
      </c>
      <c r="C585" s="60" t="s">
        <v>458</v>
      </c>
      <c r="D585" s="60" t="s">
        <v>492</v>
      </c>
      <c r="E585" s="81">
        <v>11.6815</v>
      </c>
      <c r="F585" s="168" t="s">
        <v>493</v>
      </c>
      <c r="G585" s="60" t="s">
        <v>494</v>
      </c>
      <c r="H585" s="60" t="s">
        <v>455</v>
      </c>
      <c r="I585" s="60" t="s">
        <v>1238</v>
      </c>
      <c r="J585" s="59"/>
    </row>
    <row r="586" spans="1:10" ht="45.2" customHeight="1" x14ac:dyDescent="0.2">
      <c r="A586" s="80" t="s">
        <v>411</v>
      </c>
      <c r="B586" s="72" t="s">
        <v>1239</v>
      </c>
      <c r="C586" s="60" t="s">
        <v>458</v>
      </c>
      <c r="D586" s="60" t="s">
        <v>461</v>
      </c>
      <c r="E586" s="81">
        <v>19.760000000000002</v>
      </c>
      <c r="F586" s="168" t="s">
        <v>947</v>
      </c>
      <c r="G586" s="60" t="s">
        <v>454</v>
      </c>
      <c r="H586" s="60" t="s">
        <v>455</v>
      </c>
      <c r="I586" s="60" t="s">
        <v>1240</v>
      </c>
      <c r="J586" s="59"/>
    </row>
    <row r="587" spans="1:10" ht="45.95" customHeight="1" x14ac:dyDescent="0.2">
      <c r="A587" s="80" t="s">
        <v>411</v>
      </c>
      <c r="B587" s="72" t="s">
        <v>1241</v>
      </c>
      <c r="C587" s="60" t="s">
        <v>458</v>
      </c>
      <c r="D587" s="60" t="s">
        <v>492</v>
      </c>
      <c r="E587" s="81">
        <v>19.683499999999999</v>
      </c>
      <c r="F587" s="168" t="s">
        <v>493</v>
      </c>
      <c r="G587" s="60" t="s">
        <v>663</v>
      </c>
      <c r="H587" s="60" t="s">
        <v>455</v>
      </c>
      <c r="I587" s="60" t="s">
        <v>748</v>
      </c>
      <c r="J587" s="59"/>
    </row>
    <row r="588" spans="1:10" ht="36.200000000000003" customHeight="1" x14ac:dyDescent="0.2">
      <c r="A588" s="80" t="s">
        <v>43</v>
      </c>
      <c r="B588" s="72" t="s">
        <v>329</v>
      </c>
      <c r="C588" s="60" t="s">
        <v>478</v>
      </c>
      <c r="D588" s="60" t="s">
        <v>479</v>
      </c>
      <c r="E588" s="81">
        <v>15.06</v>
      </c>
      <c r="F588" s="168" t="s">
        <v>217</v>
      </c>
      <c r="G588" s="60" t="s">
        <v>476</v>
      </c>
      <c r="H588" s="60" t="s">
        <v>455</v>
      </c>
      <c r="I588" s="60" t="s">
        <v>1242</v>
      </c>
      <c r="J588" s="59"/>
    </row>
    <row r="589" spans="1:10" ht="36.200000000000003" customHeight="1" x14ac:dyDescent="0.2">
      <c r="A589" s="80" t="s">
        <v>43</v>
      </c>
      <c r="B589" s="72" t="s">
        <v>335</v>
      </c>
      <c r="C589" s="60" t="s">
        <v>478</v>
      </c>
      <c r="D589" s="60" t="s">
        <v>479</v>
      </c>
      <c r="E589" s="81">
        <v>20.14</v>
      </c>
      <c r="F589" s="168" t="s">
        <v>217</v>
      </c>
      <c r="G589" s="60" t="s">
        <v>476</v>
      </c>
      <c r="H589" s="60" t="s">
        <v>455</v>
      </c>
      <c r="I589" s="60" t="s">
        <v>1243</v>
      </c>
      <c r="J589" s="59"/>
    </row>
    <row r="590" spans="1:10" ht="36.200000000000003" customHeight="1" x14ac:dyDescent="0.2">
      <c r="A590" s="80" t="s">
        <v>43</v>
      </c>
      <c r="B590" s="72" t="s">
        <v>332</v>
      </c>
      <c r="C590" s="60" t="s">
        <v>478</v>
      </c>
      <c r="D590" s="60" t="s">
        <v>479</v>
      </c>
      <c r="E590" s="81">
        <v>15.02</v>
      </c>
      <c r="F590" s="168" t="s">
        <v>217</v>
      </c>
      <c r="G590" s="60" t="s">
        <v>476</v>
      </c>
      <c r="H590" s="60" t="s">
        <v>455</v>
      </c>
      <c r="I590" s="60" t="s">
        <v>960</v>
      </c>
      <c r="J590" s="59"/>
    </row>
    <row r="591" spans="1:10" ht="45.95" customHeight="1" x14ac:dyDescent="0.2">
      <c r="A591" s="80" t="s">
        <v>105</v>
      </c>
      <c r="B591" s="72" t="s">
        <v>360</v>
      </c>
      <c r="C591" s="60" t="s">
        <v>478</v>
      </c>
      <c r="D591" s="60" t="s">
        <v>487</v>
      </c>
      <c r="E591" s="81">
        <v>4.5</v>
      </c>
      <c r="F591" s="168" t="s">
        <v>359</v>
      </c>
      <c r="G591" s="60" t="s">
        <v>1244</v>
      </c>
      <c r="H591" s="60" t="s">
        <v>455</v>
      </c>
      <c r="I591" s="60" t="s">
        <v>768</v>
      </c>
      <c r="J591" s="59"/>
    </row>
    <row r="592" spans="1:10" ht="45.2" customHeight="1" x14ac:dyDescent="0.2">
      <c r="A592" s="80" t="s">
        <v>105</v>
      </c>
      <c r="B592" s="72" t="s">
        <v>109</v>
      </c>
      <c r="C592" s="60" t="s">
        <v>482</v>
      </c>
      <c r="D592" s="60" t="s">
        <v>485</v>
      </c>
      <c r="E592" s="81">
        <v>2.1419999999999999</v>
      </c>
      <c r="F592" s="168" t="s">
        <v>102</v>
      </c>
      <c r="G592" s="60" t="s">
        <v>1244</v>
      </c>
      <c r="H592" s="60" t="s">
        <v>455</v>
      </c>
      <c r="I592" s="60" t="s">
        <v>1245</v>
      </c>
      <c r="J592" s="59"/>
    </row>
    <row r="593" spans="1:10" ht="45.2" customHeight="1" x14ac:dyDescent="0.2">
      <c r="A593" s="80" t="s">
        <v>105</v>
      </c>
      <c r="B593" s="72" t="s">
        <v>219</v>
      </c>
      <c r="C593" s="60" t="s">
        <v>482</v>
      </c>
      <c r="D593" s="60" t="s">
        <v>479</v>
      </c>
      <c r="E593" s="81">
        <v>12.66</v>
      </c>
      <c r="F593" s="168" t="s">
        <v>217</v>
      </c>
      <c r="G593" s="60" t="s">
        <v>1244</v>
      </c>
      <c r="H593" s="60" t="s">
        <v>455</v>
      </c>
      <c r="I593" s="60" t="s">
        <v>481</v>
      </c>
      <c r="J593" s="59"/>
    </row>
    <row r="594" spans="1:10" ht="45.95" customHeight="1" x14ac:dyDescent="0.2">
      <c r="A594" s="80" t="s">
        <v>105</v>
      </c>
      <c r="B594" s="72" t="s">
        <v>218</v>
      </c>
      <c r="C594" s="60" t="s">
        <v>482</v>
      </c>
      <c r="D594" s="60" t="s">
        <v>479</v>
      </c>
      <c r="E594" s="81">
        <v>8.3450000000000006</v>
      </c>
      <c r="F594" s="168" t="s">
        <v>217</v>
      </c>
      <c r="G594" s="60" t="s">
        <v>1244</v>
      </c>
      <c r="H594" s="60" t="s">
        <v>455</v>
      </c>
      <c r="I594" s="60" t="s">
        <v>1246</v>
      </c>
      <c r="J594" s="59"/>
    </row>
    <row r="595" spans="1:10" ht="45.2" customHeight="1" x14ac:dyDescent="0.2">
      <c r="A595" s="80" t="s">
        <v>105</v>
      </c>
      <c r="B595" s="72" t="s">
        <v>220</v>
      </c>
      <c r="C595" s="60" t="s">
        <v>482</v>
      </c>
      <c r="D595" s="60" t="s">
        <v>479</v>
      </c>
      <c r="E595" s="81">
        <v>22.42</v>
      </c>
      <c r="F595" s="168" t="s">
        <v>217</v>
      </c>
      <c r="G595" s="60" t="s">
        <v>1244</v>
      </c>
      <c r="H595" s="60" t="s">
        <v>455</v>
      </c>
      <c r="I595" s="60" t="s">
        <v>769</v>
      </c>
      <c r="J595" s="59"/>
    </row>
    <row r="596" spans="1:10" ht="45.95" customHeight="1" x14ac:dyDescent="0.2">
      <c r="A596" s="80" t="s">
        <v>105</v>
      </c>
      <c r="B596" s="72" t="s">
        <v>221</v>
      </c>
      <c r="C596" s="60" t="s">
        <v>482</v>
      </c>
      <c r="D596" s="60" t="s">
        <v>479</v>
      </c>
      <c r="E596" s="81">
        <v>24.213000000000001</v>
      </c>
      <c r="F596" s="168" t="s">
        <v>217</v>
      </c>
      <c r="G596" s="60" t="s">
        <v>1244</v>
      </c>
      <c r="H596" s="60" t="s">
        <v>455</v>
      </c>
      <c r="I596" s="60" t="s">
        <v>895</v>
      </c>
      <c r="J596" s="59"/>
    </row>
    <row r="597" spans="1:10" ht="36.200000000000003" customHeight="1" x14ac:dyDescent="0.2">
      <c r="A597" s="80" t="s">
        <v>43</v>
      </c>
      <c r="B597" s="72" t="s">
        <v>1247</v>
      </c>
      <c r="C597" s="60" t="s">
        <v>458</v>
      </c>
      <c r="D597" s="60" t="s">
        <v>492</v>
      </c>
      <c r="E597" s="81">
        <v>12.634399999999999</v>
      </c>
      <c r="F597" s="168" t="s">
        <v>827</v>
      </c>
      <c r="G597" s="60" t="s">
        <v>476</v>
      </c>
      <c r="H597" s="60" t="s">
        <v>455</v>
      </c>
      <c r="I597" s="60" t="s">
        <v>1248</v>
      </c>
      <c r="J597" s="59"/>
    </row>
    <row r="598" spans="1:10" ht="36.200000000000003" customHeight="1" x14ac:dyDescent="0.2">
      <c r="A598" s="80" t="s">
        <v>43</v>
      </c>
      <c r="B598" s="72" t="s">
        <v>1249</v>
      </c>
      <c r="C598" s="60" t="s">
        <v>458</v>
      </c>
      <c r="D598" s="60" t="s">
        <v>492</v>
      </c>
      <c r="E598" s="81">
        <v>18.007999999999999</v>
      </c>
      <c r="F598" s="168" t="s">
        <v>827</v>
      </c>
      <c r="G598" s="60" t="s">
        <v>476</v>
      </c>
      <c r="H598" s="60" t="s">
        <v>455</v>
      </c>
      <c r="I598" s="60" t="s">
        <v>1250</v>
      </c>
      <c r="J598" s="59"/>
    </row>
    <row r="599" spans="1:10" ht="36.200000000000003" customHeight="1" x14ac:dyDescent="0.2">
      <c r="A599" s="80" t="s">
        <v>43</v>
      </c>
      <c r="B599" s="72" t="s">
        <v>1251</v>
      </c>
      <c r="C599" s="60" t="s">
        <v>458</v>
      </c>
      <c r="D599" s="60" t="s">
        <v>492</v>
      </c>
      <c r="E599" s="81">
        <v>18.007999999999999</v>
      </c>
      <c r="F599" s="168" t="s">
        <v>827</v>
      </c>
      <c r="G599" s="60" t="s">
        <v>476</v>
      </c>
      <c r="H599" s="60" t="s">
        <v>455</v>
      </c>
      <c r="I599" s="60" t="s">
        <v>1252</v>
      </c>
      <c r="J599" s="59"/>
    </row>
    <row r="600" spans="1:10" ht="36.950000000000003" customHeight="1" x14ac:dyDescent="0.2">
      <c r="A600" s="80" t="s">
        <v>43</v>
      </c>
      <c r="B600" s="72" t="s">
        <v>1253</v>
      </c>
      <c r="C600" s="60" t="s">
        <v>458</v>
      </c>
      <c r="D600" s="60" t="s">
        <v>492</v>
      </c>
      <c r="E600" s="81">
        <v>20.2637</v>
      </c>
      <c r="F600" s="168" t="s">
        <v>827</v>
      </c>
      <c r="G600" s="60" t="s">
        <v>476</v>
      </c>
      <c r="H600" s="60" t="s">
        <v>455</v>
      </c>
      <c r="I600" s="60" t="s">
        <v>1254</v>
      </c>
      <c r="J600" s="59"/>
    </row>
    <row r="601" spans="1:10" ht="36.200000000000003" customHeight="1" x14ac:dyDescent="0.2">
      <c r="A601" s="80" t="s">
        <v>43</v>
      </c>
      <c r="B601" s="72" t="s">
        <v>1255</v>
      </c>
      <c r="C601" s="60" t="s">
        <v>458</v>
      </c>
      <c r="D601" s="60" t="s">
        <v>492</v>
      </c>
      <c r="E601" s="81">
        <v>56.504899999999999</v>
      </c>
      <c r="F601" s="168" t="s">
        <v>855</v>
      </c>
      <c r="G601" s="60" t="s">
        <v>476</v>
      </c>
      <c r="H601" s="60" t="s">
        <v>455</v>
      </c>
      <c r="I601" s="60" t="s">
        <v>1256</v>
      </c>
      <c r="J601" s="59"/>
    </row>
    <row r="602" spans="1:10" ht="36.200000000000003" customHeight="1" x14ac:dyDescent="0.2">
      <c r="A602" s="80" t="s">
        <v>43</v>
      </c>
      <c r="B602" s="72" t="s">
        <v>1257</v>
      </c>
      <c r="C602" s="60" t="s">
        <v>458</v>
      </c>
      <c r="D602" s="60" t="s">
        <v>492</v>
      </c>
      <c r="E602" s="81">
        <v>10.988099999999999</v>
      </c>
      <c r="F602" s="168" t="s">
        <v>855</v>
      </c>
      <c r="G602" s="60" t="s">
        <v>476</v>
      </c>
      <c r="H602" s="60" t="s">
        <v>455</v>
      </c>
      <c r="I602" s="60" t="s">
        <v>1256</v>
      </c>
      <c r="J602" s="59"/>
    </row>
    <row r="603" spans="1:10" ht="36.200000000000003" customHeight="1" x14ac:dyDescent="0.2">
      <c r="A603" s="80" t="s">
        <v>43</v>
      </c>
      <c r="B603" s="72" t="s">
        <v>1258</v>
      </c>
      <c r="C603" s="60" t="s">
        <v>458</v>
      </c>
      <c r="D603" s="60" t="s">
        <v>492</v>
      </c>
      <c r="E603" s="81">
        <v>16.388999999999999</v>
      </c>
      <c r="F603" s="168" t="s">
        <v>855</v>
      </c>
      <c r="G603" s="60" t="s">
        <v>476</v>
      </c>
      <c r="H603" s="60" t="s">
        <v>455</v>
      </c>
      <c r="I603" s="60" t="s">
        <v>1256</v>
      </c>
      <c r="J603" s="59"/>
    </row>
    <row r="604" spans="1:10" ht="36.200000000000003" customHeight="1" x14ac:dyDescent="0.2">
      <c r="A604" s="80" t="s">
        <v>43</v>
      </c>
      <c r="B604" s="72" t="s">
        <v>1259</v>
      </c>
      <c r="C604" s="60" t="s">
        <v>458</v>
      </c>
      <c r="D604" s="60" t="s">
        <v>492</v>
      </c>
      <c r="E604" s="81">
        <v>31.298400000000001</v>
      </c>
      <c r="F604" s="168" t="s">
        <v>855</v>
      </c>
      <c r="G604" s="60" t="s">
        <v>476</v>
      </c>
      <c r="H604" s="60" t="s">
        <v>455</v>
      </c>
      <c r="I604" s="60" t="s">
        <v>1256</v>
      </c>
      <c r="J604" s="59"/>
    </row>
    <row r="605" spans="1:10" ht="36.950000000000003" customHeight="1" x14ac:dyDescent="0.2">
      <c r="A605" s="80" t="s">
        <v>43</v>
      </c>
      <c r="B605" s="72" t="s">
        <v>1260</v>
      </c>
      <c r="C605" s="60" t="s">
        <v>458</v>
      </c>
      <c r="D605" s="60" t="s">
        <v>492</v>
      </c>
      <c r="E605" s="81">
        <v>12.2324</v>
      </c>
      <c r="F605" s="168" t="s">
        <v>855</v>
      </c>
      <c r="G605" s="60" t="s">
        <v>476</v>
      </c>
      <c r="H605" s="60" t="s">
        <v>455</v>
      </c>
      <c r="I605" s="60" t="s">
        <v>1256</v>
      </c>
      <c r="J605" s="59"/>
    </row>
    <row r="606" spans="1:10" ht="36.200000000000003" customHeight="1" x14ac:dyDescent="0.2">
      <c r="A606" s="80" t="s">
        <v>43</v>
      </c>
      <c r="B606" s="72" t="s">
        <v>1261</v>
      </c>
      <c r="C606" s="60" t="s">
        <v>458</v>
      </c>
      <c r="D606" s="60" t="s">
        <v>492</v>
      </c>
      <c r="E606" s="81">
        <v>15.36</v>
      </c>
      <c r="F606" s="168" t="s">
        <v>493</v>
      </c>
      <c r="G606" s="60" t="s">
        <v>476</v>
      </c>
      <c r="H606" s="60" t="s">
        <v>455</v>
      </c>
      <c r="I606" s="60" t="s">
        <v>1262</v>
      </c>
      <c r="J606" s="59"/>
    </row>
    <row r="607" spans="1:10" ht="36.200000000000003" customHeight="1" x14ac:dyDescent="0.2">
      <c r="A607" s="80" t="s">
        <v>43</v>
      </c>
      <c r="B607" s="72" t="s">
        <v>1263</v>
      </c>
      <c r="C607" s="60" t="s">
        <v>458</v>
      </c>
      <c r="D607" s="60" t="s">
        <v>492</v>
      </c>
      <c r="E607" s="81">
        <v>29.782</v>
      </c>
      <c r="F607" s="168" t="s">
        <v>493</v>
      </c>
      <c r="G607" s="60" t="s">
        <v>476</v>
      </c>
      <c r="H607" s="60" t="s">
        <v>455</v>
      </c>
      <c r="I607" s="60" t="s">
        <v>865</v>
      </c>
      <c r="J607" s="59"/>
    </row>
    <row r="608" spans="1:10" ht="36.200000000000003" customHeight="1" x14ac:dyDescent="0.2">
      <c r="A608" s="80" t="s">
        <v>43</v>
      </c>
      <c r="B608" s="72" t="s">
        <v>1264</v>
      </c>
      <c r="C608" s="60" t="s">
        <v>458</v>
      </c>
      <c r="D608" s="60" t="s">
        <v>492</v>
      </c>
      <c r="E608" s="81">
        <v>12.2324</v>
      </c>
      <c r="F608" s="168" t="s">
        <v>493</v>
      </c>
      <c r="G608" s="60" t="s">
        <v>476</v>
      </c>
      <c r="H608" s="60" t="s">
        <v>455</v>
      </c>
      <c r="I608" s="60" t="s">
        <v>865</v>
      </c>
      <c r="J608" s="59"/>
    </row>
    <row r="609" spans="1:10" ht="36.200000000000003" customHeight="1" x14ac:dyDescent="0.2">
      <c r="A609" s="80" t="s">
        <v>43</v>
      </c>
      <c r="B609" s="72" t="s">
        <v>1265</v>
      </c>
      <c r="C609" s="60" t="s">
        <v>458</v>
      </c>
      <c r="D609" s="60" t="s">
        <v>492</v>
      </c>
      <c r="E609" s="81">
        <v>13.0146</v>
      </c>
      <c r="F609" s="168" t="s">
        <v>493</v>
      </c>
      <c r="G609" s="60" t="s">
        <v>476</v>
      </c>
      <c r="H609" s="60" t="s">
        <v>455</v>
      </c>
      <c r="I609" s="60" t="s">
        <v>503</v>
      </c>
      <c r="J609" s="59"/>
    </row>
    <row r="610" spans="1:10" ht="36.950000000000003" customHeight="1" x14ac:dyDescent="0.2">
      <c r="A610" s="80" t="s">
        <v>43</v>
      </c>
      <c r="B610" s="72" t="s">
        <v>1266</v>
      </c>
      <c r="C610" s="60" t="s">
        <v>458</v>
      </c>
      <c r="D610" s="60" t="s">
        <v>492</v>
      </c>
      <c r="E610" s="81">
        <v>9.2756000000000007</v>
      </c>
      <c r="F610" s="168" t="s">
        <v>493</v>
      </c>
      <c r="G610" s="60" t="s">
        <v>476</v>
      </c>
      <c r="H610" s="60" t="s">
        <v>455</v>
      </c>
      <c r="I610" s="60" t="s">
        <v>503</v>
      </c>
      <c r="J610" s="59"/>
    </row>
    <row r="611" spans="1:10" ht="36.200000000000003" customHeight="1" x14ac:dyDescent="0.2">
      <c r="A611" s="80" t="s">
        <v>43</v>
      </c>
      <c r="B611" s="72" t="s">
        <v>1267</v>
      </c>
      <c r="C611" s="60" t="s">
        <v>458</v>
      </c>
      <c r="D611" s="60" t="s">
        <v>492</v>
      </c>
      <c r="E611" s="81">
        <v>10.988099999999999</v>
      </c>
      <c r="F611" s="168" t="s">
        <v>493</v>
      </c>
      <c r="G611" s="60" t="s">
        <v>476</v>
      </c>
      <c r="H611" s="60" t="s">
        <v>455</v>
      </c>
      <c r="I611" s="60" t="s">
        <v>503</v>
      </c>
      <c r="J611" s="59"/>
    </row>
    <row r="612" spans="1:10" ht="36.200000000000003" customHeight="1" x14ac:dyDescent="0.2">
      <c r="A612" s="80" t="s">
        <v>43</v>
      </c>
      <c r="B612" s="72" t="s">
        <v>1268</v>
      </c>
      <c r="C612" s="60" t="s">
        <v>458</v>
      </c>
      <c r="D612" s="60" t="s">
        <v>492</v>
      </c>
      <c r="E612" s="81">
        <v>17.604700000000001</v>
      </c>
      <c r="F612" s="168" t="s">
        <v>493</v>
      </c>
      <c r="G612" s="60" t="s">
        <v>476</v>
      </c>
      <c r="H612" s="60" t="s">
        <v>455</v>
      </c>
      <c r="I612" s="60" t="s">
        <v>1262</v>
      </c>
      <c r="J612" s="59"/>
    </row>
    <row r="613" spans="1:10" ht="36.200000000000003" customHeight="1" x14ac:dyDescent="0.2">
      <c r="A613" s="80" t="s">
        <v>43</v>
      </c>
      <c r="B613" s="72" t="s">
        <v>1269</v>
      </c>
      <c r="C613" s="60" t="s">
        <v>458</v>
      </c>
      <c r="D613" s="60" t="s">
        <v>492</v>
      </c>
      <c r="E613" s="81">
        <v>28.644400000000001</v>
      </c>
      <c r="F613" s="168" t="s">
        <v>493</v>
      </c>
      <c r="G613" s="60" t="s">
        <v>476</v>
      </c>
      <c r="H613" s="60" t="s">
        <v>455</v>
      </c>
      <c r="I613" s="60" t="s">
        <v>865</v>
      </c>
      <c r="J613" s="59"/>
    </row>
    <row r="614" spans="1:10" ht="54.75" customHeight="1" x14ac:dyDescent="0.2">
      <c r="A614" s="80" t="s">
        <v>43</v>
      </c>
      <c r="B614" s="72" t="s">
        <v>1270</v>
      </c>
      <c r="C614" s="60" t="s">
        <v>451</v>
      </c>
      <c r="D614" s="60" t="s">
        <v>507</v>
      </c>
      <c r="E614" s="81">
        <v>19.786799999999999</v>
      </c>
      <c r="F614" s="168" t="s">
        <v>632</v>
      </c>
      <c r="G614" s="60" t="s">
        <v>471</v>
      </c>
      <c r="H614" s="60" t="s">
        <v>455</v>
      </c>
      <c r="I614" s="60"/>
      <c r="J614" s="59"/>
    </row>
    <row r="615" spans="1:10" ht="36.200000000000003" customHeight="1" x14ac:dyDescent="0.2">
      <c r="A615" s="80" t="s">
        <v>99</v>
      </c>
      <c r="B615" s="72" t="s">
        <v>1271</v>
      </c>
      <c r="C615" s="60" t="s">
        <v>458</v>
      </c>
      <c r="D615" s="60" t="s">
        <v>474</v>
      </c>
      <c r="E615" s="81">
        <v>0</v>
      </c>
      <c r="F615" s="168" t="s">
        <v>549</v>
      </c>
      <c r="G615" s="60" t="s">
        <v>483</v>
      </c>
      <c r="H615" s="60" t="s">
        <v>455</v>
      </c>
      <c r="I615" s="60" t="s">
        <v>581</v>
      </c>
      <c r="J615" s="59"/>
    </row>
    <row r="616" spans="1:10" ht="29.65" customHeight="1" x14ac:dyDescent="0.2">
      <c r="A616" s="80" t="s">
        <v>43</v>
      </c>
      <c r="B616" s="72" t="s">
        <v>1272</v>
      </c>
      <c r="C616" s="60" t="s">
        <v>451</v>
      </c>
      <c r="D616" s="60" t="s">
        <v>514</v>
      </c>
      <c r="E616" s="81">
        <v>15.587</v>
      </c>
      <c r="F616" s="168" t="s">
        <v>515</v>
      </c>
      <c r="G616" s="60" t="s">
        <v>463</v>
      </c>
      <c r="H616" s="60" t="s">
        <v>455</v>
      </c>
      <c r="I616" s="60"/>
      <c r="J616" s="59"/>
    </row>
    <row r="617" spans="1:10" ht="28.9" customHeight="1" x14ac:dyDescent="0.2">
      <c r="A617" s="80" t="s">
        <v>43</v>
      </c>
      <c r="B617" s="72" t="s">
        <v>1273</v>
      </c>
      <c r="C617" s="60" t="s">
        <v>458</v>
      </c>
      <c r="D617" s="60" t="s">
        <v>517</v>
      </c>
      <c r="E617" s="81">
        <v>19.751000000000001</v>
      </c>
      <c r="F617" s="168" t="s">
        <v>520</v>
      </c>
      <c r="G617" s="60" t="s">
        <v>463</v>
      </c>
      <c r="H617" s="60" t="s">
        <v>455</v>
      </c>
      <c r="I617" s="60"/>
      <c r="J617" s="59"/>
    </row>
    <row r="618" spans="1:10" ht="28.9" customHeight="1" x14ac:dyDescent="0.2">
      <c r="A618" s="80" t="s">
        <v>43</v>
      </c>
      <c r="B618" s="72" t="s">
        <v>1274</v>
      </c>
      <c r="C618" s="60" t="s">
        <v>451</v>
      </c>
      <c r="D618" s="60" t="s">
        <v>514</v>
      </c>
      <c r="E618" s="81">
        <v>11.8651</v>
      </c>
      <c r="F618" s="168" t="s">
        <v>515</v>
      </c>
      <c r="G618" s="60" t="s">
        <v>494</v>
      </c>
      <c r="H618" s="60" t="s">
        <v>455</v>
      </c>
      <c r="I618" s="60"/>
      <c r="J618" s="59"/>
    </row>
    <row r="619" spans="1:10" ht="45.95" customHeight="1" x14ac:dyDescent="0.2">
      <c r="A619" s="80" t="s">
        <v>43</v>
      </c>
      <c r="B619" s="72" t="s">
        <v>1275</v>
      </c>
      <c r="C619" s="60" t="s">
        <v>529</v>
      </c>
      <c r="D619" s="60" t="s">
        <v>558</v>
      </c>
      <c r="E619" s="81">
        <v>11.935</v>
      </c>
      <c r="F619" s="168" t="s">
        <v>559</v>
      </c>
      <c r="G619" s="60" t="s">
        <v>476</v>
      </c>
      <c r="H619" s="60" t="s">
        <v>455</v>
      </c>
      <c r="I619" s="60"/>
      <c r="J619" s="59"/>
    </row>
    <row r="620" spans="1:10" ht="45.2" customHeight="1" x14ac:dyDescent="0.2">
      <c r="A620" s="80" t="s">
        <v>43</v>
      </c>
      <c r="B620" s="72" t="s">
        <v>1276</v>
      </c>
      <c r="C620" s="60" t="s">
        <v>529</v>
      </c>
      <c r="D620" s="60" t="s">
        <v>558</v>
      </c>
      <c r="E620" s="81">
        <v>22.187999999999999</v>
      </c>
      <c r="F620" s="168" t="s">
        <v>559</v>
      </c>
      <c r="G620" s="60" t="s">
        <v>476</v>
      </c>
      <c r="H620" s="60" t="s">
        <v>455</v>
      </c>
      <c r="I620" s="60"/>
      <c r="J620" s="59"/>
    </row>
    <row r="621" spans="1:10" ht="36.200000000000003" customHeight="1" x14ac:dyDescent="0.2">
      <c r="A621" s="80" t="s">
        <v>43</v>
      </c>
      <c r="B621" s="72" t="s">
        <v>1277</v>
      </c>
      <c r="C621" s="60" t="s">
        <v>529</v>
      </c>
      <c r="D621" s="60" t="s">
        <v>558</v>
      </c>
      <c r="E621" s="81">
        <v>9.07</v>
      </c>
      <c r="F621" s="168" t="s">
        <v>559</v>
      </c>
      <c r="G621" s="60" t="s">
        <v>476</v>
      </c>
      <c r="H621" s="60" t="s">
        <v>455</v>
      </c>
      <c r="I621" s="60"/>
      <c r="J621" s="59"/>
    </row>
    <row r="622" spans="1:10" ht="45.95" customHeight="1" x14ac:dyDescent="0.2">
      <c r="A622" s="80" t="s">
        <v>43</v>
      </c>
      <c r="B622" s="72" t="s">
        <v>1278</v>
      </c>
      <c r="C622" s="60" t="s">
        <v>451</v>
      </c>
      <c r="D622" s="60" t="s">
        <v>517</v>
      </c>
      <c r="E622" s="81">
        <v>31.938600000000001</v>
      </c>
      <c r="F622" s="168" t="s">
        <v>607</v>
      </c>
      <c r="G622" s="60" t="s">
        <v>496</v>
      </c>
      <c r="H622" s="60" t="s">
        <v>455</v>
      </c>
      <c r="I622" s="60"/>
      <c r="J622" s="59"/>
    </row>
    <row r="623" spans="1:10" ht="54" customHeight="1" x14ac:dyDescent="0.2">
      <c r="A623" s="80" t="s">
        <v>43</v>
      </c>
      <c r="B623" s="72" t="s">
        <v>1279</v>
      </c>
      <c r="C623" s="60" t="s">
        <v>529</v>
      </c>
      <c r="D623" s="60" t="s">
        <v>514</v>
      </c>
      <c r="E623" s="81">
        <v>14.356999999999999</v>
      </c>
      <c r="F623" s="168" t="s">
        <v>681</v>
      </c>
      <c r="G623" s="60" t="s">
        <v>538</v>
      </c>
      <c r="H623" s="60" t="s">
        <v>455</v>
      </c>
      <c r="I623" s="60"/>
      <c r="J623" s="59"/>
    </row>
    <row r="624" spans="1:10" ht="36.950000000000003" customHeight="1" x14ac:dyDescent="0.2">
      <c r="A624" s="80" t="s">
        <v>43</v>
      </c>
      <c r="B624" s="72" t="s">
        <v>1280</v>
      </c>
      <c r="C624" s="60" t="s">
        <v>529</v>
      </c>
      <c r="D624" s="60" t="s">
        <v>558</v>
      </c>
      <c r="E624" s="81">
        <v>9.0765999999999991</v>
      </c>
      <c r="F624" s="168" t="s">
        <v>559</v>
      </c>
      <c r="G624" s="60" t="s">
        <v>476</v>
      </c>
      <c r="H624" s="60" t="s">
        <v>455</v>
      </c>
      <c r="I624" s="60"/>
      <c r="J624" s="59"/>
    </row>
    <row r="625" spans="1:10" ht="45.2" customHeight="1" x14ac:dyDescent="0.2">
      <c r="A625" s="80" t="s">
        <v>43</v>
      </c>
      <c r="B625" s="72" t="s">
        <v>1281</v>
      </c>
      <c r="C625" s="60" t="s">
        <v>529</v>
      </c>
      <c r="D625" s="60" t="s">
        <v>558</v>
      </c>
      <c r="E625" s="81">
        <v>10.717499999999999</v>
      </c>
      <c r="F625" s="168" t="s">
        <v>559</v>
      </c>
      <c r="G625" s="60" t="s">
        <v>476</v>
      </c>
      <c r="H625" s="60" t="s">
        <v>455</v>
      </c>
      <c r="I625" s="60"/>
      <c r="J625" s="59"/>
    </row>
    <row r="626" spans="1:10" ht="36.200000000000003" customHeight="1" x14ac:dyDescent="0.2">
      <c r="A626" s="80" t="s">
        <v>43</v>
      </c>
      <c r="B626" s="72" t="s">
        <v>1282</v>
      </c>
      <c r="C626" s="60" t="s">
        <v>451</v>
      </c>
      <c r="D626" s="60" t="s">
        <v>558</v>
      </c>
      <c r="E626" s="81">
        <v>15.1135</v>
      </c>
      <c r="F626" s="168" t="s">
        <v>559</v>
      </c>
      <c r="G626" s="60" t="s">
        <v>476</v>
      </c>
      <c r="H626" s="60" t="s">
        <v>455</v>
      </c>
      <c r="I626" s="60"/>
      <c r="J626" s="59"/>
    </row>
    <row r="627" spans="1:10" ht="36.200000000000003" customHeight="1" x14ac:dyDescent="0.2">
      <c r="A627" s="80" t="s">
        <v>43</v>
      </c>
      <c r="B627" s="72" t="s">
        <v>1283</v>
      </c>
      <c r="C627" s="60" t="s">
        <v>548</v>
      </c>
      <c r="D627" s="60" t="s">
        <v>558</v>
      </c>
      <c r="E627" s="81">
        <v>15.835599999999999</v>
      </c>
      <c r="F627" s="168" t="s">
        <v>559</v>
      </c>
      <c r="G627" s="60" t="s">
        <v>476</v>
      </c>
      <c r="H627" s="60" t="s">
        <v>455</v>
      </c>
      <c r="I627" s="60"/>
      <c r="J627" s="59"/>
    </row>
    <row r="628" spans="1:10" ht="45.95" customHeight="1" x14ac:dyDescent="0.2">
      <c r="A628" s="80" t="s">
        <v>43</v>
      </c>
      <c r="B628" s="72" t="s">
        <v>1284</v>
      </c>
      <c r="C628" s="60" t="s">
        <v>529</v>
      </c>
      <c r="D628" s="60" t="s">
        <v>558</v>
      </c>
      <c r="E628" s="81">
        <v>20.398399999999999</v>
      </c>
      <c r="F628" s="168" t="s">
        <v>559</v>
      </c>
      <c r="G628" s="60" t="s">
        <v>476</v>
      </c>
      <c r="H628" s="60" t="s">
        <v>455</v>
      </c>
      <c r="I628" s="60"/>
      <c r="J628" s="59"/>
    </row>
    <row r="629" spans="1:10" ht="36.200000000000003" customHeight="1" x14ac:dyDescent="0.2">
      <c r="A629" s="80" t="s">
        <v>43</v>
      </c>
      <c r="B629" s="72" t="s">
        <v>1285</v>
      </c>
      <c r="C629" s="60" t="s">
        <v>451</v>
      </c>
      <c r="D629" s="60" t="s">
        <v>507</v>
      </c>
      <c r="E629" s="81">
        <v>25.343399999999999</v>
      </c>
      <c r="F629" s="168" t="s">
        <v>657</v>
      </c>
      <c r="G629" s="60" t="s">
        <v>463</v>
      </c>
      <c r="H629" s="60" t="s">
        <v>455</v>
      </c>
      <c r="I629" s="60"/>
      <c r="J629" s="59"/>
    </row>
    <row r="630" spans="1:10" ht="36.200000000000003" customHeight="1" x14ac:dyDescent="0.2">
      <c r="A630" s="80" t="s">
        <v>43</v>
      </c>
      <c r="B630" s="72" t="s">
        <v>1286</v>
      </c>
      <c r="C630" s="60" t="s">
        <v>451</v>
      </c>
      <c r="D630" s="60" t="s">
        <v>558</v>
      </c>
      <c r="E630" s="81">
        <v>15.2409</v>
      </c>
      <c r="F630" s="168" t="s">
        <v>559</v>
      </c>
      <c r="G630" s="60" t="s">
        <v>476</v>
      </c>
      <c r="H630" s="60" t="s">
        <v>455</v>
      </c>
      <c r="I630" s="60"/>
      <c r="J630" s="59"/>
    </row>
    <row r="631" spans="1:10" ht="45.95" customHeight="1" x14ac:dyDescent="0.2">
      <c r="A631" s="80" t="s">
        <v>43</v>
      </c>
      <c r="B631" s="72" t="s">
        <v>1287</v>
      </c>
      <c r="C631" s="60" t="s">
        <v>529</v>
      </c>
      <c r="D631" s="60" t="s">
        <v>558</v>
      </c>
      <c r="E631" s="81">
        <v>17.311599999999999</v>
      </c>
      <c r="F631" s="168" t="s">
        <v>559</v>
      </c>
      <c r="G631" s="60" t="s">
        <v>476</v>
      </c>
      <c r="H631" s="60" t="s">
        <v>455</v>
      </c>
      <c r="I631" s="60"/>
      <c r="J631" s="59"/>
    </row>
    <row r="632" spans="1:10" ht="45.2" customHeight="1" x14ac:dyDescent="0.2">
      <c r="A632" s="80" t="s">
        <v>43</v>
      </c>
      <c r="B632" s="72" t="s">
        <v>1288</v>
      </c>
      <c r="C632" s="60" t="s">
        <v>529</v>
      </c>
      <c r="D632" s="60" t="s">
        <v>558</v>
      </c>
      <c r="E632" s="81">
        <v>23.071999999999999</v>
      </c>
      <c r="F632" s="168" t="s">
        <v>559</v>
      </c>
      <c r="G632" s="60" t="s">
        <v>476</v>
      </c>
      <c r="H632" s="60" t="s">
        <v>455</v>
      </c>
      <c r="I632" s="60"/>
      <c r="J632" s="59"/>
    </row>
    <row r="633" spans="1:10" ht="45.95" customHeight="1" x14ac:dyDescent="0.2">
      <c r="A633" s="80" t="s">
        <v>43</v>
      </c>
      <c r="B633" s="72" t="s">
        <v>1289</v>
      </c>
      <c r="C633" s="60" t="s">
        <v>458</v>
      </c>
      <c r="D633" s="60" t="s">
        <v>474</v>
      </c>
      <c r="E633" s="81">
        <v>12.895899999999999</v>
      </c>
      <c r="F633" s="168" t="s">
        <v>1290</v>
      </c>
      <c r="G633" s="60" t="s">
        <v>663</v>
      </c>
      <c r="H633" s="60" t="s">
        <v>455</v>
      </c>
      <c r="I633" s="60" t="s">
        <v>1291</v>
      </c>
      <c r="J633" s="59"/>
    </row>
    <row r="634" spans="1:10" ht="36.200000000000003" customHeight="1" x14ac:dyDescent="0.2">
      <c r="A634" s="80" t="s">
        <v>43</v>
      </c>
      <c r="B634" s="72" t="s">
        <v>1292</v>
      </c>
      <c r="C634" s="60" t="s">
        <v>451</v>
      </c>
      <c r="D634" s="60" t="s">
        <v>507</v>
      </c>
      <c r="E634" s="81">
        <v>46.076000000000001</v>
      </c>
      <c r="F634" s="168" t="s">
        <v>657</v>
      </c>
      <c r="G634" s="60" t="s">
        <v>463</v>
      </c>
      <c r="H634" s="60" t="s">
        <v>455</v>
      </c>
      <c r="I634" s="60"/>
      <c r="J634" s="59"/>
    </row>
  </sheetData>
  <autoFilter ref="A1:T634" xr:uid="{00000000-0009-0000-0000-000005000000}"/>
  <pageMargins left="7.8740157480315001E-2" right="7.8740157480315001E-2" top="7.8740157480315001E-2" bottom="7.8740157480315001E-2" header="0" footer="0"/>
  <pageSetup paperSize="0" fitToHeight="0" orientation="landscape"/>
  <rowBreaks count="47" manualBreakCount="47">
    <brk id="12" max="16383" man="1"/>
    <brk id="23" max="8" man="1"/>
    <brk id="37" max="8" man="1"/>
    <brk id="51" max="8" man="1"/>
    <brk id="64" max="8" man="1"/>
    <brk id="77" max="8" man="1"/>
    <brk id="89" max="8" man="1"/>
    <brk id="103" max="8" man="1"/>
    <brk id="117" max="8" man="1"/>
    <brk id="129" max="8" man="1"/>
    <brk id="140" max="8" man="1"/>
    <brk id="154" max="8" man="1"/>
    <brk id="167" max="8" man="1"/>
    <brk id="180" max="8" man="1"/>
    <brk id="193" max="8" man="1"/>
    <brk id="208" max="8" man="1"/>
    <brk id="220" max="8" man="1"/>
    <brk id="233" max="8" man="1"/>
    <brk id="245" max="8" man="1"/>
    <brk id="259" max="8" man="1"/>
    <brk id="272" max="8" man="1"/>
    <brk id="284" max="8" man="1"/>
    <brk id="297" max="8" man="1"/>
    <brk id="309" max="8" man="1"/>
    <brk id="321" max="8" man="1"/>
    <brk id="336" max="8" man="1"/>
    <brk id="348" max="8" man="1"/>
    <brk id="359" max="8" man="1"/>
    <brk id="372" max="8" man="1"/>
    <brk id="385" max="8" man="1"/>
    <brk id="399" max="8" man="1"/>
    <brk id="413" max="8" man="1"/>
    <brk id="426" max="8" man="1"/>
    <brk id="440" max="8" man="1"/>
    <brk id="455" max="8" man="1"/>
    <brk id="469" max="8" man="1"/>
    <brk id="483" max="8" man="1"/>
    <brk id="500" max="8" man="1"/>
    <brk id="514" max="8" man="1"/>
    <brk id="529" max="8" man="1"/>
    <brk id="544" max="8" man="1"/>
    <brk id="557" max="8" man="1"/>
    <brk id="574" max="8" man="1"/>
    <brk id="589" max="8" man="1"/>
    <brk id="603" max="8" man="1"/>
    <brk id="619" max="8" man="1"/>
    <brk id="633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76"/>
  <sheetViews>
    <sheetView view="pageBreakPreview" zoomScale="70" zoomScaleNormal="60" zoomScaleSheetLayoutView="70" workbookViewId="0">
      <pane ySplit="4" topLeftCell="A5" activePane="bottomLeft" state="frozen"/>
      <selection activeCell="A2" sqref="A2:A3"/>
      <selection pane="bottomLeft" activeCell="F23" sqref="F23"/>
    </sheetView>
  </sheetViews>
  <sheetFormatPr defaultRowHeight="15.75" outlineLevelCol="1" x14ac:dyDescent="0.2"/>
  <cols>
    <col min="1" max="1" width="5.85546875" style="107" customWidth="1"/>
    <col min="2" max="2" width="11.5703125" style="82" customWidth="1" outlineLevel="1"/>
    <col min="3" max="3" width="17.28515625" style="108" bestFit="1" customWidth="1"/>
    <col min="4" max="4" width="44.28515625" style="97" customWidth="1"/>
    <col min="5" max="5" width="11.28515625" style="82" bestFit="1" customWidth="1"/>
    <col min="6" max="6" width="14.42578125" style="109" customWidth="1"/>
    <col min="7" max="7" width="15.140625" style="109" customWidth="1"/>
    <col min="8" max="8" width="22.7109375" style="82" customWidth="1"/>
    <col min="9" max="16384" width="9.140625" style="82"/>
  </cols>
  <sheetData>
    <row r="1" spans="1:8" ht="52.5" customHeight="1" x14ac:dyDescent="0.2">
      <c r="A1" s="157" t="s">
        <v>1309</v>
      </c>
      <c r="B1" s="157"/>
      <c r="C1" s="157"/>
      <c r="D1" s="157"/>
      <c r="E1" s="157"/>
      <c r="F1" s="157"/>
      <c r="G1" s="157"/>
      <c r="H1" s="157"/>
    </row>
    <row r="2" spans="1:8" ht="37.5" customHeight="1" x14ac:dyDescent="0.2">
      <c r="A2" s="158" t="s">
        <v>1310</v>
      </c>
      <c r="B2" s="159" t="s">
        <v>1307</v>
      </c>
      <c r="C2" s="159" t="s">
        <v>1311</v>
      </c>
      <c r="D2" s="159" t="s">
        <v>1</v>
      </c>
      <c r="E2" s="159" t="s">
        <v>446</v>
      </c>
      <c r="F2" s="160" t="s">
        <v>1312</v>
      </c>
      <c r="G2" s="161"/>
      <c r="H2" s="158" t="s">
        <v>1295</v>
      </c>
    </row>
    <row r="3" spans="1:8" ht="57" customHeight="1" x14ac:dyDescent="0.2">
      <c r="A3" s="158"/>
      <c r="B3" s="159"/>
      <c r="C3" s="159"/>
      <c r="D3" s="159"/>
      <c r="E3" s="159"/>
      <c r="F3" s="83" t="s">
        <v>1313</v>
      </c>
      <c r="G3" s="83" t="s">
        <v>1314</v>
      </c>
      <c r="H3" s="158"/>
    </row>
    <row r="4" spans="1:8" s="87" customFormat="1" ht="15.75" customHeight="1" x14ac:dyDescent="0.2">
      <c r="A4" s="84">
        <v>1</v>
      </c>
      <c r="B4" s="85" t="s">
        <v>6</v>
      </c>
      <c r="C4" s="86">
        <v>3</v>
      </c>
      <c r="D4" s="86">
        <v>4</v>
      </c>
      <c r="E4" s="86">
        <v>5</v>
      </c>
      <c r="F4" s="86">
        <v>6</v>
      </c>
      <c r="G4" s="86">
        <v>7</v>
      </c>
      <c r="H4" s="85" t="s">
        <v>12</v>
      </c>
    </row>
    <row r="5" spans="1:8" ht="35.1" customHeight="1" x14ac:dyDescent="0.2">
      <c r="A5" s="88">
        <v>1</v>
      </c>
      <c r="B5" s="88" t="s">
        <v>1315</v>
      </c>
      <c r="C5" s="89">
        <v>44012</v>
      </c>
      <c r="D5" s="90" t="s">
        <v>1316</v>
      </c>
      <c r="E5" s="88" t="s">
        <v>463</v>
      </c>
      <c r="F5" s="91">
        <v>5</v>
      </c>
      <c r="G5" s="92">
        <v>9.1218000000000004</v>
      </c>
      <c r="H5" s="93" t="s">
        <v>1317</v>
      </c>
    </row>
    <row r="6" spans="1:8" ht="35.1" customHeight="1" x14ac:dyDescent="0.2">
      <c r="A6" s="94">
        <v>2</v>
      </c>
      <c r="B6" s="94" t="s">
        <v>1318</v>
      </c>
      <c r="C6" s="95">
        <v>44134</v>
      </c>
      <c r="D6" s="90" t="s">
        <v>1319</v>
      </c>
      <c r="E6" s="88" t="s">
        <v>463</v>
      </c>
      <c r="F6" s="91">
        <v>9.0500000000000007</v>
      </c>
      <c r="G6" s="92">
        <v>12.4</v>
      </c>
      <c r="H6" s="93" t="s">
        <v>1320</v>
      </c>
    </row>
    <row r="7" spans="1:8" s="97" customFormat="1" ht="35.1" customHeight="1" x14ac:dyDescent="0.2">
      <c r="A7" s="88">
        <v>3</v>
      </c>
      <c r="B7" s="88" t="s">
        <v>1321</v>
      </c>
      <c r="C7" s="89">
        <v>44134</v>
      </c>
      <c r="D7" s="90" t="s">
        <v>1322</v>
      </c>
      <c r="E7" s="88" t="s">
        <v>463</v>
      </c>
      <c r="F7" s="91">
        <v>9.6999999999999993</v>
      </c>
      <c r="G7" s="92">
        <v>10.4</v>
      </c>
      <c r="H7" s="96" t="s">
        <v>1323</v>
      </c>
    </row>
    <row r="8" spans="1:8" s="97" customFormat="1" ht="35.1" customHeight="1" x14ac:dyDescent="0.2">
      <c r="A8" s="94">
        <v>4</v>
      </c>
      <c r="B8" s="88" t="s">
        <v>1324</v>
      </c>
      <c r="C8" s="89">
        <v>44134</v>
      </c>
      <c r="D8" s="90" t="s">
        <v>1325</v>
      </c>
      <c r="E8" s="88" t="s">
        <v>463</v>
      </c>
      <c r="F8" s="91">
        <v>9.6999999999999993</v>
      </c>
      <c r="G8" s="92">
        <v>10.4</v>
      </c>
      <c r="H8" s="96" t="s">
        <v>1323</v>
      </c>
    </row>
    <row r="9" spans="1:8" s="97" customFormat="1" ht="35.1" customHeight="1" x14ac:dyDescent="0.2">
      <c r="A9" s="88">
        <v>5</v>
      </c>
      <c r="B9" s="88" t="s">
        <v>1326</v>
      </c>
      <c r="C9" s="89">
        <v>44195</v>
      </c>
      <c r="D9" s="90" t="s">
        <v>1327</v>
      </c>
      <c r="E9" s="88" t="s">
        <v>463</v>
      </c>
      <c r="F9" s="91">
        <v>16.84</v>
      </c>
      <c r="G9" s="92">
        <f>F9/0.69</f>
        <v>24.405797101449277</v>
      </c>
      <c r="H9" s="93" t="s">
        <v>1328</v>
      </c>
    </row>
    <row r="10" spans="1:8" s="97" customFormat="1" ht="35.1" customHeight="1" x14ac:dyDescent="0.2">
      <c r="A10" s="94">
        <v>6</v>
      </c>
      <c r="B10" s="88" t="s">
        <v>1329</v>
      </c>
      <c r="C10" s="89">
        <v>44165</v>
      </c>
      <c r="D10" s="90" t="s">
        <v>1330</v>
      </c>
      <c r="E10" s="88" t="s">
        <v>483</v>
      </c>
      <c r="F10" s="98">
        <v>15.3</v>
      </c>
      <c r="G10" s="92">
        <v>22.2</v>
      </c>
      <c r="H10" s="96" t="s">
        <v>1331</v>
      </c>
    </row>
    <row r="11" spans="1:8" ht="35.1" customHeight="1" x14ac:dyDescent="0.2">
      <c r="A11" s="88">
        <v>7</v>
      </c>
      <c r="B11" s="88" t="s">
        <v>1332</v>
      </c>
      <c r="C11" s="89">
        <v>44134</v>
      </c>
      <c r="D11" s="90" t="s">
        <v>1333</v>
      </c>
      <c r="E11" s="88" t="s">
        <v>483</v>
      </c>
      <c r="F11" s="91">
        <v>7.07</v>
      </c>
      <c r="G11" s="92">
        <v>11.269339999999998</v>
      </c>
      <c r="H11" s="93" t="s">
        <v>1334</v>
      </c>
    </row>
    <row r="12" spans="1:8" ht="35.1" customHeight="1" x14ac:dyDescent="0.2">
      <c r="A12" s="94">
        <v>8</v>
      </c>
      <c r="B12" s="88" t="s">
        <v>1335</v>
      </c>
      <c r="C12" s="89">
        <v>44165</v>
      </c>
      <c r="D12" s="90" t="s">
        <v>1336</v>
      </c>
      <c r="E12" s="88" t="s">
        <v>483</v>
      </c>
      <c r="F12" s="91">
        <v>7.36</v>
      </c>
      <c r="G12" s="92">
        <v>10.199999999999999</v>
      </c>
      <c r="H12" s="93" t="s">
        <v>1337</v>
      </c>
    </row>
    <row r="13" spans="1:8" ht="35.1" customHeight="1" x14ac:dyDescent="0.2">
      <c r="A13" s="88">
        <v>9</v>
      </c>
      <c r="B13" s="88" t="s">
        <v>1338</v>
      </c>
      <c r="C13" s="89">
        <v>44165</v>
      </c>
      <c r="D13" s="90" t="s">
        <v>1339</v>
      </c>
      <c r="E13" s="88" t="s">
        <v>483</v>
      </c>
      <c r="F13" s="91">
        <v>7.34</v>
      </c>
      <c r="G13" s="92">
        <v>11.3</v>
      </c>
      <c r="H13" s="93" t="s">
        <v>1337</v>
      </c>
    </row>
    <row r="14" spans="1:8" ht="35.1" customHeight="1" x14ac:dyDescent="0.2">
      <c r="A14" s="94">
        <v>10</v>
      </c>
      <c r="B14" s="88" t="s">
        <v>1340</v>
      </c>
      <c r="C14" s="89">
        <v>44134</v>
      </c>
      <c r="D14" s="90" t="s">
        <v>1341</v>
      </c>
      <c r="E14" s="88" t="s">
        <v>663</v>
      </c>
      <c r="F14" s="91">
        <v>13.32</v>
      </c>
      <c r="G14" s="92">
        <f>F14/0.69</f>
        <v>19.304347826086957</v>
      </c>
      <c r="H14" s="96" t="s">
        <v>1342</v>
      </c>
    </row>
    <row r="15" spans="1:8" s="97" customFormat="1" ht="35.1" customHeight="1" x14ac:dyDescent="0.2">
      <c r="A15" s="88">
        <v>11</v>
      </c>
      <c r="B15" s="88" t="s">
        <v>1343</v>
      </c>
      <c r="C15" s="89">
        <v>44134</v>
      </c>
      <c r="D15" s="90" t="s">
        <v>1344</v>
      </c>
      <c r="E15" s="88" t="s">
        <v>476</v>
      </c>
      <c r="F15" s="91">
        <v>12</v>
      </c>
      <c r="G15" s="92">
        <f>F15/0.69</f>
        <v>17.39130434782609</v>
      </c>
      <c r="H15" s="96" t="s">
        <v>1345</v>
      </c>
    </row>
    <row r="16" spans="1:8" s="97" customFormat="1" ht="35.1" customHeight="1" x14ac:dyDescent="0.2">
      <c r="A16" s="94">
        <v>12</v>
      </c>
      <c r="B16" s="88" t="s">
        <v>1346</v>
      </c>
      <c r="C16" s="89">
        <v>44285</v>
      </c>
      <c r="D16" s="90" t="s">
        <v>1347</v>
      </c>
      <c r="E16" s="99" t="s">
        <v>476</v>
      </c>
      <c r="F16" s="91">
        <v>5.9</v>
      </c>
      <c r="G16" s="92">
        <v>9.8000000000000007</v>
      </c>
      <c r="H16" s="93" t="s">
        <v>1348</v>
      </c>
    </row>
    <row r="17" spans="1:8" s="97" customFormat="1" ht="35.1" customHeight="1" x14ac:dyDescent="0.2">
      <c r="A17" s="88">
        <v>13</v>
      </c>
      <c r="B17" s="88" t="s">
        <v>1349</v>
      </c>
      <c r="C17" s="89">
        <v>44134</v>
      </c>
      <c r="D17" s="90" t="s">
        <v>1350</v>
      </c>
      <c r="E17" s="88" t="s">
        <v>476</v>
      </c>
      <c r="F17" s="91">
        <v>8.25</v>
      </c>
      <c r="G17" s="92">
        <v>13.3</v>
      </c>
      <c r="H17" s="93" t="s">
        <v>1345</v>
      </c>
    </row>
    <row r="18" spans="1:8" s="97" customFormat="1" ht="35.1" customHeight="1" x14ac:dyDescent="0.2">
      <c r="A18" s="94">
        <v>14</v>
      </c>
      <c r="B18" s="88" t="s">
        <v>1351</v>
      </c>
      <c r="C18" s="89">
        <v>44134</v>
      </c>
      <c r="D18" s="90" t="s">
        <v>1352</v>
      </c>
      <c r="E18" s="88" t="s">
        <v>476</v>
      </c>
      <c r="F18" s="91">
        <v>8.2799999999999994</v>
      </c>
      <c r="G18" s="92">
        <v>13.3</v>
      </c>
      <c r="H18" s="93" t="s">
        <v>1345</v>
      </c>
    </row>
    <row r="19" spans="1:8" s="97" customFormat="1" ht="35.1" customHeight="1" x14ac:dyDescent="0.2">
      <c r="A19" s="88">
        <v>15</v>
      </c>
      <c r="B19" s="88" t="s">
        <v>1353</v>
      </c>
      <c r="C19" s="89">
        <v>44134</v>
      </c>
      <c r="D19" s="90" t="s">
        <v>1354</v>
      </c>
      <c r="E19" s="88" t="s">
        <v>476</v>
      </c>
      <c r="F19" s="91">
        <v>9.74</v>
      </c>
      <c r="G19" s="92">
        <v>12</v>
      </c>
      <c r="H19" s="93" t="s">
        <v>1355</v>
      </c>
    </row>
    <row r="20" spans="1:8" s="97" customFormat="1" ht="35.1" customHeight="1" x14ac:dyDescent="0.2">
      <c r="A20" s="94">
        <v>16</v>
      </c>
      <c r="B20" s="88" t="s">
        <v>1356</v>
      </c>
      <c r="C20" s="89">
        <v>43889</v>
      </c>
      <c r="D20" s="90" t="s">
        <v>1357</v>
      </c>
      <c r="E20" s="88" t="s">
        <v>480</v>
      </c>
      <c r="F20" s="91">
        <v>5.75</v>
      </c>
      <c r="G20" s="92">
        <v>9.4924499999999998</v>
      </c>
      <c r="H20" s="93" t="s">
        <v>1358</v>
      </c>
    </row>
    <row r="21" spans="1:8" s="97" customFormat="1" ht="35.1" customHeight="1" x14ac:dyDescent="0.2">
      <c r="A21" s="88">
        <v>17</v>
      </c>
      <c r="B21" s="88" t="s">
        <v>1359</v>
      </c>
      <c r="C21" s="89">
        <v>44134</v>
      </c>
      <c r="D21" s="90" t="s">
        <v>1360</v>
      </c>
      <c r="E21" s="88" t="s">
        <v>480</v>
      </c>
      <c r="F21" s="91">
        <v>20.309999999999999</v>
      </c>
      <c r="G21" s="92">
        <f>F21/0.69</f>
        <v>29.434782608695652</v>
      </c>
      <c r="H21" s="96" t="s">
        <v>1361</v>
      </c>
    </row>
    <row r="22" spans="1:8" ht="35.1" customHeight="1" x14ac:dyDescent="0.2">
      <c r="A22" s="94">
        <v>18</v>
      </c>
      <c r="B22" s="88" t="s">
        <v>1362</v>
      </c>
      <c r="C22" s="89">
        <v>43889</v>
      </c>
      <c r="D22" s="90" t="s">
        <v>1363</v>
      </c>
      <c r="E22" s="88" t="s">
        <v>496</v>
      </c>
      <c r="F22" s="91">
        <v>20.93</v>
      </c>
      <c r="G22" s="92">
        <f>30.5738+1.6826+1.9593</f>
        <v>34.215699999999998</v>
      </c>
      <c r="H22" s="93" t="s">
        <v>1364</v>
      </c>
    </row>
    <row r="23" spans="1:8" ht="35.1" customHeight="1" x14ac:dyDescent="0.2">
      <c r="A23" s="88">
        <v>19</v>
      </c>
      <c r="B23" s="88" t="s">
        <v>1365</v>
      </c>
      <c r="C23" s="89">
        <v>44195</v>
      </c>
      <c r="D23" s="90" t="s">
        <v>1366</v>
      </c>
      <c r="E23" s="88" t="s">
        <v>496</v>
      </c>
      <c r="F23" s="91">
        <v>20.94</v>
      </c>
      <c r="G23" s="92">
        <f>30.4226+1.6436+1.5966</f>
        <v>33.662800000000004</v>
      </c>
      <c r="H23" s="93" t="s">
        <v>1364</v>
      </c>
    </row>
    <row r="24" spans="1:8" s="97" customFormat="1" ht="35.1" customHeight="1" x14ac:dyDescent="0.2">
      <c r="A24" s="94">
        <v>20</v>
      </c>
      <c r="B24" s="88" t="s">
        <v>1367</v>
      </c>
      <c r="C24" s="89">
        <v>44104</v>
      </c>
      <c r="D24" s="90" t="s">
        <v>1368</v>
      </c>
      <c r="E24" s="88" t="s">
        <v>496</v>
      </c>
      <c r="F24" s="91">
        <v>15.85</v>
      </c>
      <c r="G24" s="92">
        <v>23.2</v>
      </c>
      <c r="H24" s="93" t="s">
        <v>1369</v>
      </c>
    </row>
    <row r="25" spans="1:8" ht="141.75" x14ac:dyDescent="0.2">
      <c r="A25" s="88">
        <v>21</v>
      </c>
      <c r="B25" s="88" t="s">
        <v>1370</v>
      </c>
      <c r="C25" s="89">
        <v>44165</v>
      </c>
      <c r="D25" s="90" t="s">
        <v>1371</v>
      </c>
      <c r="E25" s="88" t="s">
        <v>494</v>
      </c>
      <c r="F25" s="91">
        <v>133.69999999999999</v>
      </c>
      <c r="G25" s="92">
        <v>193.7</v>
      </c>
      <c r="H25" s="96" t="s">
        <v>1372</v>
      </c>
    </row>
    <row r="26" spans="1:8" s="97" customFormat="1" ht="35.1" customHeight="1" x14ac:dyDescent="0.2">
      <c r="A26" s="94">
        <v>22</v>
      </c>
      <c r="B26" s="88" t="s">
        <v>1373</v>
      </c>
      <c r="C26" s="89">
        <v>44134</v>
      </c>
      <c r="D26" s="90" t="s">
        <v>1374</v>
      </c>
      <c r="E26" s="88" t="s">
        <v>471</v>
      </c>
      <c r="F26" s="91">
        <v>8.98</v>
      </c>
      <c r="G26" s="92">
        <v>15.7</v>
      </c>
      <c r="H26" s="93" t="s">
        <v>1375</v>
      </c>
    </row>
    <row r="27" spans="1:8" ht="35.1" customHeight="1" x14ac:dyDescent="0.2">
      <c r="A27" s="88">
        <v>23</v>
      </c>
      <c r="B27" s="88" t="s">
        <v>1376</v>
      </c>
      <c r="C27" s="89">
        <v>44499</v>
      </c>
      <c r="D27" s="90" t="s">
        <v>1377</v>
      </c>
      <c r="E27" s="88" t="s">
        <v>454</v>
      </c>
      <c r="F27" s="91">
        <v>8.3000000000000007</v>
      </c>
      <c r="G27" s="92">
        <f>F27/0.69</f>
        <v>12.028985507246379</v>
      </c>
      <c r="H27" s="96" t="s">
        <v>1378</v>
      </c>
    </row>
    <row r="28" spans="1:8" ht="35.1" customHeight="1" x14ac:dyDescent="0.2">
      <c r="A28" s="94">
        <v>24</v>
      </c>
      <c r="B28" s="88" t="s">
        <v>1379</v>
      </c>
      <c r="C28" s="89">
        <v>44499</v>
      </c>
      <c r="D28" s="90" t="s">
        <v>1380</v>
      </c>
      <c r="E28" s="88" t="s">
        <v>454</v>
      </c>
      <c r="F28" s="91">
        <v>14</v>
      </c>
      <c r="G28" s="92">
        <v>20.2</v>
      </c>
      <c r="H28" s="96" t="s">
        <v>1378</v>
      </c>
    </row>
    <row r="29" spans="1:8" s="100" customFormat="1" ht="35.1" customHeight="1" x14ac:dyDescent="0.2">
      <c r="A29" s="88">
        <v>25</v>
      </c>
      <c r="B29" s="88" t="s">
        <v>1381</v>
      </c>
      <c r="C29" s="89">
        <v>44499</v>
      </c>
      <c r="D29" s="90" t="s">
        <v>1382</v>
      </c>
      <c r="E29" s="99" t="s">
        <v>454</v>
      </c>
      <c r="F29" s="91">
        <v>8.84</v>
      </c>
      <c r="G29" s="92">
        <f>F29/0.69</f>
        <v>12.811594202898551</v>
      </c>
      <c r="H29" s="96" t="s">
        <v>1383</v>
      </c>
    </row>
    <row r="30" spans="1:8" ht="35.1" customHeight="1" x14ac:dyDescent="0.2">
      <c r="A30" s="94">
        <v>26</v>
      </c>
      <c r="B30" s="94" t="s">
        <v>1384</v>
      </c>
      <c r="C30" s="95">
        <v>44499</v>
      </c>
      <c r="D30" s="90" t="s">
        <v>1385</v>
      </c>
      <c r="E30" s="99" t="s">
        <v>454</v>
      </c>
      <c r="F30" s="91">
        <v>8.4</v>
      </c>
      <c r="G30" s="92">
        <v>12.7</v>
      </c>
      <c r="H30" s="96" t="s">
        <v>1378</v>
      </c>
    </row>
    <row r="31" spans="1:8" s="97" customFormat="1" ht="35.1" customHeight="1" x14ac:dyDescent="0.2">
      <c r="A31" s="88">
        <v>27</v>
      </c>
      <c r="B31" s="88" t="s">
        <v>1386</v>
      </c>
      <c r="C31" s="89">
        <v>44377</v>
      </c>
      <c r="D31" s="90" t="s">
        <v>1387</v>
      </c>
      <c r="E31" s="88" t="s">
        <v>463</v>
      </c>
      <c r="F31" s="91">
        <v>9.6999999999999993</v>
      </c>
      <c r="G31" s="92">
        <v>10.4</v>
      </c>
      <c r="H31" s="96" t="s">
        <v>1323</v>
      </c>
    </row>
    <row r="32" spans="1:8" s="97" customFormat="1" ht="35.1" customHeight="1" x14ac:dyDescent="0.2">
      <c r="A32" s="94">
        <v>28</v>
      </c>
      <c r="B32" s="88" t="s">
        <v>1388</v>
      </c>
      <c r="C32" s="89">
        <v>44377</v>
      </c>
      <c r="D32" s="90" t="s">
        <v>1389</v>
      </c>
      <c r="E32" s="88" t="s">
        <v>463</v>
      </c>
      <c r="F32" s="91">
        <v>9.6999999999999993</v>
      </c>
      <c r="G32" s="92">
        <v>10.4</v>
      </c>
      <c r="H32" s="96" t="s">
        <v>1323</v>
      </c>
    </row>
    <row r="33" spans="1:8" s="101" customFormat="1" ht="35.1" customHeight="1" x14ac:dyDescent="0.2">
      <c r="A33" s="88">
        <v>29</v>
      </c>
      <c r="B33" s="88" t="s">
        <v>1390</v>
      </c>
      <c r="C33" s="89">
        <v>44499</v>
      </c>
      <c r="D33" s="90" t="s">
        <v>1391</v>
      </c>
      <c r="E33" s="88" t="s">
        <v>463</v>
      </c>
      <c r="F33" s="91">
        <v>16.64</v>
      </c>
      <c r="G33" s="92">
        <f>F33/0.69</f>
        <v>24.115942028985511</v>
      </c>
      <c r="H33" s="93" t="s">
        <v>1328</v>
      </c>
    </row>
    <row r="34" spans="1:8" ht="35.1" customHeight="1" x14ac:dyDescent="0.2">
      <c r="A34" s="94">
        <v>30</v>
      </c>
      <c r="B34" s="88" t="s">
        <v>1392</v>
      </c>
      <c r="C34" s="89">
        <v>44499</v>
      </c>
      <c r="D34" s="90" t="s">
        <v>1393</v>
      </c>
      <c r="E34" s="99" t="s">
        <v>463</v>
      </c>
      <c r="F34" s="91">
        <v>7.4</v>
      </c>
      <c r="G34" s="92">
        <v>11.2</v>
      </c>
      <c r="H34" s="93" t="s">
        <v>1394</v>
      </c>
    </row>
    <row r="35" spans="1:8" s="97" customFormat="1" ht="35.1" customHeight="1" x14ac:dyDescent="0.2">
      <c r="A35" s="88">
        <v>31</v>
      </c>
      <c r="B35" s="88" t="s">
        <v>1395</v>
      </c>
      <c r="C35" s="89">
        <v>44560</v>
      </c>
      <c r="D35" s="90" t="s">
        <v>1396</v>
      </c>
      <c r="E35" s="99" t="s">
        <v>463</v>
      </c>
      <c r="F35" s="91">
        <v>17.64</v>
      </c>
      <c r="G35" s="92">
        <f>F35/0.69</f>
        <v>25.565217391304351</v>
      </c>
      <c r="H35" s="96" t="s">
        <v>1328</v>
      </c>
    </row>
    <row r="36" spans="1:8" s="97" customFormat="1" ht="35.1" customHeight="1" x14ac:dyDescent="0.2">
      <c r="A36" s="94">
        <v>32</v>
      </c>
      <c r="B36" s="88" t="s">
        <v>1397</v>
      </c>
      <c r="C36" s="89">
        <v>44560</v>
      </c>
      <c r="D36" s="90" t="s">
        <v>1398</v>
      </c>
      <c r="E36" s="99" t="s">
        <v>463</v>
      </c>
      <c r="F36" s="91">
        <v>17.64</v>
      </c>
      <c r="G36" s="92">
        <f>F36/0.69</f>
        <v>25.565217391304351</v>
      </c>
      <c r="H36" s="96" t="s">
        <v>1328</v>
      </c>
    </row>
    <row r="37" spans="1:8" s="100" customFormat="1" ht="35.1" customHeight="1" x14ac:dyDescent="0.2">
      <c r="A37" s="88">
        <v>33</v>
      </c>
      <c r="B37" s="88" t="s">
        <v>1399</v>
      </c>
      <c r="C37" s="89">
        <v>44499</v>
      </c>
      <c r="D37" s="90" t="s">
        <v>1400</v>
      </c>
      <c r="E37" s="88" t="s">
        <v>483</v>
      </c>
      <c r="F37" s="91">
        <v>5.05</v>
      </c>
      <c r="G37" s="92">
        <f>F37/0.69</f>
        <v>7.3188405797101455</v>
      </c>
      <c r="H37" s="96" t="s">
        <v>1401</v>
      </c>
    </row>
    <row r="38" spans="1:8" s="97" customFormat="1" ht="35.1" customHeight="1" x14ac:dyDescent="0.2">
      <c r="A38" s="94">
        <v>34</v>
      </c>
      <c r="B38" s="88" t="s">
        <v>1402</v>
      </c>
      <c r="C38" s="89">
        <v>44499</v>
      </c>
      <c r="D38" s="90" t="s">
        <v>1403</v>
      </c>
      <c r="E38" s="88" t="s">
        <v>483</v>
      </c>
      <c r="F38" s="91">
        <v>14.23</v>
      </c>
      <c r="G38" s="92">
        <v>24.8</v>
      </c>
      <c r="H38" s="93" t="s">
        <v>1404</v>
      </c>
    </row>
    <row r="39" spans="1:8" s="97" customFormat="1" ht="35.1" customHeight="1" x14ac:dyDescent="0.2">
      <c r="A39" s="88">
        <v>35</v>
      </c>
      <c r="B39" s="88" t="s">
        <v>1405</v>
      </c>
      <c r="C39" s="89">
        <v>44377</v>
      </c>
      <c r="D39" s="90" t="s">
        <v>1406</v>
      </c>
      <c r="E39" s="88" t="s">
        <v>663</v>
      </c>
      <c r="F39" s="91">
        <v>8.1999999999999993</v>
      </c>
      <c r="G39" s="92">
        <v>14.5</v>
      </c>
      <c r="H39" s="93" t="s">
        <v>1407</v>
      </c>
    </row>
    <row r="40" spans="1:8" s="97" customFormat="1" ht="35.1" customHeight="1" x14ac:dyDescent="0.2">
      <c r="A40" s="94">
        <v>36</v>
      </c>
      <c r="B40" s="88" t="s">
        <v>1408</v>
      </c>
      <c r="C40" s="89">
        <v>44438</v>
      </c>
      <c r="D40" s="90" t="s">
        <v>1409</v>
      </c>
      <c r="E40" s="88" t="s">
        <v>663</v>
      </c>
      <c r="F40" s="91">
        <v>11.01</v>
      </c>
      <c r="G40" s="92">
        <f>F40/0.69</f>
        <v>15.956521739130435</v>
      </c>
      <c r="H40" s="96" t="s">
        <v>1342</v>
      </c>
    </row>
    <row r="41" spans="1:8" ht="35.1" customHeight="1" x14ac:dyDescent="0.2">
      <c r="A41" s="88">
        <v>37</v>
      </c>
      <c r="B41" s="88" t="s">
        <v>1410</v>
      </c>
      <c r="C41" s="89">
        <v>44165</v>
      </c>
      <c r="D41" s="90" t="s">
        <v>1411</v>
      </c>
      <c r="E41" s="88" t="s">
        <v>663</v>
      </c>
      <c r="F41" s="91">
        <v>5.6</v>
      </c>
      <c r="G41" s="92">
        <v>9</v>
      </c>
      <c r="H41" s="93" t="s">
        <v>1412</v>
      </c>
    </row>
    <row r="42" spans="1:8" ht="35.1" customHeight="1" x14ac:dyDescent="0.2">
      <c r="A42" s="94">
        <v>38</v>
      </c>
      <c r="B42" s="88" t="s">
        <v>1413</v>
      </c>
      <c r="C42" s="89">
        <v>44255</v>
      </c>
      <c r="D42" s="90" t="s">
        <v>1414</v>
      </c>
      <c r="E42" s="88" t="s">
        <v>476</v>
      </c>
      <c r="F42" s="91">
        <v>9.18</v>
      </c>
      <c r="G42" s="92">
        <f>F42/0.69</f>
        <v>13.304347826086957</v>
      </c>
      <c r="H42" s="96" t="s">
        <v>1345</v>
      </c>
    </row>
    <row r="43" spans="1:8" ht="35.1" customHeight="1" x14ac:dyDescent="0.2">
      <c r="A43" s="88">
        <v>39</v>
      </c>
      <c r="B43" s="88" t="s">
        <v>1415</v>
      </c>
      <c r="C43" s="89">
        <v>44560</v>
      </c>
      <c r="D43" s="90" t="s">
        <v>1416</v>
      </c>
      <c r="E43" s="88" t="s">
        <v>476</v>
      </c>
      <c r="F43" s="91">
        <v>11.87</v>
      </c>
      <c r="G43" s="92">
        <v>15.02</v>
      </c>
      <c r="H43" s="96" t="s">
        <v>1417</v>
      </c>
    </row>
    <row r="44" spans="1:8" s="97" customFormat="1" ht="35.1" customHeight="1" x14ac:dyDescent="0.2">
      <c r="A44" s="94">
        <v>40</v>
      </c>
      <c r="B44" s="88" t="s">
        <v>1418</v>
      </c>
      <c r="C44" s="89">
        <v>44560</v>
      </c>
      <c r="D44" s="90" t="s">
        <v>1419</v>
      </c>
      <c r="E44" s="88" t="s">
        <v>476</v>
      </c>
      <c r="F44" s="91">
        <v>15.68</v>
      </c>
      <c r="G44" s="92">
        <v>20.14</v>
      </c>
      <c r="H44" s="96" t="s">
        <v>1417</v>
      </c>
    </row>
    <row r="45" spans="1:8" s="97" customFormat="1" ht="35.1" customHeight="1" x14ac:dyDescent="0.2">
      <c r="A45" s="88">
        <v>41</v>
      </c>
      <c r="B45" s="88" t="s">
        <v>1420</v>
      </c>
      <c r="C45" s="89">
        <v>44560</v>
      </c>
      <c r="D45" s="90" t="s">
        <v>1421</v>
      </c>
      <c r="E45" s="88" t="s">
        <v>476</v>
      </c>
      <c r="F45" s="91">
        <v>11.6</v>
      </c>
      <c r="G45" s="92">
        <v>15.06</v>
      </c>
      <c r="H45" s="96" t="s">
        <v>1417</v>
      </c>
    </row>
    <row r="46" spans="1:8" s="97" customFormat="1" ht="35.1" customHeight="1" x14ac:dyDescent="0.2">
      <c r="A46" s="94">
        <v>42</v>
      </c>
      <c r="B46" s="88" t="s">
        <v>1422</v>
      </c>
      <c r="C46" s="89">
        <v>44346</v>
      </c>
      <c r="D46" s="90" t="s">
        <v>1423</v>
      </c>
      <c r="E46" s="88" t="s">
        <v>480</v>
      </c>
      <c r="F46" s="91">
        <v>14.32</v>
      </c>
      <c r="G46" s="92">
        <v>18.100000000000001</v>
      </c>
      <c r="H46" s="96" t="s">
        <v>1424</v>
      </c>
    </row>
    <row r="47" spans="1:8" s="97" customFormat="1" ht="35.1" customHeight="1" x14ac:dyDescent="0.2">
      <c r="A47" s="88">
        <v>43</v>
      </c>
      <c r="B47" s="88" t="s">
        <v>1425</v>
      </c>
      <c r="C47" s="89">
        <v>44499</v>
      </c>
      <c r="D47" s="90" t="s">
        <v>1426</v>
      </c>
      <c r="E47" s="88" t="s">
        <v>496</v>
      </c>
      <c r="F47" s="91">
        <v>15.25</v>
      </c>
      <c r="G47" s="92">
        <v>24.6</v>
      </c>
      <c r="H47" s="93" t="s">
        <v>1427</v>
      </c>
    </row>
    <row r="48" spans="1:8" s="102" customFormat="1" ht="35.1" customHeight="1" x14ac:dyDescent="0.2">
      <c r="A48" s="94">
        <v>44</v>
      </c>
      <c r="B48" s="88" t="s">
        <v>1428</v>
      </c>
      <c r="C48" s="89">
        <v>44499</v>
      </c>
      <c r="D48" s="90" t="s">
        <v>1429</v>
      </c>
      <c r="E48" s="99" t="s">
        <v>496</v>
      </c>
      <c r="F48" s="91">
        <v>9</v>
      </c>
      <c r="G48" s="92">
        <f>F48/0.69</f>
        <v>13.043478260869566</v>
      </c>
      <c r="H48" s="93" t="s">
        <v>1364</v>
      </c>
    </row>
    <row r="49" spans="1:8" ht="35.1" customHeight="1" x14ac:dyDescent="0.2">
      <c r="A49" s="88">
        <v>45</v>
      </c>
      <c r="B49" s="88" t="s">
        <v>1430</v>
      </c>
      <c r="C49" s="89">
        <v>44499</v>
      </c>
      <c r="D49" s="90" t="s">
        <v>1431</v>
      </c>
      <c r="E49" s="99" t="s">
        <v>496</v>
      </c>
      <c r="F49" s="91">
        <v>19.899999999999999</v>
      </c>
      <c r="G49" s="92">
        <f>F49/0.69</f>
        <v>28.840579710144926</v>
      </c>
      <c r="H49" s="93" t="s">
        <v>1364</v>
      </c>
    </row>
    <row r="50" spans="1:8" s="97" customFormat="1" ht="35.1" customHeight="1" x14ac:dyDescent="0.2">
      <c r="A50" s="94">
        <v>46</v>
      </c>
      <c r="B50" s="88" t="s">
        <v>1432</v>
      </c>
      <c r="C50" s="89">
        <v>44285</v>
      </c>
      <c r="D50" s="90" t="s">
        <v>1433</v>
      </c>
      <c r="E50" s="88" t="s">
        <v>494</v>
      </c>
      <c r="F50" s="91">
        <v>27.32</v>
      </c>
      <c r="G50" s="92">
        <v>33.700000000000003</v>
      </c>
      <c r="H50" s="96" t="s">
        <v>1434</v>
      </c>
    </row>
    <row r="51" spans="1:8" s="97" customFormat="1" ht="35.1" customHeight="1" x14ac:dyDescent="0.2">
      <c r="A51" s="88">
        <v>47</v>
      </c>
      <c r="B51" s="88" t="s">
        <v>1435</v>
      </c>
      <c r="C51" s="89">
        <v>44346</v>
      </c>
      <c r="D51" s="90" t="s">
        <v>1436</v>
      </c>
      <c r="E51" s="99" t="s">
        <v>494</v>
      </c>
      <c r="F51" s="91">
        <v>9.74</v>
      </c>
      <c r="G51" s="92">
        <v>15.005129999999999</v>
      </c>
      <c r="H51" s="93" t="s">
        <v>1437</v>
      </c>
    </row>
    <row r="52" spans="1:8" s="97" customFormat="1" ht="35.1" customHeight="1" x14ac:dyDescent="0.2">
      <c r="A52" s="94">
        <v>48</v>
      </c>
      <c r="B52" s="89" t="s">
        <v>1438</v>
      </c>
      <c r="C52" s="89">
        <v>44499</v>
      </c>
      <c r="D52" s="90" t="s">
        <v>1439</v>
      </c>
      <c r="E52" s="88" t="s">
        <v>494</v>
      </c>
      <c r="F52" s="91">
        <v>29.4</v>
      </c>
      <c r="G52" s="92">
        <v>43.91</v>
      </c>
      <c r="H52" s="99" t="s">
        <v>1434</v>
      </c>
    </row>
    <row r="53" spans="1:8" s="97" customFormat="1" ht="35.1" customHeight="1" x14ac:dyDescent="0.2">
      <c r="A53" s="88">
        <v>49</v>
      </c>
      <c r="B53" s="89" t="s">
        <v>1440</v>
      </c>
      <c r="C53" s="89">
        <v>44285</v>
      </c>
      <c r="D53" s="90" t="s">
        <v>1441</v>
      </c>
      <c r="E53" s="88" t="s">
        <v>494</v>
      </c>
      <c r="F53" s="91">
        <v>9.4600000000000009</v>
      </c>
      <c r="G53" s="92">
        <v>12.608695652173912</v>
      </c>
      <c r="H53" s="99" t="s">
        <v>1434</v>
      </c>
    </row>
    <row r="54" spans="1:8" s="97" customFormat="1" ht="35.1" customHeight="1" x14ac:dyDescent="0.2">
      <c r="A54" s="94">
        <v>50</v>
      </c>
      <c r="B54" s="88" t="s">
        <v>1442</v>
      </c>
      <c r="C54" s="89">
        <v>44499</v>
      </c>
      <c r="D54" s="90" t="s">
        <v>1443</v>
      </c>
      <c r="E54" s="99" t="s">
        <v>471</v>
      </c>
      <c r="F54" s="91">
        <v>8.59</v>
      </c>
      <c r="G54" s="92">
        <f>F54/0.69</f>
        <v>12.449275362318842</v>
      </c>
      <c r="H54" s="96" t="s">
        <v>1444</v>
      </c>
    </row>
    <row r="55" spans="1:8" s="97" customFormat="1" ht="35.1" customHeight="1" x14ac:dyDescent="0.2">
      <c r="A55" s="88">
        <v>51</v>
      </c>
      <c r="B55" s="88" t="s">
        <v>1445</v>
      </c>
      <c r="C55" s="89">
        <v>44560</v>
      </c>
      <c r="D55" s="90" t="s">
        <v>1446</v>
      </c>
      <c r="E55" s="99" t="s">
        <v>502</v>
      </c>
      <c r="F55" s="91">
        <v>37.1</v>
      </c>
      <c r="G55" s="92">
        <f>F55/0.69</f>
        <v>53.768115942028992</v>
      </c>
      <c r="H55" s="99" t="s">
        <v>1447</v>
      </c>
    </row>
    <row r="56" spans="1:8" ht="35.1" customHeight="1" x14ac:dyDescent="0.2">
      <c r="A56" s="94">
        <v>52</v>
      </c>
      <c r="B56" s="88" t="s">
        <v>1448</v>
      </c>
      <c r="C56" s="89">
        <v>44925</v>
      </c>
      <c r="D56" s="90" t="s">
        <v>1449</v>
      </c>
      <c r="E56" s="99" t="s">
        <v>454</v>
      </c>
      <c r="F56" s="91">
        <v>22</v>
      </c>
      <c r="G56" s="92">
        <v>31.9</v>
      </c>
      <c r="H56" s="103" t="s">
        <v>1450</v>
      </c>
    </row>
    <row r="57" spans="1:8" s="97" customFormat="1" ht="78.75" x14ac:dyDescent="0.2">
      <c r="A57" s="88">
        <v>53</v>
      </c>
      <c r="B57" s="94" t="s">
        <v>1451</v>
      </c>
      <c r="C57" s="95">
        <v>44742</v>
      </c>
      <c r="D57" s="90" t="s">
        <v>1452</v>
      </c>
      <c r="E57" s="99" t="s">
        <v>463</v>
      </c>
      <c r="F57" s="91">
        <v>208.73</v>
      </c>
      <c r="G57" s="92">
        <f>F57/0.69</f>
        <v>302.50724637681162</v>
      </c>
      <c r="H57" s="99" t="s">
        <v>1453</v>
      </c>
    </row>
    <row r="58" spans="1:8" s="101" customFormat="1" ht="35.1" customHeight="1" x14ac:dyDescent="0.2">
      <c r="A58" s="94">
        <v>54</v>
      </c>
      <c r="B58" s="88" t="s">
        <v>1454</v>
      </c>
      <c r="C58" s="89">
        <v>44925</v>
      </c>
      <c r="D58" s="90" t="s">
        <v>1455</v>
      </c>
      <c r="E58" s="88" t="s">
        <v>463</v>
      </c>
      <c r="F58" s="91">
        <v>13.74</v>
      </c>
      <c r="G58" s="92">
        <f>F58/0.69</f>
        <v>19.913043478260871</v>
      </c>
      <c r="H58" s="93" t="s">
        <v>1456</v>
      </c>
    </row>
    <row r="59" spans="1:8" s="97" customFormat="1" ht="35.1" customHeight="1" x14ac:dyDescent="0.2">
      <c r="A59" s="88">
        <v>55</v>
      </c>
      <c r="B59" s="88" t="s">
        <v>1457</v>
      </c>
      <c r="C59" s="89">
        <v>44925</v>
      </c>
      <c r="D59" s="90" t="s">
        <v>1458</v>
      </c>
      <c r="E59" s="88" t="s">
        <v>463</v>
      </c>
      <c r="F59" s="91">
        <v>13.98</v>
      </c>
      <c r="G59" s="92">
        <f>F59/0.69</f>
        <v>20.260869565217394</v>
      </c>
      <c r="H59" s="93" t="s">
        <v>1456</v>
      </c>
    </row>
    <row r="60" spans="1:8" s="97" customFormat="1" ht="35.1" customHeight="1" x14ac:dyDescent="0.2">
      <c r="A60" s="94">
        <v>56</v>
      </c>
      <c r="B60" s="88" t="s">
        <v>1459</v>
      </c>
      <c r="C60" s="89">
        <v>44925</v>
      </c>
      <c r="D60" s="104" t="s">
        <v>1460</v>
      </c>
      <c r="E60" s="88" t="s">
        <v>483</v>
      </c>
      <c r="F60" s="91">
        <v>54.6</v>
      </c>
      <c r="G60" s="92">
        <f>F60/0.69</f>
        <v>79.130434782608702</v>
      </c>
      <c r="H60" s="93" t="s">
        <v>1461</v>
      </c>
    </row>
    <row r="61" spans="1:8" s="97" customFormat="1" ht="35.1" customHeight="1" x14ac:dyDescent="0.2">
      <c r="A61" s="88">
        <v>57</v>
      </c>
      <c r="B61" s="88" t="s">
        <v>1462</v>
      </c>
      <c r="C61" s="89">
        <v>44925</v>
      </c>
      <c r="D61" s="90" t="s">
        <v>1463</v>
      </c>
      <c r="E61" s="88" t="s">
        <v>663</v>
      </c>
      <c r="F61" s="91">
        <v>6.83</v>
      </c>
      <c r="G61" s="92">
        <f>F61/0.69</f>
        <v>9.8985507246376816</v>
      </c>
      <c r="H61" s="93" t="s">
        <v>1464</v>
      </c>
    </row>
    <row r="62" spans="1:8" s="97" customFormat="1" ht="35.1" customHeight="1" x14ac:dyDescent="0.2">
      <c r="A62" s="94">
        <v>58</v>
      </c>
      <c r="B62" s="88" t="s">
        <v>1465</v>
      </c>
      <c r="C62" s="89">
        <v>44925</v>
      </c>
      <c r="D62" s="90" t="s">
        <v>1466</v>
      </c>
      <c r="E62" s="88" t="s">
        <v>494</v>
      </c>
      <c r="F62" s="91">
        <v>15.02</v>
      </c>
      <c r="G62" s="92">
        <v>21.76</v>
      </c>
      <c r="H62" s="96" t="s">
        <v>1467</v>
      </c>
    </row>
    <row r="63" spans="1:8" s="97" customFormat="1" ht="35.1" customHeight="1" x14ac:dyDescent="0.2">
      <c r="A63" s="88">
        <v>59</v>
      </c>
      <c r="B63" s="88" t="s">
        <v>1468</v>
      </c>
      <c r="C63" s="89">
        <v>44925</v>
      </c>
      <c r="D63" s="90" t="s">
        <v>1469</v>
      </c>
      <c r="E63" s="99" t="s">
        <v>1470</v>
      </c>
      <c r="F63" s="91">
        <v>16.3</v>
      </c>
      <c r="G63" s="92">
        <v>23.623188405797105</v>
      </c>
      <c r="H63" s="99" t="s">
        <v>1471</v>
      </c>
    </row>
    <row r="64" spans="1:8" s="97" customFormat="1" ht="35.1" customHeight="1" x14ac:dyDescent="0.2">
      <c r="A64" s="94">
        <v>60</v>
      </c>
      <c r="B64" s="88" t="s">
        <v>1472</v>
      </c>
      <c r="C64" s="89">
        <v>44925</v>
      </c>
      <c r="D64" s="90" t="s">
        <v>1473</v>
      </c>
      <c r="E64" s="88" t="s">
        <v>1470</v>
      </c>
      <c r="F64" s="91">
        <v>44.9</v>
      </c>
      <c r="G64" s="92">
        <v>65.069999999999993</v>
      </c>
      <c r="H64" s="96" t="s">
        <v>1474</v>
      </c>
    </row>
    <row r="65" spans="1:8" s="97" customFormat="1" ht="35.1" customHeight="1" x14ac:dyDescent="0.2">
      <c r="A65" s="88">
        <v>61</v>
      </c>
      <c r="B65" s="105" t="s">
        <v>1475</v>
      </c>
      <c r="C65" s="89">
        <v>45290</v>
      </c>
      <c r="D65" s="90" t="s">
        <v>1476</v>
      </c>
      <c r="E65" s="88" t="s">
        <v>663</v>
      </c>
      <c r="F65" s="91">
        <v>15.7</v>
      </c>
      <c r="G65" s="92">
        <v>24.15</v>
      </c>
      <c r="H65" s="96" t="s">
        <v>1412</v>
      </c>
    </row>
    <row r="66" spans="1:8" s="97" customFormat="1" ht="35.1" customHeight="1" x14ac:dyDescent="0.2">
      <c r="A66" s="94">
        <v>62</v>
      </c>
      <c r="B66" s="105" t="s">
        <v>1477</v>
      </c>
      <c r="C66" s="89">
        <v>45290</v>
      </c>
      <c r="D66" s="106" t="s">
        <v>1478</v>
      </c>
      <c r="E66" s="88" t="s">
        <v>496</v>
      </c>
      <c r="F66" s="91">
        <v>12.06</v>
      </c>
      <c r="G66" s="92">
        <v>17.48</v>
      </c>
      <c r="H66" s="96" t="s">
        <v>1479</v>
      </c>
    </row>
    <row r="67" spans="1:8" s="97" customFormat="1" ht="35.1" customHeight="1" x14ac:dyDescent="0.2">
      <c r="A67" s="88">
        <v>63</v>
      </c>
      <c r="B67" s="105" t="s">
        <v>1480</v>
      </c>
      <c r="C67" s="89">
        <v>45290</v>
      </c>
      <c r="D67" s="106" t="s">
        <v>1481</v>
      </c>
      <c r="E67" s="88" t="s">
        <v>494</v>
      </c>
      <c r="F67" s="91">
        <v>32.19</v>
      </c>
      <c r="G67" s="92">
        <v>46.65</v>
      </c>
      <c r="H67" s="96" t="s">
        <v>1482</v>
      </c>
    </row>
    <row r="68" spans="1:8" s="97" customFormat="1" ht="35.1" customHeight="1" x14ac:dyDescent="0.2">
      <c r="A68" s="94">
        <v>64</v>
      </c>
      <c r="B68" s="105" t="s">
        <v>1483</v>
      </c>
      <c r="C68" s="89">
        <v>45290</v>
      </c>
      <c r="D68" s="106" t="s">
        <v>1484</v>
      </c>
      <c r="E68" s="88" t="s">
        <v>502</v>
      </c>
      <c r="F68" s="91">
        <v>19.190000000000001</v>
      </c>
      <c r="G68" s="92">
        <v>27.82</v>
      </c>
      <c r="H68" s="96"/>
    </row>
    <row r="69" spans="1:8" s="97" customFormat="1" ht="35.1" customHeight="1" x14ac:dyDescent="0.2">
      <c r="A69" s="88">
        <v>65</v>
      </c>
      <c r="B69" s="105" t="s">
        <v>1485</v>
      </c>
      <c r="C69" s="89">
        <v>45656</v>
      </c>
      <c r="D69" s="106" t="s">
        <v>1486</v>
      </c>
      <c r="E69" s="88" t="s">
        <v>496</v>
      </c>
      <c r="F69" s="91">
        <v>145.68</v>
      </c>
      <c r="G69" s="92">
        <v>211.13</v>
      </c>
      <c r="H69" s="96" t="s">
        <v>1479</v>
      </c>
    </row>
    <row r="70" spans="1:8" s="97" customFormat="1" ht="35.1" customHeight="1" x14ac:dyDescent="0.2">
      <c r="A70" s="94">
        <v>66</v>
      </c>
      <c r="B70" s="105" t="s">
        <v>1487</v>
      </c>
      <c r="C70" s="89">
        <v>46021</v>
      </c>
      <c r="D70" s="106" t="s">
        <v>1488</v>
      </c>
      <c r="E70" s="88" t="s">
        <v>663</v>
      </c>
      <c r="F70" s="91">
        <v>150</v>
      </c>
      <c r="G70" s="92">
        <f>F70/0.69</f>
        <v>217.39130434782609</v>
      </c>
      <c r="H70" s="93" t="s">
        <v>1489</v>
      </c>
    </row>
    <row r="76" spans="1:8" x14ac:dyDescent="0.2">
      <c r="G76" s="110"/>
    </row>
  </sheetData>
  <autoFilter ref="A4:H70" xr:uid="{00000000-0009-0000-0000-000006000000}"/>
  <mergeCells count="8">
    <mergeCell ref="A1:H1"/>
    <mergeCell ref="A2:A3"/>
    <mergeCell ref="B2:B3"/>
    <mergeCell ref="C2:C3"/>
    <mergeCell ref="D2:D3"/>
    <mergeCell ref="E2:E3"/>
    <mergeCell ref="F2:G2"/>
    <mergeCell ref="H2:H3"/>
  </mergeCells>
  <conditionalFormatting sqref="D68 D64">
    <cfRule type="cellIs" dxfId="12" priority="12" operator="lessThanOrEqual">
      <formula>TODAY()</formula>
    </cfRule>
  </conditionalFormatting>
  <conditionalFormatting sqref="D68 D64">
    <cfRule type="cellIs" dxfId="11" priority="11" operator="lessThan">
      <formula>TODAY()</formula>
    </cfRule>
  </conditionalFormatting>
  <conditionalFormatting sqref="D65">
    <cfRule type="cellIs" dxfId="10" priority="9" operator="lessThan">
      <formula>TODAY()</formula>
    </cfRule>
  </conditionalFormatting>
  <conditionalFormatting sqref="D65">
    <cfRule type="cellIs" dxfId="9" priority="10" operator="lessThanOrEqual">
      <formula>TODAY()</formula>
    </cfRule>
  </conditionalFormatting>
  <conditionalFormatting sqref="D66">
    <cfRule type="cellIs" dxfId="8" priority="7" operator="lessThan">
      <formula>TODAY()</formula>
    </cfRule>
  </conditionalFormatting>
  <conditionalFormatting sqref="D66">
    <cfRule type="cellIs" dxfId="7" priority="8" operator="lessThanOrEqual">
      <formula>TODAY()</formula>
    </cfRule>
  </conditionalFormatting>
  <conditionalFormatting sqref="D69">
    <cfRule type="cellIs" dxfId="6" priority="5" operator="lessThan">
      <formula>TODAY()</formula>
    </cfRule>
  </conditionalFormatting>
  <conditionalFormatting sqref="D69">
    <cfRule type="cellIs" dxfId="5" priority="6" operator="lessThanOrEqual">
      <formula>TODAY()</formula>
    </cfRule>
  </conditionalFormatting>
  <conditionalFormatting sqref="D67">
    <cfRule type="cellIs" dxfId="4" priority="3" operator="lessThan">
      <formula>TODAY()</formula>
    </cfRule>
  </conditionalFormatting>
  <conditionalFormatting sqref="D67">
    <cfRule type="cellIs" dxfId="3" priority="4" operator="lessThanOrEqual">
      <formula>TODAY()</formula>
    </cfRule>
  </conditionalFormatting>
  <conditionalFormatting sqref="D63">
    <cfRule type="cellIs" dxfId="2" priority="1" operator="lessThan">
      <formula>TODAY()</formula>
    </cfRule>
  </conditionalFormatting>
  <conditionalFormatting sqref="D63">
    <cfRule type="cellIs" dxfId="1" priority="2" operator="lessThanOrEqual">
      <formula>TODAY()</formula>
    </cfRule>
  </conditionalFormatting>
  <printOptions horizontalCentered="1"/>
  <pageMargins left="0" right="0" top="0" bottom="0" header="0" footer="0"/>
  <pageSetup paperSize="8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O82"/>
  <sheetViews>
    <sheetView view="pageBreakPreview" zoomScale="56" zoomScaleNormal="40" zoomScaleSheetLayoutView="56" workbookViewId="0">
      <pane ySplit="4" topLeftCell="A5" activePane="bottomLeft" state="frozen"/>
      <selection activeCell="A2" sqref="A2:A3"/>
      <selection pane="bottomLeft" activeCell="A2" sqref="A2:A3"/>
    </sheetView>
  </sheetViews>
  <sheetFormatPr defaultRowHeight="15.75" outlineLevelCol="1" x14ac:dyDescent="0.2"/>
  <cols>
    <col min="1" max="1" width="5.42578125" style="111" customWidth="1"/>
    <col min="2" max="2" width="15.42578125" style="111" customWidth="1" outlineLevel="1"/>
    <col min="3" max="3" width="16.85546875" style="124" customWidth="1"/>
    <col min="4" max="4" width="58.5703125" style="111" customWidth="1"/>
    <col min="5" max="5" width="9.7109375" style="125" customWidth="1"/>
    <col min="6" max="6" width="13.5703125" style="125" customWidth="1"/>
    <col min="7" max="7" width="14" style="126" customWidth="1"/>
    <col min="8" max="8" width="37.5703125" style="126" customWidth="1"/>
    <col min="9" max="26" width="9.140625" style="111"/>
    <col min="27" max="27" width="12.42578125" style="111" bestFit="1" customWidth="1"/>
    <col min="28" max="28" width="9.140625" style="111"/>
    <col min="29" max="29" width="12.42578125" style="111" bestFit="1" customWidth="1"/>
    <col min="30" max="16384" width="9.140625" style="111"/>
  </cols>
  <sheetData>
    <row r="1" spans="1:67" ht="34.5" customHeight="1" x14ac:dyDescent="0.2">
      <c r="A1" s="162" t="s">
        <v>1490</v>
      </c>
      <c r="B1" s="162"/>
      <c r="C1" s="162"/>
      <c r="D1" s="162"/>
      <c r="E1" s="162"/>
      <c r="F1" s="162"/>
      <c r="G1" s="162"/>
      <c r="H1" s="162"/>
    </row>
    <row r="2" spans="1:67" ht="30" customHeight="1" x14ac:dyDescent="0.2">
      <c r="A2" s="159" t="s">
        <v>1310</v>
      </c>
      <c r="B2" s="159" t="s">
        <v>1307</v>
      </c>
      <c r="C2" s="163" t="s">
        <v>1311</v>
      </c>
      <c r="D2" s="159" t="s">
        <v>1</v>
      </c>
      <c r="E2" s="159" t="s">
        <v>446</v>
      </c>
      <c r="F2" s="159" t="s">
        <v>1491</v>
      </c>
      <c r="G2" s="159" t="s">
        <v>1314</v>
      </c>
      <c r="H2" s="159" t="s">
        <v>1295</v>
      </c>
    </row>
    <row r="3" spans="1:67" ht="60" customHeight="1" x14ac:dyDescent="0.2">
      <c r="A3" s="159"/>
      <c r="B3" s="159"/>
      <c r="C3" s="164"/>
      <c r="D3" s="159"/>
      <c r="E3" s="159"/>
      <c r="F3" s="159"/>
      <c r="G3" s="159"/>
      <c r="H3" s="159"/>
    </row>
    <row r="4" spans="1:67" s="102" customFormat="1" x14ac:dyDescent="0.2">
      <c r="A4" s="83">
        <v>1</v>
      </c>
      <c r="B4" s="83">
        <v>2</v>
      </c>
      <c r="C4" s="83">
        <v>3</v>
      </c>
      <c r="D4" s="83">
        <v>4</v>
      </c>
      <c r="E4" s="83">
        <v>5</v>
      </c>
      <c r="F4" s="83">
        <v>6</v>
      </c>
      <c r="G4" s="83">
        <v>7</v>
      </c>
      <c r="H4" s="83">
        <v>8</v>
      </c>
    </row>
    <row r="5" spans="1:67" s="114" customFormat="1" ht="35.1" customHeight="1" x14ac:dyDescent="0.2">
      <c r="A5" s="99">
        <v>1</v>
      </c>
      <c r="B5" s="99" t="s">
        <v>1492</v>
      </c>
      <c r="C5" s="89">
        <v>44195</v>
      </c>
      <c r="D5" s="90" t="s">
        <v>1493</v>
      </c>
      <c r="E5" s="99" t="s">
        <v>463</v>
      </c>
      <c r="F5" s="112">
        <v>350</v>
      </c>
      <c r="G5" s="92">
        <v>5.6</v>
      </c>
      <c r="H5" s="99" t="s">
        <v>1453</v>
      </c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</row>
    <row r="6" spans="1:67" s="114" customFormat="1" ht="35.1" customHeight="1" x14ac:dyDescent="0.2">
      <c r="A6" s="99">
        <v>2</v>
      </c>
      <c r="B6" s="99" t="s">
        <v>1494</v>
      </c>
      <c r="C6" s="89">
        <v>44377</v>
      </c>
      <c r="D6" s="90" t="s">
        <v>1495</v>
      </c>
      <c r="E6" s="99" t="s">
        <v>463</v>
      </c>
      <c r="F6" s="115">
        <v>550</v>
      </c>
      <c r="G6" s="92">
        <v>10.101100000000001</v>
      </c>
      <c r="H6" s="99" t="s">
        <v>1328</v>
      </c>
      <c r="AD6" s="113"/>
      <c r="AE6" s="113"/>
      <c r="AF6" s="113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</row>
    <row r="7" spans="1:67" s="114" customFormat="1" ht="35.1" customHeight="1" x14ac:dyDescent="0.2">
      <c r="A7" s="99">
        <v>3</v>
      </c>
      <c r="B7" s="99" t="s">
        <v>1496</v>
      </c>
      <c r="C7" s="89">
        <v>44742</v>
      </c>
      <c r="D7" s="90" t="s">
        <v>1497</v>
      </c>
      <c r="E7" s="99" t="s">
        <v>463</v>
      </c>
      <c r="F7" s="115">
        <v>400</v>
      </c>
      <c r="G7" s="92">
        <v>7.2</v>
      </c>
      <c r="H7" s="99" t="s">
        <v>1498</v>
      </c>
    </row>
    <row r="8" spans="1:67" s="117" customFormat="1" ht="35.1" customHeight="1" x14ac:dyDescent="0.2">
      <c r="A8" s="99">
        <v>4</v>
      </c>
      <c r="B8" s="99" t="s">
        <v>1499</v>
      </c>
      <c r="C8" s="89">
        <v>44195</v>
      </c>
      <c r="D8" s="90" t="s">
        <v>1500</v>
      </c>
      <c r="E8" s="99" t="s">
        <v>463</v>
      </c>
      <c r="F8" s="115">
        <v>250</v>
      </c>
      <c r="G8" s="92">
        <v>4.0999999999999996</v>
      </c>
      <c r="H8" s="99" t="s">
        <v>1320</v>
      </c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114"/>
    </row>
    <row r="9" spans="1:67" s="113" customFormat="1" ht="35.1" customHeight="1" x14ac:dyDescent="0.2">
      <c r="A9" s="99">
        <v>5</v>
      </c>
      <c r="B9" s="99" t="s">
        <v>1501</v>
      </c>
      <c r="C9" s="89">
        <v>44165</v>
      </c>
      <c r="D9" s="90" t="s">
        <v>1502</v>
      </c>
      <c r="E9" s="99" t="s">
        <v>463</v>
      </c>
      <c r="F9" s="115">
        <v>550</v>
      </c>
      <c r="G9" s="92">
        <v>9.5</v>
      </c>
      <c r="H9" s="99" t="s">
        <v>1503</v>
      </c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</row>
    <row r="10" spans="1:67" s="113" customFormat="1" ht="35.1" customHeight="1" x14ac:dyDescent="0.2">
      <c r="A10" s="99">
        <v>6</v>
      </c>
      <c r="B10" s="118" t="s">
        <v>1504</v>
      </c>
      <c r="C10" s="95">
        <v>44165</v>
      </c>
      <c r="D10" s="90" t="s">
        <v>1505</v>
      </c>
      <c r="E10" s="99" t="s">
        <v>463</v>
      </c>
      <c r="F10" s="112">
        <v>1900</v>
      </c>
      <c r="G10" s="92">
        <v>12</v>
      </c>
      <c r="H10" s="99" t="s">
        <v>1503</v>
      </c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</row>
    <row r="11" spans="1:67" s="114" customFormat="1" ht="35.1" customHeight="1" x14ac:dyDescent="0.2">
      <c r="A11" s="99">
        <v>7</v>
      </c>
      <c r="B11" s="99" t="s">
        <v>1506</v>
      </c>
      <c r="C11" s="89">
        <v>44042</v>
      </c>
      <c r="D11" s="90" t="s">
        <v>1507</v>
      </c>
      <c r="E11" s="99" t="s">
        <v>483</v>
      </c>
      <c r="F11" s="115">
        <v>200</v>
      </c>
      <c r="G11" s="92">
        <v>3.6581999999999999</v>
      </c>
      <c r="H11" s="99" t="s">
        <v>1337</v>
      </c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9"/>
      <c r="BO11" s="119"/>
    </row>
    <row r="12" spans="1:67" s="114" customFormat="1" ht="35.1" customHeight="1" x14ac:dyDescent="0.2">
      <c r="A12" s="99">
        <v>8</v>
      </c>
      <c r="B12" s="99" t="s">
        <v>1508</v>
      </c>
      <c r="C12" s="89">
        <v>44073</v>
      </c>
      <c r="D12" s="90" t="s">
        <v>1509</v>
      </c>
      <c r="E12" s="99" t="s">
        <v>483</v>
      </c>
      <c r="F12" s="115">
        <v>900</v>
      </c>
      <c r="G12" s="92">
        <v>12</v>
      </c>
      <c r="H12" s="99" t="s">
        <v>1461</v>
      </c>
      <c r="AD12" s="113"/>
      <c r="AE12" s="113"/>
      <c r="AF12" s="113"/>
      <c r="AG12" s="113"/>
      <c r="AH12" s="113"/>
      <c r="AI12" s="113"/>
      <c r="AJ12" s="113"/>
      <c r="AK12" s="113"/>
      <c r="AL12" s="113"/>
      <c r="BN12" s="113"/>
      <c r="BO12" s="113"/>
    </row>
    <row r="13" spans="1:67" s="113" customFormat="1" ht="35.1" customHeight="1" x14ac:dyDescent="0.2">
      <c r="A13" s="99">
        <v>9</v>
      </c>
      <c r="B13" s="118" t="s">
        <v>1510</v>
      </c>
      <c r="C13" s="95">
        <v>43976</v>
      </c>
      <c r="D13" s="90" t="s">
        <v>1511</v>
      </c>
      <c r="E13" s="99" t="s">
        <v>663</v>
      </c>
      <c r="F13" s="112">
        <v>250</v>
      </c>
      <c r="G13" s="92">
        <v>4.9349999999999996</v>
      </c>
      <c r="H13" s="99" t="s">
        <v>1464</v>
      </c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</row>
    <row r="14" spans="1:67" s="113" customFormat="1" ht="35.1" customHeight="1" x14ac:dyDescent="0.2">
      <c r="A14" s="99">
        <v>10</v>
      </c>
      <c r="B14" s="99" t="s">
        <v>1512</v>
      </c>
      <c r="C14" s="89">
        <v>44195</v>
      </c>
      <c r="D14" s="90" t="s">
        <v>1513</v>
      </c>
      <c r="E14" s="99" t="s">
        <v>663</v>
      </c>
      <c r="F14" s="115">
        <v>300</v>
      </c>
      <c r="G14" s="92">
        <v>4.0956999999999999</v>
      </c>
      <c r="H14" s="99" t="s">
        <v>1514</v>
      </c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BN14" s="116"/>
      <c r="BO14" s="116"/>
    </row>
    <row r="15" spans="1:67" s="119" customFormat="1" ht="35.1" customHeight="1" x14ac:dyDescent="0.2">
      <c r="A15" s="99">
        <v>11</v>
      </c>
      <c r="B15" s="99" t="s">
        <v>1515</v>
      </c>
      <c r="C15" s="89">
        <v>44165</v>
      </c>
      <c r="D15" s="90" t="s">
        <v>1516</v>
      </c>
      <c r="E15" s="99" t="s">
        <v>663</v>
      </c>
      <c r="F15" s="112">
        <v>400</v>
      </c>
      <c r="G15" s="92">
        <v>7.2</v>
      </c>
      <c r="H15" s="99" t="s">
        <v>1517</v>
      </c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4"/>
      <c r="AE15" s="114"/>
      <c r="AF15" s="114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114"/>
    </row>
    <row r="16" spans="1:67" s="113" customFormat="1" ht="35.1" customHeight="1" x14ac:dyDescent="0.2">
      <c r="A16" s="99">
        <v>12</v>
      </c>
      <c r="B16" s="99" t="s">
        <v>1518</v>
      </c>
      <c r="C16" s="89">
        <v>43910</v>
      </c>
      <c r="D16" s="90" t="s">
        <v>1519</v>
      </c>
      <c r="E16" s="99" t="s">
        <v>476</v>
      </c>
      <c r="F16" s="112">
        <v>350</v>
      </c>
      <c r="G16" s="92">
        <v>5.0236999999999998</v>
      </c>
      <c r="H16" s="99" t="s">
        <v>1417</v>
      </c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</row>
    <row r="17" spans="1:67" s="113" customFormat="1" ht="35.1" customHeight="1" x14ac:dyDescent="0.2">
      <c r="A17" s="99">
        <v>13</v>
      </c>
      <c r="B17" s="99" t="s">
        <v>1520</v>
      </c>
      <c r="C17" s="89">
        <v>44377</v>
      </c>
      <c r="D17" s="90" t="s">
        <v>1521</v>
      </c>
      <c r="E17" s="99" t="s">
        <v>476</v>
      </c>
      <c r="F17" s="112">
        <v>350</v>
      </c>
      <c r="G17" s="92">
        <v>4.7778100000000006</v>
      </c>
      <c r="H17" s="99" t="s">
        <v>1345</v>
      </c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</row>
    <row r="18" spans="1:67" s="116" customFormat="1" ht="35.1" customHeight="1" x14ac:dyDescent="0.2">
      <c r="A18" s="99">
        <v>14</v>
      </c>
      <c r="B18" s="99" t="s">
        <v>1522</v>
      </c>
      <c r="C18" s="89">
        <v>44377</v>
      </c>
      <c r="D18" s="90" t="s">
        <v>1523</v>
      </c>
      <c r="E18" s="99" t="s">
        <v>480</v>
      </c>
      <c r="F18" s="115">
        <v>225</v>
      </c>
      <c r="G18" s="98">
        <v>3.48</v>
      </c>
      <c r="H18" s="120" t="s">
        <v>1524</v>
      </c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</row>
    <row r="19" spans="1:67" s="114" customFormat="1" ht="35.1" customHeight="1" x14ac:dyDescent="0.2">
      <c r="A19" s="99">
        <v>15</v>
      </c>
      <c r="B19" s="99" t="s">
        <v>1525</v>
      </c>
      <c r="C19" s="89">
        <v>43971</v>
      </c>
      <c r="D19" s="90" t="s">
        <v>1526</v>
      </c>
      <c r="E19" s="99" t="s">
        <v>496</v>
      </c>
      <c r="F19" s="112">
        <v>300</v>
      </c>
      <c r="G19" s="92">
        <v>6.88</v>
      </c>
      <c r="H19" s="99" t="s">
        <v>1479</v>
      </c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</row>
    <row r="20" spans="1:67" s="113" customFormat="1" ht="35.1" customHeight="1" x14ac:dyDescent="0.2">
      <c r="A20" s="99">
        <v>16</v>
      </c>
      <c r="B20" s="99" t="s">
        <v>1527</v>
      </c>
      <c r="C20" s="89">
        <v>44175</v>
      </c>
      <c r="D20" s="90" t="s">
        <v>1528</v>
      </c>
      <c r="E20" s="99" t="s">
        <v>496</v>
      </c>
      <c r="F20" s="112">
        <v>300</v>
      </c>
      <c r="G20" s="92">
        <v>5.6925600000000003</v>
      </c>
      <c r="H20" s="99" t="s">
        <v>1479</v>
      </c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</row>
    <row r="21" spans="1:67" s="116" customFormat="1" ht="35.1" customHeight="1" x14ac:dyDescent="0.2">
      <c r="A21" s="99">
        <v>17</v>
      </c>
      <c r="B21" s="99" t="s">
        <v>1529</v>
      </c>
      <c r="C21" s="89">
        <v>44063</v>
      </c>
      <c r="D21" s="90" t="s">
        <v>1530</v>
      </c>
      <c r="E21" s="99" t="s">
        <v>494</v>
      </c>
      <c r="F21" s="112">
        <v>350</v>
      </c>
      <c r="G21" s="92">
        <v>5.4996999999999998</v>
      </c>
      <c r="H21" s="99" t="s">
        <v>1437</v>
      </c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3"/>
      <c r="BO21" s="113"/>
    </row>
    <row r="22" spans="1:67" s="113" customFormat="1" ht="35.1" customHeight="1" x14ac:dyDescent="0.2">
      <c r="A22" s="99">
        <v>18</v>
      </c>
      <c r="B22" s="99" t="s">
        <v>1531</v>
      </c>
      <c r="C22" s="89">
        <v>44165</v>
      </c>
      <c r="D22" s="90" t="s">
        <v>1532</v>
      </c>
      <c r="E22" s="99" t="s">
        <v>494</v>
      </c>
      <c r="F22" s="115">
        <v>300</v>
      </c>
      <c r="G22" s="92">
        <v>6.2</v>
      </c>
      <c r="H22" s="99" t="s">
        <v>1467</v>
      </c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7"/>
      <c r="BO22" s="117"/>
    </row>
    <row r="23" spans="1:67" s="113" customFormat="1" ht="35.1" customHeight="1" x14ac:dyDescent="0.2">
      <c r="A23" s="99">
        <v>19</v>
      </c>
      <c r="B23" s="99" t="s">
        <v>1533</v>
      </c>
      <c r="C23" s="89">
        <v>44377</v>
      </c>
      <c r="D23" s="90" t="s">
        <v>1534</v>
      </c>
      <c r="E23" s="99" t="s">
        <v>494</v>
      </c>
      <c r="F23" s="115">
        <v>400</v>
      </c>
      <c r="G23" s="92">
        <v>7.2</v>
      </c>
      <c r="H23" s="99" t="s">
        <v>1535</v>
      </c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</row>
    <row r="24" spans="1:67" s="114" customFormat="1" ht="35.1" customHeight="1" x14ac:dyDescent="0.2">
      <c r="A24" s="99">
        <v>20</v>
      </c>
      <c r="B24" s="99" t="s">
        <v>1536</v>
      </c>
      <c r="C24" s="89">
        <v>44742</v>
      </c>
      <c r="D24" s="90" t="s">
        <v>1537</v>
      </c>
      <c r="E24" s="99" t="s">
        <v>494</v>
      </c>
      <c r="F24" s="115">
        <v>550</v>
      </c>
      <c r="G24" s="98">
        <f>F24*13/1000</f>
        <v>7.15</v>
      </c>
      <c r="H24" s="99" t="s">
        <v>1538</v>
      </c>
      <c r="AG24" s="117"/>
      <c r="AH24" s="117"/>
      <c r="AI24" s="117"/>
      <c r="AJ24" s="117"/>
      <c r="AK24" s="117"/>
      <c r="AL24" s="117"/>
    </row>
    <row r="25" spans="1:67" s="114" customFormat="1" ht="35.1" customHeight="1" x14ac:dyDescent="0.2">
      <c r="A25" s="99">
        <v>21</v>
      </c>
      <c r="B25" s="99" t="s">
        <v>1539</v>
      </c>
      <c r="C25" s="89">
        <v>43971</v>
      </c>
      <c r="D25" s="90" t="s">
        <v>1540</v>
      </c>
      <c r="E25" s="99" t="s">
        <v>471</v>
      </c>
      <c r="F25" s="112" t="s">
        <v>1541</v>
      </c>
      <c r="G25" s="92" t="s">
        <v>1541</v>
      </c>
      <c r="H25" s="99" t="s">
        <v>1542</v>
      </c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</row>
    <row r="26" spans="1:67" s="114" customFormat="1" ht="35.1" customHeight="1" x14ac:dyDescent="0.2">
      <c r="A26" s="99">
        <v>22</v>
      </c>
      <c r="B26" s="99" t="s">
        <v>1543</v>
      </c>
      <c r="C26" s="89">
        <v>43976</v>
      </c>
      <c r="D26" s="90" t="s">
        <v>1544</v>
      </c>
      <c r="E26" s="99" t="s">
        <v>471</v>
      </c>
      <c r="F26" s="112">
        <v>300</v>
      </c>
      <c r="G26" s="92">
        <v>5.7119999999999997</v>
      </c>
      <c r="H26" s="99" t="s">
        <v>1542</v>
      </c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</row>
    <row r="27" spans="1:67" s="114" customFormat="1" ht="35.1" customHeight="1" x14ac:dyDescent="0.2">
      <c r="A27" s="99">
        <v>23</v>
      </c>
      <c r="B27" s="99" t="s">
        <v>1545</v>
      </c>
      <c r="C27" s="89">
        <v>44560</v>
      </c>
      <c r="D27" s="90" t="s">
        <v>1546</v>
      </c>
      <c r="E27" s="99" t="s">
        <v>454</v>
      </c>
      <c r="F27" s="115">
        <v>400</v>
      </c>
      <c r="G27" s="92">
        <v>9.5</v>
      </c>
      <c r="H27" s="99" t="s">
        <v>1547</v>
      </c>
      <c r="AD27" s="116"/>
      <c r="AE27" s="116"/>
      <c r="AF27" s="116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</row>
    <row r="28" spans="1:67" s="114" customFormat="1" ht="35.1" customHeight="1" x14ac:dyDescent="0.2">
      <c r="A28" s="99">
        <v>24</v>
      </c>
      <c r="B28" s="99" t="s">
        <v>1548</v>
      </c>
      <c r="C28" s="89">
        <v>44407</v>
      </c>
      <c r="D28" s="90" t="s">
        <v>1549</v>
      </c>
      <c r="E28" s="99" t="s">
        <v>454</v>
      </c>
      <c r="F28" s="112">
        <v>300</v>
      </c>
      <c r="G28" s="92">
        <v>5</v>
      </c>
      <c r="H28" s="99" t="s">
        <v>1547</v>
      </c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6"/>
      <c r="BO28" s="116"/>
    </row>
    <row r="29" spans="1:67" s="117" customFormat="1" ht="35.1" customHeight="1" x14ac:dyDescent="0.2">
      <c r="A29" s="99">
        <v>25</v>
      </c>
      <c r="B29" s="99" t="s">
        <v>1550</v>
      </c>
      <c r="C29" s="89">
        <v>44742</v>
      </c>
      <c r="D29" s="90" t="s">
        <v>1551</v>
      </c>
      <c r="E29" s="99" t="s">
        <v>454</v>
      </c>
      <c r="F29" s="115">
        <v>300</v>
      </c>
      <c r="G29" s="92">
        <f>F29*13/1000</f>
        <v>3.9</v>
      </c>
      <c r="H29" s="99" t="s">
        <v>1547</v>
      </c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</row>
    <row r="30" spans="1:67" s="113" customFormat="1" ht="35.1" customHeight="1" x14ac:dyDescent="0.2">
      <c r="A30" s="99">
        <v>26</v>
      </c>
      <c r="B30" s="99" t="s">
        <v>1552</v>
      </c>
      <c r="C30" s="89">
        <v>44530</v>
      </c>
      <c r="D30" s="90" t="s">
        <v>1553</v>
      </c>
      <c r="E30" s="99" t="s">
        <v>463</v>
      </c>
      <c r="F30" s="112">
        <v>400</v>
      </c>
      <c r="G30" s="92">
        <v>7.2</v>
      </c>
      <c r="H30" s="99" t="s">
        <v>1456</v>
      </c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</row>
    <row r="31" spans="1:67" s="114" customFormat="1" ht="35.1" customHeight="1" x14ac:dyDescent="0.2">
      <c r="A31" s="99">
        <v>27</v>
      </c>
      <c r="B31" s="99" t="s">
        <v>1554</v>
      </c>
      <c r="C31" s="89">
        <v>44530</v>
      </c>
      <c r="D31" s="90" t="s">
        <v>1555</v>
      </c>
      <c r="E31" s="99" t="s">
        <v>463</v>
      </c>
      <c r="F31" s="112">
        <v>400</v>
      </c>
      <c r="G31" s="92">
        <v>7.2</v>
      </c>
      <c r="H31" s="99" t="s">
        <v>1556</v>
      </c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</row>
    <row r="32" spans="1:67" s="114" customFormat="1" ht="35.1" customHeight="1" x14ac:dyDescent="0.2">
      <c r="A32" s="99">
        <v>28</v>
      </c>
      <c r="B32" s="99" t="s">
        <v>1557</v>
      </c>
      <c r="C32" s="89">
        <v>44925</v>
      </c>
      <c r="D32" s="90" t="s">
        <v>1558</v>
      </c>
      <c r="E32" s="99" t="s">
        <v>463</v>
      </c>
      <c r="F32" s="112">
        <v>200</v>
      </c>
      <c r="G32" s="92">
        <v>3.0127999999999999</v>
      </c>
      <c r="H32" s="99" t="s">
        <v>1453</v>
      </c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</row>
    <row r="33" spans="1:67" s="114" customFormat="1" ht="35.1" customHeight="1" x14ac:dyDescent="0.2">
      <c r="A33" s="99">
        <v>29</v>
      </c>
      <c r="B33" s="99" t="s">
        <v>1559</v>
      </c>
      <c r="C33" s="89">
        <v>44377</v>
      </c>
      <c r="D33" s="90" t="s">
        <v>1560</v>
      </c>
      <c r="E33" s="99" t="s">
        <v>463</v>
      </c>
      <c r="F33" s="115">
        <v>550</v>
      </c>
      <c r="G33" s="92">
        <v>11.167</v>
      </c>
      <c r="H33" s="99" t="s">
        <v>1561</v>
      </c>
      <c r="AD33" s="113"/>
      <c r="AE33" s="113"/>
      <c r="AF33" s="113"/>
      <c r="AG33" s="119"/>
      <c r="AH33" s="119"/>
      <c r="AI33" s="119"/>
      <c r="AJ33" s="119"/>
      <c r="AK33" s="119"/>
      <c r="AL33" s="119"/>
    </row>
    <row r="34" spans="1:67" s="114" customFormat="1" ht="35.1" customHeight="1" x14ac:dyDescent="0.2">
      <c r="A34" s="99">
        <v>30</v>
      </c>
      <c r="B34" s="99" t="s">
        <v>1562</v>
      </c>
      <c r="C34" s="89">
        <v>44530</v>
      </c>
      <c r="D34" s="90" t="s">
        <v>1563</v>
      </c>
      <c r="E34" s="99" t="s">
        <v>463</v>
      </c>
      <c r="F34" s="115">
        <v>125</v>
      </c>
      <c r="G34" s="92">
        <v>2.1553</v>
      </c>
      <c r="H34" s="99" t="s">
        <v>1564</v>
      </c>
      <c r="AG34" s="113"/>
      <c r="AH34" s="113"/>
      <c r="AI34" s="113"/>
      <c r="AJ34" s="113"/>
      <c r="AK34" s="113"/>
      <c r="AL34" s="113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</row>
    <row r="35" spans="1:67" s="113" customFormat="1" ht="35.1" customHeight="1" x14ac:dyDescent="0.2">
      <c r="A35" s="99">
        <v>31</v>
      </c>
      <c r="B35" s="99" t="s">
        <v>1565</v>
      </c>
      <c r="C35" s="89">
        <v>45290</v>
      </c>
      <c r="D35" s="90" t="s">
        <v>1566</v>
      </c>
      <c r="E35" s="99" t="s">
        <v>463</v>
      </c>
      <c r="F35" s="112">
        <v>300</v>
      </c>
      <c r="G35" s="92">
        <f>F35*13/1000</f>
        <v>3.9</v>
      </c>
      <c r="H35" s="99" t="s">
        <v>1394</v>
      </c>
      <c r="AD35" s="114"/>
      <c r="AE35" s="114"/>
      <c r="AF35" s="114"/>
    </row>
    <row r="36" spans="1:67" s="114" customFormat="1" ht="35.1" customHeight="1" x14ac:dyDescent="0.2">
      <c r="A36" s="99">
        <v>32</v>
      </c>
      <c r="B36" s="99" t="s">
        <v>1567</v>
      </c>
      <c r="C36" s="89">
        <v>44560</v>
      </c>
      <c r="D36" s="90" t="s">
        <v>1568</v>
      </c>
      <c r="E36" s="99" t="s">
        <v>463</v>
      </c>
      <c r="F36" s="115">
        <v>400</v>
      </c>
      <c r="G36" s="92">
        <f>F36*13/1000</f>
        <v>5.2</v>
      </c>
      <c r="H36" s="99" t="s">
        <v>1569</v>
      </c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</row>
    <row r="37" spans="1:67" s="117" customFormat="1" ht="35.1" customHeight="1" x14ac:dyDescent="0.2">
      <c r="A37" s="99">
        <v>33</v>
      </c>
      <c r="B37" s="99" t="s">
        <v>1570</v>
      </c>
      <c r="C37" s="89">
        <v>44407</v>
      </c>
      <c r="D37" s="90" t="s">
        <v>1571</v>
      </c>
      <c r="E37" s="99" t="s">
        <v>483</v>
      </c>
      <c r="F37" s="112">
        <v>550</v>
      </c>
      <c r="G37" s="92">
        <v>8.92</v>
      </c>
      <c r="H37" s="99" t="s">
        <v>1404</v>
      </c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</row>
    <row r="38" spans="1:67" s="114" customFormat="1" ht="35.1" customHeight="1" x14ac:dyDescent="0.2">
      <c r="A38" s="99">
        <v>34</v>
      </c>
      <c r="B38" s="99" t="s">
        <v>1572</v>
      </c>
      <c r="C38" s="89">
        <v>44925</v>
      </c>
      <c r="D38" s="90" t="s">
        <v>1573</v>
      </c>
      <c r="E38" s="99" t="s">
        <v>663</v>
      </c>
      <c r="F38" s="115">
        <v>400</v>
      </c>
      <c r="G38" s="92">
        <f>F38*13/1000</f>
        <v>5.2</v>
      </c>
      <c r="H38" s="99" t="s">
        <v>1412</v>
      </c>
    </row>
    <row r="39" spans="1:67" s="114" customFormat="1" ht="35.1" customHeight="1" x14ac:dyDescent="0.2">
      <c r="A39" s="99">
        <v>35</v>
      </c>
      <c r="B39" s="99" t="s">
        <v>1574</v>
      </c>
      <c r="C39" s="89">
        <v>44530</v>
      </c>
      <c r="D39" s="90" t="s">
        <v>1575</v>
      </c>
      <c r="E39" s="99" t="s">
        <v>476</v>
      </c>
      <c r="F39" s="115">
        <v>1150</v>
      </c>
      <c r="G39" s="92">
        <v>17.25</v>
      </c>
      <c r="H39" s="99" t="s">
        <v>1417</v>
      </c>
      <c r="AD39" s="117"/>
      <c r="AE39" s="117"/>
      <c r="AF39" s="117"/>
      <c r="AG39" s="113"/>
      <c r="AH39" s="113"/>
      <c r="AI39" s="113"/>
      <c r="AJ39" s="113"/>
      <c r="AK39" s="113"/>
      <c r="AL39" s="113"/>
    </row>
    <row r="40" spans="1:67" s="114" customFormat="1" ht="35.1" customHeight="1" x14ac:dyDescent="0.2">
      <c r="A40" s="99">
        <v>36</v>
      </c>
      <c r="B40" s="99" t="s">
        <v>1576</v>
      </c>
      <c r="C40" s="89">
        <v>44530</v>
      </c>
      <c r="D40" s="90" t="s">
        <v>1577</v>
      </c>
      <c r="E40" s="99" t="s">
        <v>476</v>
      </c>
      <c r="F40" s="115">
        <v>350</v>
      </c>
      <c r="G40" s="92">
        <v>5.25</v>
      </c>
      <c r="H40" s="99" t="s">
        <v>1417</v>
      </c>
      <c r="AD40" s="113"/>
      <c r="AE40" s="113"/>
      <c r="AF40" s="113"/>
    </row>
    <row r="41" spans="1:67" s="114" customFormat="1" ht="35.1" customHeight="1" x14ac:dyDescent="0.2">
      <c r="A41" s="99">
        <v>37</v>
      </c>
      <c r="B41" s="121" t="s">
        <v>1578</v>
      </c>
      <c r="C41" s="122">
        <v>44530</v>
      </c>
      <c r="D41" s="90" t="s">
        <v>1579</v>
      </c>
      <c r="E41" s="99" t="s">
        <v>476</v>
      </c>
      <c r="F41" s="115">
        <v>225</v>
      </c>
      <c r="G41" s="98">
        <f>F41*13/1000</f>
        <v>2.9249999999999998</v>
      </c>
      <c r="H41" s="99" t="s">
        <v>1417</v>
      </c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</row>
    <row r="42" spans="1:67" s="113" customFormat="1" ht="35.1" customHeight="1" x14ac:dyDescent="0.2">
      <c r="A42" s="99">
        <v>38</v>
      </c>
      <c r="B42" s="99" t="s">
        <v>1580</v>
      </c>
      <c r="C42" s="89">
        <v>44530</v>
      </c>
      <c r="D42" s="90" t="s">
        <v>1581</v>
      </c>
      <c r="E42" s="99" t="s">
        <v>476</v>
      </c>
      <c r="F42" s="115">
        <v>550</v>
      </c>
      <c r="G42" s="98">
        <f>F42*13/1000</f>
        <v>7.15</v>
      </c>
      <c r="H42" s="99" t="s">
        <v>1417</v>
      </c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7"/>
      <c r="AH42" s="117"/>
      <c r="AI42" s="117"/>
      <c r="AJ42" s="117"/>
      <c r="AK42" s="117"/>
      <c r="AL42" s="117"/>
    </row>
    <row r="43" spans="1:67" s="113" customFormat="1" ht="35.1" customHeight="1" x14ac:dyDescent="0.2">
      <c r="A43" s="99">
        <v>39</v>
      </c>
      <c r="B43" s="99" t="s">
        <v>1582</v>
      </c>
      <c r="C43" s="89">
        <v>44530</v>
      </c>
      <c r="D43" s="90" t="s">
        <v>1583</v>
      </c>
      <c r="E43" s="99" t="s">
        <v>476</v>
      </c>
      <c r="F43" s="115">
        <v>200</v>
      </c>
      <c r="G43" s="98">
        <f>F43*13/1000</f>
        <v>2.6</v>
      </c>
      <c r="H43" s="99" t="s">
        <v>1584</v>
      </c>
      <c r="AD43" s="119"/>
      <c r="AE43" s="119"/>
      <c r="AF43" s="119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</row>
    <row r="44" spans="1:67" s="114" customFormat="1" ht="35.1" customHeight="1" x14ac:dyDescent="0.2">
      <c r="A44" s="99">
        <v>40</v>
      </c>
      <c r="B44" s="118" t="s">
        <v>1585</v>
      </c>
      <c r="C44" s="95">
        <v>45290</v>
      </c>
      <c r="D44" s="90" t="s">
        <v>1586</v>
      </c>
      <c r="E44" s="99" t="s">
        <v>476</v>
      </c>
      <c r="F44" s="115">
        <v>1275</v>
      </c>
      <c r="G44" s="92">
        <v>17.5</v>
      </c>
      <c r="H44" s="99" t="s">
        <v>1417</v>
      </c>
    </row>
    <row r="45" spans="1:67" s="114" customFormat="1" ht="35.1" customHeight="1" x14ac:dyDescent="0.2">
      <c r="A45" s="99">
        <v>41</v>
      </c>
      <c r="B45" s="99" t="s">
        <v>1587</v>
      </c>
      <c r="C45" s="89">
        <v>44925</v>
      </c>
      <c r="D45" s="90" t="s">
        <v>1588</v>
      </c>
      <c r="E45" s="99" t="s">
        <v>476</v>
      </c>
      <c r="F45" s="115">
        <v>350</v>
      </c>
      <c r="G45" s="92">
        <v>5.0236999999999998</v>
      </c>
      <c r="H45" s="99" t="s">
        <v>1417</v>
      </c>
      <c r="AD45" s="113"/>
      <c r="AE45" s="113"/>
      <c r="AF45" s="113"/>
    </row>
    <row r="46" spans="1:67" s="114" customFormat="1" ht="35.1" customHeight="1" x14ac:dyDescent="0.2">
      <c r="A46" s="99">
        <v>42</v>
      </c>
      <c r="B46" s="99" t="s">
        <v>1589</v>
      </c>
      <c r="C46" s="89">
        <v>44915</v>
      </c>
      <c r="D46" s="90" t="s">
        <v>1590</v>
      </c>
      <c r="E46" s="99" t="s">
        <v>476</v>
      </c>
      <c r="F46" s="115">
        <v>275</v>
      </c>
      <c r="G46" s="92">
        <v>6.11</v>
      </c>
      <c r="H46" s="99" t="s">
        <v>1417</v>
      </c>
    </row>
    <row r="47" spans="1:67" s="119" customFormat="1" ht="35.1" customHeight="1" x14ac:dyDescent="0.2">
      <c r="A47" s="99">
        <v>43</v>
      </c>
      <c r="B47" s="99" t="s">
        <v>1591</v>
      </c>
      <c r="C47" s="89">
        <v>44915</v>
      </c>
      <c r="D47" s="90" t="s">
        <v>1592</v>
      </c>
      <c r="E47" s="99" t="s">
        <v>476</v>
      </c>
      <c r="F47" s="115">
        <v>300</v>
      </c>
      <c r="G47" s="92">
        <v>6.67</v>
      </c>
      <c r="H47" s="99" t="s">
        <v>1417</v>
      </c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</row>
    <row r="48" spans="1:67" s="113" customFormat="1" ht="35.1" customHeight="1" x14ac:dyDescent="0.2">
      <c r="A48" s="99">
        <v>44</v>
      </c>
      <c r="B48" s="99" t="s">
        <v>1593</v>
      </c>
      <c r="C48" s="89">
        <v>45290</v>
      </c>
      <c r="D48" s="90" t="s">
        <v>1594</v>
      </c>
      <c r="E48" s="99" t="s">
        <v>476</v>
      </c>
      <c r="F48" s="115">
        <v>350</v>
      </c>
      <c r="G48" s="92">
        <v>2.7599</v>
      </c>
      <c r="H48" s="99" t="s">
        <v>1417</v>
      </c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</row>
    <row r="49" spans="1:67" s="113" customFormat="1" ht="35.1" customHeight="1" x14ac:dyDescent="0.2">
      <c r="A49" s="99">
        <v>45</v>
      </c>
      <c r="B49" s="99" t="s">
        <v>1595</v>
      </c>
      <c r="C49" s="89">
        <v>44407</v>
      </c>
      <c r="D49" s="90" t="s">
        <v>1596</v>
      </c>
      <c r="E49" s="99" t="s">
        <v>480</v>
      </c>
      <c r="F49" s="115">
        <v>125</v>
      </c>
      <c r="G49" s="92">
        <v>2.6</v>
      </c>
      <c r="H49" s="99" t="s">
        <v>1361</v>
      </c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</row>
    <row r="50" spans="1:67" s="114" customFormat="1" ht="35.1" customHeight="1" x14ac:dyDescent="0.2">
      <c r="A50" s="99">
        <v>46</v>
      </c>
      <c r="B50" s="99" t="s">
        <v>1597</v>
      </c>
      <c r="C50" s="89">
        <v>44925</v>
      </c>
      <c r="D50" s="90" t="s">
        <v>1598</v>
      </c>
      <c r="E50" s="99" t="s">
        <v>480</v>
      </c>
      <c r="F50" s="115">
        <v>825</v>
      </c>
      <c r="G50" s="92">
        <f>F50*13/1000</f>
        <v>10.725</v>
      </c>
      <c r="H50" s="99" t="s">
        <v>1599</v>
      </c>
    </row>
    <row r="51" spans="1:67" s="114" customFormat="1" ht="35.1" customHeight="1" x14ac:dyDescent="0.2">
      <c r="A51" s="99">
        <v>47</v>
      </c>
      <c r="B51" s="99" t="s">
        <v>1600</v>
      </c>
      <c r="C51" s="89">
        <v>44925</v>
      </c>
      <c r="D51" s="90" t="s">
        <v>1601</v>
      </c>
      <c r="E51" s="99" t="s">
        <v>480</v>
      </c>
      <c r="F51" s="115">
        <v>350</v>
      </c>
      <c r="G51" s="92">
        <f>F51*13/1000</f>
        <v>4.55</v>
      </c>
      <c r="H51" s="99" t="s">
        <v>1599</v>
      </c>
    </row>
    <row r="52" spans="1:67" s="114" customFormat="1" ht="35.1" customHeight="1" x14ac:dyDescent="0.2">
      <c r="A52" s="99">
        <v>48</v>
      </c>
      <c r="B52" s="99" t="s">
        <v>1602</v>
      </c>
      <c r="C52" s="89">
        <v>44530</v>
      </c>
      <c r="D52" s="90" t="s">
        <v>1603</v>
      </c>
      <c r="E52" s="99" t="s">
        <v>480</v>
      </c>
      <c r="F52" s="115">
        <v>550</v>
      </c>
      <c r="G52" s="92">
        <v>12.5</v>
      </c>
      <c r="H52" s="99" t="s">
        <v>1361</v>
      </c>
    </row>
    <row r="53" spans="1:67" s="114" customFormat="1" ht="35.1" customHeight="1" x14ac:dyDescent="0.2">
      <c r="A53" s="99">
        <v>49</v>
      </c>
      <c r="B53" s="99" t="s">
        <v>1604</v>
      </c>
      <c r="C53" s="89">
        <v>44530</v>
      </c>
      <c r="D53" s="90" t="s">
        <v>1605</v>
      </c>
      <c r="E53" s="99" t="s">
        <v>480</v>
      </c>
      <c r="F53" s="115">
        <v>125</v>
      </c>
      <c r="G53" s="92">
        <v>2.1646999999999998</v>
      </c>
      <c r="H53" s="99" t="s">
        <v>1606</v>
      </c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</row>
    <row r="54" spans="1:67" s="114" customFormat="1" ht="35.1" customHeight="1" x14ac:dyDescent="0.2">
      <c r="A54" s="99">
        <v>50</v>
      </c>
      <c r="B54" s="99" t="s">
        <v>1607</v>
      </c>
      <c r="C54" s="89">
        <v>44530</v>
      </c>
      <c r="D54" s="90" t="s">
        <v>1608</v>
      </c>
      <c r="E54" s="99" t="s">
        <v>480</v>
      </c>
      <c r="F54" s="115">
        <v>300</v>
      </c>
      <c r="G54" s="92">
        <v>5.4</v>
      </c>
      <c r="H54" s="99" t="s">
        <v>1606</v>
      </c>
    </row>
    <row r="55" spans="1:67" s="113" customFormat="1" ht="35.1" customHeight="1" x14ac:dyDescent="0.2">
      <c r="A55" s="99">
        <v>51</v>
      </c>
      <c r="B55" s="99" t="s">
        <v>1609</v>
      </c>
      <c r="C55" s="89">
        <v>44285</v>
      </c>
      <c r="D55" s="90" t="s">
        <v>1610</v>
      </c>
      <c r="E55" s="99" t="s">
        <v>496</v>
      </c>
      <c r="F55" s="112">
        <v>300</v>
      </c>
      <c r="G55" s="92">
        <v>5.8310000000000004</v>
      </c>
      <c r="H55" s="99" t="s">
        <v>1479</v>
      </c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</row>
    <row r="56" spans="1:67" s="114" customFormat="1" ht="35.1" customHeight="1" x14ac:dyDescent="0.2">
      <c r="A56" s="99">
        <v>52</v>
      </c>
      <c r="B56" s="99" t="s">
        <v>1611</v>
      </c>
      <c r="C56" s="89">
        <v>44407</v>
      </c>
      <c r="D56" s="90" t="s">
        <v>1612</v>
      </c>
      <c r="E56" s="99" t="s">
        <v>494</v>
      </c>
      <c r="F56" s="115">
        <v>400</v>
      </c>
      <c r="G56" s="92">
        <v>7.2</v>
      </c>
      <c r="H56" s="99" t="s">
        <v>1535</v>
      </c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3"/>
      <c r="AE56" s="113"/>
      <c r="AF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</row>
    <row r="57" spans="1:67" s="114" customFormat="1" ht="35.1" customHeight="1" x14ac:dyDescent="0.2">
      <c r="A57" s="99">
        <v>53</v>
      </c>
      <c r="B57" s="99" t="s">
        <v>1613</v>
      </c>
      <c r="C57" s="89">
        <v>44530</v>
      </c>
      <c r="D57" s="90" t="s">
        <v>1614</v>
      </c>
      <c r="E57" s="99" t="s">
        <v>494</v>
      </c>
      <c r="F57" s="115">
        <v>125</v>
      </c>
      <c r="G57" s="98">
        <f>F57*13/1000</f>
        <v>1.625</v>
      </c>
      <c r="H57" s="99" t="s">
        <v>1538</v>
      </c>
      <c r="AA57" s="123">
        <v>43340</v>
      </c>
      <c r="AC57" s="123">
        <v>43311</v>
      </c>
      <c r="AG57" s="113"/>
      <c r="AH57" s="113"/>
      <c r="AI57" s="113"/>
      <c r="AJ57" s="113"/>
      <c r="AK57" s="113"/>
      <c r="AL57" s="113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</row>
    <row r="58" spans="1:67" s="113" customFormat="1" ht="35.1" customHeight="1" x14ac:dyDescent="0.2">
      <c r="A58" s="99">
        <v>54</v>
      </c>
      <c r="B58" s="99" t="s">
        <v>1615</v>
      </c>
      <c r="C58" s="89">
        <v>45290</v>
      </c>
      <c r="D58" s="90" t="s">
        <v>1616</v>
      </c>
      <c r="E58" s="99" t="s">
        <v>494</v>
      </c>
      <c r="F58" s="115">
        <v>250</v>
      </c>
      <c r="G58" s="92">
        <v>3.7691399999999997</v>
      </c>
      <c r="H58" s="99" t="s">
        <v>1617</v>
      </c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14"/>
      <c r="BM58" s="114"/>
      <c r="BN58" s="114"/>
      <c r="BO58" s="114"/>
    </row>
    <row r="59" spans="1:67" s="114" customFormat="1" ht="35.1" customHeight="1" x14ac:dyDescent="0.2">
      <c r="A59" s="99">
        <v>55</v>
      </c>
      <c r="B59" s="99" t="s">
        <v>1618</v>
      </c>
      <c r="C59" s="89">
        <v>44925</v>
      </c>
      <c r="D59" s="90" t="s">
        <v>1619</v>
      </c>
      <c r="E59" s="99" t="s">
        <v>494</v>
      </c>
      <c r="F59" s="115">
        <v>400</v>
      </c>
      <c r="G59" s="92">
        <v>5.2</v>
      </c>
      <c r="H59" s="99" t="s">
        <v>1620</v>
      </c>
    </row>
    <row r="60" spans="1:67" s="114" customFormat="1" ht="35.1" customHeight="1" x14ac:dyDescent="0.2">
      <c r="A60" s="99">
        <v>56</v>
      </c>
      <c r="B60" s="99" t="s">
        <v>1621</v>
      </c>
      <c r="C60" s="89">
        <v>45290</v>
      </c>
      <c r="D60" s="90" t="s">
        <v>1622</v>
      </c>
      <c r="E60" s="99" t="s">
        <v>494</v>
      </c>
      <c r="F60" s="115">
        <v>825</v>
      </c>
      <c r="G60" s="92">
        <v>13.5</v>
      </c>
      <c r="H60" s="99" t="s">
        <v>1623</v>
      </c>
    </row>
    <row r="61" spans="1:67" s="114" customFormat="1" ht="35.1" customHeight="1" x14ac:dyDescent="0.2">
      <c r="A61" s="99">
        <v>57</v>
      </c>
      <c r="B61" s="99" t="s">
        <v>1624</v>
      </c>
      <c r="C61" s="89">
        <v>44530</v>
      </c>
      <c r="D61" s="90" t="s">
        <v>1625</v>
      </c>
      <c r="E61" s="99" t="s">
        <v>471</v>
      </c>
      <c r="F61" s="112">
        <v>550</v>
      </c>
      <c r="G61" s="92">
        <v>9.8000000000000007</v>
      </c>
      <c r="H61" s="99" t="s">
        <v>1542</v>
      </c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</row>
    <row r="62" spans="1:67" s="114" customFormat="1" ht="35.1" customHeight="1" x14ac:dyDescent="0.2">
      <c r="A62" s="99">
        <v>58</v>
      </c>
      <c r="B62" s="99" t="s">
        <v>1626</v>
      </c>
      <c r="C62" s="89">
        <v>44499</v>
      </c>
      <c r="D62" s="90" t="s">
        <v>1627</v>
      </c>
      <c r="E62" s="99" t="s">
        <v>471</v>
      </c>
      <c r="F62" s="115">
        <v>400</v>
      </c>
      <c r="G62" s="98">
        <f>F62*13/1000</f>
        <v>5.2</v>
      </c>
      <c r="H62" s="99" t="s">
        <v>1628</v>
      </c>
    </row>
    <row r="63" spans="1:67" s="114" customFormat="1" ht="35.1" customHeight="1" x14ac:dyDescent="0.2">
      <c r="A63" s="99">
        <v>59</v>
      </c>
      <c r="B63" s="99" t="s">
        <v>1629</v>
      </c>
      <c r="C63" s="89">
        <v>44407</v>
      </c>
      <c r="D63" s="90" t="s">
        <v>1630</v>
      </c>
      <c r="E63" s="99" t="s">
        <v>1470</v>
      </c>
      <c r="F63" s="115">
        <v>300</v>
      </c>
      <c r="G63" s="98">
        <f>F63*13/1000</f>
        <v>3.9</v>
      </c>
      <c r="H63" s="99" t="s">
        <v>1474</v>
      </c>
      <c r="BN63" s="113"/>
      <c r="BO63" s="113"/>
    </row>
    <row r="64" spans="1:67" s="114" customFormat="1" ht="35.1" customHeight="1" x14ac:dyDescent="0.2">
      <c r="A64" s="99">
        <v>60</v>
      </c>
      <c r="B64" s="121" t="s">
        <v>1631</v>
      </c>
      <c r="C64" s="122">
        <v>44742</v>
      </c>
      <c r="D64" s="90" t="s">
        <v>1632</v>
      </c>
      <c r="E64" s="99" t="s">
        <v>1244</v>
      </c>
      <c r="F64" s="112">
        <v>510</v>
      </c>
      <c r="G64" s="92">
        <v>16.882999999999999</v>
      </c>
      <c r="H64" s="99" t="s">
        <v>1633</v>
      </c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</row>
    <row r="65" spans="1:67" s="114" customFormat="1" ht="35.1" customHeight="1" x14ac:dyDescent="0.2">
      <c r="A65" s="99">
        <v>61</v>
      </c>
      <c r="B65" s="99"/>
      <c r="C65" s="89">
        <v>44925</v>
      </c>
      <c r="D65" s="90" t="s">
        <v>1634</v>
      </c>
      <c r="E65" s="99" t="s">
        <v>663</v>
      </c>
      <c r="F65" s="115">
        <v>220</v>
      </c>
      <c r="G65" s="92">
        <v>6.9</v>
      </c>
      <c r="H65" s="99" t="s">
        <v>1489</v>
      </c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</row>
    <row r="66" spans="1:67" s="114" customFormat="1" ht="35.1" customHeight="1" x14ac:dyDescent="0.2">
      <c r="A66" s="99">
        <v>62</v>
      </c>
      <c r="B66" s="118" t="s">
        <v>1635</v>
      </c>
      <c r="C66" s="95">
        <v>44925</v>
      </c>
      <c r="D66" s="90" t="s">
        <v>1636</v>
      </c>
      <c r="E66" s="99" t="s">
        <v>463</v>
      </c>
      <c r="F66" s="115">
        <v>350</v>
      </c>
      <c r="G66" s="92">
        <v>5.0199999999999996</v>
      </c>
      <c r="H66" s="99" t="s">
        <v>1453</v>
      </c>
    </row>
    <row r="67" spans="1:67" s="114" customFormat="1" ht="35.1" customHeight="1" x14ac:dyDescent="0.2">
      <c r="A67" s="99">
        <v>63</v>
      </c>
      <c r="B67" s="99" t="s">
        <v>1637</v>
      </c>
      <c r="C67" s="89">
        <v>44925</v>
      </c>
      <c r="D67" s="90" t="s">
        <v>1638</v>
      </c>
      <c r="E67" s="99" t="s">
        <v>463</v>
      </c>
      <c r="F67" s="115">
        <v>350</v>
      </c>
      <c r="G67" s="92">
        <v>5.6</v>
      </c>
      <c r="H67" s="99" t="s">
        <v>1453</v>
      </c>
    </row>
    <row r="68" spans="1:67" s="114" customFormat="1" ht="35.1" customHeight="1" x14ac:dyDescent="0.2">
      <c r="A68" s="99">
        <v>64</v>
      </c>
      <c r="B68" s="99" t="s">
        <v>1639</v>
      </c>
      <c r="C68" s="89">
        <v>44925</v>
      </c>
      <c r="D68" s="90" t="s">
        <v>1640</v>
      </c>
      <c r="E68" s="99" t="s">
        <v>483</v>
      </c>
      <c r="F68" s="115">
        <v>550</v>
      </c>
      <c r="G68" s="92">
        <v>9.6</v>
      </c>
      <c r="H68" s="99" t="s">
        <v>1641</v>
      </c>
    </row>
    <row r="69" spans="1:67" s="114" customFormat="1" ht="35.1" customHeight="1" x14ac:dyDescent="0.2">
      <c r="A69" s="99">
        <v>65</v>
      </c>
      <c r="B69" s="99" t="s">
        <v>1642</v>
      </c>
      <c r="C69" s="89">
        <v>44925</v>
      </c>
      <c r="D69" s="90" t="s">
        <v>1643</v>
      </c>
      <c r="E69" s="99" t="s">
        <v>663</v>
      </c>
      <c r="F69" s="115">
        <v>400</v>
      </c>
      <c r="G69" s="92">
        <v>6.7</v>
      </c>
      <c r="H69" s="99" t="s">
        <v>1644</v>
      </c>
      <c r="BM69" s="114" t="s">
        <v>1645</v>
      </c>
    </row>
    <row r="70" spans="1:67" s="114" customFormat="1" ht="35.1" customHeight="1" x14ac:dyDescent="0.2">
      <c r="A70" s="99">
        <v>66</v>
      </c>
      <c r="B70" s="99" t="s">
        <v>1646</v>
      </c>
      <c r="C70" s="89">
        <v>44925</v>
      </c>
      <c r="D70" s="90" t="s">
        <v>1647</v>
      </c>
      <c r="E70" s="99" t="s">
        <v>663</v>
      </c>
      <c r="F70" s="115">
        <v>125</v>
      </c>
      <c r="G70" s="92">
        <v>2.16</v>
      </c>
      <c r="H70" s="99" t="s">
        <v>1464</v>
      </c>
    </row>
    <row r="71" spans="1:67" s="114" customFormat="1" ht="35.1" customHeight="1" x14ac:dyDescent="0.2">
      <c r="A71" s="99">
        <v>67</v>
      </c>
      <c r="B71" s="118" t="s">
        <v>1648</v>
      </c>
      <c r="C71" s="89">
        <v>44925</v>
      </c>
      <c r="D71" s="90" t="s">
        <v>1649</v>
      </c>
      <c r="E71" s="99" t="s">
        <v>476</v>
      </c>
      <c r="F71" s="115">
        <v>1150</v>
      </c>
      <c r="G71" s="92">
        <v>16.826000000000001</v>
      </c>
      <c r="H71" s="99" t="s">
        <v>1348</v>
      </c>
    </row>
    <row r="72" spans="1:67" s="114" customFormat="1" ht="35.1" customHeight="1" x14ac:dyDescent="0.2">
      <c r="A72" s="99">
        <v>68</v>
      </c>
      <c r="B72" s="99" t="s">
        <v>1650</v>
      </c>
      <c r="C72" s="89">
        <v>44925</v>
      </c>
      <c r="D72" s="90" t="s">
        <v>1651</v>
      </c>
      <c r="E72" s="99" t="s">
        <v>471</v>
      </c>
      <c r="F72" s="115">
        <v>275</v>
      </c>
      <c r="G72" s="92">
        <v>6.11</v>
      </c>
      <c r="H72" s="99" t="s">
        <v>1628</v>
      </c>
    </row>
    <row r="73" spans="1:67" s="114" customFormat="1" ht="35.1" customHeight="1" x14ac:dyDescent="0.2">
      <c r="A73" s="99">
        <v>69</v>
      </c>
      <c r="B73" s="99" t="s">
        <v>1652</v>
      </c>
      <c r="C73" s="122">
        <v>44925</v>
      </c>
      <c r="D73" s="90" t="s">
        <v>1653</v>
      </c>
      <c r="E73" s="99" t="s">
        <v>471</v>
      </c>
      <c r="F73" s="115">
        <v>625</v>
      </c>
      <c r="G73" s="92">
        <v>11.4</v>
      </c>
      <c r="H73" s="99" t="s">
        <v>1628</v>
      </c>
    </row>
    <row r="74" spans="1:67" s="114" customFormat="1" ht="35.1" customHeight="1" x14ac:dyDescent="0.2">
      <c r="A74" s="99">
        <v>70</v>
      </c>
      <c r="B74" s="99" t="s">
        <v>1654</v>
      </c>
      <c r="C74" s="122">
        <v>44925</v>
      </c>
      <c r="D74" s="90" t="s">
        <v>1655</v>
      </c>
      <c r="E74" s="99" t="s">
        <v>502</v>
      </c>
      <c r="F74" s="115">
        <v>350</v>
      </c>
      <c r="G74" s="92">
        <v>5.0199999999999996</v>
      </c>
      <c r="H74" s="99" t="s">
        <v>1656</v>
      </c>
    </row>
    <row r="75" spans="1:67" s="114" customFormat="1" ht="35.1" customHeight="1" x14ac:dyDescent="0.2">
      <c r="A75" s="99">
        <v>71</v>
      </c>
      <c r="B75" s="99" t="s">
        <v>1657</v>
      </c>
      <c r="C75" s="122">
        <v>44925</v>
      </c>
      <c r="D75" s="90" t="s">
        <v>1658</v>
      </c>
      <c r="E75" s="99" t="s">
        <v>502</v>
      </c>
      <c r="F75" s="115">
        <v>1200</v>
      </c>
      <c r="G75" s="92">
        <v>17.192</v>
      </c>
      <c r="H75" s="99" t="s">
        <v>1656</v>
      </c>
    </row>
    <row r="76" spans="1:67" s="114" customFormat="1" ht="35.1" customHeight="1" x14ac:dyDescent="0.2">
      <c r="A76" s="99">
        <v>72</v>
      </c>
      <c r="B76" s="118" t="s">
        <v>1659</v>
      </c>
      <c r="C76" s="122">
        <v>45290</v>
      </c>
      <c r="D76" s="90" t="s">
        <v>1660</v>
      </c>
      <c r="E76" s="99" t="s">
        <v>463</v>
      </c>
      <c r="F76" s="115">
        <v>350</v>
      </c>
      <c r="G76" s="92">
        <v>5.0199999999999996</v>
      </c>
      <c r="H76" s="99" t="s">
        <v>1328</v>
      </c>
    </row>
    <row r="77" spans="1:67" s="114" customFormat="1" ht="35.1" customHeight="1" x14ac:dyDescent="0.2">
      <c r="A77" s="99">
        <v>73</v>
      </c>
      <c r="B77" s="118" t="s">
        <v>1661</v>
      </c>
      <c r="C77" s="122">
        <v>45290</v>
      </c>
      <c r="D77" s="90" t="s">
        <v>1662</v>
      </c>
      <c r="E77" s="99" t="s">
        <v>663</v>
      </c>
      <c r="F77" s="115">
        <v>775</v>
      </c>
      <c r="G77" s="92">
        <v>12.8</v>
      </c>
      <c r="H77" s="99" t="s">
        <v>1489</v>
      </c>
    </row>
    <row r="78" spans="1:67" s="114" customFormat="1" ht="35.1" customHeight="1" x14ac:dyDescent="0.2">
      <c r="A78" s="99">
        <v>74</v>
      </c>
      <c r="B78" s="99" t="s">
        <v>1663</v>
      </c>
      <c r="C78" s="122">
        <v>45290</v>
      </c>
      <c r="D78" s="90" t="s">
        <v>1664</v>
      </c>
      <c r="E78" s="99" t="s">
        <v>663</v>
      </c>
      <c r="F78" s="115">
        <v>600</v>
      </c>
      <c r="G78" s="92">
        <v>10.269233333333332</v>
      </c>
      <c r="H78" s="99" t="s">
        <v>1412</v>
      </c>
    </row>
    <row r="79" spans="1:67" s="114" customFormat="1" ht="35.1" customHeight="1" x14ac:dyDescent="0.2">
      <c r="A79" s="99">
        <v>75</v>
      </c>
      <c r="B79" s="99" t="s">
        <v>1665</v>
      </c>
      <c r="C79" s="122">
        <v>45290</v>
      </c>
      <c r="D79" s="90" t="s">
        <v>1666</v>
      </c>
      <c r="E79" s="99" t="s">
        <v>463</v>
      </c>
      <c r="F79" s="115">
        <v>500</v>
      </c>
      <c r="G79" s="92">
        <v>7.4</v>
      </c>
      <c r="H79" s="99" t="s">
        <v>1453</v>
      </c>
    </row>
    <row r="80" spans="1:67" s="114" customFormat="1" ht="35.1" customHeight="1" x14ac:dyDescent="0.2">
      <c r="A80" s="99">
        <v>76</v>
      </c>
      <c r="B80" s="99" t="s">
        <v>1667</v>
      </c>
      <c r="C80" s="122">
        <v>45290</v>
      </c>
      <c r="D80" s="90" t="s">
        <v>1668</v>
      </c>
      <c r="E80" s="99" t="s">
        <v>463</v>
      </c>
      <c r="F80" s="115">
        <v>150</v>
      </c>
      <c r="G80" s="92">
        <v>2.65</v>
      </c>
      <c r="H80" s="99" t="s">
        <v>1456</v>
      </c>
    </row>
    <row r="81" spans="1:8" s="114" customFormat="1" ht="35.1" customHeight="1" x14ac:dyDescent="0.2">
      <c r="A81" s="99">
        <v>77</v>
      </c>
      <c r="B81" s="99" t="s">
        <v>1669</v>
      </c>
      <c r="C81" s="122">
        <v>45290</v>
      </c>
      <c r="D81" s="90" t="s">
        <v>1670</v>
      </c>
      <c r="E81" s="99" t="s">
        <v>463</v>
      </c>
      <c r="F81" s="115">
        <v>575</v>
      </c>
      <c r="G81" s="92">
        <v>9.6999999999999993</v>
      </c>
      <c r="H81" s="99" t="s">
        <v>1564</v>
      </c>
    </row>
    <row r="82" spans="1:8" s="114" customFormat="1" ht="35.1" customHeight="1" x14ac:dyDescent="0.2">
      <c r="A82" s="99">
        <v>78</v>
      </c>
      <c r="B82" s="99" t="s">
        <v>1671</v>
      </c>
      <c r="C82" s="122">
        <v>45290</v>
      </c>
      <c r="D82" s="90" t="s">
        <v>1672</v>
      </c>
      <c r="E82" s="99" t="s">
        <v>494</v>
      </c>
      <c r="F82" s="115">
        <v>350</v>
      </c>
      <c r="G82" s="92">
        <v>5.48</v>
      </c>
      <c r="H82" s="99" t="s">
        <v>1620</v>
      </c>
    </row>
  </sheetData>
  <autoFilter ref="A4:BM82" xr:uid="{00000000-0009-0000-0000-000007000000}"/>
  <mergeCells count="9">
    <mergeCell ref="A1:H1"/>
    <mergeCell ref="A2:A3"/>
    <mergeCell ref="B2:B3"/>
    <mergeCell ref="C2:C3"/>
    <mergeCell ref="D2:D3"/>
    <mergeCell ref="E2:E3"/>
    <mergeCell ref="F2:F3"/>
    <mergeCell ref="G2:G3"/>
    <mergeCell ref="H2:H3"/>
  </mergeCells>
  <conditionalFormatting sqref="D83:D1048576 D2:D4">
    <cfRule type="duplicateValues" dxfId="0" priority="1"/>
  </conditionalFormatting>
  <printOptions horizontalCentered="1"/>
  <pageMargins left="0.19685039370078741" right="0.19685039370078741" top="0.19685039370078741" bottom="0" header="0" footer="0"/>
  <pageSetup paperSize="8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N18"/>
  <sheetViews>
    <sheetView view="pageBreakPreview" zoomScale="55" zoomScaleNormal="85" zoomScaleSheetLayoutView="55" workbookViewId="0">
      <pane ySplit="4" topLeftCell="A5" activePane="bottomLeft" state="frozen"/>
      <selection activeCell="A2" sqref="A2:A3"/>
      <selection pane="bottomLeft" activeCell="A2" sqref="A2:A3"/>
    </sheetView>
  </sheetViews>
  <sheetFormatPr defaultRowHeight="15.75" outlineLevelCol="1" x14ac:dyDescent="0.2"/>
  <cols>
    <col min="1" max="1" width="6.28515625" style="82" customWidth="1"/>
    <col min="2" max="2" width="11.5703125" style="82" customWidth="1" outlineLevel="1"/>
    <col min="3" max="3" width="17" style="108" customWidth="1"/>
    <col min="4" max="4" width="64.140625" style="82" customWidth="1"/>
    <col min="5" max="5" width="10.28515625" style="82" customWidth="1"/>
    <col min="6" max="6" width="13.85546875" style="82" bestFit="1" customWidth="1"/>
    <col min="7" max="7" width="12.28515625" style="82" bestFit="1" customWidth="1"/>
    <col min="8" max="8" width="28.42578125" style="82" customWidth="1"/>
    <col min="9" max="16384" width="9.140625" style="82"/>
  </cols>
  <sheetData>
    <row r="1" spans="1:66" ht="36" customHeight="1" x14ac:dyDescent="0.2">
      <c r="A1" s="162" t="s">
        <v>1673</v>
      </c>
      <c r="B1" s="162"/>
      <c r="C1" s="162"/>
      <c r="D1" s="162"/>
      <c r="E1" s="162"/>
      <c r="F1" s="162"/>
      <c r="G1" s="162"/>
      <c r="H1" s="162"/>
    </row>
    <row r="2" spans="1:66" ht="27.75" customHeight="1" x14ac:dyDescent="0.2">
      <c r="A2" s="159" t="s">
        <v>1310</v>
      </c>
      <c r="B2" s="159" t="s">
        <v>1307</v>
      </c>
      <c r="C2" s="163" t="s">
        <v>1311</v>
      </c>
      <c r="D2" s="159" t="s">
        <v>1</v>
      </c>
      <c r="E2" s="159" t="s">
        <v>446</v>
      </c>
      <c r="F2" s="159" t="s">
        <v>1491</v>
      </c>
      <c r="G2" s="159" t="s">
        <v>1314</v>
      </c>
      <c r="H2" s="159" t="s">
        <v>1295</v>
      </c>
    </row>
    <row r="3" spans="1:66" ht="57" customHeight="1" x14ac:dyDescent="0.2">
      <c r="A3" s="159"/>
      <c r="B3" s="159"/>
      <c r="C3" s="164"/>
      <c r="D3" s="159"/>
      <c r="E3" s="159"/>
      <c r="F3" s="159"/>
      <c r="G3" s="159"/>
      <c r="H3" s="159"/>
    </row>
    <row r="4" spans="1:66" s="87" customFormat="1" x14ac:dyDescent="0.2">
      <c r="A4" s="86">
        <v>1</v>
      </c>
      <c r="B4" s="85" t="s">
        <v>6</v>
      </c>
      <c r="C4" s="86">
        <v>3</v>
      </c>
      <c r="D4" s="86">
        <v>4</v>
      </c>
      <c r="E4" s="86">
        <v>5</v>
      </c>
      <c r="F4" s="86">
        <v>6</v>
      </c>
      <c r="G4" s="86">
        <v>7</v>
      </c>
      <c r="H4" s="86">
        <v>8</v>
      </c>
    </row>
    <row r="5" spans="1:66" s="128" customFormat="1" ht="42.75" customHeight="1" x14ac:dyDescent="0.2">
      <c r="A5" s="99">
        <v>1</v>
      </c>
      <c r="B5" s="99" t="s">
        <v>1674</v>
      </c>
      <c r="C5" s="89">
        <v>44002</v>
      </c>
      <c r="D5" s="90" t="s">
        <v>1675</v>
      </c>
      <c r="E5" s="99" t="s">
        <v>454</v>
      </c>
      <c r="F5" s="112">
        <v>320</v>
      </c>
      <c r="G5" s="92">
        <v>8.57</v>
      </c>
      <c r="H5" s="127" t="s">
        <v>1676</v>
      </c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66" s="128" customFormat="1" ht="47.25" customHeight="1" x14ac:dyDescent="0.2">
      <c r="A6" s="99">
        <v>2</v>
      </c>
      <c r="B6" s="99" t="s">
        <v>1677</v>
      </c>
      <c r="C6" s="89">
        <v>44195</v>
      </c>
      <c r="D6" s="90" t="s">
        <v>1678</v>
      </c>
      <c r="E6" s="99" t="s">
        <v>1244</v>
      </c>
      <c r="F6" s="112">
        <v>20</v>
      </c>
      <c r="G6" s="92">
        <v>3.6949999999999998</v>
      </c>
      <c r="H6" s="127" t="s">
        <v>1679</v>
      </c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66" s="128" customFormat="1" ht="63.75" customHeight="1" x14ac:dyDescent="0.2">
      <c r="A7" s="99">
        <v>3</v>
      </c>
      <c r="B7" s="99" t="s">
        <v>1680</v>
      </c>
      <c r="C7" s="89">
        <v>44560</v>
      </c>
      <c r="D7" s="90" t="s">
        <v>1681</v>
      </c>
      <c r="E7" s="99" t="s">
        <v>483</v>
      </c>
      <c r="F7" s="112">
        <v>750</v>
      </c>
      <c r="G7" s="92">
        <v>8.6</v>
      </c>
      <c r="H7" s="127" t="s">
        <v>1682</v>
      </c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</row>
    <row r="8" spans="1:66" s="128" customFormat="1" ht="39" customHeight="1" x14ac:dyDescent="0.2">
      <c r="A8" s="99">
        <v>4</v>
      </c>
      <c r="B8" s="99" t="s">
        <v>1683</v>
      </c>
      <c r="C8" s="89">
        <v>44377</v>
      </c>
      <c r="D8" s="90" t="s">
        <v>1684</v>
      </c>
      <c r="E8" s="99" t="s">
        <v>483</v>
      </c>
      <c r="F8" s="112">
        <v>320</v>
      </c>
      <c r="G8" s="92">
        <v>8.0019600000000004</v>
      </c>
      <c r="H8" s="127" t="s">
        <v>1685</v>
      </c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</row>
    <row r="9" spans="1:66" s="114" customFormat="1" ht="50.25" customHeight="1" x14ac:dyDescent="0.2">
      <c r="A9" s="99">
        <v>5</v>
      </c>
      <c r="B9" s="99" t="s">
        <v>1686</v>
      </c>
      <c r="C9" s="89">
        <v>44407</v>
      </c>
      <c r="D9" s="90" t="s">
        <v>1687</v>
      </c>
      <c r="E9" s="99" t="s">
        <v>476</v>
      </c>
      <c r="F9" s="115" t="s">
        <v>1541</v>
      </c>
      <c r="G9" s="92">
        <v>2.6</v>
      </c>
      <c r="H9" s="127" t="s">
        <v>1584</v>
      </c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</row>
    <row r="10" spans="1:66" s="128" customFormat="1" ht="47.25" customHeight="1" x14ac:dyDescent="0.2">
      <c r="A10" s="99">
        <v>6</v>
      </c>
      <c r="B10" s="99" t="s">
        <v>1688</v>
      </c>
      <c r="C10" s="89">
        <v>44560</v>
      </c>
      <c r="D10" s="90" t="s">
        <v>1689</v>
      </c>
      <c r="E10" s="99" t="s">
        <v>480</v>
      </c>
      <c r="F10" s="112">
        <v>750</v>
      </c>
      <c r="G10" s="92">
        <v>9.8000000000000007</v>
      </c>
      <c r="H10" s="127" t="s">
        <v>1358</v>
      </c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</row>
    <row r="11" spans="1:66" s="128" customFormat="1" ht="56.25" customHeight="1" x14ac:dyDescent="0.2">
      <c r="A11" s="99">
        <v>7</v>
      </c>
      <c r="B11" s="99" t="s">
        <v>1690</v>
      </c>
      <c r="C11" s="89">
        <v>44560</v>
      </c>
      <c r="D11" s="90" t="s">
        <v>1691</v>
      </c>
      <c r="E11" s="99" t="s">
        <v>496</v>
      </c>
      <c r="F11" s="112">
        <v>750</v>
      </c>
      <c r="G11" s="92">
        <v>9.9</v>
      </c>
      <c r="H11" s="127" t="s">
        <v>1692</v>
      </c>
    </row>
    <row r="12" spans="1:66" s="114" customFormat="1" ht="52.5" customHeight="1" x14ac:dyDescent="0.2">
      <c r="A12" s="99">
        <v>8</v>
      </c>
      <c r="B12" s="99" t="s">
        <v>1693</v>
      </c>
      <c r="C12" s="89">
        <v>44560</v>
      </c>
      <c r="D12" s="90" t="s">
        <v>1694</v>
      </c>
      <c r="E12" s="99" t="s">
        <v>494</v>
      </c>
      <c r="F12" s="112">
        <v>750</v>
      </c>
      <c r="G12" s="92">
        <v>9.0640000000000001</v>
      </c>
      <c r="H12" s="127" t="s">
        <v>1467</v>
      </c>
      <c r="X12" s="128"/>
      <c r="Y12" s="128"/>
      <c r="Z12" s="128"/>
      <c r="AA12" s="128"/>
    </row>
    <row r="13" spans="1:66" s="128" customFormat="1" ht="78.75" customHeight="1" x14ac:dyDescent="0.2">
      <c r="A13" s="99">
        <v>9</v>
      </c>
      <c r="B13" s="99" t="s">
        <v>1695</v>
      </c>
      <c r="C13" s="89">
        <v>44560</v>
      </c>
      <c r="D13" s="90" t="s">
        <v>1696</v>
      </c>
      <c r="E13" s="99" t="s">
        <v>494</v>
      </c>
      <c r="F13" s="112" t="s">
        <v>1541</v>
      </c>
      <c r="G13" s="92">
        <v>14.197799999999999</v>
      </c>
      <c r="H13" s="127" t="s">
        <v>1697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</row>
    <row r="14" spans="1:66" s="128" customFormat="1" ht="50.25" customHeight="1" x14ac:dyDescent="0.2">
      <c r="A14" s="99">
        <v>10</v>
      </c>
      <c r="B14" s="99" t="s">
        <v>1698</v>
      </c>
      <c r="C14" s="122" t="s">
        <v>1699</v>
      </c>
      <c r="D14" s="129" t="s">
        <v>1700</v>
      </c>
      <c r="E14" s="99" t="s">
        <v>1244</v>
      </c>
      <c r="F14" s="112">
        <v>606</v>
      </c>
      <c r="G14" s="92">
        <v>87.1</v>
      </c>
      <c r="H14" s="127" t="s">
        <v>1701</v>
      </c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</row>
    <row r="15" spans="1:66" s="128" customFormat="1" ht="58.5" customHeight="1" x14ac:dyDescent="0.2">
      <c r="A15" s="99">
        <v>11</v>
      </c>
      <c r="B15" s="99" t="s">
        <v>1702</v>
      </c>
      <c r="C15" s="122">
        <v>44195</v>
      </c>
      <c r="D15" s="129" t="s">
        <v>1703</v>
      </c>
      <c r="E15" s="99" t="s">
        <v>1244</v>
      </c>
      <c r="F15" s="112">
        <v>6</v>
      </c>
      <c r="G15" s="92">
        <v>2.14</v>
      </c>
      <c r="H15" s="127" t="s">
        <v>1701</v>
      </c>
    </row>
    <row r="16" spans="1:66" s="128" customFormat="1" ht="68.25" customHeight="1" x14ac:dyDescent="0.2">
      <c r="A16" s="99">
        <v>12</v>
      </c>
      <c r="B16" s="99" t="s">
        <v>1704</v>
      </c>
      <c r="C16" s="122">
        <v>44560</v>
      </c>
      <c r="D16" s="129" t="s">
        <v>1705</v>
      </c>
      <c r="E16" s="99" t="s">
        <v>1244</v>
      </c>
      <c r="F16" s="112">
        <v>410</v>
      </c>
      <c r="G16" s="92">
        <v>67.64</v>
      </c>
      <c r="H16" s="127" t="s">
        <v>1701</v>
      </c>
    </row>
    <row r="17" spans="1:8" s="128" customFormat="1" ht="58.5" customHeight="1" x14ac:dyDescent="0.2">
      <c r="A17" s="99">
        <v>13</v>
      </c>
      <c r="B17" s="99" t="s">
        <v>1706</v>
      </c>
      <c r="C17" s="122">
        <v>44650</v>
      </c>
      <c r="D17" s="129" t="s">
        <v>1707</v>
      </c>
      <c r="E17" s="99" t="s">
        <v>1244</v>
      </c>
      <c r="F17" s="112" t="s">
        <v>1541</v>
      </c>
      <c r="G17" s="92">
        <v>4.5</v>
      </c>
      <c r="H17" s="127" t="s">
        <v>1701</v>
      </c>
    </row>
    <row r="18" spans="1:8" s="128" customFormat="1" ht="45" customHeight="1" x14ac:dyDescent="0.2">
      <c r="A18" s="99">
        <v>14</v>
      </c>
      <c r="B18" s="118" t="s">
        <v>1708</v>
      </c>
      <c r="C18" s="95">
        <v>44925</v>
      </c>
      <c r="D18" s="130" t="s">
        <v>1709</v>
      </c>
      <c r="E18" s="118" t="s">
        <v>480</v>
      </c>
      <c r="F18" s="112">
        <v>750</v>
      </c>
      <c r="G18" s="92">
        <v>9.5</v>
      </c>
      <c r="H18" s="127" t="s">
        <v>1710</v>
      </c>
    </row>
  </sheetData>
  <autoFilter ref="A4:AA18" xr:uid="{00000000-0009-0000-0000-000008000000}"/>
  <mergeCells count="9">
    <mergeCell ref="A1:H1"/>
    <mergeCell ref="A2:A3"/>
    <mergeCell ref="B2:B3"/>
    <mergeCell ref="C2:C3"/>
    <mergeCell ref="D2:D3"/>
    <mergeCell ref="E2:E3"/>
    <mergeCell ref="F2:F3"/>
    <mergeCell ref="G2:G3"/>
    <mergeCell ref="H2:H3"/>
  </mergeCells>
  <printOptions horizontalCentered="1"/>
  <pageMargins left="0.19685039370078741" right="0.19685039370078741" top="0.19685039370078741" bottom="0" header="0" footer="0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21</vt:i4>
      </vt:variant>
    </vt:vector>
  </HeadingPairs>
  <TitlesOfParts>
    <vt:vector size="31" baseType="lpstr">
      <vt:lpstr>Задание</vt:lpstr>
      <vt:lpstr>Перечень объектов 2020</vt:lpstr>
      <vt:lpstr>Перечень объектов 2021</vt:lpstr>
      <vt:lpstr>Перечень объектов 2022</vt:lpstr>
      <vt:lpstr>Перечень объектов 2023</vt:lpstr>
      <vt:lpstr>Общий перечень</vt:lpstr>
      <vt:lpstr>Жилище</vt:lpstr>
      <vt:lpstr>Образование</vt:lpstr>
      <vt:lpstr>Здрав</vt:lpstr>
      <vt:lpstr>Прочие ГП</vt:lpstr>
      <vt:lpstr>Жилище!Print_Area</vt:lpstr>
      <vt:lpstr>Здрав!Print_Area</vt:lpstr>
      <vt:lpstr>Образование!Print_Area</vt:lpstr>
      <vt:lpstr>'Прочие ГП'!Print_Area</vt:lpstr>
      <vt:lpstr>Жилище!Print_Titles</vt:lpstr>
      <vt:lpstr>Здрав!Print_Titles</vt:lpstr>
      <vt:lpstr>Образование!Print_Titles</vt:lpstr>
      <vt:lpstr>'Прочие ГП'!Print_Titles</vt:lpstr>
      <vt:lpstr>Жилище!Заголовки_для_печати</vt:lpstr>
      <vt:lpstr>Здрав!Заголовки_для_печати</vt:lpstr>
      <vt:lpstr>Образование!Заголовки_для_печати</vt:lpstr>
      <vt:lpstr>'Прочие ГП'!Заголовки_для_печати</vt:lpstr>
      <vt:lpstr>Жилище!Область_печати</vt:lpstr>
      <vt:lpstr>Здрав!Область_печати</vt:lpstr>
      <vt:lpstr>Образование!Область_печати</vt:lpstr>
      <vt:lpstr>'Общий перечень'!Область_печати</vt:lpstr>
      <vt:lpstr>'Перечень объектов 2020'!Область_печати</vt:lpstr>
      <vt:lpstr>'Перечень объектов 2021'!Область_печати</vt:lpstr>
      <vt:lpstr>'Перечень объектов 2022'!Область_печати</vt:lpstr>
      <vt:lpstr>'Перечень объектов 2023'!Область_печати</vt:lpstr>
      <vt:lpstr>'Прочие ГП'!Область_печати</vt:lpstr>
    </vt:vector>
  </TitlesOfParts>
  <Company>Stimulsoft Reports 2016.2.0 from 23 September 2016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Петухова Ирина Андреевна</dc:creator>
  <dc:description/>
  <cp:lastModifiedBy>Артём Маслак</cp:lastModifiedBy>
  <dcterms:created xsi:type="dcterms:W3CDTF">2020-01-29T10:54:08Z</dcterms:created>
  <dcterms:modified xsi:type="dcterms:W3CDTF">2024-07-16T14:55:21Z</dcterms:modified>
</cp:coreProperties>
</file>