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de compr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4">
      <text>
        <t xml:space="preserve">21050</t>
      </text>
    </comment>
  </commentList>
</comments>
</file>

<file path=xl/sharedStrings.xml><?xml version="1.0" encoding="utf-8"?>
<sst xmlns="http://schemas.openxmlformats.org/spreadsheetml/2006/main" count="58" uniqueCount="46">
  <si>
    <t>Planilla de compras Proyectos de 7mo Aviónica</t>
  </si>
  <si>
    <t>Nombre del Proyecto</t>
  </si>
  <si>
    <t>Plepper</t>
  </si>
  <si>
    <t>Alumnos Responsables:</t>
  </si>
  <si>
    <t>AVIÓNICA</t>
  </si>
  <si>
    <t>Ignacio García Louzan</t>
  </si>
  <si>
    <t>nachogarcialouzan@gmail.com</t>
  </si>
  <si>
    <t>Santiago Tejeda</t>
  </si>
  <si>
    <t>santiagotejeda36@gmail.com</t>
  </si>
  <si>
    <t>Item</t>
  </si>
  <si>
    <t>Cant.</t>
  </si>
  <si>
    <t>Nombre del producto</t>
  </si>
  <si>
    <t>Detalle del pedido</t>
  </si>
  <si>
    <t>Link:</t>
  </si>
  <si>
    <t>Precio por unidad</t>
  </si>
  <si>
    <t>Sub Total</t>
  </si>
  <si>
    <t>Fecha de solicitud</t>
  </si>
  <si>
    <t>Tutores</t>
  </si>
  <si>
    <t>Jefe de Área</t>
  </si>
  <si>
    <t>Cooperadora</t>
  </si>
  <si>
    <t>Aprobado</t>
  </si>
  <si>
    <t>Fecha de aprobación</t>
  </si>
  <si>
    <t>Estado</t>
  </si>
  <si>
    <t>Fecha de entrega</t>
  </si>
  <si>
    <t>buzzers piezoeléctricos</t>
  </si>
  <si>
    <t>Se consiguen en mercado libre, en un pack y su medida es de 50 mm. Si se compra el pack te sale 99.000 pesos.</t>
  </si>
  <si>
    <t>https://articulo.mercadolibre.com.ar/MLA-1467957059-50-discos-transductor-piezo-electrico-bateria-50mm-con-cable-_JM</t>
  </si>
  <si>
    <t>VERDADERO</t>
  </si>
  <si>
    <t>Comprado</t>
  </si>
  <si>
    <t>Baldosa piso de caucho</t>
  </si>
  <si>
    <t>Es un piso de caucho que se utiliza comunmente para gimnasio/crossfit y sus medidas son de 60 x 60.</t>
  </si>
  <si>
    <t>https://articulo.mercadolibre.com.ar/MLA-1454386459-baldosa-piso-de-caucho-alto-impacto-gimnasio-crossfit-60x60-_JM?attributes=COLOR_SECONDARY_COLOR%3ATmVncm8%3D</t>
  </si>
  <si>
    <t>Tope Autoadhesivo de Goma</t>
  </si>
  <si>
    <t>servirian para proteger los buzers frente a impactos muy bruscos al entrar en contacto con la baldosa y para una mayor distribucion de fuerza.</t>
  </si>
  <si>
    <t>https://articulo.mercadolibre.com.ar/MLA-869808878-tope-de-goma-autoadhesivo-para-pata-muebles-30mmx3mm20unid-_JM</t>
  </si>
  <si>
    <t>Módulo adaptador i2c Display LCD</t>
  </si>
  <si>
    <t>Se utilizaria para complementar al display LCD que ya poseemos.</t>
  </si>
  <si>
    <t>https://articulo.mercadolibre.com.ar/MLA-1302486622-modulo-adaptador-i2c-display-lcd-pcf8754-serie-arduino-_JM</t>
  </si>
  <si>
    <t>Fuente step down LM7805</t>
  </si>
  <si>
    <t>Se encargaria de aumentar el amperaje y reducir el voltaje ya que trabajaria como un conversor reductor.</t>
  </si>
  <si>
    <t>https://articulo.mercadolibre.com.ar/MLA-1139295283-fuente-step-down-acdc-8-24v-salida-dc-5v-12a-lm7805-hobb-_JM</t>
  </si>
  <si>
    <t>Módulo Adaptador I2C Display Lcd Pcf8574</t>
  </si>
  <si>
    <t>Un expansor de puertos I2C
Se puede conectar el adaptador a través de cables o directamente gracias a sus pines de conexion</t>
  </si>
  <si>
    <t>https://articulo.mercadolibre.com.ar/MLA-806073246-modulo-adaptador-i2c-display-lcd-pcf8574-serie-paralelo-_JM#polycard_client=search-nordic&amp;position=24&amp;search_layout=stack&amp;type=item&amp;tracking_id=44da60b8-18c6-43db-9c83-32a900b51708&amp;wid=MLA806073246&amp;sid=search</t>
  </si>
  <si>
    <t>Total:</t>
  </si>
  <si>
    <t>Gastado: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</si>
</sst>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/yyyy H:mm:ss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sz val="31.0"/>
      <color theme="1"/>
      <name val="Arial"/>
      <scheme val="minor"/>
    </font>
    <font>
      <b/>
      <sz val="14.0"/>
      <color theme="1"/>
      <name val="Arial"/>
      <scheme val="minor"/>
    </font>
    <font/>
    <font>
      <b/>
      <sz val="51.0"/>
      <color theme="1"/>
      <name val="Arial"/>
      <scheme val="minor"/>
    </font>
    <font>
      <b/>
      <sz val="16.0"/>
      <color theme="1"/>
      <name val="Arial"/>
      <scheme val="minor"/>
    </font>
    <font>
      <b/>
      <sz val="40.0"/>
      <color theme="1"/>
      <name val="Arial"/>
      <scheme val="minor"/>
    </font>
    <font>
      <sz val="17.0"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4.0"/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sz val="1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</fills>
  <borders count="35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2" fontId="5" numFmtId="0" xfId="0" applyAlignment="1" applyBorder="1" applyFill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shrinkToFit="0" vertical="center" wrapText="0"/>
    </xf>
    <xf borderId="3" fillId="0" fontId="4" numFmtId="0" xfId="0" applyBorder="1" applyFont="1"/>
    <xf borderId="2" fillId="0" fontId="4" numFmtId="0" xfId="0" applyBorder="1" applyFont="1"/>
    <xf borderId="1" fillId="0" fontId="7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6" fillId="4" fontId="8" numFmtId="0" xfId="0" applyAlignment="1" applyBorder="1" applyFill="1" applyFont="1">
      <alignment horizontal="left" readingOrder="0" vertical="center"/>
    </xf>
    <xf borderId="7" fillId="0" fontId="4" numFmtId="0" xfId="0" applyBorder="1" applyFont="1"/>
    <xf borderId="6" fillId="0" fontId="1" numFmtId="0" xfId="0" applyAlignment="1" applyBorder="1" applyFont="1">
      <alignment horizontal="left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4" fontId="8" numFmtId="0" xfId="0" applyAlignment="1" applyBorder="1" applyFont="1">
      <alignment horizontal="left" readingOrder="0" vertical="center"/>
    </xf>
    <xf borderId="12" fillId="0" fontId="4" numFmtId="0" xfId="0" applyBorder="1" applyFont="1"/>
    <xf borderId="11" fillId="0" fontId="1" numFmtId="0" xfId="0" applyAlignment="1" applyBorder="1" applyFont="1">
      <alignment horizontal="left" readingOrder="0" vertical="center"/>
    </xf>
    <xf borderId="13" fillId="5" fontId="9" numFmtId="0" xfId="0" applyAlignment="1" applyBorder="1" applyFill="1" applyFont="1">
      <alignment horizontal="center" readingOrder="0" vertical="center"/>
    </xf>
    <xf borderId="14" fillId="0" fontId="4" numFmtId="0" xfId="0" applyBorder="1" applyFont="1"/>
    <xf borderId="15" fillId="0" fontId="4" numFmtId="0" xfId="0" applyBorder="1" applyFont="1"/>
    <xf borderId="16" fillId="6" fontId="3" numFmtId="0" xfId="0" applyAlignment="1" applyBorder="1" applyFill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6" fillId="6" fontId="9" numFmtId="0" xfId="0" applyAlignment="1" applyBorder="1" applyFont="1">
      <alignment horizontal="center" readingOrder="0" vertical="center"/>
    </xf>
    <xf borderId="3" fillId="6" fontId="9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shrinkToFit="0" vertical="center" wrapText="1"/>
    </xf>
    <xf borderId="16" fillId="6" fontId="3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4" fillId="7" fontId="10" numFmtId="0" xfId="0" applyAlignment="1" applyBorder="1" applyFill="1" applyFont="1">
      <alignment horizontal="center" readingOrder="0" shrinkToFit="0" vertical="center" wrapText="1"/>
    </xf>
    <xf borderId="4" fillId="8" fontId="10" numFmtId="0" xfId="0" applyAlignment="1" applyBorder="1" applyFill="1" applyFont="1">
      <alignment horizontal="center" readingOrder="0" shrinkToFit="0" vertical="center" wrapText="1"/>
    </xf>
    <xf borderId="8" fillId="3" fontId="3" numFmtId="0" xfId="0" applyAlignment="1" applyBorder="1" applyFont="1">
      <alignment horizontal="center" readingOrder="0" vertical="center"/>
    </xf>
    <xf borderId="10" fillId="0" fontId="4" numFmtId="0" xfId="0" applyBorder="1" applyFont="1"/>
    <xf borderId="17" fillId="0" fontId="4" numFmtId="0" xfId="0" applyBorder="1" applyFont="1"/>
    <xf borderId="17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16" fillId="7" fontId="10" numFmtId="0" xfId="0" applyAlignment="1" applyBorder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16" fillId="8" fontId="10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vertical="center"/>
    </xf>
    <xf borderId="16" fillId="3" fontId="11" numFmtId="0" xfId="0" applyAlignment="1" applyBorder="1" applyFont="1">
      <alignment horizontal="center" readingOrder="0" shrinkToFit="0" vertical="center" wrapText="1"/>
    </xf>
    <xf borderId="18" fillId="0" fontId="4" numFmtId="0" xfId="0" applyBorder="1" applyFont="1"/>
    <xf borderId="8" fillId="0" fontId="4" numFmtId="0" xfId="0" applyBorder="1" applyFont="1"/>
    <xf borderId="18" fillId="0" fontId="4" numFmtId="0" xfId="0" applyBorder="1" applyFont="1"/>
    <xf borderId="9" fillId="0" fontId="4" numFmtId="0" xfId="0" applyBorder="1" applyFont="1"/>
    <xf borderId="18" fillId="0" fontId="4" numFmtId="0" xfId="0" applyBorder="1" applyFont="1"/>
    <xf borderId="0" fillId="0" fontId="12" numFmtId="0" xfId="0" applyFont="1"/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readingOrder="0" vertical="center"/>
    </xf>
    <xf borderId="19" fillId="0" fontId="1" numFmtId="0" xfId="0" applyAlignment="1" applyBorder="1" applyFont="1">
      <alignment readingOrder="0" vertical="center"/>
    </xf>
    <xf borderId="19" fillId="0" fontId="1" numFmtId="0" xfId="0" applyAlignment="1" applyBorder="1" applyFont="1">
      <alignment readingOrder="0" shrinkToFit="0" vertical="center" wrapText="1"/>
    </xf>
    <xf borderId="21" fillId="0" fontId="13" numFmtId="0" xfId="0" applyAlignment="1" applyBorder="1" applyFont="1">
      <alignment readingOrder="0" shrinkToFit="0" vertical="center" wrapText="0"/>
    </xf>
    <xf borderId="22" fillId="0" fontId="4" numFmtId="0" xfId="0" applyBorder="1" applyFont="1"/>
    <xf borderId="19" fillId="0" fontId="1" numFmtId="164" xfId="0" applyAlignment="1" applyBorder="1" applyFont="1" applyNumberFormat="1">
      <alignment readingOrder="0" shrinkToFit="0" vertical="center" wrapText="1"/>
    </xf>
    <xf borderId="23" fillId="0" fontId="1" numFmtId="164" xfId="0" applyAlignment="1" applyBorder="1" applyFont="1" applyNumberFormat="1">
      <alignment vertical="center"/>
    </xf>
    <xf borderId="19" fillId="0" fontId="1" numFmtId="165" xfId="0" applyAlignment="1" applyBorder="1" applyFont="1" applyNumberFormat="1">
      <alignment vertical="center"/>
    </xf>
    <xf borderId="19" fillId="0" fontId="1" numFmtId="0" xfId="0" applyAlignment="1" applyBorder="1" applyFont="1">
      <alignment readingOrder="0" vertical="center"/>
    </xf>
    <xf borderId="24" fillId="0" fontId="1" numFmtId="165" xfId="0" applyAlignment="1" applyBorder="1" applyFont="1" applyNumberFormat="1">
      <alignment vertical="center"/>
    </xf>
    <xf borderId="23" fillId="0" fontId="1" numFmtId="0" xfId="0" applyAlignment="1" applyBorder="1" applyFont="1">
      <alignment horizontal="center" readingOrder="0" vertical="center"/>
    </xf>
    <xf borderId="25" fillId="0" fontId="1" numFmtId="165" xfId="0" applyAlignment="1" applyBorder="1" applyFont="1" applyNumberFormat="1">
      <alignment vertical="center"/>
    </xf>
    <xf borderId="19" fillId="3" fontId="14" numFmtId="0" xfId="0" applyAlignment="1" applyBorder="1" applyFont="1">
      <alignment readingOrder="0" vertical="center"/>
    </xf>
    <xf borderId="22" fillId="3" fontId="1" numFmtId="165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26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readingOrder="0" vertical="center"/>
    </xf>
    <xf borderId="24" fillId="0" fontId="1" numFmtId="0" xfId="0" applyAlignment="1" applyBorder="1" applyFont="1">
      <alignment readingOrder="0" vertical="center"/>
    </xf>
    <xf borderId="4" fillId="0" fontId="15" numFmtId="0" xfId="0" applyAlignment="1" applyBorder="1" applyFont="1">
      <alignment readingOrder="0" shrinkToFit="0" vertical="center" wrapText="0"/>
    </xf>
    <xf borderId="26" fillId="0" fontId="1" numFmtId="164" xfId="0" applyAlignment="1" applyBorder="1" applyFont="1" applyNumberFormat="1">
      <alignment readingOrder="0" shrinkToFit="0" vertical="center" wrapText="1"/>
    </xf>
    <xf borderId="27" fillId="0" fontId="1" numFmtId="165" xfId="0" applyAlignment="1" applyBorder="1" applyFont="1" applyNumberFormat="1">
      <alignment vertical="center"/>
    </xf>
    <xf borderId="26" fillId="3" fontId="14" numFmtId="0" xfId="0" applyAlignment="1" applyBorder="1" applyFont="1">
      <alignment readingOrder="0" vertical="center"/>
    </xf>
    <xf borderId="28" fillId="3" fontId="1" numFmtId="165" xfId="0" applyAlignment="1" applyBorder="1" applyFont="1" applyNumberFormat="1">
      <alignment vertical="center"/>
    </xf>
    <xf borderId="27" fillId="0" fontId="16" numFmtId="0" xfId="0" applyAlignment="1" applyBorder="1" applyFont="1">
      <alignment readingOrder="0" shrinkToFit="0" vertical="center" wrapText="0"/>
    </xf>
    <xf borderId="28" fillId="0" fontId="4" numFmtId="0" xfId="0" applyBorder="1" applyFont="1"/>
    <xf borderId="23" fillId="0" fontId="1" numFmtId="0" xfId="0" applyAlignment="1" applyBorder="1" applyFont="1">
      <alignment readingOrder="0"/>
    </xf>
    <xf borderId="0" fillId="0" fontId="17" numFmtId="0" xfId="0" applyAlignment="1" applyFont="1">
      <alignment readingOrder="0" shrinkToFit="0" vertical="center" wrapText="0"/>
    </xf>
    <xf borderId="24" fillId="0" fontId="1" numFmtId="0" xfId="0" applyAlignment="1" applyBorder="1" applyFont="1">
      <alignment vertical="center"/>
    </xf>
    <xf borderId="27" fillId="0" fontId="1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 vertical="center"/>
    </xf>
    <xf borderId="26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shrinkToFit="0" vertical="center" wrapText="0"/>
    </xf>
    <xf borderId="26" fillId="0" fontId="1" numFmtId="164" xfId="0" applyAlignment="1" applyBorder="1" applyFont="1" applyNumberFormat="1">
      <alignment shrinkToFit="0" vertical="center" wrapText="1"/>
    </xf>
    <xf borderId="26" fillId="0" fontId="1" numFmtId="0" xfId="0" applyAlignment="1" applyBorder="1" applyFont="1">
      <alignment vertical="center"/>
    </xf>
    <xf borderId="28" fillId="0" fontId="1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28" fillId="0" fontId="1" numFmtId="0" xfId="0" applyAlignment="1" applyBorder="1" applyFont="1">
      <alignment readingOrder="0" shrinkToFit="0" vertical="center" wrapText="1"/>
    </xf>
    <xf borderId="27" fillId="0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readingOrder="0" vertical="center"/>
    </xf>
    <xf borderId="30" fillId="0" fontId="1" numFmtId="0" xfId="0" applyAlignment="1" applyBorder="1" applyFont="1">
      <alignment readingOrder="0" vertical="center"/>
    </xf>
    <xf borderId="30" fillId="0" fontId="1" numFmtId="0" xfId="0" applyAlignment="1" applyBorder="1" applyFont="1">
      <alignment vertical="center"/>
    </xf>
    <xf borderId="32" fillId="0" fontId="1" numFmtId="0" xfId="0" applyAlignment="1" applyBorder="1" applyFont="1">
      <alignment shrinkToFit="0" vertical="center" wrapText="1"/>
    </xf>
    <xf borderId="33" fillId="0" fontId="4" numFmtId="0" xfId="0" applyBorder="1" applyFont="1"/>
    <xf borderId="30" fillId="0" fontId="1" numFmtId="164" xfId="0" applyAlignment="1" applyBorder="1" applyFont="1" applyNumberFormat="1">
      <alignment readingOrder="0" shrinkToFit="0" vertical="center" wrapText="1"/>
    </xf>
    <xf borderId="18" fillId="0" fontId="1" numFmtId="165" xfId="0" applyAlignment="1" applyBorder="1" applyFont="1" applyNumberFormat="1">
      <alignment vertical="center"/>
    </xf>
    <xf borderId="18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center" vertical="center"/>
    </xf>
    <xf borderId="32" fillId="0" fontId="1" numFmtId="165" xfId="0" applyAlignment="1" applyBorder="1" applyFont="1" applyNumberFormat="1">
      <alignment vertical="center"/>
    </xf>
    <xf borderId="30" fillId="3" fontId="14" numFmtId="0" xfId="0" applyAlignment="1" applyBorder="1" applyFont="1">
      <alignment readingOrder="0" vertical="center"/>
    </xf>
    <xf borderId="33" fillId="3" fontId="1" numFmtId="165" xfId="0" applyAlignment="1" applyBorder="1" applyFont="1" applyNumberFormat="1">
      <alignment vertical="center"/>
    </xf>
    <xf borderId="18" fillId="0" fontId="3" numFmtId="0" xfId="0" applyAlignment="1" applyBorder="1" applyFont="1">
      <alignment horizontal="center" readingOrder="0" vertical="center"/>
    </xf>
    <xf borderId="34" fillId="0" fontId="8" numFmtId="164" xfId="0" applyAlignment="1" applyBorder="1" applyFont="1" applyNumberForma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center" readingOrder="0" vertical="center"/>
    </xf>
    <xf borderId="0" fillId="0" fontId="12" numFmtId="164" xfId="0" applyFont="1" applyNumberFormat="1"/>
    <xf borderId="4" fillId="0" fontId="1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3</xdr:row>
      <xdr:rowOff>57150</xdr:rowOff>
    </xdr:from>
    <xdr:ext cx="828675" cy="504825"/>
    <xdr:grpSp>
      <xdr:nvGrpSpPr>
        <xdr:cNvPr id="2" name="Shape 2" title="Dibujo"/>
        <xdr:cNvGrpSpPr/>
      </xdr:nvGrpSpPr>
      <xdr:grpSpPr>
        <a:xfrm>
          <a:off x="2065500" y="735600"/>
          <a:ext cx="1744625" cy="1035300"/>
          <a:chOff x="2065500" y="735600"/>
          <a:chExt cx="1744625" cy="1035300"/>
        </a:xfrm>
      </xdr:grpSpPr>
      <xdr:sp>
        <xdr:nvSpPr>
          <xdr:cNvPr id="3" name="Shape 3"/>
          <xdr:cNvSpPr/>
        </xdr:nvSpPr>
        <xdr:spPr>
          <a:xfrm>
            <a:off x="2065500" y="735600"/>
            <a:ext cx="1744500" cy="1035300"/>
          </a:xfrm>
          <a:prstGeom prst="roundRect">
            <a:avLst>
              <a:gd fmla="val 16667" name="adj"/>
            </a:avLst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440975" y="1182250"/>
            <a:ext cx="40500" cy="30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065625" y="782850"/>
            <a:ext cx="17445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Actualización de Estado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rticulo.mercadolibre.com.ar/MLA-1467957059-50-discos-transductor-piezo-electrico-bateria-50mm-con-cable-_JM" TargetMode="External"/><Relationship Id="rId3" Type="http://schemas.openxmlformats.org/officeDocument/2006/relationships/hyperlink" Target="https://articulo.mercadolibre.com.ar/MLA-1454386459-baldosa-piso-de-caucho-alto-impacto-gimnasio-crossfit-60x60-_JM?attributes=COLOR_SECONDARY_COLOR%3ATmVncm8%3D" TargetMode="External"/><Relationship Id="rId4" Type="http://schemas.openxmlformats.org/officeDocument/2006/relationships/hyperlink" Target="https://articulo.mercadolibre.com.ar/MLA-869808878-tope-de-goma-autoadhesivo-para-pata-muebles-30mmx3mm20unid-_JM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articulo.mercadolibre.com.ar/MLA-1302486622-modulo-adaptador-i2c-display-lcd-pcf8754-serie-arduino-_JM" TargetMode="External"/><Relationship Id="rId6" Type="http://schemas.openxmlformats.org/officeDocument/2006/relationships/hyperlink" Target="https://articulo.mercadolibre.com.ar/MLA-1139295283-fuente-step-down-acdc-8-24v-salida-dc-5v-12a-lm7805-hobb-_JM" TargetMode="External"/><Relationship Id="rId7" Type="http://schemas.openxmlformats.org/officeDocument/2006/relationships/hyperlink" Target="https://articulo.mercadolibre.com.ar/MLA-806073246-modulo-adaptador-i2c-display-lcd-pcf8574-serie-paralelo-_JM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75"/>
    <col customWidth="1" min="3" max="3" width="40.63"/>
    <col customWidth="1" min="4" max="4" width="74.25"/>
    <col customWidth="1" min="6" max="6" width="37.0"/>
    <col customWidth="1" min="8" max="8" width="16.88"/>
    <col customWidth="1" min="9" max="9" width="16.38"/>
    <col customWidth="1" min="11" max="11" width="15.38"/>
    <col customWidth="1" min="13" max="13" width="15.63"/>
    <col customWidth="1" min="15" max="15" width="14.5"/>
  </cols>
  <sheetData>
    <row r="1">
      <c r="A1" s="1"/>
    </row>
    <row r="2">
      <c r="A2" s="2" t="s">
        <v>0</v>
      </c>
    </row>
    <row r="3" ht="15.0" customHeight="1">
      <c r="A3" s="1"/>
    </row>
    <row r="4" ht="24.0" customHeight="1">
      <c r="A4" s="3" t="s">
        <v>1</v>
      </c>
      <c r="B4" s="4"/>
      <c r="C4" s="5" t="s">
        <v>2</v>
      </c>
      <c r="D4" s="4"/>
      <c r="E4" s="6" t="s">
        <v>3</v>
      </c>
      <c r="F4" s="7"/>
      <c r="G4" s="7"/>
      <c r="H4" s="8"/>
      <c r="I4" s="9" t="s">
        <v>4</v>
      </c>
      <c r="J4" s="7"/>
      <c r="K4" s="7"/>
      <c r="L4" s="7"/>
      <c r="M4" s="7"/>
      <c r="N4" s="7"/>
      <c r="O4" s="8"/>
    </row>
    <row r="5" ht="24.0" customHeight="1">
      <c r="A5" s="10"/>
      <c r="B5" s="11"/>
      <c r="D5" s="11"/>
      <c r="E5" s="12" t="s">
        <v>5</v>
      </c>
      <c r="F5" s="13"/>
      <c r="G5" s="14" t="s">
        <v>6</v>
      </c>
      <c r="H5" s="13"/>
      <c r="I5" s="15"/>
      <c r="J5" s="16"/>
      <c r="K5" s="16"/>
      <c r="L5" s="16"/>
      <c r="M5" s="16"/>
      <c r="N5" s="16"/>
      <c r="O5" s="17"/>
    </row>
    <row r="6" ht="24.0" customHeight="1">
      <c r="A6" s="10"/>
      <c r="B6" s="11"/>
      <c r="D6" s="11"/>
      <c r="E6" s="18" t="s">
        <v>7</v>
      </c>
      <c r="F6" s="19"/>
      <c r="G6" s="20" t="s">
        <v>8</v>
      </c>
      <c r="H6" s="19"/>
      <c r="I6" s="21"/>
      <c r="J6" s="22"/>
      <c r="K6" s="22"/>
      <c r="L6" s="22"/>
      <c r="M6" s="22"/>
      <c r="N6" s="22"/>
      <c r="O6" s="23"/>
    </row>
    <row r="7" ht="19.5" customHeight="1">
      <c r="A7" s="24" t="s">
        <v>9</v>
      </c>
      <c r="B7" s="25" t="s">
        <v>10</v>
      </c>
      <c r="C7" s="26" t="s">
        <v>11</v>
      </c>
      <c r="D7" s="27" t="s">
        <v>12</v>
      </c>
      <c r="E7" s="28" t="s">
        <v>13</v>
      </c>
      <c r="F7" s="7"/>
      <c r="G7" s="29" t="s">
        <v>14</v>
      </c>
      <c r="H7" s="30" t="s">
        <v>15</v>
      </c>
      <c r="I7" s="31" t="s">
        <v>16</v>
      </c>
      <c r="J7" s="32" t="s">
        <v>17</v>
      </c>
      <c r="K7" s="11"/>
      <c r="L7" s="33" t="s">
        <v>18</v>
      </c>
      <c r="M7" s="11"/>
      <c r="N7" s="34" t="s">
        <v>19</v>
      </c>
      <c r="O7" s="35"/>
    </row>
    <row r="8" ht="19.5" customHeight="1">
      <c r="A8" s="36"/>
      <c r="B8" s="10"/>
      <c r="C8" s="37"/>
      <c r="E8" s="38"/>
      <c r="G8" s="37"/>
      <c r="H8" s="39"/>
      <c r="I8" s="11"/>
      <c r="J8" s="40" t="s">
        <v>20</v>
      </c>
      <c r="K8" s="41" t="s">
        <v>21</v>
      </c>
      <c r="L8" s="42" t="s">
        <v>20</v>
      </c>
      <c r="M8" s="43" t="s">
        <v>21</v>
      </c>
      <c r="N8" s="44" t="s">
        <v>22</v>
      </c>
      <c r="O8" s="45" t="s">
        <v>23</v>
      </c>
    </row>
    <row r="9" ht="19.5" customHeight="1">
      <c r="A9" s="46"/>
      <c r="B9" s="47"/>
      <c r="C9" s="48"/>
      <c r="D9" s="49"/>
      <c r="E9" s="15"/>
      <c r="F9" s="16"/>
      <c r="G9" s="50"/>
      <c r="H9" s="17"/>
      <c r="I9" s="35"/>
      <c r="J9" s="50"/>
      <c r="K9" s="16"/>
      <c r="L9" s="15"/>
      <c r="M9" s="50"/>
      <c r="N9" s="35"/>
      <c r="O9" s="46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>
      <c r="A10" s="52">
        <v>1.0</v>
      </c>
      <c r="B10" s="53">
        <v>1.0</v>
      </c>
      <c r="C10" s="54" t="s">
        <v>24</v>
      </c>
      <c r="D10" s="55" t="s">
        <v>25</v>
      </c>
      <c r="E10" s="56" t="s">
        <v>26</v>
      </c>
      <c r="F10" s="57"/>
      <c r="G10" s="58">
        <v>99999.0</v>
      </c>
      <c r="H10" s="59">
        <f t="shared" ref="H10:H39" si="1">G10*B10</f>
        <v>99999</v>
      </c>
      <c r="I10" s="60">
        <f t="shared" ref="I10:I39" si="2">IFS(C10="","",I10&lt;&gt;"",I10,TRUE,NOW())</f>
        <v>45785.68383</v>
      </c>
      <c r="J10" s="61" t="s">
        <v>27</v>
      </c>
      <c r="K10" s="62">
        <f t="shared" ref="K10:K39" si="3">IFS(J10="","",K10&lt;&gt;"",K10,TRUE,NOW())</f>
        <v>45785.69355</v>
      </c>
      <c r="L10" s="63" t="s">
        <v>27</v>
      </c>
      <c r="M10" s="64">
        <f t="shared" ref="M10:M39" si="4">IFS(L10="","",M10&lt;&gt;"",M10,TRUE,NOW())</f>
        <v>45785.69357</v>
      </c>
      <c r="N10" s="65" t="s">
        <v>28</v>
      </c>
      <c r="O10" s="66" t="str">
        <f t="shared" ref="O10:O39" si="5">IFS(N10="","",N10="Presupuestando","",N10="comprado","",O10&lt;&gt;"",O10,TRUE,NOW())</f>
        <v/>
      </c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>
      <c r="A11" s="68">
        <f t="shared" ref="A11:A39" si="6">A10+1</f>
        <v>2</v>
      </c>
      <c r="B11" s="69">
        <v>1.0</v>
      </c>
      <c r="C11" s="70" t="s">
        <v>29</v>
      </c>
      <c r="D11" s="70" t="s">
        <v>30</v>
      </c>
      <c r="E11" s="71" t="s">
        <v>31</v>
      </c>
      <c r="F11" s="39"/>
      <c r="G11" s="72">
        <v>83333.0</v>
      </c>
      <c r="H11" s="59">
        <f t="shared" si="1"/>
        <v>83333</v>
      </c>
      <c r="I11" s="62">
        <f t="shared" si="2"/>
        <v>45785.6877</v>
      </c>
      <c r="J11" s="70" t="s">
        <v>27</v>
      </c>
      <c r="K11" s="62">
        <f t="shared" si="3"/>
        <v>45785.69355</v>
      </c>
      <c r="L11" s="63" t="s">
        <v>27</v>
      </c>
      <c r="M11" s="73">
        <f t="shared" si="4"/>
        <v>45785.69357</v>
      </c>
      <c r="N11" s="74" t="s">
        <v>28</v>
      </c>
      <c r="O11" s="75" t="str">
        <f t="shared" si="5"/>
        <v/>
      </c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</row>
    <row r="12">
      <c r="A12" s="68">
        <f t="shared" si="6"/>
        <v>3</v>
      </c>
      <c r="B12" s="69">
        <v>3.0</v>
      </c>
      <c r="C12" s="70" t="s">
        <v>32</v>
      </c>
      <c r="D12" s="70" t="s">
        <v>33</v>
      </c>
      <c r="E12" s="76" t="s">
        <v>34</v>
      </c>
      <c r="F12" s="77"/>
      <c r="G12" s="72">
        <v>3999.0</v>
      </c>
      <c r="H12" s="59">
        <f t="shared" si="1"/>
        <v>11997</v>
      </c>
      <c r="I12" s="62">
        <f t="shared" si="2"/>
        <v>45785.69105</v>
      </c>
      <c r="J12" s="70" t="s">
        <v>27</v>
      </c>
      <c r="K12" s="62">
        <f t="shared" si="3"/>
        <v>45785.69355</v>
      </c>
      <c r="L12" s="63" t="s">
        <v>27</v>
      </c>
      <c r="M12" s="73">
        <f t="shared" si="4"/>
        <v>45785.69357</v>
      </c>
      <c r="N12" s="74" t="s">
        <v>28</v>
      </c>
      <c r="O12" s="75" t="str">
        <f t="shared" si="5"/>
        <v/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</row>
    <row r="13">
      <c r="A13" s="68">
        <f t="shared" si="6"/>
        <v>4</v>
      </c>
      <c r="B13" s="69">
        <v>1.0</v>
      </c>
      <c r="C13" s="70" t="s">
        <v>35</v>
      </c>
      <c r="D13" s="70" t="s">
        <v>36</v>
      </c>
      <c r="E13" s="76" t="s">
        <v>37</v>
      </c>
      <c r="F13" s="77"/>
      <c r="G13" s="72">
        <v>3400.0</v>
      </c>
      <c r="H13" s="59">
        <f t="shared" si="1"/>
        <v>3400</v>
      </c>
      <c r="I13" s="62">
        <f t="shared" si="2"/>
        <v>45785.69505</v>
      </c>
      <c r="J13" s="70"/>
      <c r="K13" s="62" t="str">
        <f t="shared" si="3"/>
        <v/>
      </c>
      <c r="L13" s="63"/>
      <c r="M13" s="73" t="str">
        <f t="shared" si="4"/>
        <v/>
      </c>
      <c r="N13" s="74"/>
      <c r="O13" s="75" t="str">
        <f t="shared" si="5"/>
        <v/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</row>
    <row r="14">
      <c r="A14" s="68">
        <f t="shared" si="6"/>
        <v>5</v>
      </c>
      <c r="B14" s="69">
        <v>3.0</v>
      </c>
      <c r="C14" s="70" t="s">
        <v>38</v>
      </c>
      <c r="D14" s="78" t="s">
        <v>39</v>
      </c>
      <c r="E14" s="76" t="s">
        <v>40</v>
      </c>
      <c r="F14" s="77"/>
      <c r="G14" s="72">
        <v>6690.0</v>
      </c>
      <c r="H14" s="59">
        <f t="shared" si="1"/>
        <v>20070</v>
      </c>
      <c r="I14" s="62">
        <f t="shared" si="2"/>
        <v>45785.69723</v>
      </c>
      <c r="J14" s="70" t="s">
        <v>27</v>
      </c>
      <c r="K14" s="62">
        <f t="shared" si="3"/>
        <v>45785.69913</v>
      </c>
      <c r="L14" s="63" t="s">
        <v>27</v>
      </c>
      <c r="M14" s="73">
        <f t="shared" si="4"/>
        <v>45785.69914</v>
      </c>
      <c r="N14" s="74" t="s">
        <v>28</v>
      </c>
      <c r="O14" s="75" t="str">
        <f t="shared" si="5"/>
        <v/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</row>
    <row r="15">
      <c r="A15" s="68">
        <f t="shared" si="6"/>
        <v>6</v>
      </c>
      <c r="B15" s="69">
        <v>1.0</v>
      </c>
      <c r="C15" s="70" t="s">
        <v>41</v>
      </c>
      <c r="D15" s="70" t="s">
        <v>42</v>
      </c>
      <c r="E15" s="79" t="s">
        <v>43</v>
      </c>
      <c r="G15" s="72">
        <v>3344.0</v>
      </c>
      <c r="H15" s="59">
        <f t="shared" si="1"/>
        <v>3344</v>
      </c>
      <c r="I15" s="62">
        <f t="shared" si="2"/>
        <v>45873.57586</v>
      </c>
      <c r="J15" s="70"/>
      <c r="K15" s="62" t="str">
        <f t="shared" si="3"/>
        <v/>
      </c>
      <c r="L15" s="63"/>
      <c r="M15" s="73" t="str">
        <f t="shared" si="4"/>
        <v/>
      </c>
      <c r="N15" s="74"/>
      <c r="O15" s="75" t="str">
        <f t="shared" si="5"/>
        <v/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</row>
    <row r="16">
      <c r="A16" s="68">
        <f t="shared" si="6"/>
        <v>7</v>
      </c>
      <c r="B16" s="69"/>
      <c r="C16" s="70"/>
      <c r="D16" s="80"/>
      <c r="E16" s="81"/>
      <c r="F16" s="82"/>
      <c r="G16" s="72"/>
      <c r="H16" s="59">
        <f t="shared" si="1"/>
        <v>0</v>
      </c>
      <c r="I16" s="62" t="str">
        <f t="shared" si="2"/>
        <v/>
      </c>
      <c r="J16" s="70"/>
      <c r="K16" s="62" t="str">
        <f t="shared" si="3"/>
        <v/>
      </c>
      <c r="L16" s="63"/>
      <c r="M16" s="73" t="str">
        <f t="shared" si="4"/>
        <v/>
      </c>
      <c r="N16" s="74"/>
      <c r="O16" s="75" t="str">
        <f t="shared" si="5"/>
        <v/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>
      <c r="A17" s="68">
        <f t="shared" si="6"/>
        <v>8</v>
      </c>
      <c r="B17" s="69"/>
      <c r="C17" s="70"/>
      <c r="D17" s="70"/>
      <c r="E17" s="81"/>
      <c r="F17" s="77"/>
      <c r="G17" s="72"/>
      <c r="H17" s="59">
        <f t="shared" si="1"/>
        <v>0</v>
      </c>
      <c r="I17" s="62" t="str">
        <f t="shared" si="2"/>
        <v/>
      </c>
      <c r="J17" s="70"/>
      <c r="K17" s="62" t="str">
        <f t="shared" si="3"/>
        <v/>
      </c>
      <c r="L17" s="83"/>
      <c r="M17" s="73" t="str">
        <f t="shared" si="4"/>
        <v/>
      </c>
      <c r="N17" s="74"/>
      <c r="O17" s="75" t="str">
        <f t="shared" si="5"/>
        <v/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>
      <c r="A18" s="68">
        <f t="shared" si="6"/>
        <v>9</v>
      </c>
      <c r="B18" s="69"/>
      <c r="C18" s="70"/>
      <c r="D18" s="80"/>
      <c r="E18" s="81"/>
      <c r="F18" s="77"/>
      <c r="G18" s="72"/>
      <c r="H18" s="59">
        <f t="shared" si="1"/>
        <v>0</v>
      </c>
      <c r="I18" s="62" t="str">
        <f t="shared" si="2"/>
        <v/>
      </c>
      <c r="J18" s="70"/>
      <c r="K18" s="62" t="str">
        <f t="shared" si="3"/>
        <v/>
      </c>
      <c r="L18" s="83"/>
      <c r="M18" s="73" t="str">
        <f t="shared" si="4"/>
        <v/>
      </c>
      <c r="N18" s="74"/>
      <c r="O18" s="75" t="str">
        <f t="shared" si="5"/>
        <v/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</row>
    <row r="19">
      <c r="A19" s="68">
        <f t="shared" si="6"/>
        <v>10</v>
      </c>
      <c r="B19" s="69"/>
      <c r="C19" s="70"/>
      <c r="D19" s="80"/>
      <c r="E19" s="84"/>
      <c r="F19" s="77"/>
      <c r="G19" s="72"/>
      <c r="H19" s="59">
        <f t="shared" si="1"/>
        <v>0</v>
      </c>
      <c r="I19" s="62" t="str">
        <f t="shared" si="2"/>
        <v/>
      </c>
      <c r="J19" s="70"/>
      <c r="K19" s="62" t="str">
        <f t="shared" si="3"/>
        <v/>
      </c>
      <c r="L19" s="83"/>
      <c r="M19" s="73" t="str">
        <f t="shared" si="4"/>
        <v/>
      </c>
      <c r="N19" s="74"/>
      <c r="O19" s="75" t="str">
        <f t="shared" si="5"/>
        <v/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>
      <c r="A20" s="68">
        <f t="shared" si="6"/>
        <v>11</v>
      </c>
      <c r="B20" s="85"/>
      <c r="C20" s="86"/>
      <c r="D20" s="86"/>
      <c r="E20" s="87"/>
      <c r="G20" s="88"/>
      <c r="H20" s="59">
        <f t="shared" si="1"/>
        <v>0</v>
      </c>
      <c r="I20" s="62" t="str">
        <f t="shared" si="2"/>
        <v/>
      </c>
      <c r="J20" s="70"/>
      <c r="K20" s="62" t="str">
        <f t="shared" si="3"/>
        <v/>
      </c>
      <c r="L20" s="83"/>
      <c r="M20" s="73" t="str">
        <f t="shared" si="4"/>
        <v/>
      </c>
      <c r="N20" s="74"/>
      <c r="O20" s="75" t="str">
        <f t="shared" si="5"/>
        <v/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</row>
    <row r="21">
      <c r="A21" s="68">
        <f t="shared" si="6"/>
        <v>12</v>
      </c>
      <c r="B21" s="85"/>
      <c r="C21" s="86"/>
      <c r="D21" s="89"/>
      <c r="E21" s="81"/>
      <c r="F21" s="77"/>
      <c r="G21" s="72"/>
      <c r="H21" s="59">
        <f t="shared" si="1"/>
        <v>0</v>
      </c>
      <c r="I21" s="62" t="str">
        <f t="shared" si="2"/>
        <v/>
      </c>
      <c r="J21" s="70"/>
      <c r="K21" s="62" t="str">
        <f t="shared" si="3"/>
        <v/>
      </c>
      <c r="L21" s="83"/>
      <c r="M21" s="73" t="str">
        <f t="shared" si="4"/>
        <v/>
      </c>
      <c r="N21" s="74"/>
      <c r="O21" s="75" t="str">
        <f t="shared" si="5"/>
        <v/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</row>
    <row r="22">
      <c r="A22" s="68">
        <f t="shared" si="6"/>
        <v>13</v>
      </c>
      <c r="B22" s="85"/>
      <c r="C22" s="86"/>
      <c r="D22" s="86"/>
      <c r="E22" s="81"/>
      <c r="F22" s="77"/>
      <c r="G22" s="72"/>
      <c r="H22" s="59">
        <f t="shared" si="1"/>
        <v>0</v>
      </c>
      <c r="I22" s="62" t="str">
        <f t="shared" si="2"/>
        <v/>
      </c>
      <c r="J22" s="70"/>
      <c r="K22" s="62" t="str">
        <f t="shared" si="3"/>
        <v/>
      </c>
      <c r="L22" s="83"/>
      <c r="M22" s="73" t="str">
        <f t="shared" si="4"/>
        <v/>
      </c>
      <c r="N22" s="74"/>
      <c r="O22" s="75" t="str">
        <f t="shared" si="5"/>
        <v/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>
      <c r="A23" s="68">
        <f t="shared" si="6"/>
        <v>14</v>
      </c>
      <c r="B23" s="85"/>
      <c r="C23" s="86"/>
      <c r="D23" s="86"/>
      <c r="E23" s="81"/>
      <c r="F23" s="77"/>
      <c r="G23" s="72"/>
      <c r="H23" s="59">
        <f t="shared" si="1"/>
        <v>0</v>
      </c>
      <c r="I23" s="62" t="str">
        <f t="shared" si="2"/>
        <v/>
      </c>
      <c r="J23" s="70"/>
      <c r="K23" s="62" t="str">
        <f t="shared" si="3"/>
        <v/>
      </c>
      <c r="L23" s="83"/>
      <c r="M23" s="73" t="str">
        <f t="shared" si="4"/>
        <v/>
      </c>
      <c r="N23" s="74"/>
      <c r="O23" s="75" t="str">
        <f t="shared" si="5"/>
        <v/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</row>
    <row r="24">
      <c r="A24" s="68">
        <f t="shared" si="6"/>
        <v>15</v>
      </c>
      <c r="B24" s="85"/>
      <c r="C24" s="86"/>
      <c r="D24" s="86"/>
      <c r="E24" s="81"/>
      <c r="F24" s="77"/>
      <c r="G24" s="72"/>
      <c r="H24" s="59">
        <f t="shared" si="1"/>
        <v>0</v>
      </c>
      <c r="I24" s="62" t="str">
        <f t="shared" si="2"/>
        <v/>
      </c>
      <c r="J24" s="70"/>
      <c r="K24" s="62" t="str">
        <f t="shared" si="3"/>
        <v/>
      </c>
      <c r="L24" s="83"/>
      <c r="M24" s="73" t="str">
        <f t="shared" si="4"/>
        <v/>
      </c>
      <c r="N24" s="74"/>
      <c r="O24" s="75" t="str">
        <f t="shared" si="5"/>
        <v/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>
      <c r="A25" s="68">
        <f t="shared" si="6"/>
        <v>16</v>
      </c>
      <c r="B25" s="85"/>
      <c r="C25" s="86"/>
      <c r="D25" s="86"/>
      <c r="E25" s="81"/>
      <c r="F25" s="77"/>
      <c r="G25" s="72"/>
      <c r="H25" s="59">
        <f t="shared" si="1"/>
        <v>0</v>
      </c>
      <c r="I25" s="62" t="str">
        <f t="shared" si="2"/>
        <v/>
      </c>
      <c r="J25" s="70"/>
      <c r="K25" s="62" t="str">
        <f t="shared" si="3"/>
        <v/>
      </c>
      <c r="L25" s="83"/>
      <c r="M25" s="73" t="str">
        <f t="shared" si="4"/>
        <v/>
      </c>
      <c r="N25" s="74"/>
      <c r="O25" s="75" t="str">
        <f t="shared" si="5"/>
        <v/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</row>
    <row r="26">
      <c r="A26" s="68">
        <f t="shared" si="6"/>
        <v>17</v>
      </c>
      <c r="B26" s="85"/>
      <c r="C26" s="86"/>
      <c r="D26" s="86"/>
      <c r="F26" s="90"/>
      <c r="G26" s="88"/>
      <c r="H26" s="59">
        <f t="shared" si="1"/>
        <v>0</v>
      </c>
      <c r="I26" s="62" t="str">
        <f t="shared" si="2"/>
        <v/>
      </c>
      <c r="J26" s="70"/>
      <c r="K26" s="62" t="str">
        <f t="shared" si="3"/>
        <v/>
      </c>
      <c r="L26" s="83"/>
      <c r="M26" s="73" t="str">
        <f t="shared" si="4"/>
        <v/>
      </c>
      <c r="N26" s="74"/>
      <c r="O26" s="75" t="str">
        <f t="shared" si="5"/>
        <v/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>
      <c r="A27" s="68">
        <f t="shared" si="6"/>
        <v>18</v>
      </c>
      <c r="B27" s="85"/>
      <c r="C27" s="86"/>
      <c r="D27" s="86"/>
      <c r="E27" s="91"/>
      <c r="F27" s="77"/>
      <c r="G27" s="88"/>
      <c r="H27" s="59">
        <f t="shared" si="1"/>
        <v>0</v>
      </c>
      <c r="I27" s="62" t="str">
        <f t="shared" si="2"/>
        <v/>
      </c>
      <c r="J27" s="70"/>
      <c r="K27" s="62" t="str">
        <f t="shared" si="3"/>
        <v/>
      </c>
      <c r="L27" s="83"/>
      <c r="M27" s="73" t="str">
        <f t="shared" si="4"/>
        <v/>
      </c>
      <c r="N27" s="74"/>
      <c r="O27" s="75" t="str">
        <f t="shared" si="5"/>
        <v/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>
      <c r="A28" s="68">
        <f t="shared" si="6"/>
        <v>19</v>
      </c>
      <c r="B28" s="85"/>
      <c r="C28" s="86"/>
      <c r="D28" s="86"/>
      <c r="E28" s="91"/>
      <c r="F28" s="77"/>
      <c r="G28" s="72"/>
      <c r="H28" s="59">
        <f t="shared" si="1"/>
        <v>0</v>
      </c>
      <c r="I28" s="62" t="str">
        <f t="shared" si="2"/>
        <v/>
      </c>
      <c r="J28" s="70"/>
      <c r="K28" s="62" t="str">
        <f t="shared" si="3"/>
        <v/>
      </c>
      <c r="L28" s="83"/>
      <c r="M28" s="73" t="str">
        <f t="shared" si="4"/>
        <v/>
      </c>
      <c r="N28" s="74"/>
      <c r="O28" s="75" t="str">
        <f t="shared" si="5"/>
        <v/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</row>
    <row r="29">
      <c r="A29" s="68">
        <f t="shared" si="6"/>
        <v>20</v>
      </c>
      <c r="B29" s="85"/>
      <c r="C29" s="86"/>
      <c r="D29" s="86"/>
      <c r="E29" s="91"/>
      <c r="F29" s="77"/>
      <c r="G29" s="72"/>
      <c r="H29" s="59">
        <f t="shared" si="1"/>
        <v>0</v>
      </c>
      <c r="I29" s="62" t="str">
        <f t="shared" si="2"/>
        <v/>
      </c>
      <c r="J29" s="70"/>
      <c r="K29" s="62" t="str">
        <f t="shared" si="3"/>
        <v/>
      </c>
      <c r="L29" s="83"/>
      <c r="M29" s="73" t="str">
        <f t="shared" si="4"/>
        <v/>
      </c>
      <c r="N29" s="74"/>
      <c r="O29" s="75" t="str">
        <f t="shared" si="5"/>
        <v/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</row>
    <row r="30">
      <c r="A30" s="68">
        <f t="shared" si="6"/>
        <v>21</v>
      </c>
      <c r="B30" s="85"/>
      <c r="C30" s="86"/>
      <c r="D30" s="86"/>
      <c r="E30" s="91"/>
      <c r="F30" s="92"/>
      <c r="G30" s="72"/>
      <c r="H30" s="59">
        <f t="shared" si="1"/>
        <v>0</v>
      </c>
      <c r="I30" s="62" t="str">
        <f t="shared" si="2"/>
        <v/>
      </c>
      <c r="J30" s="70"/>
      <c r="K30" s="62" t="str">
        <f t="shared" si="3"/>
        <v/>
      </c>
      <c r="L30" s="83"/>
      <c r="M30" s="73" t="str">
        <f t="shared" si="4"/>
        <v/>
      </c>
      <c r="N30" s="74"/>
      <c r="O30" s="75" t="str">
        <f t="shared" si="5"/>
        <v/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>
      <c r="A31" s="68">
        <f t="shared" si="6"/>
        <v>22</v>
      </c>
      <c r="B31" s="85"/>
      <c r="C31" s="86"/>
      <c r="D31" s="86"/>
      <c r="E31" s="93"/>
      <c r="F31" s="77"/>
      <c r="G31" s="72"/>
      <c r="H31" s="59">
        <f t="shared" si="1"/>
        <v>0</v>
      </c>
      <c r="I31" s="62" t="str">
        <f t="shared" si="2"/>
        <v/>
      </c>
      <c r="J31" s="70"/>
      <c r="K31" s="62" t="str">
        <f t="shared" si="3"/>
        <v/>
      </c>
      <c r="L31" s="83"/>
      <c r="M31" s="73" t="str">
        <f t="shared" si="4"/>
        <v/>
      </c>
      <c r="N31" s="74"/>
      <c r="O31" s="75" t="str">
        <f t="shared" si="5"/>
        <v/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>
      <c r="A32" s="68">
        <f t="shared" si="6"/>
        <v>23</v>
      </c>
      <c r="B32" s="85"/>
      <c r="C32" s="86"/>
      <c r="D32" s="86"/>
      <c r="E32" s="93"/>
      <c r="F32" s="77"/>
      <c r="G32" s="72"/>
      <c r="H32" s="59">
        <f t="shared" si="1"/>
        <v>0</v>
      </c>
      <c r="I32" s="62" t="str">
        <f t="shared" si="2"/>
        <v/>
      </c>
      <c r="J32" s="70"/>
      <c r="K32" s="62" t="str">
        <f t="shared" si="3"/>
        <v/>
      </c>
      <c r="L32" s="83"/>
      <c r="M32" s="73" t="str">
        <f t="shared" si="4"/>
        <v/>
      </c>
      <c r="N32" s="74"/>
      <c r="O32" s="75" t="str">
        <f t="shared" si="5"/>
        <v/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</row>
    <row r="33">
      <c r="A33" s="68">
        <f t="shared" si="6"/>
        <v>24</v>
      </c>
      <c r="B33" s="85"/>
      <c r="C33" s="86"/>
      <c r="D33" s="86"/>
      <c r="E33" s="93"/>
      <c r="F33" s="77"/>
      <c r="G33" s="72"/>
      <c r="H33" s="59">
        <f t="shared" si="1"/>
        <v>0</v>
      </c>
      <c r="I33" s="62" t="str">
        <f t="shared" si="2"/>
        <v/>
      </c>
      <c r="J33" s="70"/>
      <c r="K33" s="62" t="str">
        <f t="shared" si="3"/>
        <v/>
      </c>
      <c r="L33" s="83"/>
      <c r="M33" s="73" t="str">
        <f t="shared" si="4"/>
        <v/>
      </c>
      <c r="N33" s="74"/>
      <c r="O33" s="75" t="str">
        <f t="shared" si="5"/>
        <v/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</row>
    <row r="34">
      <c r="A34" s="68">
        <f t="shared" si="6"/>
        <v>25</v>
      </c>
      <c r="B34" s="85"/>
      <c r="C34" s="86"/>
      <c r="D34" s="89"/>
      <c r="E34" s="93"/>
      <c r="F34" s="77"/>
      <c r="G34" s="72"/>
      <c r="H34" s="59">
        <f t="shared" si="1"/>
        <v>0</v>
      </c>
      <c r="I34" s="62" t="str">
        <f t="shared" si="2"/>
        <v/>
      </c>
      <c r="J34" s="70"/>
      <c r="K34" s="62" t="str">
        <f t="shared" si="3"/>
        <v/>
      </c>
      <c r="L34" s="83"/>
      <c r="M34" s="73" t="str">
        <f t="shared" si="4"/>
        <v/>
      </c>
      <c r="N34" s="74"/>
      <c r="O34" s="75" t="str">
        <f t="shared" si="5"/>
        <v/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>
      <c r="A35" s="68">
        <f t="shared" si="6"/>
        <v>26</v>
      </c>
      <c r="B35" s="85"/>
      <c r="C35" s="86"/>
      <c r="D35" s="86"/>
      <c r="E35" s="93"/>
      <c r="F35" s="77"/>
      <c r="G35" s="72"/>
      <c r="H35" s="59">
        <f t="shared" si="1"/>
        <v>0</v>
      </c>
      <c r="I35" s="62" t="str">
        <f t="shared" si="2"/>
        <v/>
      </c>
      <c r="J35" s="70"/>
      <c r="K35" s="62" t="str">
        <f t="shared" si="3"/>
        <v/>
      </c>
      <c r="L35" s="83"/>
      <c r="M35" s="73" t="str">
        <f t="shared" si="4"/>
        <v/>
      </c>
      <c r="N35" s="74"/>
      <c r="O35" s="75" t="str">
        <f t="shared" si="5"/>
        <v/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>
      <c r="A36" s="68">
        <f t="shared" si="6"/>
        <v>27</v>
      </c>
      <c r="B36" s="85"/>
      <c r="C36" s="86"/>
      <c r="D36" s="86"/>
      <c r="E36" s="93"/>
      <c r="F36" s="77"/>
      <c r="G36" s="72"/>
      <c r="H36" s="59">
        <f t="shared" si="1"/>
        <v>0</v>
      </c>
      <c r="I36" s="62" t="str">
        <f t="shared" si="2"/>
        <v/>
      </c>
      <c r="J36" s="70"/>
      <c r="K36" s="62" t="str">
        <f t="shared" si="3"/>
        <v/>
      </c>
      <c r="L36" s="83"/>
      <c r="M36" s="73" t="str">
        <f t="shared" si="4"/>
        <v/>
      </c>
      <c r="N36" s="74"/>
      <c r="O36" s="75" t="str">
        <f t="shared" si="5"/>
        <v/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>
      <c r="A37" s="68">
        <f t="shared" si="6"/>
        <v>28</v>
      </c>
      <c r="B37" s="85"/>
      <c r="C37" s="86"/>
      <c r="D37" s="89"/>
      <c r="E37" s="93"/>
      <c r="F37" s="77"/>
      <c r="G37" s="72"/>
      <c r="H37" s="59">
        <f t="shared" si="1"/>
        <v>0</v>
      </c>
      <c r="I37" s="62" t="str">
        <f t="shared" si="2"/>
        <v/>
      </c>
      <c r="J37" s="70"/>
      <c r="K37" s="62" t="str">
        <f t="shared" si="3"/>
        <v/>
      </c>
      <c r="L37" s="83"/>
      <c r="M37" s="73" t="str">
        <f t="shared" si="4"/>
        <v/>
      </c>
      <c r="N37" s="74"/>
      <c r="O37" s="75" t="str">
        <f t="shared" si="5"/>
        <v/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>
      <c r="A38" s="68">
        <f t="shared" si="6"/>
        <v>29</v>
      </c>
      <c r="B38" s="85"/>
      <c r="C38" s="86"/>
      <c r="D38" s="89"/>
      <c r="E38" s="93"/>
      <c r="F38" s="77"/>
      <c r="G38" s="72"/>
      <c r="H38" s="59">
        <f t="shared" si="1"/>
        <v>0</v>
      </c>
      <c r="I38" s="62" t="str">
        <f t="shared" si="2"/>
        <v/>
      </c>
      <c r="J38" s="70"/>
      <c r="K38" s="62" t="str">
        <f t="shared" si="3"/>
        <v/>
      </c>
      <c r="L38" s="83"/>
      <c r="M38" s="73" t="str">
        <f t="shared" si="4"/>
        <v/>
      </c>
      <c r="N38" s="74"/>
      <c r="O38" s="75" t="str">
        <f t="shared" si="5"/>
        <v/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>
      <c r="A39" s="94">
        <f t="shared" si="6"/>
        <v>30</v>
      </c>
      <c r="B39" s="95"/>
      <c r="C39" s="96"/>
      <c r="D39" s="97"/>
      <c r="E39" s="98"/>
      <c r="F39" s="99"/>
      <c r="G39" s="100"/>
      <c r="H39" s="59">
        <f t="shared" si="1"/>
        <v>0</v>
      </c>
      <c r="I39" s="101" t="str">
        <f t="shared" si="2"/>
        <v/>
      </c>
      <c r="J39" s="102"/>
      <c r="K39" s="101" t="str">
        <f t="shared" si="3"/>
        <v/>
      </c>
      <c r="L39" s="103"/>
      <c r="M39" s="104" t="str">
        <f t="shared" si="4"/>
        <v/>
      </c>
      <c r="N39" s="105"/>
      <c r="O39" s="106" t="str">
        <f t="shared" si="5"/>
        <v/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</row>
    <row r="40">
      <c r="A40" s="1"/>
      <c r="B40" s="1"/>
      <c r="C40" s="1"/>
      <c r="D40" s="1"/>
      <c r="G40" s="107" t="s">
        <v>44</v>
      </c>
      <c r="H40" s="108">
        <f>SUM(H10:H39)</f>
        <v>222143</v>
      </c>
      <c r="I40" s="109"/>
      <c r="J40" s="110" t="s">
        <v>45</v>
      </c>
      <c r="K40" s="111">
        <f>SUMIF(N10:N39 , "Comprado", H10:H39)</f>
        <v>215399</v>
      </c>
      <c r="L40" s="109"/>
    </row>
    <row r="41">
      <c r="A41" s="112"/>
      <c r="G41" s="113"/>
      <c r="H41" s="109"/>
      <c r="I41" s="109"/>
      <c r="J41" s="109"/>
      <c r="K41" s="109"/>
      <c r="L41" s="109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</sheetData>
  <mergeCells count="54">
    <mergeCell ref="E34:F34"/>
    <mergeCell ref="E35:F35"/>
    <mergeCell ref="E36:F36"/>
    <mergeCell ref="E37:F37"/>
    <mergeCell ref="E38:F38"/>
    <mergeCell ref="E39:F39"/>
    <mergeCell ref="E25:F25"/>
    <mergeCell ref="E27:F27"/>
    <mergeCell ref="E28:F28"/>
    <mergeCell ref="E29:F29"/>
    <mergeCell ref="E31:F31"/>
    <mergeCell ref="E32:F32"/>
    <mergeCell ref="E33:F33"/>
    <mergeCell ref="A2:O2"/>
    <mergeCell ref="A4:B6"/>
    <mergeCell ref="C4:D6"/>
    <mergeCell ref="E4:H4"/>
    <mergeCell ref="I4:O5"/>
    <mergeCell ref="E5:F5"/>
    <mergeCell ref="G5:H5"/>
    <mergeCell ref="I6:O6"/>
    <mergeCell ref="K8:K9"/>
    <mergeCell ref="L8:L9"/>
    <mergeCell ref="M8:M9"/>
    <mergeCell ref="N8:N9"/>
    <mergeCell ref="G7:G9"/>
    <mergeCell ref="H7:H9"/>
    <mergeCell ref="I7:I9"/>
    <mergeCell ref="J7:K7"/>
    <mergeCell ref="L7:M7"/>
    <mergeCell ref="N7:O7"/>
    <mergeCell ref="J8:J9"/>
    <mergeCell ref="O8:O9"/>
    <mergeCell ref="E6:F6"/>
    <mergeCell ref="G6:H6"/>
    <mergeCell ref="A7:A9"/>
    <mergeCell ref="B7:B9"/>
    <mergeCell ref="C7:C9"/>
    <mergeCell ref="D7:D9"/>
    <mergeCell ref="E7:F9"/>
    <mergeCell ref="E10:F10"/>
    <mergeCell ref="E11:F11"/>
    <mergeCell ref="E12:F12"/>
    <mergeCell ref="E13:F13"/>
    <mergeCell ref="E14:F14"/>
    <mergeCell ref="E15:F15"/>
    <mergeCell ref="E17:F17"/>
    <mergeCell ref="E18:F18"/>
    <mergeCell ref="E19:F19"/>
    <mergeCell ref="E20:F20"/>
    <mergeCell ref="E21:F21"/>
    <mergeCell ref="E22:F22"/>
    <mergeCell ref="E23:F23"/>
    <mergeCell ref="E24:F24"/>
  </mergeCells>
  <dataValidations>
    <dataValidation type="list" allowBlank="1" showErrorMessage="1" sqref="N10:N39">
      <formula1>"Presupuestando,Comprado,Entregado"</formula1>
    </dataValidation>
  </dataValidations>
  <hyperlinks>
    <hyperlink r:id="rId2" ref="E10"/>
    <hyperlink r:id="rId3" ref="E11"/>
    <hyperlink r:id="rId4" ref="E12"/>
    <hyperlink r:id="rId5" ref="E13"/>
    <hyperlink r:id="rId6" ref="E14"/>
    <hyperlink r:id="rId7" location="polycard_client=search-nordic&amp;position=24&amp;search_layout=stack&amp;type=item&amp;tracking_id=44da60b8-18c6-43db-9c83-32a900b51708&amp;wid=MLA806073246&amp;sid=search" ref="E15"/>
  </hyperlinks>
  <drawing r:id="rId8"/>
  <legacyDrawing r:id="rId9"/>
</worksheet>
</file>