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la de compra" sheetId="1" r:id="rId4"/>
  </sheets>
  <definedNames/>
  <calcPr/>
</workbook>
</file>

<file path=xl/sharedStrings.xml><?xml version="1.0" encoding="utf-8"?>
<sst xmlns="http://schemas.openxmlformats.org/spreadsheetml/2006/main" count="62" uniqueCount="47">
  <si>
    <t>Planilla de compras Proyectos de 7mo Aviónica</t>
  </si>
  <si>
    <t>Nombre del Proyecto</t>
  </si>
  <si>
    <t>TEARIS</t>
  </si>
  <si>
    <t>Alumnos Responsables:</t>
  </si>
  <si>
    <t>AVIÓNICA</t>
  </si>
  <si>
    <t>Tobias Bianco</t>
  </si>
  <si>
    <t>tobianco2007@gmail.com</t>
  </si>
  <si>
    <t>Juan Cruz Somoza</t>
  </si>
  <si>
    <t>juancruzarielsomoza@gmail.com</t>
  </si>
  <si>
    <t>Item</t>
  </si>
  <si>
    <t>Cant.</t>
  </si>
  <si>
    <t>Nombre del producto</t>
  </si>
  <si>
    <t>Detalle del pedido</t>
  </si>
  <si>
    <t>Link:</t>
  </si>
  <si>
    <t>Precio por unidad</t>
  </si>
  <si>
    <t>Sub Total</t>
  </si>
  <si>
    <t>Fecha de solicitud</t>
  </si>
  <si>
    <t>Tutores</t>
  </si>
  <si>
    <t>Jefe de Área</t>
  </si>
  <si>
    <t>Cooperadora</t>
  </si>
  <si>
    <t>Aprobado</t>
  </si>
  <si>
    <t>Fecha de aprobación</t>
  </si>
  <si>
    <t>Estado</t>
  </si>
  <si>
    <t>Fecha de entrega</t>
  </si>
  <si>
    <t>Raspberry Pi Zero 2 W</t>
  </si>
  <si>
    <t>Procesamiento de audio y ejecución de modelos de IA</t>
  </si>
  <si>
    <t>https://www.mercadolibre.com.ar/raspberry-pi-zero-2-w-64-bits-cortex-a53/p/MLA35340704#polycard_client=search-nordic&amp;searchVariation=MLA35340704&amp;wid=MLA1985206938&amp;position=2&amp;search_layout=grid&amp;type=product&amp;tracking_id=318fd60e-be99-4b17-ad11-c2049152748b&amp;sid=search</t>
  </si>
  <si>
    <t>VERDADERO</t>
  </si>
  <si>
    <t>ESP32 mini</t>
  </si>
  <si>
    <t>https://articulo.mercadolibre.com.ar/MLA-1475009017-placa-desarrollo-esp32-c3-super-mini-wifi-bluetooth-_JM?pdp_filters=official_store%3A74572#polycard_client%3Drecommendations_recoview-selleritems-eshops%26reco_backend%3Dsame-seller-odin%26reco_client%3Drecoview-selleritems-eshops%26reco_item_pos%3D0%26reco_backend_type%3Dlow_level%26reco_id%3D3434c025-d91a-4ada-9bce-7762e86a6e18%26wid%3DMLA1475009017%26sid%3Drecos%26tracking_id%3Df317d5a0-9108-435e-8aea-7e4cc8ae1753%26source%3Deshops%26seller_id%3D135668396%26category_id%3DMLA372999</t>
  </si>
  <si>
    <t>INMP441 (digital, I2S, bajo ruido)</t>
  </si>
  <si>
    <t>Micrófonos digitales de baja latencia y alta sensibilidad para captura ambiental.  Integrados en la superficie externa de los auriculares</t>
  </si>
  <si>
    <t>https://articulo.mercadolibre.com.ar/MLA-1457572733-modulo-inmp441-microfono-i2s-arduino-esp32-raspberry-pi-sgk-_JM</t>
  </si>
  <si>
    <t>LiPo 2000 mAh con protección</t>
  </si>
  <si>
    <t>Alimentación para 4-6 horas de uso. Con puerto USB-C para carga rápida.</t>
  </si>
  <si>
    <t>https://articulo.mercadolibre.com.ar/MLA-1112885052-bateria-interna-litio-li-po-37-2000-mah-dron-etc-103450-_JM#polycard_client=search-nordic&amp;position=21&amp;search_layout=stack&amp;type=item&amp;tracking_id=9de515e2-9723-434d-a2a4-ef3e8fb7edec&amp;wid=MLA1112885052&amp;sid=search</t>
  </si>
  <si>
    <t>TPS63020</t>
  </si>
  <si>
    <t>Gestión eficiente de energía para DSP y Raspberry</t>
  </si>
  <si>
    <t>https://articulo.mercadolibre.com.ar/MLA-776459924-modulo-step-up-elevador-de-voltaje-xl6009-ajustable-arduino-_JM?matt_tool=38087446&amp;utm_source=chatgpt.com</t>
  </si>
  <si>
    <t>Tarjeta De Memoria Kingston Canvas Sdcs2/128gb Clase 10 128g</t>
  </si>
  <si>
    <t xml:space="preserve">Para cargar el sistema operativo a la pi zero </t>
  </si>
  <si>
    <t>https://www.mercadolibre.com.ar/tarjeta-de-memoria-kingston-canvas-sdcs2128gb-clase-10-128g/p/MLA10360003?highlight=true&amp;headerTopBrand=false#polycard_client=search-nordic&amp;searchVariation=MLA10360003&amp;wid=MLA1428273687&amp;position=9&amp;search_layout=stack&amp;type=product&amp;tracking_id=937ab222-8f2d-4fc2-9791-08e29c9e4ecc&amp;sid=search</t>
  </si>
  <si>
    <t>Pack 65 Cables Jumpers Macho Macho Mixtos Protoboard Arduino</t>
  </si>
  <si>
    <t>Para conexiones</t>
  </si>
  <si>
    <t>https://articulo.mercadolibre.com.ar/MLA-922155869-pack-65-cables-jumpers-macho-macho-mixtos-protoboard-arduino-_JM?highlight=false&amp;headerTopBrand=true#polycard_client=search-nordic&amp;position=14&amp;search_layout=grid&amp;type=item&amp;tracking_id=9d058353-6587-49f3-8be7-6739ac1e6dac&amp;wid=MLA922155869&amp;sid=search</t>
  </si>
  <si>
    <t>Total:</t>
  </si>
  <si>
    <t>Gastado: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</si>
</sst>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d/M/yyyy H:mm:ss"/>
  </numFmts>
  <fonts count="21">
    <font>
      <sz val="10.0"/>
      <color rgb="FF000000"/>
      <name val="Arial"/>
      <scheme val="minor"/>
    </font>
    <font>
      <color theme="1"/>
      <name val="Arial"/>
      <scheme val="minor"/>
    </font>
    <font>
      <b/>
      <sz val="31.0"/>
      <color theme="1"/>
      <name val="Arial"/>
      <scheme val="minor"/>
    </font>
    <font>
      <b/>
      <sz val="14.0"/>
      <color theme="1"/>
      <name val="Arial"/>
      <scheme val="minor"/>
    </font>
    <font/>
    <font>
      <b/>
      <sz val="51.0"/>
      <color theme="1"/>
      <name val="Arial"/>
      <scheme val="minor"/>
    </font>
    <font>
      <b/>
      <sz val="16.0"/>
      <color theme="1"/>
      <name val="Arial"/>
      <scheme val="minor"/>
    </font>
    <font>
      <b/>
      <sz val="40.0"/>
      <color theme="1"/>
      <name val="Arial"/>
      <scheme val="minor"/>
    </font>
    <font>
      <sz val="17.0"/>
      <color theme="1"/>
      <name val="Arial"/>
      <scheme val="minor"/>
    </font>
    <font>
      <b/>
      <sz val="18.0"/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sz val="14.0"/>
      <color theme="1"/>
      <name val="Arial"/>
      <scheme val="minor"/>
    </font>
    <font>
      <sz val="12.0"/>
      <color theme="1"/>
      <name val="Roboto"/>
    </font>
    <font>
      <u/>
      <color rgb="FF0000FF"/>
    </font>
    <font>
      <sz val="11.0"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8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</fills>
  <borders count="36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4" numFmtId="0" xfId="0" applyBorder="1" applyFont="1"/>
    <xf borderId="3" fillId="2" fontId="5" numFmtId="0" xfId="0" applyAlignment="1" applyBorder="1" applyFill="1" applyFont="1">
      <alignment horizontal="center" readingOrder="0" vertical="center"/>
    </xf>
    <xf borderId="1" fillId="3" fontId="6" numFmtId="0" xfId="0" applyAlignment="1" applyBorder="1" applyFill="1" applyFont="1">
      <alignment horizontal="center" readingOrder="0" shrinkToFit="0" vertical="center" wrapText="0"/>
    </xf>
    <xf borderId="3" fillId="0" fontId="4" numFmtId="0" xfId="0" applyBorder="1" applyFont="1"/>
    <xf borderId="2" fillId="0" fontId="4" numFmtId="0" xfId="0" applyBorder="1" applyFont="1"/>
    <xf borderId="1" fillId="0" fontId="7" numFmtId="0" xfId="0" applyAlignment="1" applyBorder="1" applyFont="1">
      <alignment horizontal="center" readingOrder="0" vertical="center"/>
    </xf>
    <xf borderId="4" fillId="0" fontId="4" numFmtId="0" xfId="0" applyBorder="1" applyFont="1"/>
    <xf borderId="5" fillId="0" fontId="4" numFmtId="0" xfId="0" applyBorder="1" applyFont="1"/>
    <xf borderId="6" fillId="4" fontId="8" numFmtId="0" xfId="0" applyAlignment="1" applyBorder="1" applyFill="1" applyFont="1">
      <alignment horizontal="left" readingOrder="0" vertical="center"/>
    </xf>
    <xf borderId="7" fillId="0" fontId="4" numFmtId="0" xfId="0" applyBorder="1" applyFont="1"/>
    <xf borderId="6" fillId="0" fontId="1" numFmtId="0" xfId="0" applyAlignment="1" applyBorder="1" applyFont="1">
      <alignment horizontal="left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4" fontId="8" numFmtId="0" xfId="0" applyAlignment="1" applyBorder="1" applyFont="1">
      <alignment horizontal="left" readingOrder="0" vertical="center"/>
    </xf>
    <xf borderId="12" fillId="0" fontId="4" numFmtId="0" xfId="0" applyBorder="1" applyFont="1"/>
    <xf borderId="11" fillId="0" fontId="1" numFmtId="0" xfId="0" applyAlignment="1" applyBorder="1" applyFont="1">
      <alignment horizontal="left" readingOrder="0" vertical="center"/>
    </xf>
    <xf borderId="13" fillId="5" fontId="9" numFmtId="0" xfId="0" applyAlignment="1" applyBorder="1" applyFill="1" applyFont="1">
      <alignment horizontal="center" readingOrder="0" vertical="center"/>
    </xf>
    <xf borderId="14" fillId="0" fontId="4" numFmtId="0" xfId="0" applyBorder="1" applyFont="1"/>
    <xf borderId="15" fillId="0" fontId="4" numFmtId="0" xfId="0" applyBorder="1" applyFont="1"/>
    <xf borderId="16" fillId="6" fontId="3" numFmtId="0" xfId="0" applyAlignment="1" applyBorder="1" applyFill="1" applyFont="1">
      <alignment horizontal="center" readingOrder="0" vertical="center"/>
    </xf>
    <xf borderId="1" fillId="6" fontId="3" numFmtId="0" xfId="0" applyAlignment="1" applyBorder="1" applyFont="1">
      <alignment horizontal="center" readingOrder="0" vertical="center"/>
    </xf>
    <xf borderId="16" fillId="6" fontId="9" numFmtId="0" xfId="0" applyAlignment="1" applyBorder="1" applyFont="1">
      <alignment horizontal="center" readingOrder="0" vertical="center"/>
    </xf>
    <xf borderId="3" fillId="6" fontId="9" numFmtId="0" xfId="0" applyAlignment="1" applyBorder="1" applyFont="1">
      <alignment horizontal="center" readingOrder="0" vertical="center"/>
    </xf>
    <xf borderId="1" fillId="6" fontId="3" numFmtId="0" xfId="0" applyAlignment="1" applyBorder="1" applyFont="1">
      <alignment horizontal="center" readingOrder="0" shrinkToFit="0" vertical="center" wrapText="1"/>
    </xf>
    <xf borderId="16" fillId="6" fontId="3" numFmtId="0" xfId="0" applyAlignment="1" applyBorder="1" applyFont="1">
      <alignment horizontal="center" readingOrder="0" shrinkToFit="0" vertical="center" wrapText="1"/>
    </xf>
    <xf borderId="2" fillId="6" fontId="3" numFmtId="0" xfId="0" applyAlignment="1" applyBorder="1" applyFont="1">
      <alignment horizontal="center" readingOrder="0" shrinkToFit="0" vertical="center" wrapText="1"/>
    </xf>
    <xf borderId="5" fillId="6" fontId="10" numFmtId="0" xfId="0" applyAlignment="1" applyBorder="1" applyFont="1">
      <alignment horizontal="center" readingOrder="0" shrinkToFit="0" vertical="center" wrapText="1"/>
    </xf>
    <xf borderId="4" fillId="7" fontId="10" numFmtId="0" xfId="0" applyAlignment="1" applyBorder="1" applyFill="1" applyFont="1">
      <alignment horizontal="center" readingOrder="0" shrinkToFit="0" vertical="center" wrapText="1"/>
    </xf>
    <xf borderId="4" fillId="8" fontId="10" numFmtId="0" xfId="0" applyAlignment="1" applyBorder="1" applyFill="1" applyFont="1">
      <alignment horizontal="center" readingOrder="0" shrinkToFit="0" vertical="center" wrapText="1"/>
    </xf>
    <xf borderId="8" fillId="3" fontId="3" numFmtId="0" xfId="0" applyAlignment="1" applyBorder="1" applyFont="1">
      <alignment horizontal="center" readingOrder="0" vertical="center"/>
    </xf>
    <xf borderId="10" fillId="0" fontId="4" numFmtId="0" xfId="0" applyBorder="1" applyFont="1"/>
    <xf borderId="17" fillId="0" fontId="4" numFmtId="0" xfId="0" applyBorder="1" applyFont="1"/>
    <xf borderId="17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16" fillId="7" fontId="10" numFmtId="0" xfId="0" applyAlignment="1" applyBorder="1" applyFont="1">
      <alignment horizontal="center" readingOrder="0" shrinkToFit="0" vertical="center" wrapText="1"/>
    </xf>
    <xf borderId="3" fillId="7" fontId="10" numFmtId="0" xfId="0" applyAlignment="1" applyBorder="1" applyFont="1">
      <alignment horizontal="center" readingOrder="0" shrinkToFit="0" vertical="center" wrapText="1"/>
    </xf>
    <xf borderId="1" fillId="8" fontId="10" numFmtId="0" xfId="0" applyAlignment="1" applyBorder="1" applyFont="1">
      <alignment horizontal="center" readingOrder="0" shrinkToFit="0" vertical="center" wrapText="1"/>
    </xf>
    <xf borderId="16" fillId="8" fontId="10" numFmtId="0" xfId="0" applyAlignment="1" applyBorder="1" applyFont="1">
      <alignment horizontal="center" readingOrder="0" shrinkToFit="0" vertical="center" wrapText="1"/>
    </xf>
    <xf borderId="2" fillId="3" fontId="11" numFmtId="0" xfId="0" applyAlignment="1" applyBorder="1" applyFont="1">
      <alignment horizontal="center" readingOrder="0" vertical="center"/>
    </xf>
    <xf borderId="16" fillId="3" fontId="11" numFmtId="0" xfId="0" applyAlignment="1" applyBorder="1" applyFont="1">
      <alignment horizontal="center" readingOrder="0" shrinkToFit="0" vertical="center" wrapText="1"/>
    </xf>
    <xf borderId="18" fillId="0" fontId="4" numFmtId="0" xfId="0" applyBorder="1" applyFont="1"/>
    <xf borderId="8" fillId="0" fontId="4" numFmtId="0" xfId="0" applyBorder="1" applyFont="1"/>
    <xf borderId="18" fillId="0" fontId="4" numFmtId="0" xfId="0" applyBorder="1" applyFont="1"/>
    <xf borderId="9" fillId="0" fontId="4" numFmtId="0" xfId="0" applyBorder="1" applyFont="1"/>
    <xf borderId="18" fillId="0" fontId="4" numFmtId="0" xfId="0" applyBorder="1" applyFont="1"/>
    <xf borderId="0" fillId="0" fontId="12" numFmtId="0" xfId="0" applyFont="1"/>
    <xf borderId="19" fillId="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readingOrder="0" vertical="center"/>
    </xf>
    <xf borderId="19" fillId="0" fontId="13" numFmtId="0" xfId="0" applyAlignment="1" applyBorder="1" applyFont="1">
      <alignment readingOrder="0"/>
    </xf>
    <xf borderId="21" fillId="0" fontId="1" numFmtId="0" xfId="0" applyAlignment="1" applyBorder="1" applyFont="1">
      <alignment readingOrder="0"/>
    </xf>
    <xf borderId="22" fillId="0" fontId="14" numFmtId="0" xfId="0" applyAlignment="1" applyBorder="1" applyFont="1">
      <alignment readingOrder="0" shrinkToFit="0" vertical="center" wrapText="0"/>
    </xf>
    <xf borderId="23" fillId="0" fontId="4" numFmtId="0" xfId="0" applyBorder="1" applyFont="1"/>
    <xf borderId="19" fillId="0" fontId="15" numFmtId="164" xfId="0" applyAlignment="1" applyBorder="1" applyFont="1" applyNumberFormat="1">
      <alignment readingOrder="0" shrinkToFit="0" vertical="center" wrapText="1"/>
    </xf>
    <xf borderId="21" fillId="0" fontId="1" numFmtId="164" xfId="0" applyAlignment="1" applyBorder="1" applyFont="1" applyNumberFormat="1">
      <alignment vertical="center"/>
    </xf>
    <xf borderId="19" fillId="0" fontId="1" numFmtId="165" xfId="0" applyAlignment="1" applyBorder="1" applyFont="1" applyNumberFormat="1">
      <alignment vertical="center"/>
    </xf>
    <xf borderId="19" fillId="0" fontId="1" numFmtId="0" xfId="0" applyAlignment="1" applyBorder="1" applyFont="1">
      <alignment readingOrder="0" vertical="center"/>
    </xf>
    <xf borderId="24" fillId="0" fontId="1" numFmtId="165" xfId="0" applyAlignment="1" applyBorder="1" applyFont="1" applyNumberFormat="1">
      <alignment vertical="center"/>
    </xf>
    <xf borderId="21" fillId="0" fontId="1" numFmtId="0" xfId="0" applyAlignment="1" applyBorder="1" applyFont="1">
      <alignment horizontal="center" readingOrder="0" vertical="center"/>
    </xf>
    <xf borderId="25" fillId="0" fontId="1" numFmtId="165" xfId="0" applyAlignment="1" applyBorder="1" applyFont="1" applyNumberFormat="1">
      <alignment vertical="center"/>
    </xf>
    <xf borderId="19" fillId="3" fontId="15" numFmtId="0" xfId="0" applyAlignment="1" applyBorder="1" applyFont="1">
      <alignment readingOrder="0" vertical="center"/>
    </xf>
    <xf borderId="23" fillId="3" fontId="1" numFmtId="165" xfId="0" applyAlignment="1" applyBorder="1" applyFont="1" applyNumberFormat="1">
      <alignment vertical="center"/>
    </xf>
    <xf borderId="0" fillId="0" fontId="1" numFmtId="0" xfId="0" applyAlignment="1" applyFont="1">
      <alignment vertical="center"/>
    </xf>
    <xf borderId="26" fillId="0" fontId="1" numFmtId="0" xfId="0" applyAlignment="1" applyBorder="1" applyFont="1">
      <alignment horizontal="center" readingOrder="0" vertical="center"/>
    </xf>
    <xf borderId="21" fillId="0" fontId="1" numFmtId="0" xfId="0" applyAlignment="1" applyBorder="1" applyFont="1">
      <alignment readingOrder="0" vertical="center"/>
    </xf>
    <xf borderId="26" fillId="0" fontId="13" numFmtId="0" xfId="0" applyAlignment="1" applyBorder="1" applyFont="1">
      <alignment readingOrder="0"/>
    </xf>
    <xf borderId="26" fillId="0" fontId="1" numFmtId="0" xfId="0" applyAlignment="1" applyBorder="1" applyFont="1">
      <alignment readingOrder="0" shrinkToFit="0" vertical="center" wrapText="1"/>
    </xf>
    <xf borderId="4" fillId="0" fontId="16" numFmtId="0" xfId="0" applyAlignment="1" applyBorder="1" applyFont="1">
      <alignment readingOrder="0" shrinkToFit="0" vertical="center" wrapText="0"/>
    </xf>
    <xf borderId="26" fillId="0" fontId="15" numFmtId="164" xfId="0" applyAlignment="1" applyBorder="1" applyFont="1" applyNumberFormat="1">
      <alignment readingOrder="0" shrinkToFit="0" vertical="center" wrapText="1"/>
    </xf>
    <xf borderId="24" fillId="0" fontId="1" numFmtId="0" xfId="0" applyAlignment="1" applyBorder="1" applyFont="1">
      <alignment readingOrder="0" vertical="center"/>
    </xf>
    <xf borderId="27" fillId="0" fontId="1" numFmtId="165" xfId="0" applyAlignment="1" applyBorder="1" applyFont="1" applyNumberFormat="1">
      <alignment vertical="center"/>
    </xf>
    <xf borderId="26" fillId="3" fontId="15" numFmtId="0" xfId="0" applyAlignment="1" applyBorder="1" applyFont="1">
      <alignment readingOrder="0" vertical="center"/>
    </xf>
    <xf borderId="28" fillId="3" fontId="1" numFmtId="165" xfId="0" applyAlignment="1" applyBorder="1" applyFont="1" applyNumberFormat="1">
      <alignment vertical="center"/>
    </xf>
    <xf borderId="26" fillId="0" fontId="1" numFmtId="0" xfId="0" applyAlignment="1" applyBorder="1" applyFont="1">
      <alignment horizontal="center" vertical="center"/>
    </xf>
    <xf borderId="26" fillId="0" fontId="13" numFmtId="0" xfId="0" applyAlignment="1" applyBorder="1" applyFont="1">
      <alignment horizontal="left" readingOrder="0" shrinkToFit="0" wrapText="1"/>
    </xf>
    <xf borderId="26" fillId="0" fontId="1" numFmtId="0" xfId="0" applyAlignment="1" applyBorder="1" applyFont="1">
      <alignment readingOrder="0" vertical="center"/>
    </xf>
    <xf borderId="27" fillId="0" fontId="17" numFmtId="0" xfId="0" applyAlignment="1" applyBorder="1" applyFont="1">
      <alignment readingOrder="0" shrinkToFit="0" vertical="center" wrapText="0"/>
    </xf>
    <xf borderId="28" fillId="0" fontId="4" numFmtId="0" xfId="0" applyBorder="1" applyFont="1"/>
    <xf borderId="27" fillId="0" fontId="1" numFmtId="0" xfId="0" applyAlignment="1" applyBorder="1" applyFont="1">
      <alignment readingOrder="0" shrinkToFit="0" vertical="center" wrapText="0"/>
    </xf>
    <xf borderId="29" fillId="0" fontId="1" numFmtId="0" xfId="0" applyAlignment="1" applyBorder="1" applyFont="1">
      <alignment readingOrder="0"/>
    </xf>
    <xf borderId="27" fillId="0" fontId="18" numFmtId="0" xfId="0" applyAlignment="1" applyBorder="1" applyFont="1">
      <alignment readingOrder="0" shrinkToFit="0" vertical="center" wrapText="0"/>
    </xf>
    <xf borderId="26" fillId="0" fontId="1" numFmtId="0" xfId="0" applyAlignment="1" applyBorder="1" applyFont="1">
      <alignment vertical="center"/>
    </xf>
    <xf borderId="21" fillId="0" fontId="1" numFmtId="0" xfId="0" applyAlignment="1" applyBorder="1" applyFont="1">
      <alignment readingOrder="0" shrinkToFit="0" wrapText="0"/>
    </xf>
    <xf borderId="30" fillId="0" fontId="4" numFmtId="0" xfId="0" applyBorder="1" applyFont="1"/>
    <xf borderId="0" fillId="0" fontId="19" numFmtId="0" xfId="0" applyAlignment="1" applyFont="1">
      <alignment readingOrder="0" shrinkToFit="0" vertical="center" wrapText="0"/>
    </xf>
    <xf borderId="26" fillId="0" fontId="1" numFmtId="164" xfId="0" applyAlignment="1" applyBorder="1" applyFont="1" applyNumberFormat="1">
      <alignment readingOrder="0" shrinkToFit="0" vertical="center" wrapText="1"/>
    </xf>
    <xf borderId="21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shrinkToFit="0" vertical="center" wrapText="0"/>
    </xf>
    <xf borderId="26" fillId="0" fontId="1" numFmtId="164" xfId="0" applyAlignment="1" applyBorder="1" applyFont="1" applyNumberFormat="1">
      <alignment shrinkToFit="0" vertical="center" wrapText="1"/>
    </xf>
    <xf borderId="27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shrinkToFit="0" wrapText="0"/>
    </xf>
    <xf borderId="28" fillId="0" fontId="1" numFmtId="0" xfId="0" applyAlignment="1" applyBorder="1" applyFont="1">
      <alignment shrinkToFit="0" vertical="center" wrapText="0"/>
    </xf>
    <xf borderId="27" fillId="0" fontId="1" numFmtId="0" xfId="0" applyAlignment="1" applyBorder="1" applyFont="1">
      <alignment readingOrder="0" shrinkToFit="0" vertical="center" wrapText="1"/>
    </xf>
    <xf borderId="28" fillId="0" fontId="1" numFmtId="0" xfId="0" applyAlignment="1" applyBorder="1" applyFont="1">
      <alignment readingOrder="0" shrinkToFit="0" vertical="center" wrapText="1"/>
    </xf>
    <xf borderId="27" fillId="0" fontId="1" numFmtId="0" xfId="0" applyAlignment="1" applyBorder="1" applyFont="1">
      <alignment shrinkToFit="0" vertical="center" wrapText="1"/>
    </xf>
    <xf borderId="31" fillId="0" fontId="1" numFmtId="0" xfId="0" applyAlignment="1" applyBorder="1" applyFont="1">
      <alignment horizontal="center" vertical="center"/>
    </xf>
    <xf borderId="32" fillId="0" fontId="1" numFmtId="0" xfId="0" applyAlignment="1" applyBorder="1" applyFont="1">
      <alignment readingOrder="0" vertical="center"/>
    </xf>
    <xf borderId="31" fillId="0" fontId="1" numFmtId="0" xfId="0" applyAlignment="1" applyBorder="1" applyFont="1">
      <alignment readingOrder="0" vertical="center"/>
    </xf>
    <xf borderId="31" fillId="0" fontId="1" numFmtId="0" xfId="0" applyAlignment="1" applyBorder="1" applyFont="1">
      <alignment vertical="center"/>
    </xf>
    <xf borderId="33" fillId="0" fontId="1" numFmtId="0" xfId="0" applyAlignment="1" applyBorder="1" applyFont="1">
      <alignment shrinkToFit="0" vertical="center" wrapText="1"/>
    </xf>
    <xf borderId="34" fillId="0" fontId="4" numFmtId="0" xfId="0" applyBorder="1" applyFont="1"/>
    <xf borderId="31" fillId="0" fontId="1" numFmtId="164" xfId="0" applyAlignment="1" applyBorder="1" applyFont="1" applyNumberFormat="1">
      <alignment readingOrder="0" shrinkToFit="0" vertical="center" wrapText="1"/>
    </xf>
    <xf borderId="18" fillId="0" fontId="1" numFmtId="165" xfId="0" applyAlignment="1" applyBorder="1" applyFont="1" applyNumberFormat="1">
      <alignment vertical="center"/>
    </xf>
    <xf borderId="18" fillId="0" fontId="1" numFmtId="0" xfId="0" applyAlignment="1" applyBorder="1" applyFont="1">
      <alignment readingOrder="0" vertical="center"/>
    </xf>
    <xf borderId="9" fillId="0" fontId="1" numFmtId="0" xfId="0" applyAlignment="1" applyBorder="1" applyFont="1">
      <alignment horizontal="center" vertical="center"/>
    </xf>
    <xf borderId="33" fillId="0" fontId="1" numFmtId="165" xfId="0" applyAlignment="1" applyBorder="1" applyFont="1" applyNumberFormat="1">
      <alignment vertical="center"/>
    </xf>
    <xf borderId="31" fillId="3" fontId="15" numFmtId="0" xfId="0" applyAlignment="1" applyBorder="1" applyFont="1">
      <alignment readingOrder="0" vertical="center"/>
    </xf>
    <xf borderId="34" fillId="3" fontId="1" numFmtId="165" xfId="0" applyAlignment="1" applyBorder="1" applyFont="1" applyNumberFormat="1">
      <alignment vertical="center"/>
    </xf>
    <xf borderId="18" fillId="0" fontId="3" numFmtId="0" xfId="0" applyAlignment="1" applyBorder="1" applyFont="1">
      <alignment horizontal="center" readingOrder="0" vertical="center"/>
    </xf>
    <xf borderId="35" fillId="0" fontId="8" numFmtId="164" xfId="0" applyAlignment="1" applyBorder="1" applyFont="1" applyNumberFormat="1">
      <alignment horizontal="center" vertical="center"/>
    </xf>
    <xf borderId="0" fillId="0" fontId="20" numFmtId="0" xfId="0" applyAlignment="1" applyFont="1">
      <alignment horizontal="center" vertical="center"/>
    </xf>
    <xf borderId="0" fillId="0" fontId="20" numFmtId="0" xfId="0" applyAlignment="1" applyFont="1">
      <alignment horizontal="center" readingOrder="0" vertical="center"/>
    </xf>
    <xf borderId="0" fillId="0" fontId="12" numFmtId="164" xfId="0" applyFont="1" applyNumberFormat="1"/>
    <xf borderId="4" fillId="0" fontId="1" numFmtId="0" xfId="0" applyAlignment="1" applyBorder="1" applyFont="1">
      <alignment horizontal="center" vertical="center"/>
    </xf>
    <xf borderId="0" fillId="0" fontId="1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133350</xdr:colOff>
      <xdr:row>3</xdr:row>
      <xdr:rowOff>57150</xdr:rowOff>
    </xdr:from>
    <xdr:ext cx="828675" cy="504825"/>
    <xdr:grpSp>
      <xdr:nvGrpSpPr>
        <xdr:cNvPr id="2" name="Shape 2" title="Dibujo"/>
        <xdr:cNvGrpSpPr/>
      </xdr:nvGrpSpPr>
      <xdr:grpSpPr>
        <a:xfrm>
          <a:off x="2065500" y="735600"/>
          <a:ext cx="1744625" cy="1035300"/>
          <a:chOff x="2065500" y="735600"/>
          <a:chExt cx="1744625" cy="1035300"/>
        </a:xfrm>
      </xdr:grpSpPr>
      <xdr:sp>
        <xdr:nvSpPr>
          <xdr:cNvPr id="3" name="Shape 3"/>
          <xdr:cNvSpPr/>
        </xdr:nvSpPr>
        <xdr:spPr>
          <a:xfrm>
            <a:off x="2065500" y="735600"/>
            <a:ext cx="1744500" cy="1035300"/>
          </a:xfrm>
          <a:prstGeom prst="roundRect">
            <a:avLst>
              <a:gd fmla="val 16667" name="adj"/>
            </a:avLst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2440975" y="1182250"/>
            <a:ext cx="40500" cy="30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 txBox="1"/>
        </xdr:nvSpPr>
        <xdr:spPr>
          <a:xfrm>
            <a:off x="2065625" y="782850"/>
            <a:ext cx="1744500" cy="615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Actualización de Estado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rcadolibre.com.ar/raspberry-pi-zero-2-w-64-bits-cortex-a53/p/MLA35340704" TargetMode="External"/><Relationship Id="rId2" Type="http://schemas.openxmlformats.org/officeDocument/2006/relationships/hyperlink" Target="https://articulo.mercadolibre.com.ar/MLA-1475009017-placa-desarrollo-esp32-c3-super-mini-wifi-bluetooth-_JM?pdp_filters=official_store%3A74572" TargetMode="External"/><Relationship Id="rId3" Type="http://schemas.openxmlformats.org/officeDocument/2006/relationships/hyperlink" Target="https://articulo.mercadolibre.com.ar/MLA-1457572733-modulo-inmp441-microfono-i2s-arduino-esp32-raspberry-pi-sgk-_JM" TargetMode="External"/><Relationship Id="rId4" Type="http://schemas.openxmlformats.org/officeDocument/2006/relationships/hyperlink" Target="https://articulo.mercadolibre.com.ar/MLA-1112885052-bateria-interna-litio-li-po-37-2000-mah-dron-etc-103450-_JM" TargetMode="External"/><Relationship Id="rId5" Type="http://schemas.openxmlformats.org/officeDocument/2006/relationships/hyperlink" Target="https://articulo.mercadolibre.com.ar/MLA-776459924-modulo-step-up-elevador-de-voltaje-xl6009-ajustable-arduino-_JM?matt_tool=38087446&amp;utm_source=chatgpt.com" TargetMode="External"/><Relationship Id="rId6" Type="http://schemas.openxmlformats.org/officeDocument/2006/relationships/hyperlink" Target="https://www.mercadolibre.com.ar/tarjeta-de-memoria-kingston-canvas-sdcs2128gb-clase-10-128g/p/MLA10360003?highlight=true&amp;headerTopBrand=false" TargetMode="External"/><Relationship Id="rId7" Type="http://schemas.openxmlformats.org/officeDocument/2006/relationships/hyperlink" Target="https://articulo.mercadolibre.com.ar/MLA-922155869-pack-65-cables-jumpers-macho-macho-mixtos-protoboard-arduino-_JM?highlight=false&amp;headerTopBrand=true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.75"/>
    <col customWidth="1" min="3" max="3" width="40.63"/>
    <col customWidth="1" min="4" max="4" width="74.25"/>
    <col customWidth="1" min="6" max="6" width="37.0"/>
    <col customWidth="1" min="8" max="8" width="16.88"/>
    <col customWidth="1" min="9" max="9" width="16.38"/>
    <col customWidth="1" min="11" max="11" width="15.38"/>
    <col customWidth="1" min="13" max="13" width="15.63"/>
    <col customWidth="1" min="15" max="15" width="14.5"/>
  </cols>
  <sheetData>
    <row r="1">
      <c r="A1" s="1"/>
    </row>
    <row r="2">
      <c r="A2" s="2" t="s">
        <v>0</v>
      </c>
    </row>
    <row r="3" ht="15.0" customHeight="1">
      <c r="A3" s="1"/>
    </row>
    <row r="4" ht="24.0" customHeight="1">
      <c r="A4" s="3" t="s">
        <v>1</v>
      </c>
      <c r="B4" s="4"/>
      <c r="C4" s="5" t="s">
        <v>2</v>
      </c>
      <c r="D4" s="4"/>
      <c r="E4" s="6" t="s">
        <v>3</v>
      </c>
      <c r="F4" s="7"/>
      <c r="G4" s="7"/>
      <c r="H4" s="8"/>
      <c r="I4" s="9" t="s">
        <v>4</v>
      </c>
      <c r="J4" s="7"/>
      <c r="K4" s="7"/>
      <c r="L4" s="7"/>
      <c r="M4" s="7"/>
      <c r="N4" s="7"/>
      <c r="O4" s="8"/>
    </row>
    <row r="5" ht="24.0" customHeight="1">
      <c r="A5" s="10"/>
      <c r="B5" s="11"/>
      <c r="D5" s="11"/>
      <c r="E5" s="12" t="s">
        <v>5</v>
      </c>
      <c r="F5" s="13"/>
      <c r="G5" s="14" t="s">
        <v>6</v>
      </c>
      <c r="H5" s="13"/>
      <c r="I5" s="15"/>
      <c r="J5" s="16"/>
      <c r="K5" s="16"/>
      <c r="L5" s="16"/>
      <c r="M5" s="16"/>
      <c r="N5" s="16"/>
      <c r="O5" s="17"/>
    </row>
    <row r="6" ht="24.0" customHeight="1">
      <c r="A6" s="10"/>
      <c r="B6" s="11"/>
      <c r="D6" s="11"/>
      <c r="E6" s="18" t="s">
        <v>7</v>
      </c>
      <c r="F6" s="19"/>
      <c r="G6" s="20" t="s">
        <v>8</v>
      </c>
      <c r="H6" s="19"/>
      <c r="I6" s="21"/>
      <c r="J6" s="22"/>
      <c r="K6" s="22"/>
      <c r="L6" s="22"/>
      <c r="M6" s="22"/>
      <c r="N6" s="22"/>
      <c r="O6" s="23"/>
    </row>
    <row r="7" ht="19.5" customHeight="1">
      <c r="A7" s="24" t="s">
        <v>9</v>
      </c>
      <c r="B7" s="25" t="s">
        <v>10</v>
      </c>
      <c r="C7" s="26" t="s">
        <v>11</v>
      </c>
      <c r="D7" s="27" t="s">
        <v>12</v>
      </c>
      <c r="E7" s="28" t="s">
        <v>13</v>
      </c>
      <c r="F7" s="7"/>
      <c r="G7" s="29" t="s">
        <v>14</v>
      </c>
      <c r="H7" s="30" t="s">
        <v>15</v>
      </c>
      <c r="I7" s="31" t="s">
        <v>16</v>
      </c>
      <c r="J7" s="32" t="s">
        <v>17</v>
      </c>
      <c r="K7" s="11"/>
      <c r="L7" s="33" t="s">
        <v>18</v>
      </c>
      <c r="M7" s="11"/>
      <c r="N7" s="34" t="s">
        <v>19</v>
      </c>
      <c r="O7" s="35"/>
    </row>
    <row r="8" ht="19.5" customHeight="1">
      <c r="A8" s="36"/>
      <c r="B8" s="10"/>
      <c r="C8" s="37"/>
      <c r="E8" s="38"/>
      <c r="G8" s="37"/>
      <c r="H8" s="39"/>
      <c r="I8" s="11"/>
      <c r="J8" s="40" t="s">
        <v>20</v>
      </c>
      <c r="K8" s="41" t="s">
        <v>21</v>
      </c>
      <c r="L8" s="42" t="s">
        <v>20</v>
      </c>
      <c r="M8" s="43" t="s">
        <v>21</v>
      </c>
      <c r="N8" s="44" t="s">
        <v>22</v>
      </c>
      <c r="O8" s="45" t="s">
        <v>23</v>
      </c>
    </row>
    <row r="9" ht="19.5" customHeight="1">
      <c r="A9" s="46"/>
      <c r="B9" s="47"/>
      <c r="C9" s="48"/>
      <c r="D9" s="49"/>
      <c r="E9" s="15"/>
      <c r="F9" s="16"/>
      <c r="G9" s="50"/>
      <c r="H9" s="17"/>
      <c r="I9" s="35"/>
      <c r="J9" s="50"/>
      <c r="K9" s="16"/>
      <c r="L9" s="15"/>
      <c r="M9" s="50"/>
      <c r="N9" s="35"/>
      <c r="O9" s="46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</row>
    <row r="10">
      <c r="A10" s="52">
        <v>1.0</v>
      </c>
      <c r="B10" s="53">
        <v>1.0</v>
      </c>
      <c r="C10" s="54" t="s">
        <v>24</v>
      </c>
      <c r="D10" s="55" t="s">
        <v>25</v>
      </c>
      <c r="E10" s="56" t="s">
        <v>26</v>
      </c>
      <c r="F10" s="57"/>
      <c r="G10" s="58">
        <v>38000.0</v>
      </c>
      <c r="H10" s="59">
        <f t="shared" ref="H10:H39" si="1">G10*B10</f>
        <v>38000</v>
      </c>
      <c r="I10" s="60">
        <f t="shared" ref="I10:I39" si="2">IFS(C10="","",I10&lt;&gt;"",I10,TRUE,NOW())</f>
        <v>45785.69265</v>
      </c>
      <c r="J10" s="61" t="s">
        <v>27</v>
      </c>
      <c r="K10" s="62">
        <f t="shared" ref="K10:K39" si="3">IFS(J10="","",K10&lt;&gt;"",K10,TRUE,NOW())</f>
        <v>45790.66616</v>
      </c>
      <c r="L10" s="63" t="s">
        <v>27</v>
      </c>
      <c r="M10" s="64">
        <f t="shared" ref="M10:M39" si="4">IFS(L10="","",M10&lt;&gt;"",M10,TRUE,NOW())</f>
        <v>45790.66621</v>
      </c>
      <c r="N10" s="65"/>
      <c r="O10" s="66" t="str">
        <f t="shared" ref="O10:O39" si="5">IFS(N10="","",N10="Presupuestando","",N10="comprado","",O10&lt;&gt;"",O10,TRUE,NOW())</f>
        <v/>
      </c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</row>
    <row r="11">
      <c r="A11" s="68">
        <v>2.0</v>
      </c>
      <c r="B11" s="69">
        <v>1.0</v>
      </c>
      <c r="C11" s="70" t="s">
        <v>28</v>
      </c>
      <c r="D11" s="71"/>
      <c r="E11" s="72" t="s">
        <v>29</v>
      </c>
      <c r="F11" s="39"/>
      <c r="G11" s="73">
        <v>6433.0</v>
      </c>
      <c r="H11" s="59">
        <f t="shared" si="1"/>
        <v>6433</v>
      </c>
      <c r="I11" s="62">
        <f t="shared" si="2"/>
        <v>45790.66422</v>
      </c>
      <c r="J11" s="74" t="s">
        <v>27</v>
      </c>
      <c r="K11" s="62">
        <f t="shared" si="3"/>
        <v>45790.66615</v>
      </c>
      <c r="L11" s="63" t="s">
        <v>27</v>
      </c>
      <c r="M11" s="75">
        <f t="shared" si="4"/>
        <v>45790.6662</v>
      </c>
      <c r="N11" s="76"/>
      <c r="O11" s="77" t="str">
        <f t="shared" si="5"/>
        <v/>
      </c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</row>
    <row r="12">
      <c r="A12" s="78">
        <f t="shared" ref="A12:A39" si="6">A11+1</f>
        <v>3</v>
      </c>
      <c r="B12" s="69">
        <v>4.0</v>
      </c>
      <c r="C12" s="79" t="s">
        <v>30</v>
      </c>
      <c r="D12" s="80" t="s">
        <v>31</v>
      </c>
      <c r="E12" s="81" t="s">
        <v>32</v>
      </c>
      <c r="F12" s="82"/>
      <c r="G12" s="73">
        <v>7600.0</v>
      </c>
      <c r="H12" s="59">
        <f t="shared" si="1"/>
        <v>30400</v>
      </c>
      <c r="I12" s="62">
        <f t="shared" si="2"/>
        <v>45785.69362</v>
      </c>
      <c r="J12" s="74" t="s">
        <v>27</v>
      </c>
      <c r="K12" s="62">
        <f t="shared" si="3"/>
        <v>45790.66615</v>
      </c>
      <c r="L12" s="63" t="s">
        <v>27</v>
      </c>
      <c r="M12" s="75">
        <f t="shared" si="4"/>
        <v>45790.6662</v>
      </c>
      <c r="N12" s="76"/>
      <c r="O12" s="77" t="str">
        <f t="shared" si="5"/>
        <v/>
      </c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</row>
    <row r="13">
      <c r="A13" s="78">
        <f t="shared" si="6"/>
        <v>4</v>
      </c>
      <c r="B13" s="69"/>
      <c r="C13" s="79"/>
      <c r="D13" s="80"/>
      <c r="E13" s="83"/>
      <c r="F13" s="82"/>
      <c r="G13" s="73"/>
      <c r="H13" s="59">
        <f t="shared" si="1"/>
        <v>0</v>
      </c>
      <c r="I13" s="62" t="str">
        <f t="shared" si="2"/>
        <v/>
      </c>
      <c r="J13" s="74"/>
      <c r="K13" s="62" t="str">
        <f t="shared" si="3"/>
        <v/>
      </c>
      <c r="L13" s="63"/>
      <c r="M13" s="75" t="str">
        <f t="shared" si="4"/>
        <v/>
      </c>
      <c r="N13" s="76"/>
      <c r="O13" s="77" t="str">
        <f t="shared" si="5"/>
        <v/>
      </c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</row>
    <row r="14">
      <c r="A14" s="78">
        <f t="shared" si="6"/>
        <v>5</v>
      </c>
      <c r="B14" s="69">
        <v>1.0</v>
      </c>
      <c r="C14" s="79" t="s">
        <v>33</v>
      </c>
      <c r="D14" s="84" t="s">
        <v>34</v>
      </c>
      <c r="E14" s="85" t="s">
        <v>35</v>
      </c>
      <c r="F14" s="82"/>
      <c r="G14" s="73">
        <v>20000.0</v>
      </c>
      <c r="H14" s="59">
        <f t="shared" si="1"/>
        <v>20000</v>
      </c>
      <c r="I14" s="62">
        <f t="shared" si="2"/>
        <v>45785.69424</v>
      </c>
      <c r="J14" s="74" t="s">
        <v>27</v>
      </c>
      <c r="K14" s="62">
        <f t="shared" si="3"/>
        <v>45790.66615</v>
      </c>
      <c r="L14" s="63" t="s">
        <v>27</v>
      </c>
      <c r="M14" s="75">
        <f t="shared" si="4"/>
        <v>45790.66619</v>
      </c>
      <c r="N14" s="76"/>
      <c r="O14" s="77" t="str">
        <f t="shared" si="5"/>
        <v/>
      </c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</row>
    <row r="15">
      <c r="A15" s="78">
        <f t="shared" si="6"/>
        <v>6</v>
      </c>
      <c r="B15" s="69"/>
      <c r="C15" s="70"/>
      <c r="D15" s="86"/>
      <c r="E15" s="87"/>
      <c r="F15" s="88"/>
      <c r="G15" s="73"/>
      <c r="H15" s="59">
        <f t="shared" si="1"/>
        <v>0</v>
      </c>
      <c r="I15" s="62" t="str">
        <f t="shared" si="2"/>
        <v/>
      </c>
      <c r="J15" s="74"/>
      <c r="K15" s="62" t="str">
        <f t="shared" si="3"/>
        <v/>
      </c>
      <c r="L15" s="63"/>
      <c r="M15" s="75" t="str">
        <f t="shared" si="4"/>
        <v/>
      </c>
      <c r="N15" s="76"/>
      <c r="O15" s="77" t="str">
        <f t="shared" si="5"/>
        <v/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</row>
    <row r="16">
      <c r="A16" s="78">
        <f t="shared" si="6"/>
        <v>7</v>
      </c>
      <c r="B16" s="69">
        <v>1.0</v>
      </c>
      <c r="C16" s="70" t="s">
        <v>36</v>
      </c>
      <c r="D16" s="80" t="s">
        <v>37</v>
      </c>
      <c r="E16" s="89" t="s">
        <v>38</v>
      </c>
      <c r="G16" s="73">
        <v>5000.0</v>
      </c>
      <c r="H16" s="59">
        <f t="shared" si="1"/>
        <v>5000</v>
      </c>
      <c r="I16" s="62">
        <f t="shared" si="2"/>
        <v>45785.69451</v>
      </c>
      <c r="J16" s="74" t="s">
        <v>27</v>
      </c>
      <c r="K16" s="62">
        <f t="shared" si="3"/>
        <v>45790.66614</v>
      </c>
      <c r="L16" s="63" t="s">
        <v>27</v>
      </c>
      <c r="M16" s="75">
        <f t="shared" si="4"/>
        <v>45790.66619</v>
      </c>
      <c r="N16" s="76"/>
      <c r="O16" s="77" t="str">
        <f t="shared" si="5"/>
        <v/>
      </c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>
      <c r="A17" s="78">
        <f t="shared" si="6"/>
        <v>8</v>
      </c>
      <c r="B17" s="69">
        <v>2.0</v>
      </c>
      <c r="C17" s="80" t="s">
        <v>39</v>
      </c>
      <c r="D17" s="80" t="s">
        <v>40</v>
      </c>
      <c r="E17" s="85" t="s">
        <v>41</v>
      </c>
      <c r="F17" s="82"/>
      <c r="G17" s="90">
        <v>12240.0</v>
      </c>
      <c r="H17" s="59">
        <f t="shared" si="1"/>
        <v>24480</v>
      </c>
      <c r="I17" s="62">
        <f t="shared" si="2"/>
        <v>45818.61582</v>
      </c>
      <c r="J17" s="74" t="s">
        <v>27</v>
      </c>
      <c r="K17" s="62">
        <f t="shared" si="3"/>
        <v>45825.55815</v>
      </c>
      <c r="L17" s="63" t="s">
        <v>27</v>
      </c>
      <c r="M17" s="75">
        <f t="shared" si="4"/>
        <v>45825.55818</v>
      </c>
      <c r="N17" s="76"/>
      <c r="O17" s="77" t="str">
        <f t="shared" si="5"/>
        <v/>
      </c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</row>
    <row r="18">
      <c r="A18" s="78">
        <f t="shared" si="6"/>
        <v>9</v>
      </c>
      <c r="B18" s="69">
        <v>1.0</v>
      </c>
      <c r="C18" s="80" t="s">
        <v>42</v>
      </c>
      <c r="D18" s="80" t="s">
        <v>43</v>
      </c>
      <c r="E18" s="85" t="s">
        <v>44</v>
      </c>
      <c r="F18" s="82"/>
      <c r="G18" s="90">
        <v>5341.0</v>
      </c>
      <c r="H18" s="59">
        <f t="shared" si="1"/>
        <v>5341</v>
      </c>
      <c r="I18" s="62">
        <f t="shared" si="2"/>
        <v>45818.6208</v>
      </c>
      <c r="J18" s="74" t="s">
        <v>27</v>
      </c>
      <c r="K18" s="62">
        <f t="shared" si="3"/>
        <v>45825.55812</v>
      </c>
      <c r="L18" s="63" t="s">
        <v>27</v>
      </c>
      <c r="M18" s="75">
        <f t="shared" si="4"/>
        <v>45825.55818</v>
      </c>
      <c r="N18" s="76"/>
      <c r="O18" s="77" t="str">
        <f t="shared" si="5"/>
        <v/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</row>
    <row r="19">
      <c r="A19" s="78">
        <f t="shared" si="6"/>
        <v>10</v>
      </c>
      <c r="B19" s="69"/>
      <c r="C19" s="80"/>
      <c r="D19" s="86"/>
      <c r="E19" s="83"/>
      <c r="F19" s="82"/>
      <c r="G19" s="90"/>
      <c r="H19" s="59">
        <f t="shared" si="1"/>
        <v>0</v>
      </c>
      <c r="I19" s="62" t="str">
        <f t="shared" si="2"/>
        <v/>
      </c>
      <c r="J19" s="74"/>
      <c r="K19" s="62" t="str">
        <f t="shared" si="3"/>
        <v/>
      </c>
      <c r="L19" s="91"/>
      <c r="M19" s="75" t="str">
        <f t="shared" si="4"/>
        <v/>
      </c>
      <c r="N19" s="76"/>
      <c r="O19" s="77" t="str">
        <f t="shared" si="5"/>
        <v/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</row>
    <row r="20">
      <c r="A20" s="78">
        <f t="shared" si="6"/>
        <v>11</v>
      </c>
      <c r="B20" s="92"/>
      <c r="C20" s="80"/>
      <c r="D20" s="80"/>
      <c r="E20" s="93"/>
      <c r="G20" s="94"/>
      <c r="H20" s="59">
        <f t="shared" si="1"/>
        <v>0</v>
      </c>
      <c r="I20" s="62" t="str">
        <f t="shared" si="2"/>
        <v/>
      </c>
      <c r="J20" s="74"/>
      <c r="K20" s="62" t="str">
        <f t="shared" si="3"/>
        <v/>
      </c>
      <c r="L20" s="91"/>
      <c r="M20" s="75" t="str">
        <f t="shared" si="4"/>
        <v/>
      </c>
      <c r="N20" s="76"/>
      <c r="O20" s="77" t="str">
        <f t="shared" si="5"/>
        <v/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</row>
    <row r="21">
      <c r="A21" s="78">
        <f t="shared" si="6"/>
        <v>12</v>
      </c>
      <c r="B21" s="92"/>
      <c r="C21" s="80"/>
      <c r="D21" s="86"/>
      <c r="E21" s="95"/>
      <c r="F21" s="82"/>
      <c r="G21" s="90"/>
      <c r="H21" s="59">
        <f t="shared" si="1"/>
        <v>0</v>
      </c>
      <c r="I21" s="62" t="str">
        <f t="shared" si="2"/>
        <v/>
      </c>
      <c r="J21" s="74"/>
      <c r="K21" s="62" t="str">
        <f t="shared" si="3"/>
        <v/>
      </c>
      <c r="L21" s="91"/>
      <c r="M21" s="75" t="str">
        <f t="shared" si="4"/>
        <v/>
      </c>
      <c r="N21" s="76"/>
      <c r="O21" s="77" t="str">
        <f t="shared" si="5"/>
        <v/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</row>
    <row r="22">
      <c r="A22" s="78">
        <f t="shared" si="6"/>
        <v>13</v>
      </c>
      <c r="B22" s="92"/>
      <c r="C22" s="80"/>
      <c r="D22" s="80"/>
      <c r="E22" s="95"/>
      <c r="F22" s="82"/>
      <c r="G22" s="90"/>
      <c r="H22" s="59">
        <f t="shared" si="1"/>
        <v>0</v>
      </c>
      <c r="I22" s="62" t="str">
        <f t="shared" si="2"/>
        <v/>
      </c>
      <c r="J22" s="74"/>
      <c r="K22" s="62" t="str">
        <f t="shared" si="3"/>
        <v/>
      </c>
      <c r="L22" s="91"/>
      <c r="M22" s="75" t="str">
        <f t="shared" si="4"/>
        <v/>
      </c>
      <c r="N22" s="76"/>
      <c r="O22" s="77" t="str">
        <f t="shared" si="5"/>
        <v/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</row>
    <row r="23">
      <c r="A23" s="78">
        <f t="shared" si="6"/>
        <v>14</v>
      </c>
      <c r="B23" s="92"/>
      <c r="C23" s="80"/>
      <c r="D23" s="80"/>
      <c r="E23" s="95"/>
      <c r="F23" s="82"/>
      <c r="G23" s="90"/>
      <c r="H23" s="59">
        <f t="shared" si="1"/>
        <v>0</v>
      </c>
      <c r="I23" s="62" t="str">
        <f t="shared" si="2"/>
        <v/>
      </c>
      <c r="J23" s="74"/>
      <c r="K23" s="62" t="str">
        <f t="shared" si="3"/>
        <v/>
      </c>
      <c r="L23" s="91"/>
      <c r="M23" s="75" t="str">
        <f t="shared" si="4"/>
        <v/>
      </c>
      <c r="N23" s="76"/>
      <c r="O23" s="77" t="str">
        <f t="shared" si="5"/>
        <v/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</row>
    <row r="24">
      <c r="A24" s="78">
        <f t="shared" si="6"/>
        <v>15</v>
      </c>
      <c r="B24" s="92"/>
      <c r="C24" s="80"/>
      <c r="D24" s="80"/>
      <c r="E24" s="95"/>
      <c r="F24" s="82"/>
      <c r="G24" s="90"/>
      <c r="H24" s="59">
        <f t="shared" si="1"/>
        <v>0</v>
      </c>
      <c r="I24" s="62" t="str">
        <f t="shared" si="2"/>
        <v/>
      </c>
      <c r="J24" s="74"/>
      <c r="K24" s="62" t="str">
        <f t="shared" si="3"/>
        <v/>
      </c>
      <c r="L24" s="91"/>
      <c r="M24" s="75" t="str">
        <f t="shared" si="4"/>
        <v/>
      </c>
      <c r="N24" s="76"/>
      <c r="O24" s="77" t="str">
        <f t="shared" si="5"/>
        <v/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</row>
    <row r="25">
      <c r="A25" s="78">
        <f t="shared" si="6"/>
        <v>16</v>
      </c>
      <c r="B25" s="92"/>
      <c r="C25" s="80"/>
      <c r="D25" s="80"/>
      <c r="E25" s="95"/>
      <c r="F25" s="82"/>
      <c r="G25" s="90"/>
      <c r="H25" s="59">
        <f t="shared" si="1"/>
        <v>0</v>
      </c>
      <c r="I25" s="62" t="str">
        <f t="shared" si="2"/>
        <v/>
      </c>
      <c r="J25" s="74"/>
      <c r="K25" s="62" t="str">
        <f t="shared" si="3"/>
        <v/>
      </c>
      <c r="L25" s="91"/>
      <c r="M25" s="75" t="str">
        <f t="shared" si="4"/>
        <v/>
      </c>
      <c r="N25" s="76"/>
      <c r="O25" s="77" t="str">
        <f t="shared" si="5"/>
        <v/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</row>
    <row r="26">
      <c r="A26" s="78">
        <f t="shared" si="6"/>
        <v>17</v>
      </c>
      <c r="B26" s="92"/>
      <c r="C26" s="80"/>
      <c r="D26" s="80"/>
      <c r="E26" s="96"/>
      <c r="F26" s="97"/>
      <c r="G26" s="94"/>
      <c r="H26" s="59">
        <f t="shared" si="1"/>
        <v>0</v>
      </c>
      <c r="I26" s="62" t="str">
        <f t="shared" si="2"/>
        <v/>
      </c>
      <c r="J26" s="74"/>
      <c r="K26" s="62" t="str">
        <f t="shared" si="3"/>
        <v/>
      </c>
      <c r="L26" s="91"/>
      <c r="M26" s="75" t="str">
        <f t="shared" si="4"/>
        <v/>
      </c>
      <c r="N26" s="76"/>
      <c r="O26" s="77" t="str">
        <f t="shared" si="5"/>
        <v/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</row>
    <row r="27">
      <c r="A27" s="78">
        <f t="shared" si="6"/>
        <v>18</v>
      </c>
      <c r="B27" s="92"/>
      <c r="C27" s="80"/>
      <c r="D27" s="80"/>
      <c r="E27" s="98"/>
      <c r="F27" s="82"/>
      <c r="G27" s="94"/>
      <c r="H27" s="59">
        <f t="shared" si="1"/>
        <v>0</v>
      </c>
      <c r="I27" s="62" t="str">
        <f t="shared" si="2"/>
        <v/>
      </c>
      <c r="J27" s="74"/>
      <c r="K27" s="62" t="str">
        <f t="shared" si="3"/>
        <v/>
      </c>
      <c r="L27" s="91"/>
      <c r="M27" s="75" t="str">
        <f t="shared" si="4"/>
        <v/>
      </c>
      <c r="N27" s="76"/>
      <c r="O27" s="77" t="str">
        <f t="shared" si="5"/>
        <v/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</row>
    <row r="28">
      <c r="A28" s="78">
        <f t="shared" si="6"/>
        <v>19</v>
      </c>
      <c r="B28" s="92"/>
      <c r="C28" s="80"/>
      <c r="D28" s="80"/>
      <c r="E28" s="98"/>
      <c r="F28" s="82"/>
      <c r="G28" s="90"/>
      <c r="H28" s="59">
        <f t="shared" si="1"/>
        <v>0</v>
      </c>
      <c r="I28" s="62" t="str">
        <f t="shared" si="2"/>
        <v/>
      </c>
      <c r="J28" s="74"/>
      <c r="K28" s="62" t="str">
        <f t="shared" si="3"/>
        <v/>
      </c>
      <c r="L28" s="91"/>
      <c r="M28" s="75" t="str">
        <f t="shared" si="4"/>
        <v/>
      </c>
      <c r="N28" s="76"/>
      <c r="O28" s="77" t="str">
        <f t="shared" si="5"/>
        <v/>
      </c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</row>
    <row r="29">
      <c r="A29" s="78">
        <f t="shared" si="6"/>
        <v>20</v>
      </c>
      <c r="B29" s="92"/>
      <c r="C29" s="80"/>
      <c r="D29" s="80"/>
      <c r="E29" s="98"/>
      <c r="F29" s="82"/>
      <c r="G29" s="90"/>
      <c r="H29" s="59">
        <f t="shared" si="1"/>
        <v>0</v>
      </c>
      <c r="I29" s="62" t="str">
        <f t="shared" si="2"/>
        <v/>
      </c>
      <c r="J29" s="74"/>
      <c r="K29" s="62" t="str">
        <f t="shared" si="3"/>
        <v/>
      </c>
      <c r="L29" s="91"/>
      <c r="M29" s="75" t="str">
        <f t="shared" si="4"/>
        <v/>
      </c>
      <c r="N29" s="76"/>
      <c r="O29" s="77" t="str">
        <f t="shared" si="5"/>
        <v/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</row>
    <row r="30">
      <c r="A30" s="78">
        <f t="shared" si="6"/>
        <v>21</v>
      </c>
      <c r="B30" s="92"/>
      <c r="C30" s="80"/>
      <c r="D30" s="80"/>
      <c r="E30" s="98"/>
      <c r="F30" s="99"/>
      <c r="G30" s="90"/>
      <c r="H30" s="59">
        <f t="shared" si="1"/>
        <v>0</v>
      </c>
      <c r="I30" s="62" t="str">
        <f t="shared" si="2"/>
        <v/>
      </c>
      <c r="J30" s="74"/>
      <c r="K30" s="62" t="str">
        <f t="shared" si="3"/>
        <v/>
      </c>
      <c r="L30" s="91"/>
      <c r="M30" s="75" t="str">
        <f t="shared" si="4"/>
        <v/>
      </c>
      <c r="N30" s="76"/>
      <c r="O30" s="77" t="str">
        <f t="shared" si="5"/>
        <v/>
      </c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>
      <c r="A31" s="78">
        <f t="shared" si="6"/>
        <v>22</v>
      </c>
      <c r="B31" s="92"/>
      <c r="C31" s="80"/>
      <c r="D31" s="80"/>
      <c r="E31" s="100"/>
      <c r="F31" s="82"/>
      <c r="G31" s="90"/>
      <c r="H31" s="59">
        <f t="shared" si="1"/>
        <v>0</v>
      </c>
      <c r="I31" s="62" t="str">
        <f t="shared" si="2"/>
        <v/>
      </c>
      <c r="J31" s="74"/>
      <c r="K31" s="62" t="str">
        <f t="shared" si="3"/>
        <v/>
      </c>
      <c r="L31" s="91"/>
      <c r="M31" s="75" t="str">
        <f t="shared" si="4"/>
        <v/>
      </c>
      <c r="N31" s="76"/>
      <c r="O31" s="77" t="str">
        <f t="shared" si="5"/>
        <v/>
      </c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</row>
    <row r="32">
      <c r="A32" s="78">
        <f t="shared" si="6"/>
        <v>23</v>
      </c>
      <c r="B32" s="92"/>
      <c r="C32" s="80"/>
      <c r="D32" s="80"/>
      <c r="E32" s="100"/>
      <c r="F32" s="82"/>
      <c r="G32" s="90"/>
      <c r="H32" s="59">
        <f t="shared" si="1"/>
        <v>0</v>
      </c>
      <c r="I32" s="62" t="str">
        <f t="shared" si="2"/>
        <v/>
      </c>
      <c r="J32" s="74"/>
      <c r="K32" s="62" t="str">
        <f t="shared" si="3"/>
        <v/>
      </c>
      <c r="L32" s="91"/>
      <c r="M32" s="75" t="str">
        <f t="shared" si="4"/>
        <v/>
      </c>
      <c r="N32" s="76"/>
      <c r="O32" s="77" t="str">
        <f t="shared" si="5"/>
        <v/>
      </c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</row>
    <row r="33">
      <c r="A33" s="78">
        <f t="shared" si="6"/>
        <v>24</v>
      </c>
      <c r="B33" s="92"/>
      <c r="C33" s="80"/>
      <c r="D33" s="80"/>
      <c r="E33" s="100"/>
      <c r="F33" s="82"/>
      <c r="G33" s="90"/>
      <c r="H33" s="59">
        <f t="shared" si="1"/>
        <v>0</v>
      </c>
      <c r="I33" s="62" t="str">
        <f t="shared" si="2"/>
        <v/>
      </c>
      <c r="J33" s="74"/>
      <c r="K33" s="62" t="str">
        <f t="shared" si="3"/>
        <v/>
      </c>
      <c r="L33" s="91"/>
      <c r="M33" s="75" t="str">
        <f t="shared" si="4"/>
        <v/>
      </c>
      <c r="N33" s="76"/>
      <c r="O33" s="77" t="str">
        <f t="shared" si="5"/>
        <v/>
      </c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</row>
    <row r="34">
      <c r="A34" s="78">
        <f t="shared" si="6"/>
        <v>25</v>
      </c>
      <c r="B34" s="92"/>
      <c r="C34" s="80"/>
      <c r="D34" s="86"/>
      <c r="E34" s="100"/>
      <c r="F34" s="82"/>
      <c r="G34" s="90"/>
      <c r="H34" s="59">
        <f t="shared" si="1"/>
        <v>0</v>
      </c>
      <c r="I34" s="62" t="str">
        <f t="shared" si="2"/>
        <v/>
      </c>
      <c r="J34" s="74"/>
      <c r="K34" s="62" t="str">
        <f t="shared" si="3"/>
        <v/>
      </c>
      <c r="L34" s="91"/>
      <c r="M34" s="75" t="str">
        <f t="shared" si="4"/>
        <v/>
      </c>
      <c r="N34" s="76"/>
      <c r="O34" s="77" t="str">
        <f t="shared" si="5"/>
        <v/>
      </c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</row>
    <row r="35">
      <c r="A35" s="78">
        <f t="shared" si="6"/>
        <v>26</v>
      </c>
      <c r="B35" s="92"/>
      <c r="C35" s="80"/>
      <c r="D35" s="80"/>
      <c r="E35" s="100"/>
      <c r="F35" s="82"/>
      <c r="G35" s="90"/>
      <c r="H35" s="59">
        <f t="shared" si="1"/>
        <v>0</v>
      </c>
      <c r="I35" s="62" t="str">
        <f t="shared" si="2"/>
        <v/>
      </c>
      <c r="J35" s="74"/>
      <c r="K35" s="62" t="str">
        <f t="shared" si="3"/>
        <v/>
      </c>
      <c r="L35" s="91"/>
      <c r="M35" s="75" t="str">
        <f t="shared" si="4"/>
        <v/>
      </c>
      <c r="N35" s="76"/>
      <c r="O35" s="77" t="str">
        <f t="shared" si="5"/>
        <v/>
      </c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</row>
    <row r="36">
      <c r="A36" s="78">
        <f t="shared" si="6"/>
        <v>27</v>
      </c>
      <c r="B36" s="92"/>
      <c r="C36" s="80"/>
      <c r="D36" s="80"/>
      <c r="E36" s="100"/>
      <c r="F36" s="82"/>
      <c r="G36" s="90"/>
      <c r="H36" s="59">
        <f t="shared" si="1"/>
        <v>0</v>
      </c>
      <c r="I36" s="62" t="str">
        <f t="shared" si="2"/>
        <v/>
      </c>
      <c r="J36" s="74"/>
      <c r="K36" s="62" t="str">
        <f t="shared" si="3"/>
        <v/>
      </c>
      <c r="L36" s="91"/>
      <c r="M36" s="75" t="str">
        <f t="shared" si="4"/>
        <v/>
      </c>
      <c r="N36" s="76"/>
      <c r="O36" s="77" t="str">
        <f t="shared" si="5"/>
        <v/>
      </c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</row>
    <row r="37">
      <c r="A37" s="78">
        <f t="shared" si="6"/>
        <v>28</v>
      </c>
      <c r="B37" s="92"/>
      <c r="C37" s="80"/>
      <c r="D37" s="86"/>
      <c r="E37" s="100"/>
      <c r="F37" s="82"/>
      <c r="G37" s="90"/>
      <c r="H37" s="59">
        <f t="shared" si="1"/>
        <v>0</v>
      </c>
      <c r="I37" s="62" t="str">
        <f t="shared" si="2"/>
        <v/>
      </c>
      <c r="J37" s="74"/>
      <c r="K37" s="62" t="str">
        <f t="shared" si="3"/>
        <v/>
      </c>
      <c r="L37" s="91"/>
      <c r="M37" s="75" t="str">
        <f t="shared" si="4"/>
        <v/>
      </c>
      <c r="N37" s="76"/>
      <c r="O37" s="77" t="str">
        <f t="shared" si="5"/>
        <v/>
      </c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</row>
    <row r="38">
      <c r="A38" s="78">
        <f t="shared" si="6"/>
        <v>29</v>
      </c>
      <c r="B38" s="92"/>
      <c r="C38" s="80"/>
      <c r="D38" s="86"/>
      <c r="E38" s="100"/>
      <c r="F38" s="82"/>
      <c r="G38" s="90"/>
      <c r="H38" s="59">
        <f t="shared" si="1"/>
        <v>0</v>
      </c>
      <c r="I38" s="62" t="str">
        <f t="shared" si="2"/>
        <v/>
      </c>
      <c r="J38" s="74"/>
      <c r="K38" s="62" t="str">
        <f t="shared" si="3"/>
        <v/>
      </c>
      <c r="L38" s="91"/>
      <c r="M38" s="75" t="str">
        <f t="shared" si="4"/>
        <v/>
      </c>
      <c r="N38" s="76"/>
      <c r="O38" s="77" t="str">
        <f t="shared" si="5"/>
        <v/>
      </c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</row>
    <row r="39">
      <c r="A39" s="101">
        <f t="shared" si="6"/>
        <v>30</v>
      </c>
      <c r="B39" s="102"/>
      <c r="C39" s="103"/>
      <c r="D39" s="104"/>
      <c r="E39" s="105"/>
      <c r="F39" s="106"/>
      <c r="G39" s="107"/>
      <c r="H39" s="59">
        <f t="shared" si="1"/>
        <v>0</v>
      </c>
      <c r="I39" s="108" t="str">
        <f t="shared" si="2"/>
        <v/>
      </c>
      <c r="J39" s="109"/>
      <c r="K39" s="108" t="str">
        <f t="shared" si="3"/>
        <v/>
      </c>
      <c r="L39" s="110"/>
      <c r="M39" s="111" t="str">
        <f t="shared" si="4"/>
        <v/>
      </c>
      <c r="N39" s="112"/>
      <c r="O39" s="113" t="str">
        <f t="shared" si="5"/>
        <v/>
      </c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</row>
    <row r="40">
      <c r="A40" s="1"/>
      <c r="B40" s="1"/>
      <c r="C40" s="1"/>
      <c r="D40" s="1"/>
      <c r="G40" s="114" t="s">
        <v>45</v>
      </c>
      <c r="H40" s="115">
        <f>SUM(H10:H39)</f>
        <v>129654</v>
      </c>
      <c r="I40" s="116"/>
      <c r="J40" s="117" t="s">
        <v>46</v>
      </c>
      <c r="K40" s="118">
        <f>SUMIF(N10:N39 , "Comprado", H10:H39)</f>
        <v>0</v>
      </c>
      <c r="L40" s="116"/>
    </row>
    <row r="41">
      <c r="A41" s="119"/>
      <c r="G41" s="120"/>
      <c r="H41" s="116"/>
      <c r="I41" s="116"/>
      <c r="J41" s="116"/>
      <c r="K41" s="116"/>
      <c r="L41" s="116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</sheetData>
  <mergeCells count="55">
    <mergeCell ref="E33:F33"/>
    <mergeCell ref="E34:F34"/>
    <mergeCell ref="E35:F35"/>
    <mergeCell ref="E36:F36"/>
    <mergeCell ref="E37:F37"/>
    <mergeCell ref="E38:F38"/>
    <mergeCell ref="E39:F39"/>
    <mergeCell ref="E24:F24"/>
    <mergeCell ref="E25:F25"/>
    <mergeCell ref="E27:F27"/>
    <mergeCell ref="E28:F28"/>
    <mergeCell ref="E29:F29"/>
    <mergeCell ref="E31:F31"/>
    <mergeCell ref="E32:F32"/>
    <mergeCell ref="A2:O2"/>
    <mergeCell ref="A4:B6"/>
    <mergeCell ref="C4:D6"/>
    <mergeCell ref="E4:H4"/>
    <mergeCell ref="I4:O5"/>
    <mergeCell ref="E5:F5"/>
    <mergeCell ref="G5:H5"/>
    <mergeCell ref="I6:O6"/>
    <mergeCell ref="K8:K9"/>
    <mergeCell ref="L8:L9"/>
    <mergeCell ref="M8:M9"/>
    <mergeCell ref="N8:N9"/>
    <mergeCell ref="G7:G9"/>
    <mergeCell ref="H7:H9"/>
    <mergeCell ref="I7:I9"/>
    <mergeCell ref="J7:K7"/>
    <mergeCell ref="L7:M7"/>
    <mergeCell ref="N7:O7"/>
    <mergeCell ref="J8:J9"/>
    <mergeCell ref="O8:O9"/>
    <mergeCell ref="E6:F6"/>
    <mergeCell ref="G6:H6"/>
    <mergeCell ref="A7:A9"/>
    <mergeCell ref="B7:B9"/>
    <mergeCell ref="C7:C9"/>
    <mergeCell ref="D7:D9"/>
    <mergeCell ref="E7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</mergeCells>
  <dataValidations>
    <dataValidation type="list" allowBlank="1" showErrorMessage="1" sqref="N10:N39">
      <formula1>"Presupuestando,Comprado,Entregado"</formula1>
    </dataValidation>
  </dataValidations>
  <hyperlinks>
    <hyperlink r:id="rId1" location="polycard_client=search-nordic&amp;searchVariation=MLA35340704&amp;wid=MLA1985206938&amp;position=2&amp;search_layout=grid&amp;type=product&amp;tracking_id=318fd60e-be99-4b17-ad11-c2049152748b&amp;sid=search" ref="E10"/>
    <hyperlink r:id="rId2" location="polycard_client%3Drecommendations_recoview-selleritems-eshops%26reco_backend%3Dsame-seller-odin%26reco_client%3Drecoview-selleritems-eshops%26reco_item_pos%3D0%26reco_backend_type%3Dlow_level%26reco_id%3D3434c025-d91a-4ada-9bce-7762e86a6e18%26wid%3DMLA1475009017%26sid%3Drecos%26tracking_id%3Df317d5a0-9108-435e-8aea-7e4cc8ae1753%26source%3Deshops%26seller_id%3D135668396%26category_id%3DMLA372999" ref="E11"/>
    <hyperlink r:id="rId3" ref="E12"/>
    <hyperlink r:id="rId4" location="polycard_client=search-nordic&amp;position=21&amp;search_layout=stack&amp;type=item&amp;tracking_id=9de515e2-9723-434d-a2a4-ef3e8fb7edec&amp;wid=MLA1112885052&amp;sid=search" ref="E14"/>
    <hyperlink r:id="rId5" ref="E16"/>
    <hyperlink r:id="rId6" location="polycard_client=search-nordic&amp;searchVariation=MLA10360003&amp;wid=MLA1428273687&amp;position=9&amp;search_layout=stack&amp;type=product&amp;tracking_id=937ab222-8f2d-4fc2-9791-08e29c9e4ecc&amp;sid=search" ref="E17"/>
    <hyperlink r:id="rId7" location="polycard_client=search-nordic&amp;position=14&amp;search_layout=grid&amp;type=item&amp;tracking_id=9d058353-6587-49f3-8be7-6739ac1e6dac&amp;wid=MLA922155869&amp;sid=search" ref="E18"/>
  </hyperlinks>
  <drawing r:id="rId8"/>
</worksheet>
</file>