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837A659-D6CA-45B8-830C-546D7261B0EA}" xr6:coauthVersionLast="47" xr6:coauthVersionMax="47" xr10:uidLastSave="{00000000-0000-0000-0000-000000000000}"/>
  <bookViews>
    <workbookView xWindow="-120" yWindow="-120" windowWidth="24240" windowHeight="13140" xr2:uid="{E42042D1-09C8-44D2-A2F4-A36B58A5B4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5" i="1"/>
  <c r="B15" i="1" s="1"/>
  <c r="D15" i="1"/>
  <c r="E13" i="1"/>
  <c r="D12" i="1"/>
  <c r="C12" i="1" s="1"/>
  <c r="B12" i="1" s="1"/>
  <c r="D11" i="1"/>
  <c r="C11" i="1" s="1"/>
  <c r="B11" i="1" s="1"/>
  <c r="E10" i="1"/>
  <c r="D9" i="1"/>
  <c r="C9" i="1" s="1"/>
  <c r="B9" i="1" s="1"/>
  <c r="D8" i="1"/>
  <c r="C8" i="1" s="1"/>
  <c r="B8" i="1" s="1"/>
  <c r="E7" i="1"/>
  <c r="D5" i="1"/>
  <c r="C5" i="1" s="1"/>
  <c r="B5" i="1" s="1"/>
  <c r="D6" i="1"/>
  <c r="C6" i="1" s="1"/>
  <c r="B6" i="1" s="1"/>
  <c r="E4" i="1"/>
  <c r="D2" i="1"/>
  <c r="C2" i="1" s="1"/>
  <c r="B2" i="1" s="1"/>
  <c r="D3" i="1"/>
  <c r="C3" i="1" s="1"/>
  <c r="B3" i="1" s="1"/>
</calcChain>
</file>

<file path=xl/sharedStrings.xml><?xml version="1.0" encoding="utf-8"?>
<sst xmlns="http://schemas.openxmlformats.org/spreadsheetml/2006/main" count="123" uniqueCount="89">
  <si>
    <t>Beneficios</t>
  </si>
  <si>
    <t>Hosting</t>
  </si>
  <si>
    <t>AMAZON (AWS)</t>
  </si>
  <si>
    <t>DIGITAL OCEAN</t>
  </si>
  <si>
    <t>NAMECHEAP</t>
  </si>
  <si>
    <t>HEROKU</t>
  </si>
  <si>
    <t>Tarifa (hora)</t>
  </si>
  <si>
    <t xml:space="preserve">CPU </t>
  </si>
  <si>
    <t>1GB</t>
  </si>
  <si>
    <t>Rendimiento (RED)</t>
  </si>
  <si>
    <t>Tarifa(semanal)</t>
  </si>
  <si>
    <t>Tarifa (mensual)</t>
  </si>
  <si>
    <t>Tarifa(diaria)</t>
  </si>
  <si>
    <t>Menos de 5 GB</t>
  </si>
  <si>
    <t>Maquina virtual</t>
  </si>
  <si>
    <t>SO</t>
  </si>
  <si>
    <t>Linux</t>
  </si>
  <si>
    <t>Tipo</t>
  </si>
  <si>
    <t>EC2</t>
  </si>
  <si>
    <t>Instancia</t>
  </si>
  <si>
    <t>t2.micro</t>
  </si>
  <si>
    <t>S3</t>
  </si>
  <si>
    <t>Almacenamiento</t>
  </si>
  <si>
    <t>Primeros 50 TB/mes</t>
  </si>
  <si>
    <t>Solo EBS</t>
  </si>
  <si>
    <t>X</t>
  </si>
  <si>
    <t>100 GB de transferencia de datos de salida al mes.
20 000 solicitudes GET.
2000 solicitudes PUT, COPY, POST o LIST.</t>
  </si>
  <si>
    <t>Calculadora de precios</t>
  </si>
  <si>
    <t>https://calculator.aws/#/estimate</t>
  </si>
  <si>
    <t>Instancia estática</t>
  </si>
  <si>
    <t>Empresa</t>
  </si>
  <si>
    <t>Páginas 
estáticas</t>
  </si>
  <si>
    <t>Uso</t>
  </si>
  <si>
    <t>API de FASTAPI (PYTHON)
BASE MYSQL</t>
  </si>
  <si>
    <t>WEB en ANGULAR</t>
  </si>
  <si>
    <t>99,99% disponibilidad.
Facilmente escalable en Machine Learning, espacio, 
cómputo y personalización.</t>
  </si>
  <si>
    <t>512 MB</t>
  </si>
  <si>
    <t>Total</t>
  </si>
  <si>
    <t>Microsoft Azure</t>
  </si>
  <si>
    <t xml:space="preserve">Lightsail </t>
  </si>
  <si>
    <t>x</t>
  </si>
  <si>
    <t>Desventajas</t>
  </si>
  <si>
    <t>Conocimientos intermedios de manejo de sistemas operativos, servidores NGINX, apache,web.</t>
  </si>
  <si>
    <t xml:space="preserve">Medición de peticiones al mes por consulta web, </t>
  </si>
  <si>
    <t>Menos de 1 GB</t>
  </si>
  <si>
    <t>Uso de Dockers.
Costo basado en hora de uso.
Mejores velocidades relación CPU vs Memoria.
Diseñado para empreas pequeñas y medianas.</t>
  </si>
  <si>
    <t>No admite Windows.
Conocimientos intermedios-avanzados de manejo de sistemas operativos, servidores NGINX, apache y web.</t>
  </si>
  <si>
    <t>10 GiB</t>
  </si>
  <si>
    <t>Droplet</t>
  </si>
  <si>
    <t>Database</t>
  </si>
  <si>
    <t>MYSQL</t>
  </si>
  <si>
    <t>BASE MYSQL</t>
  </si>
  <si>
    <t>API de FASTAPI (PYTHON)
WEB en ANGULAR</t>
  </si>
  <si>
    <t>Base de datos pequeña para una escalabildad amplia.</t>
  </si>
  <si>
    <t>No posee personalización ni ambiente gráfico para el manejo de la base de datos.</t>
  </si>
  <si>
    <t>1 GB</t>
  </si>
  <si>
    <t>Servidor
 Linux</t>
  </si>
  <si>
    <t>200 máximos inicios de sesión simultaneos.</t>
  </si>
  <si>
    <t xml:space="preserve">Posee un carga de trabajo baja </t>
  </si>
  <si>
    <t>3 TB</t>
  </si>
  <si>
    <t>Posee alta disponibilidad a las consultas realizadas.
Almacenado en Azure Database fro MYSQL.
Servidor localizado en el este de Estados Unidos.</t>
  </si>
  <si>
    <t>https://azure.microsoft.com/es-es/pricing/tco/calculator/</t>
  </si>
  <si>
    <t>Ejecución bajo contenedores</t>
  </si>
  <si>
    <t>Conocimientos intermedios de manejo de redes y levantamiento de dockers mediante dynos.</t>
  </si>
  <si>
    <t>lightweight</t>
  </si>
  <si>
    <t>Contenedor</t>
  </si>
  <si>
    <t>Contenedor 
Linux</t>
  </si>
  <si>
    <t>SQL Server</t>
  </si>
  <si>
    <t>2GB</t>
  </si>
  <si>
    <t>Memoria(GHZ)</t>
  </si>
  <si>
    <t>60  GB SSD</t>
  </si>
  <si>
    <t>Bajo costo.
Sistema de manejo de backup y mecanismo de recuperación.</t>
  </si>
  <si>
    <t>Manejo mediante kubernets</t>
  </si>
  <si>
    <t>BASE MYSQL Server</t>
  </si>
  <si>
    <t>Excelentes funciones de privacidad y seguridad gratuitas.
Aplicaciones y servicios adicionales gratuitos para la optimización de sitios web.
Acepta el pago con criptomonedas.
Planes de precios competitivos.
Facilidad para actualizar y gestionar varios nombres de dominio a la vez.</t>
  </si>
  <si>
    <t>Utilizamos servidores más rápidos y potentes. Un servidor típico utiliza los últimos procesadores Intel Xeon E5, hasta 128 GB de RAM DDR3 y discos duros rápidos con tecnología SSD.
olocamos menos cuentas por servidor que la de nuestros competidores. La 'sobrepoblación' de los servidores es una técnica común.</t>
  </si>
  <si>
    <t>VPS PULSAR</t>
  </si>
  <si>
    <t>VPS (VIRTUAL MACHINE)</t>
  </si>
  <si>
    <t>UBUNTU</t>
  </si>
  <si>
    <t>Servidor 
Ubuntu</t>
  </si>
  <si>
    <t>40 gb</t>
  </si>
  <si>
    <t>2 gb</t>
  </si>
  <si>
    <t>Domain</t>
  </si>
  <si>
    <t>1 gb</t>
  </si>
  <si>
    <t xml:space="preserve">Conocimientos intermedios de manejo de Sistema operativo ubuntu.
Levantamiento de dominios.
</t>
  </si>
  <si>
    <t>Total:</t>
  </si>
  <si>
    <t>https://www.namecheap.com/hosting/vps/</t>
  </si>
  <si>
    <t>https://www.heroku.com/pricing</t>
  </si>
  <si>
    <t>https://www.digitalocean.com/pricingx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</si>
</sst>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16191F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64" fontId="7" fillId="5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164" fontId="7" fillId="6" borderId="1" xfId="0" applyNumberFormat="1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" fillId="4" borderId="2" xfId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roku.com/pricing" TargetMode="External"/><Relationship Id="rId2" Type="http://schemas.openxmlformats.org/officeDocument/2006/relationships/hyperlink" Target="https://www.namecheap.com/hosting/vps/" TargetMode="External"/><Relationship Id="rId1" Type="http://schemas.openxmlformats.org/officeDocument/2006/relationships/hyperlink" Target="https://azure.microsoft.com/es-es/pricing/tco/calculato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talocean.com/pricing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65CC-46D6-4149-85C5-E327FCB5E903}">
  <dimension ref="A1:Q20"/>
  <sheetViews>
    <sheetView tabSelected="1" zoomScale="55" zoomScaleNormal="55" workbookViewId="0">
      <selection activeCell="A2" sqref="A2:A16"/>
    </sheetView>
  </sheetViews>
  <sheetFormatPr baseColWidth="10" defaultRowHeight="15" x14ac:dyDescent="0.25"/>
  <cols>
    <col min="1" max="1" width="18.28515625" style="1" customWidth="1"/>
    <col min="2" max="2" width="13.42578125" style="5" bestFit="1" customWidth="1"/>
    <col min="3" max="3" width="13.85546875" style="5" bestFit="1" customWidth="1"/>
    <col min="4" max="4" width="16" style="5" bestFit="1" customWidth="1"/>
    <col min="5" max="5" width="16.5703125" style="5" bestFit="1" customWidth="1"/>
    <col min="6" max="6" width="6.5703125" style="1" bestFit="1" customWidth="1"/>
    <col min="7" max="7" width="15.7109375" style="1" bestFit="1" customWidth="1"/>
    <col min="8" max="8" width="19.85546875" style="1" bestFit="1" customWidth="1"/>
    <col min="9" max="9" width="27.7109375" style="1" bestFit="1" customWidth="1"/>
    <col min="10" max="10" width="12.140625" style="1" bestFit="1" customWidth="1"/>
    <col min="11" max="11" width="10.5703125" style="1" bestFit="1" customWidth="1"/>
    <col min="12" max="12" width="14.7109375" style="1" bestFit="1" customWidth="1"/>
    <col min="13" max="13" width="20.7109375" style="1" bestFit="1" customWidth="1"/>
    <col min="14" max="14" width="49.7109375" style="1" bestFit="1" customWidth="1"/>
    <col min="15" max="15" width="52.28515625" style="1" bestFit="1" customWidth="1"/>
    <col min="16" max="16" width="28.42578125" style="1" bestFit="1" customWidth="1"/>
    <col min="17" max="17" width="56.7109375" style="1" bestFit="1" customWidth="1"/>
    <col min="18" max="16384" width="11.42578125" style="1"/>
  </cols>
  <sheetData>
    <row r="1" spans="1:17" x14ac:dyDescent="0.25">
      <c r="A1" s="11" t="s">
        <v>30</v>
      </c>
      <c r="B1" s="12" t="s">
        <v>6</v>
      </c>
      <c r="C1" s="12" t="s">
        <v>12</v>
      </c>
      <c r="D1" s="12" t="s">
        <v>10</v>
      </c>
      <c r="E1" s="12" t="s">
        <v>11</v>
      </c>
      <c r="F1" s="11" t="s">
        <v>7</v>
      </c>
      <c r="G1" s="11" t="s">
        <v>69</v>
      </c>
      <c r="H1" s="11" t="s">
        <v>9</v>
      </c>
      <c r="I1" s="11" t="s">
        <v>1</v>
      </c>
      <c r="J1" s="11" t="s">
        <v>15</v>
      </c>
      <c r="K1" s="11" t="s">
        <v>17</v>
      </c>
      <c r="L1" s="11" t="s">
        <v>19</v>
      </c>
      <c r="M1" s="11" t="s">
        <v>22</v>
      </c>
      <c r="N1" s="11" t="s">
        <v>0</v>
      </c>
      <c r="O1" s="11" t="s">
        <v>41</v>
      </c>
      <c r="P1" s="11" t="s">
        <v>32</v>
      </c>
      <c r="Q1" s="11" t="s">
        <v>27</v>
      </c>
    </row>
    <row r="2" spans="1:17" ht="45" x14ac:dyDescent="0.25">
      <c r="A2" s="36" t="s">
        <v>2</v>
      </c>
      <c r="B2" s="14">
        <f>C2/24</f>
        <v>8.9107142857142871E-2</v>
      </c>
      <c r="C2" s="14">
        <f>D2/7</f>
        <v>2.1385714285714288</v>
      </c>
      <c r="D2" s="14">
        <f>E2/4</f>
        <v>14.97</v>
      </c>
      <c r="E2" s="14">
        <v>59.88</v>
      </c>
      <c r="F2" s="13">
        <v>1</v>
      </c>
      <c r="G2" s="13" t="s">
        <v>8</v>
      </c>
      <c r="H2" s="13" t="s">
        <v>13</v>
      </c>
      <c r="I2" s="13" t="s">
        <v>14</v>
      </c>
      <c r="J2" s="13" t="s">
        <v>16</v>
      </c>
      <c r="K2" s="13" t="s">
        <v>18</v>
      </c>
      <c r="L2" s="15" t="s">
        <v>20</v>
      </c>
      <c r="M2" s="15" t="s">
        <v>24</v>
      </c>
      <c r="N2" s="16" t="s">
        <v>35</v>
      </c>
      <c r="O2" s="16" t="s">
        <v>42</v>
      </c>
      <c r="P2" s="16" t="s">
        <v>33</v>
      </c>
      <c r="Q2" s="37" t="s">
        <v>28</v>
      </c>
    </row>
    <row r="3" spans="1:17" ht="45" x14ac:dyDescent="0.25">
      <c r="A3" s="36"/>
      <c r="B3" s="14">
        <f>C3/24</f>
        <v>3.8690476190476192E-4</v>
      </c>
      <c r="C3" s="14">
        <f>D3/7</f>
        <v>9.285714285714286E-3</v>
      </c>
      <c r="D3" s="14">
        <f>E3/4</f>
        <v>6.5000000000000002E-2</v>
      </c>
      <c r="E3" s="14">
        <v>0.26</v>
      </c>
      <c r="F3" s="13" t="s">
        <v>25</v>
      </c>
      <c r="G3" s="13" t="s">
        <v>40</v>
      </c>
      <c r="H3" s="13" t="s">
        <v>13</v>
      </c>
      <c r="I3" s="13" t="s">
        <v>29</v>
      </c>
      <c r="J3" s="16" t="s">
        <v>31</v>
      </c>
      <c r="K3" s="13" t="s">
        <v>21</v>
      </c>
      <c r="L3" s="15" t="s">
        <v>21</v>
      </c>
      <c r="M3" s="17" t="s">
        <v>23</v>
      </c>
      <c r="N3" s="16" t="s">
        <v>26</v>
      </c>
      <c r="O3" s="16" t="s">
        <v>43</v>
      </c>
      <c r="P3" s="16" t="s">
        <v>34</v>
      </c>
      <c r="Q3" s="37"/>
    </row>
    <row r="4" spans="1:17" x14ac:dyDescent="0.25">
      <c r="A4" s="3"/>
      <c r="B4" s="4"/>
      <c r="C4" s="4"/>
      <c r="D4" s="4" t="s">
        <v>37</v>
      </c>
      <c r="E4" s="4">
        <f>E2+E3</f>
        <v>60.14</v>
      </c>
      <c r="F4" s="3"/>
      <c r="G4" s="3"/>
      <c r="H4" s="3"/>
      <c r="I4" s="3"/>
      <c r="J4" s="7"/>
      <c r="K4" s="3"/>
      <c r="L4" s="8"/>
      <c r="M4" s="9"/>
      <c r="N4" s="7"/>
      <c r="O4" s="7"/>
      <c r="P4" s="7"/>
      <c r="Q4" s="10"/>
    </row>
    <row r="5" spans="1:17" ht="60" x14ac:dyDescent="0.25">
      <c r="A5" s="38" t="s">
        <v>3</v>
      </c>
      <c r="B5" s="19">
        <f>C5/24</f>
        <v>5.9523809523809521E-3</v>
      </c>
      <c r="C5" s="19">
        <f>D5/7</f>
        <v>0.14285714285714285</v>
      </c>
      <c r="D5" s="19">
        <f>E5/4</f>
        <v>1</v>
      </c>
      <c r="E5" s="20">
        <v>4</v>
      </c>
      <c r="F5" s="18">
        <v>1</v>
      </c>
      <c r="G5" s="18" t="s">
        <v>36</v>
      </c>
      <c r="H5" s="20" t="s">
        <v>44</v>
      </c>
      <c r="I5" s="18" t="s">
        <v>14</v>
      </c>
      <c r="J5" s="18" t="s">
        <v>48</v>
      </c>
      <c r="K5" s="18" t="s">
        <v>39</v>
      </c>
      <c r="L5" s="18" t="s">
        <v>40</v>
      </c>
      <c r="M5" s="18" t="s">
        <v>47</v>
      </c>
      <c r="N5" s="21" t="s">
        <v>45</v>
      </c>
      <c r="O5" s="21" t="s">
        <v>46</v>
      </c>
      <c r="P5" s="21" t="s">
        <v>52</v>
      </c>
      <c r="Q5" s="53" t="s">
        <v>88</v>
      </c>
    </row>
    <row r="6" spans="1:17" ht="30" x14ac:dyDescent="0.25">
      <c r="A6" s="38"/>
      <c r="B6" s="19">
        <f>C6/24</f>
        <v>2.2321428571428572E-2</v>
      </c>
      <c r="C6" s="19">
        <f>D6/7</f>
        <v>0.5357142857142857</v>
      </c>
      <c r="D6" s="19">
        <f>E6/4</f>
        <v>3.75</v>
      </c>
      <c r="E6" s="19">
        <v>15</v>
      </c>
      <c r="F6" s="18" t="s">
        <v>40</v>
      </c>
      <c r="G6" s="18" t="s">
        <v>25</v>
      </c>
      <c r="H6" s="20" t="s">
        <v>44</v>
      </c>
      <c r="I6" s="18" t="s">
        <v>49</v>
      </c>
      <c r="J6" s="18" t="s">
        <v>50</v>
      </c>
      <c r="K6" s="18" t="s">
        <v>40</v>
      </c>
      <c r="L6" s="18" t="s">
        <v>49</v>
      </c>
      <c r="M6" s="18" t="s">
        <v>8</v>
      </c>
      <c r="N6" s="21" t="s">
        <v>54</v>
      </c>
      <c r="O6" s="18" t="s">
        <v>53</v>
      </c>
      <c r="P6" s="18" t="s">
        <v>51</v>
      </c>
      <c r="Q6" s="33"/>
    </row>
    <row r="7" spans="1:17" x14ac:dyDescent="0.25">
      <c r="A7" s="3"/>
      <c r="B7" s="4"/>
      <c r="C7" s="4"/>
      <c r="D7" s="4" t="s">
        <v>37</v>
      </c>
      <c r="E7" s="4">
        <f>E6+E5</f>
        <v>19</v>
      </c>
      <c r="F7" s="3"/>
      <c r="G7" s="3"/>
      <c r="I7" s="3"/>
      <c r="J7" s="3"/>
      <c r="K7" s="3"/>
      <c r="L7" s="3"/>
      <c r="M7" s="3"/>
      <c r="N7" s="3"/>
      <c r="O7" s="3"/>
      <c r="P7" s="3"/>
      <c r="Q7" s="3"/>
    </row>
    <row r="8" spans="1:17" ht="30" x14ac:dyDescent="0.25">
      <c r="A8" s="39" t="s">
        <v>38</v>
      </c>
      <c r="B8" s="22">
        <f>C8/24</f>
        <v>8.6056547619047616E-2</v>
      </c>
      <c r="C8" s="22">
        <f>D8/7</f>
        <v>2.0653571428571427</v>
      </c>
      <c r="D8" s="22">
        <f>E8/4</f>
        <v>14.4575</v>
      </c>
      <c r="E8" s="22">
        <v>57.83</v>
      </c>
      <c r="F8" s="23">
        <v>1</v>
      </c>
      <c r="G8" s="23" t="s">
        <v>55</v>
      </c>
      <c r="H8" s="39" t="s">
        <v>55</v>
      </c>
      <c r="I8" s="23" t="s">
        <v>14</v>
      </c>
      <c r="J8" s="23" t="s">
        <v>16</v>
      </c>
      <c r="K8" s="24" t="s">
        <v>56</v>
      </c>
      <c r="L8" s="23" t="s">
        <v>40</v>
      </c>
      <c r="M8" s="39" t="s">
        <v>59</v>
      </c>
      <c r="N8" s="40" t="s">
        <v>60</v>
      </c>
      <c r="O8" s="23" t="s">
        <v>58</v>
      </c>
      <c r="P8" s="24" t="s">
        <v>52</v>
      </c>
      <c r="Q8" s="31" t="s">
        <v>61</v>
      </c>
    </row>
    <row r="9" spans="1:17" ht="30" x14ac:dyDescent="0.25">
      <c r="A9" s="39"/>
      <c r="B9" s="22">
        <f>C9/24</f>
        <v>2.5297619047619044E-2</v>
      </c>
      <c r="C9" s="22">
        <f>D9/7</f>
        <v>0.6071428571428571</v>
      </c>
      <c r="D9" s="22">
        <f>E9/4</f>
        <v>4.25</v>
      </c>
      <c r="E9" s="22">
        <v>17</v>
      </c>
      <c r="F9" s="23">
        <v>1</v>
      </c>
      <c r="G9" s="23" t="s">
        <v>8</v>
      </c>
      <c r="H9" s="39"/>
      <c r="I9" s="23" t="s">
        <v>14</v>
      </c>
      <c r="J9" s="23" t="s">
        <v>50</v>
      </c>
      <c r="K9" s="24" t="s">
        <v>56</v>
      </c>
      <c r="L9" s="23" t="s">
        <v>49</v>
      </c>
      <c r="M9" s="39"/>
      <c r="N9" s="40"/>
      <c r="O9" s="23" t="s">
        <v>57</v>
      </c>
      <c r="P9" s="23" t="s">
        <v>51</v>
      </c>
      <c r="Q9" s="32"/>
    </row>
    <row r="10" spans="1:17" x14ac:dyDescent="0.25">
      <c r="A10" s="3"/>
      <c r="B10" s="4"/>
      <c r="C10" s="4"/>
      <c r="D10" s="4" t="s">
        <v>37</v>
      </c>
      <c r="E10" s="4">
        <f>E9+E8</f>
        <v>74.83</v>
      </c>
      <c r="F10" s="3"/>
      <c r="G10" s="3"/>
      <c r="H10" s="3"/>
      <c r="I10" s="6"/>
      <c r="J10" s="3"/>
      <c r="K10" s="3"/>
      <c r="L10" s="3"/>
      <c r="M10" s="3"/>
      <c r="N10" s="3"/>
      <c r="O10" s="3"/>
      <c r="P10" s="3"/>
      <c r="Q10" s="3"/>
    </row>
    <row r="11" spans="1:17" ht="45" x14ac:dyDescent="0.25">
      <c r="A11" s="34" t="s">
        <v>5</v>
      </c>
      <c r="B11" s="26">
        <f>C11/24</f>
        <v>3.7202380952380952E-2</v>
      </c>
      <c r="C11" s="26">
        <f>D11/7</f>
        <v>0.8928571428571429</v>
      </c>
      <c r="D11" s="26">
        <f>E11/4</f>
        <v>6.25</v>
      </c>
      <c r="E11" s="26">
        <v>25</v>
      </c>
      <c r="F11" s="27">
        <v>1</v>
      </c>
      <c r="G11" s="27" t="s">
        <v>36</v>
      </c>
      <c r="H11" s="27" t="s">
        <v>44</v>
      </c>
      <c r="I11" s="27" t="s">
        <v>65</v>
      </c>
      <c r="J11" s="27" t="s">
        <v>16</v>
      </c>
      <c r="K11" s="25" t="s">
        <v>66</v>
      </c>
      <c r="L11" s="27" t="s">
        <v>64</v>
      </c>
      <c r="M11" s="27" t="s">
        <v>55</v>
      </c>
      <c r="N11" s="27" t="s">
        <v>62</v>
      </c>
      <c r="O11" s="25" t="s">
        <v>63</v>
      </c>
      <c r="P11" s="25" t="s">
        <v>52</v>
      </c>
      <c r="Q11" s="52" t="s">
        <v>87</v>
      </c>
    </row>
    <row r="12" spans="1:17" ht="45" x14ac:dyDescent="0.25">
      <c r="A12" s="35"/>
      <c r="B12" s="26">
        <f>C12/24</f>
        <v>7.4255952380952381E-3</v>
      </c>
      <c r="C12" s="26">
        <f>D12/7</f>
        <v>0.17821428571428571</v>
      </c>
      <c r="D12" s="26">
        <f>E12/4</f>
        <v>1.2475000000000001</v>
      </c>
      <c r="E12" s="26">
        <v>4.99</v>
      </c>
      <c r="F12" s="27">
        <v>2</v>
      </c>
      <c r="G12" s="27" t="s">
        <v>68</v>
      </c>
      <c r="H12" s="27" t="s">
        <v>44</v>
      </c>
      <c r="I12" s="27" t="s">
        <v>49</v>
      </c>
      <c r="J12" s="27" t="s">
        <v>67</v>
      </c>
      <c r="K12" s="27" t="s">
        <v>49</v>
      </c>
      <c r="L12" s="27" t="s">
        <v>40</v>
      </c>
      <c r="M12" s="27" t="s">
        <v>70</v>
      </c>
      <c r="N12" s="25" t="s">
        <v>71</v>
      </c>
      <c r="O12" s="27" t="s">
        <v>72</v>
      </c>
      <c r="P12" s="27" t="s">
        <v>73</v>
      </c>
      <c r="Q12" s="35"/>
    </row>
    <row r="13" spans="1:17" s="30" customFormat="1" x14ac:dyDescent="0.25">
      <c r="A13" s="28"/>
      <c r="B13" s="29"/>
      <c r="C13" s="29"/>
      <c r="D13" s="29"/>
      <c r="E13" s="29">
        <f>E12+E11</f>
        <v>29.990000000000002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25">
      <c r="A14" s="2"/>
      <c r="B14" s="4"/>
      <c r="C14" s="4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0" x14ac:dyDescent="0.25">
      <c r="A15" s="41" t="s">
        <v>4</v>
      </c>
      <c r="B15" s="42">
        <f>C15/24</f>
        <v>3.7797619047619045E-2</v>
      </c>
      <c r="C15" s="42">
        <f>D15/7</f>
        <v>0.90714285714285714</v>
      </c>
      <c r="D15" s="42">
        <f>E15/4</f>
        <v>6.35</v>
      </c>
      <c r="E15" s="43">
        <v>25.4</v>
      </c>
      <c r="F15" s="44">
        <v>1</v>
      </c>
      <c r="G15" s="44" t="s">
        <v>81</v>
      </c>
      <c r="H15" s="44" t="s">
        <v>83</v>
      </c>
      <c r="I15" s="45" t="s">
        <v>77</v>
      </c>
      <c r="J15" s="44" t="s">
        <v>78</v>
      </c>
      <c r="K15" s="46" t="s">
        <v>79</v>
      </c>
      <c r="L15" s="44" t="s">
        <v>76</v>
      </c>
      <c r="M15" s="44" t="s">
        <v>80</v>
      </c>
      <c r="N15" s="47" t="s">
        <v>74</v>
      </c>
      <c r="O15" s="46" t="s">
        <v>84</v>
      </c>
      <c r="P15" s="48" t="s">
        <v>52</v>
      </c>
      <c r="Q15" s="51" t="s">
        <v>86</v>
      </c>
    </row>
    <row r="16" spans="1:17" ht="105" x14ac:dyDescent="0.25">
      <c r="A16" s="41"/>
      <c r="B16" s="42"/>
      <c r="C16" s="42"/>
      <c r="D16" s="42"/>
      <c r="E16" s="43"/>
      <c r="F16" s="44"/>
      <c r="G16" s="44"/>
      <c r="H16" s="44"/>
      <c r="I16" s="45" t="s">
        <v>82</v>
      </c>
      <c r="J16" s="44"/>
      <c r="K16" s="46"/>
      <c r="L16" s="44"/>
      <c r="M16" s="44"/>
      <c r="N16" s="47" t="s">
        <v>75</v>
      </c>
      <c r="O16" s="46"/>
      <c r="P16" s="49" t="s">
        <v>73</v>
      </c>
      <c r="Q16" s="50"/>
    </row>
    <row r="17" spans="1:5" x14ac:dyDescent="0.25">
      <c r="D17" s="5" t="s">
        <v>85</v>
      </c>
      <c r="E17" s="4">
        <f>E15</f>
        <v>25.4</v>
      </c>
    </row>
    <row r="20" spans="1:5" x14ac:dyDescent="0.25">
      <c r="A20" s="3"/>
    </row>
  </sheetData>
  <mergeCells count="25">
    <mergeCell ref="A2:A3"/>
    <mergeCell ref="Q2:Q3"/>
    <mergeCell ref="A5:A6"/>
    <mergeCell ref="M8:M9"/>
    <mergeCell ref="H8:H9"/>
    <mergeCell ref="N8:N9"/>
    <mergeCell ref="A8:A9"/>
    <mergeCell ref="Q8:Q9"/>
    <mergeCell ref="Q5:Q6"/>
    <mergeCell ref="A11:A12"/>
    <mergeCell ref="A15:A16"/>
    <mergeCell ref="G15:G16"/>
    <mergeCell ref="F15:F16"/>
    <mergeCell ref="E15:E16"/>
    <mergeCell ref="D15:D16"/>
    <mergeCell ref="C15:C16"/>
    <mergeCell ref="Q15:Q16"/>
    <mergeCell ref="Q11:Q12"/>
    <mergeCell ref="O15:O16"/>
    <mergeCell ref="B15:B16"/>
    <mergeCell ref="J15:J16"/>
    <mergeCell ref="K15:K16"/>
    <mergeCell ref="L15:L16"/>
    <mergeCell ref="M15:M16"/>
    <mergeCell ref="H15:H16"/>
  </mergeCells>
  <hyperlinks>
    <hyperlink ref="Q8" r:id="rId1" xr:uid="{1152AE9B-D643-47C3-8F53-5D5BF4F115CE}"/>
    <hyperlink ref="Q15" r:id="rId2" xr:uid="{264C8FC8-86D5-4687-B021-4A68C2DEC861}"/>
    <hyperlink ref="Q11" r:id="rId3" xr:uid="{A5F3D394-65CD-4241-9642-67AB0A0D3FA9}"/>
    <hyperlink ref="Q5" r:id="rId4" xr:uid="{BA99268E-CA31-47B6-8CA0-98B35221A87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2023-02-15T19:22:41Z</dcterms:created>
  <dcterms:modified xsi:type="dcterms:W3CDTF">2023-02-16T13:24:52Z</dcterms:modified>
</cp:coreProperties>
</file>