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FYSsbXaTn-_yy-oTQPlCrmhgF-Xhd4Nd\Contabilidad\Comisiones\2023\Febrero\"/>
    </mc:Choice>
  </mc:AlternateContent>
  <xr:revisionPtr revIDLastSave="0" documentId="13_ncr:1_{1599BB25-4757-41C4-9AFE-1614679D93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is. Febrero 23 Ejec." sheetId="4" r:id="rId1"/>
    <sheet name="Descuentos" sheetId="2" r:id="rId2"/>
    <sheet name="Incentivos" sheetId="3" r:id="rId3"/>
  </sheets>
  <externalReferences>
    <externalReference r:id="rId4"/>
  </externalReferences>
  <definedNames>
    <definedName name="Ejecutivo">'Comis. Febrero 23 Ejec.'!$A$1:$CZ$57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E18" i="4"/>
  <c r="E17" i="4"/>
  <c r="E16" i="4"/>
  <c r="E15" i="4"/>
  <c r="E14" i="4"/>
  <c r="E13" i="4"/>
  <c r="E12" i="4"/>
  <c r="E11" i="4"/>
  <c r="E10" i="4"/>
  <c r="D18" i="4"/>
  <c r="D17" i="4"/>
  <c r="D16" i="4"/>
  <c r="D15" i="4"/>
  <c r="D14" i="4"/>
  <c r="D13" i="4"/>
  <c r="D12" i="4"/>
  <c r="D11" i="4"/>
  <c r="D10" i="4"/>
  <c r="F16" i="4" l="1"/>
  <c r="C19" i="4" l="1"/>
  <c r="F18" i="4" l="1"/>
  <c r="F14" i="4"/>
  <c r="F11" i="4"/>
  <c r="F13" i="4"/>
  <c r="F12" i="4"/>
  <c r="F15" i="4"/>
  <c r="F17" i="4"/>
  <c r="F10" i="4"/>
  <c r="G15" i="4" l="1"/>
  <c r="G10" i="4"/>
  <c r="G14" i="4"/>
  <c r="G13" i="4"/>
  <c r="G12" i="4"/>
  <c r="G11" i="4"/>
  <c r="G18" i="4"/>
  <c r="G17" i="4"/>
  <c r="G16" i="4"/>
  <c r="G19" i="4" l="1"/>
  <c r="H18" i="4" l="1"/>
  <c r="H10" i="4"/>
  <c r="H17" i="4"/>
  <c r="H16" i="4"/>
  <c r="H15" i="4"/>
  <c r="H14" i="4"/>
  <c r="H11" i="4"/>
  <c r="H13" i="4"/>
  <c r="H12" i="4"/>
  <c r="H19" i="4" l="1"/>
  <c r="H22" i="4" s="1"/>
</calcChain>
</file>

<file path=xl/sharedStrings.xml><?xml version="1.0" encoding="utf-8"?>
<sst xmlns="http://schemas.openxmlformats.org/spreadsheetml/2006/main" count="66" uniqueCount="57">
  <si>
    <t>VARIABLES</t>
  </si>
  <si>
    <t>%PESO</t>
  </si>
  <si>
    <t>META</t>
  </si>
  <si>
    <t>REAL</t>
  </si>
  <si>
    <t>% CUMPLIM.</t>
  </si>
  <si>
    <t>CUMPL. PONDERADO</t>
  </si>
  <si>
    <t>TOTAL COMIS.</t>
  </si>
  <si>
    <t>ALTAS DOMICILIADAS</t>
  </si>
  <si>
    <t>TRANSFERENCIAS DOMICILIADAS</t>
  </si>
  <si>
    <t>TOTAL Q POSPAGO</t>
  </si>
  <si>
    <t>ARPU</t>
  </si>
  <si>
    <t>RETENCIONES</t>
  </si>
  <si>
    <t>PREPAGO</t>
  </si>
  <si>
    <t>SUBTOTAL</t>
  </si>
  <si>
    <t xml:space="preserve"> (-) DESCUENTOS</t>
  </si>
  <si>
    <t>TOTAL COMISIÓN A RECIBIR</t>
  </si>
  <si>
    <t>Consideraciones:</t>
  </si>
  <si>
    <t>*Para comisionar deben cumplir mínimo al 80% del total de las variables</t>
  </si>
  <si>
    <t>*Para acceder al sobrecumplimiento de alguna de las variables debe haber cumplido al 100% en Q Total Pospago y mínimo al 80% en el resto variables</t>
  </si>
  <si>
    <t>VARIABLE COMISIONAL</t>
  </si>
  <si>
    <t>Tipo de Transacción</t>
  </si>
  <si>
    <t>Línea de Negocio</t>
  </si>
  <si>
    <t>Celular</t>
  </si>
  <si>
    <t>Código de Cliente</t>
  </si>
  <si>
    <t>Plan</t>
  </si>
  <si>
    <t>Código de Vendedor</t>
  </si>
  <si>
    <t>Observación</t>
  </si>
  <si>
    <t>Cliente</t>
  </si>
  <si>
    <t>Fecha Alta</t>
  </si>
  <si>
    <t>Tipo de Alta</t>
  </si>
  <si>
    <t>Canal Interno</t>
  </si>
  <si>
    <t>OBSERVACIONES</t>
  </si>
  <si>
    <t>Codigo de Cliente</t>
  </si>
  <si>
    <t>Codigo Vendedor</t>
  </si>
  <si>
    <t>Observacion</t>
  </si>
  <si>
    <t>Fecha Activacion</t>
  </si>
  <si>
    <t>Fecha Terminacion</t>
  </si>
  <si>
    <t>Dias desde Alta hasta la Baja</t>
  </si>
  <si>
    <t>EJECUTIVO</t>
  </si>
  <si>
    <t>TIENDA</t>
  </si>
  <si>
    <t>EJECUTIVO DE VENTAS Y ATENCIÓN</t>
  </si>
  <si>
    <t>Fecha Ticket</t>
  </si>
  <si>
    <t>Vendedor</t>
  </si>
  <si>
    <t>Bono</t>
  </si>
  <si>
    <t>VALOR</t>
  </si>
  <si>
    <t>MES</t>
  </si>
  <si>
    <t>*Se descuenta el 10% de NPS al total de comisiones por no llegar al 35% de la meta</t>
  </si>
  <si>
    <t>UPSELL + MPLAY + FUTBOL + PAQ.ILIM + SOS</t>
  </si>
  <si>
    <t xml:space="preserve">NPS </t>
  </si>
  <si>
    <t>TIENDA AMERICA</t>
  </si>
  <si>
    <t>IMPEDIMENTOS DE PAGO PRE-LIQ.OCTUBRE 21</t>
  </si>
  <si>
    <t>CHARGE BACK LIQ. SEPTIEMBRE 21</t>
  </si>
  <si>
    <t>MALA ATENCIÓN VENTA</t>
  </si>
  <si>
    <t xml:space="preserve">TERMINALES + UPSS+ </t>
  </si>
  <si>
    <t>LIQUIDACION COMISIONES MES FEBRERO 2023</t>
  </si>
  <si>
    <t>*Descuentos incluye: 
    -Impedimentos de Pago de la Reliq. Oct-22 y de la Preliq Ene-23
     -Charge back de la Liq. Ene-23 de los meses Ago-22, Sep-22, Oct-22, Nov-22 y Dic22</t>
  </si>
  <si>
    <t>RODRIGUEZ QUITO JESSICA 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</si>
</sst>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rgb="FF003245"/>
      <name val="Calibri"/>
      <family val="2"/>
      <scheme val="minor"/>
    </font>
    <font>
      <sz val="9"/>
      <color rgb="FF00324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6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003245"/>
      </left>
      <right style="hair">
        <color rgb="FF003245"/>
      </right>
      <top style="hair">
        <color rgb="FF003245"/>
      </top>
      <bottom style="hair">
        <color rgb="FF003245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4" fontId="4" fillId="0" borderId="5" xfId="1" applyFont="1" applyBorder="1"/>
    <xf numFmtId="9" fontId="6" fillId="0" borderId="7" xfId="0" applyNumberFormat="1" applyFont="1" applyBorder="1" applyAlignment="1">
      <alignment horizontal="center"/>
    </xf>
    <xf numFmtId="0" fontId="6" fillId="0" borderId="7" xfId="0" applyFont="1" applyBorder="1"/>
    <xf numFmtId="10" fontId="6" fillId="0" borderId="7" xfId="0" applyNumberFormat="1" applyFont="1" applyBorder="1" applyAlignment="1">
      <alignment horizontal="center"/>
    </xf>
    <xf numFmtId="44" fontId="6" fillId="0" borderId="8" xfId="0" applyNumberFormat="1" applyFont="1" applyBorder="1"/>
    <xf numFmtId="0" fontId="6" fillId="0" borderId="4" xfId="0" applyFont="1" applyBorder="1"/>
    <xf numFmtId="44" fontId="6" fillId="3" borderId="11" xfId="0" applyNumberFormat="1" applyFont="1" applyFill="1" applyBorder="1"/>
    <xf numFmtId="0" fontId="8" fillId="4" borderId="12" xfId="0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15" fontId="8" fillId="4" borderId="12" xfId="0" applyNumberFormat="1" applyFont="1" applyFill="1" applyBorder="1" applyAlignment="1">
      <alignment horizontal="center" vertical="center" wrapText="1"/>
    </xf>
    <xf numFmtId="0" fontId="9" fillId="0" borderId="0" xfId="0" applyFont="1"/>
    <xf numFmtId="14" fontId="2" fillId="0" borderId="0" xfId="0" applyNumberFormat="1" applyFont="1"/>
    <xf numFmtId="14" fontId="0" fillId="0" borderId="0" xfId="0" applyNumberFormat="1"/>
    <xf numFmtId="10" fontId="6" fillId="5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6" fillId="0" borderId="10" xfId="0" applyFont="1" applyBorder="1" applyAlignment="1">
      <alignment vertical="top"/>
    </xf>
    <xf numFmtId="44" fontId="6" fillId="0" borderId="10" xfId="1" applyFont="1" applyBorder="1" applyAlignment="1">
      <alignment vertical="top"/>
    </xf>
    <xf numFmtId="44" fontId="6" fillId="0" borderId="11" xfId="1" applyFont="1" applyBorder="1" applyAlignment="1">
      <alignment vertical="top"/>
    </xf>
    <xf numFmtId="0" fontId="4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6" xfId="0" applyFont="1" applyBorder="1"/>
    <xf numFmtId="0" fontId="6" fillId="3" borderId="9" xfId="0" applyFont="1" applyFill="1" applyBorder="1"/>
    <xf numFmtId="9" fontId="6" fillId="3" borderId="10" xfId="0" applyNumberFormat="1" applyFont="1" applyFill="1" applyBorder="1" applyAlignment="1">
      <alignment horizontal="center"/>
    </xf>
    <xf numFmtId="0" fontId="6" fillId="3" borderId="10" xfId="0" applyFont="1" applyFill="1" applyBorder="1"/>
    <xf numFmtId="10" fontId="6" fillId="3" borderId="10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4" fillId="0" borderId="4" xfId="0" applyFont="1" applyBorder="1" applyAlignment="1">
      <alignment horizontal="left" vertical="top" wrapText="1"/>
    </xf>
    <xf numFmtId="49" fontId="8" fillId="6" borderId="12" xfId="0" applyNumberFormat="1" applyFont="1" applyFill="1" applyBorder="1" applyAlignment="1">
      <alignment horizontal="center" vertical="center" wrapText="1"/>
    </xf>
    <xf numFmtId="9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49" fontId="9" fillId="0" borderId="0" xfId="0" applyNumberFormat="1" applyFont="1"/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vertical="top" wrapText="1"/>
    </xf>
    <xf numFmtId="44" fontId="0" fillId="0" borderId="0" xfId="1" applyFont="1"/>
    <xf numFmtId="17" fontId="0" fillId="0" borderId="0" xfId="0" applyNumberFormat="1"/>
    <xf numFmtId="15" fontId="9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4" fillId="0" borderId="4" xfId="0" applyFont="1" applyBorder="1"/>
    <xf numFmtId="10" fontId="4" fillId="0" borderId="0" xfId="0" applyNumberFormat="1" applyFont="1" applyAlignment="1">
      <alignment horizontal="center"/>
    </xf>
    <xf numFmtId="44" fontId="4" fillId="0" borderId="5" xfId="1" applyFont="1" applyFill="1" applyBorder="1"/>
    <xf numFmtId="44" fontId="4" fillId="0" borderId="0" xfId="1" applyFont="1" applyFill="1"/>
    <xf numFmtId="9" fontId="4" fillId="0" borderId="0" xfId="2" applyFont="1" applyFill="1"/>
    <xf numFmtId="14" fontId="9" fillId="0" borderId="0" xfId="0" applyNumberFormat="1" applyFont="1"/>
    <xf numFmtId="44" fontId="6" fillId="0" borderId="13" xfId="0" applyNumberFormat="1" applyFont="1" applyBorder="1"/>
    <xf numFmtId="0" fontId="4" fillId="0" borderId="0" xfId="0" applyFont="1" applyAlignment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0" fillId="0" borderId="0" xfId="0" applyAlignment="1">
      <alignment horizontal="left" indent="1"/>
    </xf>
    <xf numFmtId="1" fontId="4" fillId="0" borderId="0" xfId="0" applyNumberFormat="1" applyFont="1" applyAlignment="1">
      <alignment horizontal="center" vertical="center"/>
    </xf>
    <xf numFmtId="44" fontId="6" fillId="0" borderId="5" xfId="0" applyNumberFormat="1" applyFont="1" applyBorder="1"/>
    <xf numFmtId="165" fontId="6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</cellXfs>
  <cellStyles count="8">
    <cellStyle name="Moneda" xfId="1" builtinId="4"/>
    <cellStyle name="Moneda 2" xfId="5" xr:uid="{00000000-0005-0000-0000-000001000000}"/>
    <cellStyle name="Moneda 2 2" xfId="3" xr:uid="{00000000-0005-0000-0000-000002000000}"/>
    <cellStyle name="Moneda 3" xfId="4" xr:uid="{00000000-0005-0000-0000-000003000000}"/>
    <cellStyle name="Moneda 3 2" xfId="6" xr:uid="{00000000-0005-0000-0000-000004000000}"/>
    <cellStyle name="Moneda 4" xfId="7" xr:uid="{00000000-0005-0000-0000-000005000000}"/>
    <cellStyle name="Normal" xfId="0" builtinId="0"/>
    <cellStyle name="Porcentaje" xfId="2" builtinId="5"/>
  </cellStyles>
  <dxfs count="2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438151</xdr:colOff>
      <xdr:row>0</xdr:row>
      <xdr:rowOff>6350</xdr:rowOff>
    </xdr:from>
    <xdr:to>
      <xdr:col>1</xdr:col>
      <xdr:colOff>2459991</xdr:colOff>
      <xdr:row>1</xdr:row>
      <xdr:rowOff>212701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0C7254-1DD1-38ED-26A0-87C70FC93E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24" b="31635"/>
        <a:stretch/>
      </xdr:blipFill>
      <xdr:spPr>
        <a:xfrm>
          <a:off x="438151" y="6350"/>
          <a:ext cx="2466340" cy="4762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FYSsbXaTn-_yy-oTQPlCrmhgF-Xhd4Nd\Contabilidad\Comisiones\2023\Febrero\Comisiones%20Enero.xlsx" TargetMode="External"/><Relationship Id="rId1" Type="http://schemas.openxmlformats.org/officeDocument/2006/relationships/externalLinkPath" Target="Comisiones%20En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ecialistas y Jefes"/>
      <sheetName val="Ejecutivo Movistar"/>
      <sheetName val="Especialistas y Jefes (2)"/>
    </sheetNames>
    <sheetDataSet>
      <sheetData sheetId="0"/>
      <sheetData sheetId="1">
        <row r="10">
          <cell r="A10" t="str">
            <v>ESPINOZA MARTINES LAURA XIOMARA</v>
          </cell>
          <cell r="B10">
            <v>19.200000000000003</v>
          </cell>
          <cell r="C10">
            <v>5</v>
          </cell>
          <cell r="D10">
            <v>0</v>
          </cell>
          <cell r="E10">
            <v>5</v>
          </cell>
          <cell r="F10">
            <v>0.26041666666666663</v>
          </cell>
          <cell r="G10">
            <v>19.200000000000003</v>
          </cell>
          <cell r="H10">
            <v>10</v>
          </cell>
          <cell r="I10">
            <v>0</v>
          </cell>
          <cell r="J10">
            <v>10</v>
          </cell>
          <cell r="K10">
            <v>0.52083333333333326</v>
          </cell>
          <cell r="L10">
            <v>48</v>
          </cell>
          <cell r="M10">
            <v>36</v>
          </cell>
          <cell r="N10">
            <v>0</v>
          </cell>
          <cell r="O10">
            <v>36</v>
          </cell>
          <cell r="P10">
            <v>0.75</v>
          </cell>
          <cell r="Q10">
            <v>15.5</v>
          </cell>
          <cell r="R10">
            <v>13.485555555555555</v>
          </cell>
          <cell r="S10">
            <v>0.87003584229390674</v>
          </cell>
          <cell r="T10">
            <v>3906.0906515580732</v>
          </cell>
          <cell r="U10">
            <v>4384.8214200000002</v>
          </cell>
          <cell r="V10">
            <v>4384.8214200000002</v>
          </cell>
          <cell r="W10">
            <v>1.1225600763389783</v>
          </cell>
          <cell r="X10">
            <v>1562.4362606232294</v>
          </cell>
          <cell r="Y10">
            <v>4384.8214200000002</v>
          </cell>
          <cell r="Z10">
            <v>4384.8214200000002</v>
          </cell>
          <cell r="AA10">
            <v>2.8064001908474459</v>
          </cell>
          <cell r="AB10">
            <v>546.8526912181303</v>
          </cell>
          <cell r="AC10">
            <v>225</v>
          </cell>
          <cell r="AD10">
            <v>225</v>
          </cell>
          <cell r="AE10">
            <v>0.4114453556017178</v>
          </cell>
          <cell r="AF10">
            <v>2</v>
          </cell>
          <cell r="AG10">
            <v>0</v>
          </cell>
          <cell r="AH10">
            <v>3916.0706515580732</v>
          </cell>
          <cell r="AI10">
            <v>4384.8214200000002</v>
          </cell>
          <cell r="AJ10">
            <v>1.1196992623857351</v>
          </cell>
          <cell r="AK10">
            <v>79.508691249907798</v>
          </cell>
          <cell r="AL10">
            <v>127.83999999999999</v>
          </cell>
          <cell r="AM10">
            <v>127.83999999999999</v>
          </cell>
          <cell r="AN10">
            <v>1.6078745353533692</v>
          </cell>
          <cell r="AO10">
            <v>5</v>
          </cell>
          <cell r="AP10">
            <v>1</v>
          </cell>
          <cell r="AQ10">
            <v>1</v>
          </cell>
          <cell r="AR10">
            <v>0.2</v>
          </cell>
          <cell r="AS10">
            <v>1</v>
          </cell>
          <cell r="AT10">
            <v>0</v>
          </cell>
          <cell r="AU10">
            <v>0.99999999999999989</v>
          </cell>
          <cell r="AV10">
            <v>0</v>
          </cell>
          <cell r="AW10">
            <v>1</v>
          </cell>
          <cell r="AX10">
            <v>0</v>
          </cell>
          <cell r="AY10">
            <v>118.28869124990779</v>
          </cell>
          <cell r="AZ10">
            <v>130.83999999999997</v>
          </cell>
          <cell r="BA10">
            <v>130.83999999999997</v>
          </cell>
          <cell r="BB10">
            <v>1.1061074276625067</v>
          </cell>
          <cell r="BC10">
            <v>0.78</v>
          </cell>
          <cell r="BD10">
            <v>2</v>
          </cell>
          <cell r="BE10">
            <v>2</v>
          </cell>
          <cell r="BF10">
            <v>1</v>
          </cell>
          <cell r="BG10">
            <v>1.2820512820512819</v>
          </cell>
          <cell r="BH10">
            <v>14</v>
          </cell>
          <cell r="BI10">
            <v>18</v>
          </cell>
          <cell r="BJ10">
            <v>18</v>
          </cell>
          <cell r="BK10">
            <v>1.2857142857142858</v>
          </cell>
          <cell r="BL10">
            <v>0.8</v>
          </cell>
          <cell r="BM10">
            <v>105</v>
          </cell>
          <cell r="BN10">
            <v>98</v>
          </cell>
          <cell r="BO10">
            <v>0.93333333333333335</v>
          </cell>
          <cell r="BP10">
            <v>1.1666666666666665</v>
          </cell>
          <cell r="BQ10">
            <v>0.80314941756272407</v>
          </cell>
          <cell r="BS10">
            <v>36</v>
          </cell>
          <cell r="BT10">
            <v>17</v>
          </cell>
          <cell r="BU10">
            <v>0.47222222222222221</v>
          </cell>
          <cell r="BV10">
            <v>4</v>
          </cell>
          <cell r="BW10">
            <v>4.25</v>
          </cell>
          <cell r="BX10">
            <v>0</v>
          </cell>
          <cell r="BY10">
            <v>0</v>
          </cell>
          <cell r="BZ10">
            <v>4</v>
          </cell>
          <cell r="CA10">
            <v>0</v>
          </cell>
          <cell r="CC10" t="str">
            <v/>
          </cell>
          <cell r="CD10" t="str">
            <v/>
          </cell>
          <cell r="CF10">
            <v>1</v>
          </cell>
          <cell r="CG10">
            <v>4</v>
          </cell>
          <cell r="CH10">
            <v>3</v>
          </cell>
          <cell r="CI10">
            <v>2</v>
          </cell>
          <cell r="CJ10">
            <v>1</v>
          </cell>
          <cell r="CK10">
            <v>11</v>
          </cell>
          <cell r="CM10">
            <v>200.787354390681</v>
          </cell>
          <cell r="CO10">
            <v>-22</v>
          </cell>
        </row>
        <row r="11">
          <cell r="A11" t="str">
            <v>CRUZ MONTUFAR KATHERINE ALEJANDRA</v>
          </cell>
          <cell r="B11">
            <v>25.200000000000003</v>
          </cell>
          <cell r="C11">
            <v>5</v>
          </cell>
          <cell r="D11">
            <v>0</v>
          </cell>
          <cell r="E11">
            <v>5</v>
          </cell>
          <cell r="F11">
            <v>0.1984126984126984</v>
          </cell>
          <cell r="G11">
            <v>25.200000000000003</v>
          </cell>
          <cell r="H11">
            <v>21</v>
          </cell>
          <cell r="I11">
            <v>0</v>
          </cell>
          <cell r="J11">
            <v>21</v>
          </cell>
          <cell r="K11">
            <v>0.83333333333333326</v>
          </cell>
          <cell r="L11">
            <v>63</v>
          </cell>
          <cell r="M11">
            <v>56</v>
          </cell>
          <cell r="N11">
            <v>0</v>
          </cell>
          <cell r="O11">
            <v>56</v>
          </cell>
          <cell r="P11">
            <v>0.88888888888888884</v>
          </cell>
          <cell r="Q11">
            <v>15.5</v>
          </cell>
          <cell r="R11">
            <v>14.198035714285711</v>
          </cell>
          <cell r="S11">
            <v>0.9160023041474652</v>
          </cell>
          <cell r="T11">
            <v>5094.9008498583562</v>
          </cell>
          <cell r="U11">
            <v>5461.6071599999996</v>
          </cell>
          <cell r="V11">
            <v>5461.6071599999996</v>
          </cell>
          <cell r="W11">
            <v>1.071975161234362</v>
          </cell>
          <cell r="X11">
            <v>2037.9603399433427</v>
          </cell>
          <cell r="Y11">
            <v>5461.6071599999996</v>
          </cell>
          <cell r="Z11">
            <v>5461.6071599999996</v>
          </cell>
          <cell r="AA11">
            <v>2.679937903085905</v>
          </cell>
          <cell r="AB11">
            <v>713.28611898016993</v>
          </cell>
          <cell r="AC11">
            <v>125</v>
          </cell>
          <cell r="AD11">
            <v>125</v>
          </cell>
          <cell r="AE11">
            <v>0.17524524405258352</v>
          </cell>
          <cell r="AF11">
            <v>2</v>
          </cell>
          <cell r="AG11">
            <v>0</v>
          </cell>
          <cell r="AH11">
            <v>5104.8808498583558</v>
          </cell>
          <cell r="AI11">
            <v>5461.6071599999996</v>
          </cell>
          <cell r="AJ11">
            <v>1.0698794586266478</v>
          </cell>
          <cell r="AK11">
            <v>103.70698858683625</v>
          </cell>
          <cell r="AL11">
            <v>157.99</v>
          </cell>
          <cell r="AM11">
            <v>157.99</v>
          </cell>
          <cell r="AN11">
            <v>1.5234267444542693</v>
          </cell>
          <cell r="AO11">
            <v>5</v>
          </cell>
          <cell r="AP11">
            <v>3</v>
          </cell>
          <cell r="AQ11">
            <v>3</v>
          </cell>
          <cell r="AR11">
            <v>0.6</v>
          </cell>
          <cell r="AS11">
            <v>1</v>
          </cell>
          <cell r="AT11">
            <v>0</v>
          </cell>
          <cell r="AU11">
            <v>0.99999999999999989</v>
          </cell>
          <cell r="AV11">
            <v>0</v>
          </cell>
          <cell r="AW11">
            <v>1</v>
          </cell>
          <cell r="AX11">
            <v>0</v>
          </cell>
          <cell r="AY11">
            <v>142.48698858683622</v>
          </cell>
          <cell r="AZ11">
            <v>166.99</v>
          </cell>
          <cell r="BA11">
            <v>166.99</v>
          </cell>
          <cell r="BB11">
            <v>1.171966659245036</v>
          </cell>
          <cell r="BC11">
            <v>0.78</v>
          </cell>
          <cell r="BD11">
            <v>6</v>
          </cell>
          <cell r="BE11">
            <v>6</v>
          </cell>
          <cell r="BF11">
            <v>1</v>
          </cell>
          <cell r="BG11">
            <v>1.2820512820512819</v>
          </cell>
          <cell r="BH11">
            <v>18</v>
          </cell>
          <cell r="BI11">
            <v>21</v>
          </cell>
          <cell r="BJ11">
            <v>21</v>
          </cell>
          <cell r="BK11">
            <v>1.1666666666666667</v>
          </cell>
          <cell r="BL11">
            <v>0.8</v>
          </cell>
          <cell r="BM11">
            <v>105</v>
          </cell>
          <cell r="BN11">
            <v>98</v>
          </cell>
          <cell r="BO11">
            <v>0.93333333333333335</v>
          </cell>
          <cell r="BP11">
            <v>1.1666666666666665</v>
          </cell>
          <cell r="BQ11">
            <v>0.8435843573988735</v>
          </cell>
          <cell r="BS11">
            <v>56</v>
          </cell>
          <cell r="BT11">
            <v>22</v>
          </cell>
          <cell r="BU11">
            <v>0.39285714285714285</v>
          </cell>
          <cell r="BV11">
            <v>6</v>
          </cell>
          <cell r="BW11">
            <v>3.6666666666666665</v>
          </cell>
          <cell r="BX11">
            <v>2</v>
          </cell>
          <cell r="BY11">
            <v>3.5714285714285712E-2</v>
          </cell>
          <cell r="BZ11">
            <v>6</v>
          </cell>
          <cell r="CA11">
            <v>0.33333333333333331</v>
          </cell>
          <cell r="CC11" t="str">
            <v/>
          </cell>
          <cell r="CD11">
            <v>1</v>
          </cell>
          <cell r="CF11">
            <v>1</v>
          </cell>
          <cell r="CG11">
            <v>1</v>
          </cell>
          <cell r="CH11">
            <v>3</v>
          </cell>
          <cell r="CI11">
            <v>3</v>
          </cell>
          <cell r="CJ11">
            <v>2</v>
          </cell>
          <cell r="CK11">
            <v>11</v>
          </cell>
          <cell r="CM11">
            <v>210.89608934971838</v>
          </cell>
          <cell r="CO11">
            <v>-22</v>
          </cell>
          <cell r="CP11">
            <v>-29.4</v>
          </cell>
        </row>
        <row r="12">
          <cell r="A12" t="str">
            <v>VARGAS REYES LUIS EDUARDO</v>
          </cell>
          <cell r="B12">
            <v>25.200000000000003</v>
          </cell>
          <cell r="C12">
            <v>17</v>
          </cell>
          <cell r="D12">
            <v>0</v>
          </cell>
          <cell r="E12">
            <v>17</v>
          </cell>
          <cell r="F12">
            <v>0.67460317460317454</v>
          </cell>
          <cell r="G12">
            <v>25.200000000000003</v>
          </cell>
          <cell r="H12">
            <v>7</v>
          </cell>
          <cell r="I12">
            <v>0</v>
          </cell>
          <cell r="J12">
            <v>7</v>
          </cell>
          <cell r="K12">
            <v>0.27777777777777773</v>
          </cell>
          <cell r="L12">
            <v>63</v>
          </cell>
          <cell r="M12">
            <v>72</v>
          </cell>
          <cell r="N12">
            <v>1</v>
          </cell>
          <cell r="O12">
            <v>71</v>
          </cell>
          <cell r="P12">
            <v>1.126984126984127</v>
          </cell>
          <cell r="Q12">
            <v>15.5</v>
          </cell>
          <cell r="R12">
            <v>16.080555555555552</v>
          </cell>
          <cell r="S12">
            <v>1.0374551971326162</v>
          </cell>
          <cell r="T12">
            <v>5094.9008498583562</v>
          </cell>
          <cell r="U12">
            <v>4098.2143000000005</v>
          </cell>
          <cell r="V12">
            <v>4098.2143000000005</v>
          </cell>
          <cell r="W12">
            <v>0.80437567300528245</v>
          </cell>
          <cell r="X12">
            <v>2037.9603399433427</v>
          </cell>
          <cell r="Y12">
            <v>3861.6071599999996</v>
          </cell>
          <cell r="Z12">
            <v>3861.60716</v>
          </cell>
          <cell r="AA12">
            <v>1.894839209730331</v>
          </cell>
          <cell r="AB12">
            <v>713.28611898016993</v>
          </cell>
          <cell r="AC12">
            <v>254.46429000000001</v>
          </cell>
          <cell r="AD12">
            <v>254.46429000000001</v>
          </cell>
          <cell r="AE12">
            <v>0.35674925282973907</v>
          </cell>
          <cell r="AF12">
            <v>2</v>
          </cell>
          <cell r="AG12">
            <v>0</v>
          </cell>
          <cell r="AH12">
            <v>5104.8808498583558</v>
          </cell>
          <cell r="AI12">
            <v>4098.2143000000005</v>
          </cell>
          <cell r="AJ12">
            <v>0.80280312519218011</v>
          </cell>
          <cell r="AK12">
            <v>103.70698858683625</v>
          </cell>
          <cell r="AL12">
            <v>157.44</v>
          </cell>
          <cell r="AM12">
            <v>157.44</v>
          </cell>
          <cell r="AN12">
            <v>1.5181233410144954</v>
          </cell>
          <cell r="AO12">
            <v>5</v>
          </cell>
          <cell r="AP12">
            <v>1</v>
          </cell>
          <cell r="AQ12">
            <v>1</v>
          </cell>
          <cell r="AR12">
            <v>0.2</v>
          </cell>
          <cell r="AS12">
            <v>1</v>
          </cell>
          <cell r="AT12">
            <v>0</v>
          </cell>
          <cell r="AU12">
            <v>0.99999999999999989</v>
          </cell>
          <cell r="AV12">
            <v>0</v>
          </cell>
          <cell r="AW12">
            <v>1</v>
          </cell>
          <cell r="AX12">
            <v>0</v>
          </cell>
          <cell r="AY12">
            <v>142.48698858683622</v>
          </cell>
          <cell r="AZ12">
            <v>160.44</v>
          </cell>
          <cell r="BA12">
            <v>160.44</v>
          </cell>
          <cell r="BB12">
            <v>1.125997549609399</v>
          </cell>
          <cell r="BC12">
            <v>0.78</v>
          </cell>
          <cell r="BD12">
            <v>2</v>
          </cell>
          <cell r="BE12">
            <v>2</v>
          </cell>
          <cell r="BF12">
            <v>1</v>
          </cell>
          <cell r="BG12">
            <v>1.2820512820512819</v>
          </cell>
          <cell r="BH12">
            <v>18</v>
          </cell>
          <cell r="BI12">
            <v>20</v>
          </cell>
          <cell r="BJ12">
            <v>20</v>
          </cell>
          <cell r="BK12">
            <v>1.1111111111111112</v>
          </cell>
          <cell r="BL12">
            <v>0.8</v>
          </cell>
          <cell r="BM12">
            <v>105</v>
          </cell>
          <cell r="BN12">
            <v>98</v>
          </cell>
          <cell r="BO12">
            <v>0.93333333333333335</v>
          </cell>
          <cell r="BP12">
            <v>1.1666666666666665</v>
          </cell>
          <cell r="BQ12">
            <v>0.83952887900668993</v>
          </cell>
          <cell r="BS12">
            <v>72</v>
          </cell>
          <cell r="BT12">
            <v>20</v>
          </cell>
          <cell r="BU12">
            <v>0.27777777777777779</v>
          </cell>
          <cell r="BV12">
            <v>6</v>
          </cell>
          <cell r="BW12">
            <v>3.3333333333333335</v>
          </cell>
          <cell r="BX12">
            <v>10</v>
          </cell>
          <cell r="BY12">
            <v>0.1388888888888889</v>
          </cell>
          <cell r="BZ12">
            <v>6</v>
          </cell>
          <cell r="CA12">
            <v>1.6666666666666667</v>
          </cell>
          <cell r="CC12">
            <v>2</v>
          </cell>
          <cell r="CD12">
            <v>1</v>
          </cell>
          <cell r="CF12">
            <v>1</v>
          </cell>
          <cell r="CG12">
            <v>3</v>
          </cell>
          <cell r="CH12">
            <v>1</v>
          </cell>
          <cell r="CI12">
            <v>4</v>
          </cell>
          <cell r="CJ12">
            <v>1</v>
          </cell>
          <cell r="CK12">
            <v>13</v>
          </cell>
          <cell r="CM12">
            <v>209.88221975167249</v>
          </cell>
          <cell r="CO12">
            <v>-26</v>
          </cell>
        </row>
        <row r="13">
          <cell r="A13" t="str">
            <v>AMBULUDI ROLDAN GIANELLA GRIMANEZA</v>
          </cell>
          <cell r="B13">
            <v>25.200000000000003</v>
          </cell>
          <cell r="C13">
            <v>9</v>
          </cell>
          <cell r="D13">
            <v>0</v>
          </cell>
          <cell r="E13">
            <v>9</v>
          </cell>
          <cell r="F13">
            <v>0.3571428571428571</v>
          </cell>
          <cell r="G13">
            <v>25.200000000000003</v>
          </cell>
          <cell r="H13">
            <v>27</v>
          </cell>
          <cell r="I13">
            <v>0</v>
          </cell>
          <cell r="J13">
            <v>27</v>
          </cell>
          <cell r="K13">
            <v>1.0714285714285714</v>
          </cell>
          <cell r="L13">
            <v>63</v>
          </cell>
          <cell r="M13">
            <v>39</v>
          </cell>
          <cell r="N13">
            <v>0</v>
          </cell>
          <cell r="O13">
            <v>39</v>
          </cell>
          <cell r="P13">
            <v>0.61904761904761907</v>
          </cell>
          <cell r="Q13">
            <v>15.5</v>
          </cell>
          <cell r="R13">
            <v>14.188205128205128</v>
          </cell>
          <cell r="S13">
            <v>0.9153680727874276</v>
          </cell>
          <cell r="T13">
            <v>5094.9008498583562</v>
          </cell>
          <cell r="U13">
            <v>4540.5500199999997</v>
          </cell>
          <cell r="V13">
            <v>4540.5500199999997</v>
          </cell>
          <cell r="W13">
            <v>0.89119497195440656</v>
          </cell>
          <cell r="X13">
            <v>2037.9603399433427</v>
          </cell>
          <cell r="Y13">
            <v>4330.7285899999997</v>
          </cell>
          <cell r="Z13">
            <v>4330.7285899999997</v>
          </cell>
          <cell r="AA13">
            <v>2.1250308483041422</v>
          </cell>
          <cell r="AB13">
            <v>713.28611898016993</v>
          </cell>
          <cell r="AC13">
            <v>266.96429000000001</v>
          </cell>
          <cell r="AD13">
            <v>266.96429000000001</v>
          </cell>
          <cell r="AE13">
            <v>0.37427377723499744</v>
          </cell>
          <cell r="AF13">
            <v>2</v>
          </cell>
          <cell r="AG13">
            <v>0</v>
          </cell>
          <cell r="AH13">
            <v>5104.8808498583558</v>
          </cell>
          <cell r="AI13">
            <v>4540.5500199999997</v>
          </cell>
          <cell r="AJ13">
            <v>0.8894526931272031</v>
          </cell>
          <cell r="AK13">
            <v>103.70698858683625</v>
          </cell>
          <cell r="AL13">
            <v>153.06</v>
          </cell>
          <cell r="AM13">
            <v>153.06</v>
          </cell>
          <cell r="AN13">
            <v>1.4758889645304796</v>
          </cell>
          <cell r="AO13">
            <v>5</v>
          </cell>
          <cell r="AP13">
            <v>0</v>
          </cell>
          <cell r="AQ13">
            <v>0</v>
          </cell>
          <cell r="AR13">
            <v>0</v>
          </cell>
          <cell r="AS13">
            <v>1</v>
          </cell>
          <cell r="AT13">
            <v>0</v>
          </cell>
          <cell r="AU13">
            <v>0.99999999999999989</v>
          </cell>
          <cell r="AV13">
            <v>0</v>
          </cell>
          <cell r="AW13">
            <v>1</v>
          </cell>
          <cell r="AX13">
            <v>0</v>
          </cell>
          <cell r="AY13">
            <v>142.48698858683622</v>
          </cell>
          <cell r="AZ13">
            <v>153.06</v>
          </cell>
          <cell r="BA13">
            <v>153.06</v>
          </cell>
          <cell r="BB13">
            <v>1.0742033466916894</v>
          </cell>
          <cell r="BC13">
            <v>0.78</v>
          </cell>
          <cell r="BD13">
            <v>3</v>
          </cell>
          <cell r="BE13">
            <v>2</v>
          </cell>
          <cell r="BF13">
            <v>1</v>
          </cell>
          <cell r="BG13">
            <v>1.2820512820512819</v>
          </cell>
          <cell r="BH13">
            <v>18</v>
          </cell>
          <cell r="BI13">
            <v>20</v>
          </cell>
          <cell r="BJ13">
            <v>20</v>
          </cell>
          <cell r="BK13">
            <v>1.1111111111111112</v>
          </cell>
          <cell r="BL13">
            <v>0.8</v>
          </cell>
          <cell r="BM13">
            <v>105</v>
          </cell>
          <cell r="BN13">
            <v>98</v>
          </cell>
          <cell r="BO13">
            <v>0.93333333333333335</v>
          </cell>
          <cell r="BP13">
            <v>1.1666666666666665</v>
          </cell>
          <cell r="BQ13">
            <v>0.83490353638037385</v>
          </cell>
          <cell r="BS13">
            <v>39</v>
          </cell>
          <cell r="BT13">
            <v>14</v>
          </cell>
          <cell r="BU13">
            <v>0.35897435897435898</v>
          </cell>
          <cell r="BV13">
            <v>6</v>
          </cell>
          <cell r="BW13">
            <v>2.3333333333333335</v>
          </cell>
          <cell r="BX13">
            <v>1</v>
          </cell>
          <cell r="BY13">
            <v>2.564102564102564E-2</v>
          </cell>
          <cell r="BZ13">
            <v>6</v>
          </cell>
          <cell r="CA13">
            <v>0.16666666666666666</v>
          </cell>
          <cell r="CC13" t="str">
            <v/>
          </cell>
          <cell r="CD13" t="str">
            <v/>
          </cell>
          <cell r="CF13">
            <v>1</v>
          </cell>
          <cell r="CG13">
            <v>12</v>
          </cell>
          <cell r="CH13">
            <v>2</v>
          </cell>
          <cell r="CI13">
            <v>0</v>
          </cell>
          <cell r="CJ13">
            <v>2</v>
          </cell>
          <cell r="CK13">
            <v>17</v>
          </cell>
          <cell r="CM13">
            <v>208.72588409509345</v>
          </cell>
          <cell r="CO13">
            <v>-42.5</v>
          </cell>
        </row>
        <row r="14">
          <cell r="A14" t="str">
            <v>CHICAIZA TOAPANTA ALEX DANILO</v>
          </cell>
          <cell r="B14">
            <v>25.200000000000003</v>
          </cell>
          <cell r="C14">
            <v>11</v>
          </cell>
          <cell r="D14">
            <v>0</v>
          </cell>
          <cell r="E14">
            <v>11</v>
          </cell>
          <cell r="F14">
            <v>0.43650793650793646</v>
          </cell>
          <cell r="G14">
            <v>25.200000000000003</v>
          </cell>
          <cell r="H14">
            <v>20</v>
          </cell>
          <cell r="I14">
            <v>0</v>
          </cell>
          <cell r="J14">
            <v>20</v>
          </cell>
          <cell r="K14">
            <v>0.79365079365079361</v>
          </cell>
          <cell r="L14">
            <v>63</v>
          </cell>
          <cell r="M14">
            <v>57</v>
          </cell>
          <cell r="N14">
            <v>0</v>
          </cell>
          <cell r="O14">
            <v>57</v>
          </cell>
          <cell r="P14">
            <v>0.90476190476190477</v>
          </cell>
          <cell r="Q14">
            <v>15.5</v>
          </cell>
          <cell r="R14">
            <v>14.120526315789471</v>
          </cell>
          <cell r="S14">
            <v>0.9110016977928691</v>
          </cell>
          <cell r="T14">
            <v>5094.9008498583562</v>
          </cell>
          <cell r="U14">
            <v>6082.1428699999997</v>
          </cell>
          <cell r="V14">
            <v>6082.1428699999997</v>
          </cell>
          <cell r="W14">
            <v>1.1937706050097305</v>
          </cell>
          <cell r="X14">
            <v>2037.9603399433427</v>
          </cell>
          <cell r="Y14">
            <v>5912.5000099999997</v>
          </cell>
          <cell r="Z14">
            <v>5912.5000099999997</v>
          </cell>
          <cell r="AA14">
            <v>2.9011850201973868</v>
          </cell>
          <cell r="AB14">
            <v>713.28611898016993</v>
          </cell>
          <cell r="AC14">
            <v>0</v>
          </cell>
          <cell r="AD14">
            <v>0</v>
          </cell>
          <cell r="AE14">
            <v>0</v>
          </cell>
          <cell r="AF14">
            <v>2</v>
          </cell>
          <cell r="AG14">
            <v>2</v>
          </cell>
          <cell r="AH14">
            <v>5104.8808498583558</v>
          </cell>
          <cell r="AI14">
            <v>6092.1228699999992</v>
          </cell>
          <cell r="AJ14">
            <v>1.1933917850735021</v>
          </cell>
          <cell r="AK14">
            <v>103.70698858683625</v>
          </cell>
          <cell r="AL14">
            <v>162.16999999999999</v>
          </cell>
          <cell r="AM14">
            <v>162.16999999999999</v>
          </cell>
          <cell r="AN14">
            <v>1.5637326105965492</v>
          </cell>
          <cell r="AO14">
            <v>5</v>
          </cell>
          <cell r="AP14">
            <v>1</v>
          </cell>
          <cell r="AQ14">
            <v>1</v>
          </cell>
          <cell r="AR14">
            <v>0.2</v>
          </cell>
          <cell r="AS14">
            <v>1</v>
          </cell>
          <cell r="AT14">
            <v>0</v>
          </cell>
          <cell r="AU14">
            <v>0.99999999999999989</v>
          </cell>
          <cell r="AV14">
            <v>0</v>
          </cell>
          <cell r="AW14">
            <v>1</v>
          </cell>
          <cell r="AX14">
            <v>0</v>
          </cell>
          <cell r="AY14">
            <v>142.48698858683622</v>
          </cell>
          <cell r="AZ14">
            <v>165.17</v>
          </cell>
          <cell r="BA14">
            <v>165.17</v>
          </cell>
          <cell r="BB14">
            <v>1.1591935631325383</v>
          </cell>
          <cell r="BC14">
            <v>0.78</v>
          </cell>
          <cell r="BD14">
            <v>24</v>
          </cell>
          <cell r="BE14">
            <v>25</v>
          </cell>
          <cell r="BF14">
            <v>0.95833333333333337</v>
          </cell>
          <cell r="BG14">
            <v>1.2286324786324787</v>
          </cell>
          <cell r="BH14">
            <v>18</v>
          </cell>
          <cell r="BI14">
            <v>28</v>
          </cell>
          <cell r="BJ14">
            <v>28</v>
          </cell>
          <cell r="BK14">
            <v>1.5555555555555556</v>
          </cell>
          <cell r="BL14">
            <v>0.8</v>
          </cell>
          <cell r="BM14">
            <v>105</v>
          </cell>
          <cell r="BN14">
            <v>98</v>
          </cell>
          <cell r="BO14">
            <v>0.93333333333333335</v>
          </cell>
          <cell r="BP14">
            <v>1.1666666666666665</v>
          </cell>
          <cell r="BQ14">
            <v>0.87641763009674722</v>
          </cell>
          <cell r="BS14">
            <v>57</v>
          </cell>
          <cell r="BT14">
            <v>19</v>
          </cell>
          <cell r="BU14">
            <v>0.33333333333333331</v>
          </cell>
          <cell r="BV14">
            <v>6</v>
          </cell>
          <cell r="BW14">
            <v>3.1666666666666665</v>
          </cell>
          <cell r="BX14">
            <v>3</v>
          </cell>
          <cell r="BY14">
            <v>5.2631578947368418E-2</v>
          </cell>
          <cell r="BZ14">
            <v>6</v>
          </cell>
          <cell r="CA14">
            <v>0.5</v>
          </cell>
          <cell r="CC14">
            <v>1</v>
          </cell>
          <cell r="CD14" t="str">
            <v/>
          </cell>
          <cell r="CF14">
            <v>1</v>
          </cell>
          <cell r="CG14">
            <v>10</v>
          </cell>
          <cell r="CH14">
            <v>1</v>
          </cell>
          <cell r="CI14">
            <v>2</v>
          </cell>
          <cell r="CJ14">
            <v>4</v>
          </cell>
          <cell r="CK14">
            <v>19</v>
          </cell>
          <cell r="CM14">
            <v>219.1044075241868</v>
          </cell>
          <cell r="CO14">
            <v>-47.5</v>
          </cell>
        </row>
        <row r="15">
          <cell r="A15" t="str">
            <v>CONDO GARCIA NICOLAS MATIAS</v>
          </cell>
          <cell r="B15">
            <v>25.200000000000003</v>
          </cell>
          <cell r="C15">
            <v>13</v>
          </cell>
          <cell r="D15">
            <v>0</v>
          </cell>
          <cell r="E15">
            <v>13</v>
          </cell>
          <cell r="F15">
            <v>0.51587301587301582</v>
          </cell>
          <cell r="G15">
            <v>25.200000000000003</v>
          </cell>
          <cell r="H15">
            <v>17</v>
          </cell>
          <cell r="I15">
            <v>0</v>
          </cell>
          <cell r="J15">
            <v>17</v>
          </cell>
          <cell r="K15">
            <v>0.67460317460317454</v>
          </cell>
          <cell r="L15">
            <v>63</v>
          </cell>
          <cell r="M15">
            <v>73</v>
          </cell>
          <cell r="N15">
            <v>5</v>
          </cell>
          <cell r="O15">
            <v>68</v>
          </cell>
          <cell r="P15">
            <v>1.0793650793650793</v>
          </cell>
          <cell r="Q15">
            <v>15.5</v>
          </cell>
          <cell r="R15">
            <v>14.197671232876708</v>
          </cell>
          <cell r="S15">
            <v>0.91597878921785214</v>
          </cell>
          <cell r="T15">
            <v>5094.9008498583562</v>
          </cell>
          <cell r="U15">
            <v>5874.1071499999998</v>
          </cell>
          <cell r="V15">
            <v>5874.1071499999998</v>
          </cell>
          <cell r="W15">
            <v>1.1529384620239089</v>
          </cell>
          <cell r="X15">
            <v>2037.9603399433427</v>
          </cell>
          <cell r="Y15">
            <v>4338.3928599999999</v>
          </cell>
          <cell r="Z15">
            <v>4338.3928599999999</v>
          </cell>
          <cell r="AA15">
            <v>2.1287916035307202</v>
          </cell>
          <cell r="AB15">
            <v>713.28611898016993</v>
          </cell>
          <cell r="AC15">
            <v>0</v>
          </cell>
          <cell r="AD15">
            <v>0</v>
          </cell>
          <cell r="AE15">
            <v>0</v>
          </cell>
          <cell r="AF15">
            <v>2</v>
          </cell>
          <cell r="AG15">
            <v>0</v>
          </cell>
          <cell r="AH15">
            <v>5104.8808498583558</v>
          </cell>
          <cell r="AI15">
            <v>5874.1071499999998</v>
          </cell>
          <cell r="AJ15">
            <v>1.1506844768302453</v>
          </cell>
          <cell r="AK15">
            <v>103.70698858683625</v>
          </cell>
          <cell r="AL15">
            <v>194.53999999999994</v>
          </cell>
          <cell r="AM15">
            <v>194.53999999999994</v>
          </cell>
          <cell r="AN15">
            <v>1.8758620094065033</v>
          </cell>
          <cell r="AO15">
            <v>5</v>
          </cell>
          <cell r="AP15">
            <v>2</v>
          </cell>
          <cell r="AQ15">
            <v>2</v>
          </cell>
          <cell r="AR15">
            <v>0.4</v>
          </cell>
          <cell r="AS15">
            <v>1</v>
          </cell>
          <cell r="AT15">
            <v>0</v>
          </cell>
          <cell r="AU15">
            <v>0.99999999999999989</v>
          </cell>
          <cell r="AV15">
            <v>0</v>
          </cell>
          <cell r="AW15">
            <v>1</v>
          </cell>
          <cell r="AX15">
            <v>0</v>
          </cell>
          <cell r="AY15">
            <v>142.48698858683622</v>
          </cell>
          <cell r="AZ15">
            <v>200.53999999999994</v>
          </cell>
          <cell r="BA15">
            <v>200.53999999999994</v>
          </cell>
          <cell r="BB15">
            <v>1.4074267551649764</v>
          </cell>
          <cell r="BC15">
            <v>0.78</v>
          </cell>
          <cell r="BD15">
            <v>6</v>
          </cell>
          <cell r="BE15">
            <v>6</v>
          </cell>
          <cell r="BF15">
            <v>1</v>
          </cell>
          <cell r="BG15">
            <v>1.2820512820512819</v>
          </cell>
          <cell r="BH15">
            <v>18</v>
          </cell>
          <cell r="BI15">
            <v>14</v>
          </cell>
          <cell r="BJ15">
            <v>14</v>
          </cell>
          <cell r="BK15">
            <v>0.77777777777777779</v>
          </cell>
          <cell r="BL15">
            <v>0.8</v>
          </cell>
          <cell r="BM15">
            <v>105</v>
          </cell>
          <cell r="BN15">
            <v>98</v>
          </cell>
          <cell r="BO15">
            <v>0.93333333333333335</v>
          </cell>
          <cell r="BP15">
            <v>1.1666666666666665</v>
          </cell>
          <cell r="BQ15">
            <v>0.86421692654083282</v>
          </cell>
          <cell r="BS15">
            <v>73</v>
          </cell>
          <cell r="BT15">
            <v>36</v>
          </cell>
          <cell r="BU15">
            <v>0.49315068493150682</v>
          </cell>
          <cell r="BV15">
            <v>6</v>
          </cell>
          <cell r="BW15">
            <v>6</v>
          </cell>
          <cell r="BX15">
            <v>35</v>
          </cell>
          <cell r="BY15">
            <v>0.47945205479452052</v>
          </cell>
          <cell r="BZ15">
            <v>6</v>
          </cell>
          <cell r="CA15">
            <v>5.833333333333333</v>
          </cell>
          <cell r="CC15">
            <v>1</v>
          </cell>
          <cell r="CD15" t="str">
            <v/>
          </cell>
          <cell r="CF15">
            <v>0</v>
          </cell>
          <cell r="CG15">
            <v>0</v>
          </cell>
          <cell r="CH15">
            <v>1</v>
          </cell>
          <cell r="CI15">
            <v>7</v>
          </cell>
          <cell r="CJ15">
            <v>3</v>
          </cell>
          <cell r="CK15">
            <v>12</v>
          </cell>
          <cell r="CM15">
            <v>216.0542316352082</v>
          </cell>
          <cell r="CO15">
            <v>-24</v>
          </cell>
        </row>
        <row r="16">
          <cell r="A16" t="str">
            <v>VALBUENA SANCHEZ ALBERT ANTHONY</v>
          </cell>
          <cell r="B16">
            <v>25.200000000000003</v>
          </cell>
          <cell r="C16">
            <v>8</v>
          </cell>
          <cell r="D16">
            <v>0</v>
          </cell>
          <cell r="E16">
            <v>8</v>
          </cell>
          <cell r="F16">
            <v>0.31746031746031744</v>
          </cell>
          <cell r="G16">
            <v>25.200000000000003</v>
          </cell>
          <cell r="H16">
            <v>24</v>
          </cell>
          <cell r="I16">
            <v>0</v>
          </cell>
          <cell r="J16">
            <v>24</v>
          </cell>
          <cell r="K16">
            <v>0.95238095238095233</v>
          </cell>
          <cell r="L16">
            <v>63</v>
          </cell>
          <cell r="M16">
            <v>67</v>
          </cell>
          <cell r="N16">
            <v>0</v>
          </cell>
          <cell r="O16">
            <v>67</v>
          </cell>
          <cell r="P16">
            <v>1.0634920634920635</v>
          </cell>
          <cell r="Q16">
            <v>15.5</v>
          </cell>
          <cell r="R16">
            <v>14.532835820895521</v>
          </cell>
          <cell r="S16">
            <v>0.9376023110255175</v>
          </cell>
          <cell r="T16">
            <v>5094.9008498583562</v>
          </cell>
          <cell r="U16">
            <v>3343.7500099999997</v>
          </cell>
          <cell r="V16">
            <v>3343.7500099999997</v>
          </cell>
          <cell r="W16">
            <v>0.65629344093967201</v>
          </cell>
          <cell r="X16">
            <v>2037.9603399433427</v>
          </cell>
          <cell r="Y16">
            <v>3343.7500099999997</v>
          </cell>
          <cell r="Z16">
            <v>3343.7500099999997</v>
          </cell>
          <cell r="AA16">
            <v>1.6407336023491799</v>
          </cell>
          <cell r="AB16">
            <v>713.28611898016993</v>
          </cell>
          <cell r="AC16">
            <v>0</v>
          </cell>
          <cell r="AD16">
            <v>0</v>
          </cell>
          <cell r="AE16">
            <v>0</v>
          </cell>
          <cell r="AF16">
            <v>2</v>
          </cell>
          <cell r="AG16">
            <v>0</v>
          </cell>
          <cell r="AH16">
            <v>5104.8808498583558</v>
          </cell>
          <cell r="AI16">
            <v>3343.7500099999997</v>
          </cell>
          <cell r="AJ16">
            <v>0.65501039267014005</v>
          </cell>
          <cell r="AK16">
            <v>103.70698858683625</v>
          </cell>
          <cell r="AL16">
            <v>167.16000000000003</v>
          </cell>
          <cell r="AM16">
            <v>167.16000000000003</v>
          </cell>
          <cell r="AN16">
            <v>1.6118489436228602</v>
          </cell>
          <cell r="AO16">
            <v>5</v>
          </cell>
          <cell r="AP16">
            <v>0</v>
          </cell>
          <cell r="AQ16">
            <v>0</v>
          </cell>
          <cell r="AR16">
            <v>0</v>
          </cell>
          <cell r="AS16">
            <v>1</v>
          </cell>
          <cell r="AT16">
            <v>0</v>
          </cell>
          <cell r="AU16">
            <v>0.99999999999999989</v>
          </cell>
          <cell r="AV16">
            <v>0</v>
          </cell>
          <cell r="AW16">
            <v>1</v>
          </cell>
          <cell r="AX16">
            <v>0</v>
          </cell>
          <cell r="AY16">
            <v>142.48698858683622</v>
          </cell>
          <cell r="AZ16">
            <v>167.16000000000003</v>
          </cell>
          <cell r="BA16">
            <v>167.16000000000003</v>
          </cell>
          <cell r="BB16">
            <v>1.1731597506401594</v>
          </cell>
          <cell r="BC16">
            <v>0.78</v>
          </cell>
          <cell r="BD16">
            <v>2</v>
          </cell>
          <cell r="BE16">
            <v>2</v>
          </cell>
          <cell r="BF16">
            <v>1</v>
          </cell>
          <cell r="BG16">
            <v>1.2820512820512819</v>
          </cell>
          <cell r="BH16">
            <v>18</v>
          </cell>
          <cell r="BI16">
            <v>17</v>
          </cell>
          <cell r="BJ16">
            <v>17</v>
          </cell>
          <cell r="BK16">
            <v>0.94444444444444442</v>
          </cell>
          <cell r="BL16">
            <v>0.8</v>
          </cell>
          <cell r="BM16">
            <v>105</v>
          </cell>
          <cell r="BN16">
            <v>98</v>
          </cell>
          <cell r="BO16">
            <v>0.93333333333333335</v>
          </cell>
          <cell r="BP16">
            <v>1.1666666666666665</v>
          </cell>
          <cell r="BQ16">
            <v>0.81206389693816705</v>
          </cell>
          <cell r="BS16">
            <v>67</v>
          </cell>
          <cell r="BT16">
            <v>15</v>
          </cell>
          <cell r="BU16">
            <v>0.22388059701492538</v>
          </cell>
          <cell r="BV16">
            <v>6</v>
          </cell>
          <cell r="BW16">
            <v>2.5</v>
          </cell>
          <cell r="BX16">
            <v>2</v>
          </cell>
          <cell r="BY16">
            <v>2.9850746268656716E-2</v>
          </cell>
          <cell r="BZ16">
            <v>6</v>
          </cell>
          <cell r="CA16">
            <v>0.33333333333333331</v>
          </cell>
          <cell r="CC16" t="str">
            <v/>
          </cell>
          <cell r="CD16" t="str">
            <v/>
          </cell>
          <cell r="CF16">
            <v>0</v>
          </cell>
          <cell r="CG16">
            <v>0</v>
          </cell>
          <cell r="CH16">
            <v>4</v>
          </cell>
          <cell r="CI16">
            <v>1</v>
          </cell>
          <cell r="CJ16">
            <v>2</v>
          </cell>
          <cell r="CK16">
            <v>7</v>
          </cell>
          <cell r="CM16">
            <v>203.01597423454177</v>
          </cell>
          <cell r="CO16">
            <v>-10.5</v>
          </cell>
        </row>
        <row r="17">
          <cell r="A17" t="str">
            <v>CORDOVA GAIBOR JONATHAN HERNAN</v>
          </cell>
          <cell r="B17">
            <v>25.200000000000003</v>
          </cell>
          <cell r="C17">
            <v>11</v>
          </cell>
          <cell r="D17">
            <v>0</v>
          </cell>
          <cell r="E17">
            <v>11</v>
          </cell>
          <cell r="F17">
            <v>0.43650793650793646</v>
          </cell>
          <cell r="G17">
            <v>25.200000000000003</v>
          </cell>
          <cell r="H17">
            <v>18</v>
          </cell>
          <cell r="I17">
            <v>0</v>
          </cell>
          <cell r="J17">
            <v>18</v>
          </cell>
          <cell r="K17">
            <v>0.71428571428571419</v>
          </cell>
          <cell r="L17">
            <v>63</v>
          </cell>
          <cell r="M17">
            <v>57</v>
          </cell>
          <cell r="N17">
            <v>1</v>
          </cell>
          <cell r="O17">
            <v>56</v>
          </cell>
          <cell r="P17">
            <v>0.88888888888888884</v>
          </cell>
          <cell r="Q17">
            <v>15.5</v>
          </cell>
          <cell r="R17">
            <v>14.417543859649117</v>
          </cell>
          <cell r="S17">
            <v>0.93016411997736237</v>
          </cell>
          <cell r="T17">
            <v>5094.9008498583562</v>
          </cell>
          <cell r="U17">
            <v>6601.78287</v>
          </cell>
          <cell r="V17">
            <v>6601.7828700000009</v>
          </cell>
          <cell r="W17">
            <v>1.2957627762635533</v>
          </cell>
          <cell r="X17">
            <v>2037.9603399433427</v>
          </cell>
          <cell r="Y17">
            <v>5369.6400099999992</v>
          </cell>
          <cell r="Z17">
            <v>5369.6400099999992</v>
          </cell>
          <cell r="AA17">
            <v>2.634810847275507</v>
          </cell>
          <cell r="AB17">
            <v>713.28611898016993</v>
          </cell>
          <cell r="AC17">
            <v>0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5104.8808498583558</v>
          </cell>
          <cell r="AI17">
            <v>6601.7828700000009</v>
          </cell>
          <cell r="AJ17">
            <v>1.2932295707123467</v>
          </cell>
          <cell r="AK17">
            <v>103.70698858683625</v>
          </cell>
          <cell r="AL17">
            <v>156.18</v>
          </cell>
          <cell r="AM17">
            <v>156.18</v>
          </cell>
          <cell r="AN17">
            <v>1.5059737258615595</v>
          </cell>
          <cell r="AO17">
            <v>5</v>
          </cell>
          <cell r="AP17">
            <v>1</v>
          </cell>
          <cell r="AQ17">
            <v>1</v>
          </cell>
          <cell r="AR17">
            <v>0.2</v>
          </cell>
          <cell r="AS17">
            <v>1</v>
          </cell>
          <cell r="AT17">
            <v>0</v>
          </cell>
          <cell r="AU17">
            <v>0.99999999999999989</v>
          </cell>
          <cell r="AV17">
            <v>0</v>
          </cell>
          <cell r="AW17">
            <v>1</v>
          </cell>
          <cell r="AX17">
            <v>0</v>
          </cell>
          <cell r="AY17">
            <v>142.48698858683622</v>
          </cell>
          <cell r="AZ17">
            <v>159.18</v>
          </cell>
          <cell r="BA17">
            <v>159.18</v>
          </cell>
          <cell r="BB17">
            <v>1.1171546369161316</v>
          </cell>
          <cell r="BC17">
            <v>0.78</v>
          </cell>
          <cell r="BD17">
            <v>1</v>
          </cell>
          <cell r="BE17">
            <v>1</v>
          </cell>
          <cell r="BF17">
            <v>1</v>
          </cell>
          <cell r="BG17">
            <v>1.2820512820512819</v>
          </cell>
          <cell r="BH17">
            <v>18</v>
          </cell>
          <cell r="BI17">
            <v>19</v>
          </cell>
          <cell r="BJ17">
            <v>19</v>
          </cell>
          <cell r="BK17">
            <v>1.0555555555555556</v>
          </cell>
          <cell r="BL17">
            <v>0.8</v>
          </cell>
          <cell r="BM17">
            <v>105</v>
          </cell>
          <cell r="BN17">
            <v>98</v>
          </cell>
          <cell r="BO17">
            <v>0.93333333333333335</v>
          </cell>
          <cell r="BP17">
            <v>1.1666666666666665</v>
          </cell>
          <cell r="BQ17">
            <v>0.86881006279138706</v>
          </cell>
          <cell r="BS17">
            <v>57</v>
          </cell>
          <cell r="BT17">
            <v>10</v>
          </cell>
          <cell r="BU17">
            <v>0.17543859649122806</v>
          </cell>
          <cell r="BV17">
            <v>6</v>
          </cell>
          <cell r="BW17">
            <v>1.6666666666666667</v>
          </cell>
          <cell r="BX17">
            <v>4</v>
          </cell>
          <cell r="BY17">
            <v>7.0175438596491224E-2</v>
          </cell>
          <cell r="BZ17">
            <v>6</v>
          </cell>
          <cell r="CA17">
            <v>0.66666666666666663</v>
          </cell>
          <cell r="CC17" t="str">
            <v/>
          </cell>
          <cell r="CD17" t="str">
            <v/>
          </cell>
          <cell r="CF17">
            <v>0</v>
          </cell>
          <cell r="CG17">
            <v>0</v>
          </cell>
          <cell r="CH17">
            <v>0</v>
          </cell>
          <cell r="CI17">
            <v>1</v>
          </cell>
          <cell r="CJ17">
            <v>0</v>
          </cell>
          <cell r="CK17">
            <v>1</v>
          </cell>
          <cell r="CM17">
            <v>217.20251569784676</v>
          </cell>
          <cell r="CO17">
            <v>-1</v>
          </cell>
        </row>
        <row r="18">
          <cell r="A18" t="str">
            <v>OTERO YEPEZ ANDREA SOLEDAD</v>
          </cell>
          <cell r="B18">
            <v>0</v>
          </cell>
          <cell r="C18">
            <v>35</v>
          </cell>
          <cell r="D18">
            <v>0</v>
          </cell>
          <cell r="E18">
            <v>35</v>
          </cell>
          <cell r="F18">
            <v>0</v>
          </cell>
          <cell r="G18">
            <v>0</v>
          </cell>
          <cell r="H18">
            <v>6</v>
          </cell>
          <cell r="I18">
            <v>0</v>
          </cell>
          <cell r="J18">
            <v>6</v>
          </cell>
          <cell r="K18">
            <v>0</v>
          </cell>
          <cell r="L18">
            <v>0</v>
          </cell>
          <cell r="M18">
            <v>47</v>
          </cell>
          <cell r="N18">
            <v>3</v>
          </cell>
          <cell r="O18">
            <v>44</v>
          </cell>
          <cell r="P18">
            <v>0</v>
          </cell>
          <cell r="Q18">
            <v>15.5</v>
          </cell>
          <cell r="R18">
            <v>14.092765957446804</v>
          </cell>
          <cell r="S18">
            <v>0.90921070693205186</v>
          </cell>
          <cell r="T18">
            <v>0</v>
          </cell>
          <cell r="U18">
            <v>1784.8214399999997</v>
          </cell>
          <cell r="V18">
            <v>1784.8214399999997</v>
          </cell>
          <cell r="W18">
            <v>0</v>
          </cell>
          <cell r="X18">
            <v>0</v>
          </cell>
          <cell r="Y18">
            <v>1784.8214399999997</v>
          </cell>
          <cell r="Z18">
            <v>1784.8214399999997</v>
          </cell>
          <cell r="AA18">
            <v>0</v>
          </cell>
          <cell r="AB18">
            <v>0</v>
          </cell>
          <cell r="AC18">
            <v>223.21429000000001</v>
          </cell>
          <cell r="AD18">
            <v>223.21429000000001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1784.8214399999997</v>
          </cell>
          <cell r="AJ18">
            <v>0</v>
          </cell>
          <cell r="AK18">
            <v>0</v>
          </cell>
          <cell r="AL18">
            <v>75.900000000000006</v>
          </cell>
          <cell r="AM18">
            <v>75.900000000000006</v>
          </cell>
          <cell r="AN18">
            <v>0</v>
          </cell>
          <cell r="AO18">
            <v>0</v>
          </cell>
          <cell r="AP18">
            <v>1</v>
          </cell>
          <cell r="AQ18">
            <v>1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78.900000000000006</v>
          </cell>
          <cell r="BA18">
            <v>78.900000000000006</v>
          </cell>
          <cell r="BB18">
            <v>0</v>
          </cell>
          <cell r="BC18">
            <v>0.78</v>
          </cell>
          <cell r="BD18">
            <v>1</v>
          </cell>
          <cell r="BE18">
            <v>1</v>
          </cell>
          <cell r="BF18">
            <v>1</v>
          </cell>
          <cell r="BG18">
            <v>1.2820512820512819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0.8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0.16592107069320519</v>
          </cell>
          <cell r="BS18">
            <v>47</v>
          </cell>
          <cell r="BT18">
            <v>10</v>
          </cell>
          <cell r="BU18">
            <v>0.21276595744680851</v>
          </cell>
          <cell r="BV18">
            <v>0</v>
          </cell>
          <cell r="BW18">
            <v>0</v>
          </cell>
          <cell r="BX18">
            <v>5</v>
          </cell>
          <cell r="BY18">
            <v>0.10638297872340426</v>
          </cell>
          <cell r="BZ18">
            <v>0</v>
          </cell>
          <cell r="CA18">
            <v>0</v>
          </cell>
          <cell r="CC18" t="str">
            <v/>
          </cell>
          <cell r="CD18" t="str">
            <v/>
          </cell>
          <cell r="CF18">
            <v>0</v>
          </cell>
          <cell r="CG18">
            <v>4</v>
          </cell>
          <cell r="CH18">
            <v>1</v>
          </cell>
          <cell r="CI18">
            <v>1</v>
          </cell>
          <cell r="CJ18">
            <v>1</v>
          </cell>
          <cell r="CK18">
            <v>7</v>
          </cell>
          <cell r="CM18">
            <v>0</v>
          </cell>
          <cell r="CO18">
            <v>-10.5</v>
          </cell>
        </row>
        <row r="19">
          <cell r="A19" t="str">
            <v>CABEZAS LOPEZ ROBERTO ALEJANDRO</v>
          </cell>
          <cell r="B19">
            <v>0</v>
          </cell>
          <cell r="C19">
            <v>22</v>
          </cell>
          <cell r="D19">
            <v>0</v>
          </cell>
          <cell r="E19">
            <v>22</v>
          </cell>
          <cell r="F19">
            <v>0</v>
          </cell>
          <cell r="G19">
            <v>0</v>
          </cell>
          <cell r="H19">
            <v>15</v>
          </cell>
          <cell r="I19">
            <v>0</v>
          </cell>
          <cell r="J19">
            <v>15</v>
          </cell>
          <cell r="K19">
            <v>0</v>
          </cell>
          <cell r="L19">
            <v>0</v>
          </cell>
          <cell r="M19">
            <v>37</v>
          </cell>
          <cell r="N19">
            <v>0</v>
          </cell>
          <cell r="O19">
            <v>37</v>
          </cell>
          <cell r="P19">
            <v>0</v>
          </cell>
          <cell r="Q19">
            <v>15.5</v>
          </cell>
          <cell r="R19">
            <v>13.904054054054058</v>
          </cell>
          <cell r="S19">
            <v>0.89703574542284248</v>
          </cell>
          <cell r="T19">
            <v>0</v>
          </cell>
          <cell r="U19">
            <v>2526.7857199999999</v>
          </cell>
          <cell r="V19">
            <v>2526.7857199999999</v>
          </cell>
          <cell r="W19">
            <v>0</v>
          </cell>
          <cell r="X19">
            <v>0</v>
          </cell>
          <cell r="Y19">
            <v>1973.2142899999999</v>
          </cell>
          <cell r="Z19">
            <v>1973.2142899999999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2526.7857199999999</v>
          </cell>
          <cell r="AJ19">
            <v>0</v>
          </cell>
          <cell r="AK19">
            <v>0</v>
          </cell>
          <cell r="AL19">
            <v>22.35</v>
          </cell>
          <cell r="AM19">
            <v>22.35</v>
          </cell>
          <cell r="AN19">
            <v>0</v>
          </cell>
          <cell r="AO19">
            <v>0</v>
          </cell>
          <cell r="AP19">
            <v>1</v>
          </cell>
          <cell r="AQ19">
            <v>1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25.35</v>
          </cell>
          <cell r="BA19">
            <v>25.35</v>
          </cell>
          <cell r="BB19">
            <v>0</v>
          </cell>
          <cell r="BC19">
            <v>0.78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0.8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8.9703574542284253E-2</v>
          </cell>
          <cell r="BS19">
            <v>37</v>
          </cell>
          <cell r="BT19">
            <v>19</v>
          </cell>
          <cell r="BU19">
            <v>0.51351351351351349</v>
          </cell>
          <cell r="BV19">
            <v>0</v>
          </cell>
          <cell r="BW19">
            <v>0</v>
          </cell>
          <cell r="BX19">
            <v>9</v>
          </cell>
          <cell r="BY19">
            <v>0.24324324324324326</v>
          </cell>
          <cell r="BZ19">
            <v>0</v>
          </cell>
          <cell r="CA19">
            <v>0</v>
          </cell>
          <cell r="CC19">
            <v>1</v>
          </cell>
          <cell r="CD19" t="str">
            <v/>
          </cell>
          <cell r="CF19">
            <v>0</v>
          </cell>
          <cell r="CG19">
            <v>8</v>
          </cell>
          <cell r="CH19">
            <v>2</v>
          </cell>
          <cell r="CI19">
            <v>0</v>
          </cell>
          <cell r="CJ19">
            <v>1</v>
          </cell>
          <cell r="CK19">
            <v>12</v>
          </cell>
          <cell r="CM19">
            <v>0</v>
          </cell>
          <cell r="CO19">
            <v>-24</v>
          </cell>
        </row>
        <row r="20">
          <cell r="A20" t="str">
            <v>MONTENEGRO MEJIA MARITZA ELOISA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15.5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0.78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0.8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C20" t="str">
            <v/>
          </cell>
          <cell r="CD20" t="str">
            <v/>
          </cell>
          <cell r="CF20" t="str">
            <v/>
          </cell>
          <cell r="CG20" t="str">
            <v/>
          </cell>
          <cell r="CH20" t="str">
            <v/>
          </cell>
          <cell r="CI20" t="str">
            <v/>
          </cell>
          <cell r="CJ20" t="str">
            <v/>
          </cell>
          <cell r="CK20">
            <v>0</v>
          </cell>
          <cell r="CM20">
            <v>0</v>
          </cell>
          <cell r="CO20">
            <v>0</v>
          </cell>
        </row>
        <row r="21">
          <cell r="A21" t="str">
            <v>VALLEJO VIVANCO ISRAEL BERTIN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15.5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-3.03</v>
          </cell>
          <cell r="AM21">
            <v>-3.03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-3.03</v>
          </cell>
          <cell r="BA21">
            <v>-3.03</v>
          </cell>
          <cell r="BB21">
            <v>0</v>
          </cell>
          <cell r="BC21">
            <v>0.78</v>
          </cell>
          <cell r="BD21">
            <v>1</v>
          </cell>
          <cell r="BE21">
            <v>1</v>
          </cell>
          <cell r="BF21">
            <v>1</v>
          </cell>
          <cell r="BG21">
            <v>1.2820512820512819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0.8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7.4999999999999997E-2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C21" t="str">
            <v/>
          </cell>
          <cell r="CD21" t="str">
            <v/>
          </cell>
          <cell r="CF21">
            <v>0</v>
          </cell>
          <cell r="CG21">
            <v>0</v>
          </cell>
          <cell r="CH21">
            <v>1</v>
          </cell>
          <cell r="CI21">
            <v>0</v>
          </cell>
          <cell r="CJ21">
            <v>0</v>
          </cell>
          <cell r="CK21">
            <v>1</v>
          </cell>
          <cell r="CM21">
            <v>0</v>
          </cell>
          <cell r="CO21">
            <v>-1</v>
          </cell>
        </row>
        <row r="22">
          <cell r="A22" t="str">
            <v>CHAVEZ VASQUEZ YESSENIA KATHERINE</v>
          </cell>
          <cell r="B22">
            <v>25.200000000000003</v>
          </cell>
          <cell r="C22">
            <v>5</v>
          </cell>
          <cell r="D22">
            <v>0</v>
          </cell>
          <cell r="E22">
            <v>5</v>
          </cell>
          <cell r="F22">
            <v>0.1984126984126984</v>
          </cell>
          <cell r="G22">
            <v>25.200000000000003</v>
          </cell>
          <cell r="H22">
            <v>6</v>
          </cell>
          <cell r="I22">
            <v>0</v>
          </cell>
          <cell r="J22">
            <v>6</v>
          </cell>
          <cell r="K22">
            <v>0.23809523809523808</v>
          </cell>
          <cell r="L22">
            <v>63</v>
          </cell>
          <cell r="M22">
            <v>31</v>
          </cell>
          <cell r="N22">
            <v>1</v>
          </cell>
          <cell r="O22">
            <v>30</v>
          </cell>
          <cell r="P22">
            <v>0.47619047619047616</v>
          </cell>
          <cell r="Q22">
            <v>15.5</v>
          </cell>
          <cell r="R22">
            <v>14.80032258064516</v>
          </cell>
          <cell r="S22">
            <v>0.95485952133194585</v>
          </cell>
          <cell r="T22">
            <v>5094.9008498583562</v>
          </cell>
          <cell r="U22">
            <v>1771.7857099999999</v>
          </cell>
          <cell r="V22">
            <v>1771.7857100000001</v>
          </cell>
          <cell r="W22">
            <v>0.34775666145676959</v>
          </cell>
          <cell r="X22">
            <v>2037.9603399433427</v>
          </cell>
          <cell r="Y22">
            <v>1566.42857</v>
          </cell>
          <cell r="Z22">
            <v>1566.42857</v>
          </cell>
          <cell r="AA22">
            <v>0.76862563971365028</v>
          </cell>
          <cell r="AB22">
            <v>713.28611898016993</v>
          </cell>
          <cell r="AC22">
            <v>0</v>
          </cell>
          <cell r="AD22">
            <v>0</v>
          </cell>
          <cell r="AE22">
            <v>0</v>
          </cell>
          <cell r="AF22">
            <v>2</v>
          </cell>
          <cell r="AG22">
            <v>0</v>
          </cell>
          <cell r="AH22">
            <v>5104.8808498583558</v>
          </cell>
          <cell r="AI22">
            <v>1771.7857100000001</v>
          </cell>
          <cell r="AJ22">
            <v>0.34707680004894953</v>
          </cell>
          <cell r="AK22">
            <v>103.70698858683625</v>
          </cell>
          <cell r="AL22">
            <v>31.79</v>
          </cell>
          <cell r="AM22">
            <v>31.79</v>
          </cell>
          <cell r="AN22">
            <v>0.30653671881892031</v>
          </cell>
          <cell r="AO22">
            <v>5</v>
          </cell>
          <cell r="AP22">
            <v>1</v>
          </cell>
          <cell r="AQ22">
            <v>1</v>
          </cell>
          <cell r="AR22">
            <v>0.2</v>
          </cell>
          <cell r="AS22">
            <v>1</v>
          </cell>
          <cell r="AT22">
            <v>0</v>
          </cell>
          <cell r="AU22">
            <v>0.99999999999999989</v>
          </cell>
          <cell r="AV22">
            <v>0</v>
          </cell>
          <cell r="AW22">
            <v>1</v>
          </cell>
          <cell r="AX22">
            <v>0</v>
          </cell>
          <cell r="AY22">
            <v>142.48698858683622</v>
          </cell>
          <cell r="AZ22">
            <v>34.79</v>
          </cell>
          <cell r="BA22">
            <v>34.79</v>
          </cell>
          <cell r="BB22">
            <v>0.24416264491966463</v>
          </cell>
          <cell r="BC22">
            <v>0.78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18</v>
          </cell>
          <cell r="BI22">
            <v>13</v>
          </cell>
          <cell r="BJ22">
            <v>13</v>
          </cell>
          <cell r="BK22">
            <v>0.72222222222222221</v>
          </cell>
          <cell r="BL22">
            <v>0.8</v>
          </cell>
          <cell r="BM22">
            <v>105</v>
          </cell>
          <cell r="BN22">
            <v>98</v>
          </cell>
          <cell r="BO22">
            <v>0.93333333333333335</v>
          </cell>
          <cell r="BP22">
            <v>1.1666666666666665</v>
          </cell>
          <cell r="BQ22">
            <v>0.38721084891486784</v>
          </cell>
          <cell r="BS22">
            <v>31</v>
          </cell>
          <cell r="BT22">
            <v>6</v>
          </cell>
          <cell r="BU22">
            <v>0.19354838709677419</v>
          </cell>
          <cell r="BV22">
            <v>6</v>
          </cell>
          <cell r="BW22">
            <v>1</v>
          </cell>
          <cell r="BX22">
            <v>3</v>
          </cell>
          <cell r="BY22">
            <v>9.6774193548387094E-2</v>
          </cell>
          <cell r="BZ22">
            <v>6</v>
          </cell>
          <cell r="CA22">
            <v>0.5</v>
          </cell>
          <cell r="CC22" t="str">
            <v/>
          </cell>
          <cell r="CD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>
            <v>0</v>
          </cell>
          <cell r="CM22">
            <v>0</v>
          </cell>
          <cell r="CO22">
            <v>0</v>
          </cell>
        </row>
        <row r="23">
          <cell r="A23" t="str">
            <v>MASSA ACOSTA SHARON MICHELLE</v>
          </cell>
          <cell r="B23">
            <v>25.200000000000003</v>
          </cell>
          <cell r="C23">
            <v>22</v>
          </cell>
          <cell r="D23">
            <v>0</v>
          </cell>
          <cell r="E23">
            <v>22</v>
          </cell>
          <cell r="F23">
            <v>0.87301587301587291</v>
          </cell>
          <cell r="G23">
            <v>25.200000000000003</v>
          </cell>
          <cell r="H23">
            <v>19</v>
          </cell>
          <cell r="I23">
            <v>0</v>
          </cell>
          <cell r="J23">
            <v>19</v>
          </cell>
          <cell r="K23">
            <v>0.75396825396825384</v>
          </cell>
          <cell r="L23">
            <v>63</v>
          </cell>
          <cell r="M23">
            <v>48</v>
          </cell>
          <cell r="N23">
            <v>1</v>
          </cell>
          <cell r="O23">
            <v>47</v>
          </cell>
          <cell r="P23">
            <v>0.74603174603174605</v>
          </cell>
          <cell r="Q23">
            <v>15.5</v>
          </cell>
          <cell r="R23">
            <v>14.281666666666661</v>
          </cell>
          <cell r="S23">
            <v>0.92139784946236525</v>
          </cell>
          <cell r="T23">
            <v>5094.9008498583562</v>
          </cell>
          <cell r="U23">
            <v>5867.32143</v>
          </cell>
          <cell r="V23">
            <v>5867.3214300000009</v>
          </cell>
          <cell r="W23">
            <v>1.15160659704754</v>
          </cell>
          <cell r="X23">
            <v>2037.9603399433427</v>
          </cell>
          <cell r="Y23">
            <v>5217.8571400000001</v>
          </cell>
          <cell r="Z23">
            <v>5217.8571400000001</v>
          </cell>
          <cell r="AA23">
            <v>2.5603330142062832</v>
          </cell>
          <cell r="AB23">
            <v>713.28611898016993</v>
          </cell>
          <cell r="AC23">
            <v>147.32142999999999</v>
          </cell>
          <cell r="AD23">
            <v>147.32142999999999</v>
          </cell>
          <cell r="AE23">
            <v>0.20653903963620476</v>
          </cell>
          <cell r="AF23">
            <v>2</v>
          </cell>
          <cell r="AG23">
            <v>0</v>
          </cell>
          <cell r="AH23">
            <v>5104.8808498583558</v>
          </cell>
          <cell r="AI23">
            <v>5867.3214300000009</v>
          </cell>
          <cell r="AJ23">
            <v>1.1493552156389313</v>
          </cell>
          <cell r="AK23">
            <v>103.70698858683625</v>
          </cell>
          <cell r="AL23">
            <v>205.04000000000002</v>
          </cell>
          <cell r="AM23">
            <v>205.04000000000002</v>
          </cell>
          <cell r="AN23">
            <v>1.9771088023476384</v>
          </cell>
          <cell r="AO23">
            <v>5</v>
          </cell>
          <cell r="AP23">
            <v>0</v>
          </cell>
          <cell r="AQ23">
            <v>0</v>
          </cell>
          <cell r="AR23">
            <v>0</v>
          </cell>
          <cell r="AS23">
            <v>1</v>
          </cell>
          <cell r="AT23">
            <v>0</v>
          </cell>
          <cell r="AU23">
            <v>0.99999999999999989</v>
          </cell>
          <cell r="AV23">
            <v>0</v>
          </cell>
          <cell r="AW23">
            <v>1</v>
          </cell>
          <cell r="AX23">
            <v>0</v>
          </cell>
          <cell r="AY23">
            <v>142.48698858683622</v>
          </cell>
          <cell r="AZ23">
            <v>205.04000000000002</v>
          </cell>
          <cell r="BA23">
            <v>205.04000000000002</v>
          </cell>
          <cell r="BB23">
            <v>1.4390085862123612</v>
          </cell>
          <cell r="BC23">
            <v>0.78</v>
          </cell>
          <cell r="BD23">
            <v>9</v>
          </cell>
          <cell r="BE23">
            <v>9</v>
          </cell>
          <cell r="BF23">
            <v>1</v>
          </cell>
          <cell r="BG23">
            <v>1.2820512820512819</v>
          </cell>
          <cell r="BH23">
            <v>18</v>
          </cell>
          <cell r="BI23">
            <v>17</v>
          </cell>
          <cell r="BJ23">
            <v>17</v>
          </cell>
          <cell r="BK23">
            <v>0.94444444444444442</v>
          </cell>
          <cell r="BL23">
            <v>0.8</v>
          </cell>
          <cell r="BM23">
            <v>105</v>
          </cell>
          <cell r="BN23">
            <v>98</v>
          </cell>
          <cell r="BO23">
            <v>0.93333333333333335</v>
          </cell>
          <cell r="BP23">
            <v>1.1666666666666665</v>
          </cell>
          <cell r="BQ23">
            <v>0.917536610343062</v>
          </cell>
          <cell r="BS23">
            <v>48</v>
          </cell>
          <cell r="BT23">
            <v>15</v>
          </cell>
          <cell r="BU23">
            <v>0.3125</v>
          </cell>
          <cell r="BV23">
            <v>6</v>
          </cell>
          <cell r="BW23">
            <v>2.5</v>
          </cell>
          <cell r="BX23">
            <v>3</v>
          </cell>
          <cell r="BY23">
            <v>6.25E-2</v>
          </cell>
          <cell r="BZ23">
            <v>6</v>
          </cell>
          <cell r="CA23">
            <v>0.5</v>
          </cell>
          <cell r="CC23" t="str">
            <v/>
          </cell>
          <cell r="CD23" t="str">
            <v/>
          </cell>
          <cell r="CF23" t="str">
            <v/>
          </cell>
          <cell r="CG23" t="str">
            <v/>
          </cell>
          <cell r="CH23" t="str">
            <v/>
          </cell>
          <cell r="CI23" t="str">
            <v/>
          </cell>
          <cell r="CJ23" t="str">
            <v/>
          </cell>
          <cell r="CK23">
            <v>0</v>
          </cell>
          <cell r="CM23">
            <v>229.38415258576549</v>
          </cell>
          <cell r="CO23">
            <v>0</v>
          </cell>
        </row>
        <row r="24">
          <cell r="A24" t="str">
            <v>FIERRO ALAY PAUL FERNANDO</v>
          </cell>
          <cell r="B24">
            <v>25.200000000000003</v>
          </cell>
          <cell r="C24">
            <v>5</v>
          </cell>
          <cell r="D24">
            <v>0</v>
          </cell>
          <cell r="E24">
            <v>5</v>
          </cell>
          <cell r="F24">
            <v>0.1984126984126984</v>
          </cell>
          <cell r="G24">
            <v>25.200000000000003</v>
          </cell>
          <cell r="H24">
            <v>10</v>
          </cell>
          <cell r="I24">
            <v>0</v>
          </cell>
          <cell r="J24">
            <v>10</v>
          </cell>
          <cell r="K24">
            <v>0.3968253968253968</v>
          </cell>
          <cell r="L24">
            <v>63</v>
          </cell>
          <cell r="M24">
            <v>29</v>
          </cell>
          <cell r="N24">
            <v>1</v>
          </cell>
          <cell r="O24">
            <v>28</v>
          </cell>
          <cell r="P24">
            <v>0.44444444444444442</v>
          </cell>
          <cell r="Q24">
            <v>15.5</v>
          </cell>
          <cell r="R24">
            <v>14.226896551724135</v>
          </cell>
          <cell r="S24">
            <v>0.91786429365962163</v>
          </cell>
          <cell r="T24">
            <v>5094.9008498583562</v>
          </cell>
          <cell r="U24">
            <v>1274.82143</v>
          </cell>
          <cell r="V24">
            <v>1274.82143</v>
          </cell>
          <cell r="W24">
            <v>0.25021515973867114</v>
          </cell>
          <cell r="X24">
            <v>2037.9603399433427</v>
          </cell>
          <cell r="Y24">
            <v>1274.82143</v>
          </cell>
          <cell r="Z24">
            <v>1274.82143</v>
          </cell>
          <cell r="AA24">
            <v>0.62553789934667781</v>
          </cell>
          <cell r="AB24">
            <v>713.28611898016993</v>
          </cell>
          <cell r="AC24">
            <v>0</v>
          </cell>
          <cell r="AD24">
            <v>0</v>
          </cell>
          <cell r="AE24">
            <v>0</v>
          </cell>
          <cell r="AF24">
            <v>2</v>
          </cell>
          <cell r="AG24">
            <v>0</v>
          </cell>
          <cell r="AH24">
            <v>5104.8808498583558</v>
          </cell>
          <cell r="AI24">
            <v>1274.82143</v>
          </cell>
          <cell r="AJ24">
            <v>0.24972599116302044</v>
          </cell>
          <cell r="AK24">
            <v>103.70698858683625</v>
          </cell>
          <cell r="AL24">
            <v>35.519999999999996</v>
          </cell>
          <cell r="AM24">
            <v>35.519999999999996</v>
          </cell>
          <cell r="AN24">
            <v>0.34250343669229466</v>
          </cell>
          <cell r="AO24">
            <v>5</v>
          </cell>
          <cell r="AP24">
            <v>0</v>
          </cell>
          <cell r="AQ24">
            <v>0</v>
          </cell>
          <cell r="AR24">
            <v>0</v>
          </cell>
          <cell r="AS24">
            <v>1</v>
          </cell>
          <cell r="AT24">
            <v>0</v>
          </cell>
          <cell r="AU24">
            <v>0.99999999999999989</v>
          </cell>
          <cell r="AV24">
            <v>0</v>
          </cell>
          <cell r="AW24">
            <v>1</v>
          </cell>
          <cell r="AX24">
            <v>0</v>
          </cell>
          <cell r="AY24">
            <v>142.48698858683622</v>
          </cell>
          <cell r="AZ24">
            <v>35.519999999999996</v>
          </cell>
          <cell r="BA24">
            <v>35.519999999999996</v>
          </cell>
          <cell r="BB24">
            <v>0.24928591973401804</v>
          </cell>
          <cell r="BC24">
            <v>0.78</v>
          </cell>
          <cell r="BD24">
            <v>5</v>
          </cell>
          <cell r="BE24">
            <v>5</v>
          </cell>
          <cell r="BF24">
            <v>1</v>
          </cell>
          <cell r="BG24">
            <v>1.2820512820512819</v>
          </cell>
          <cell r="BH24">
            <v>18</v>
          </cell>
          <cell r="BI24">
            <v>17</v>
          </cell>
          <cell r="BJ24">
            <v>17</v>
          </cell>
          <cell r="BK24">
            <v>0.94444444444444442</v>
          </cell>
          <cell r="BL24">
            <v>0.8</v>
          </cell>
          <cell r="BM24">
            <v>105</v>
          </cell>
          <cell r="BN24">
            <v>98</v>
          </cell>
          <cell r="BO24">
            <v>0.93333333333333335</v>
          </cell>
          <cell r="BP24">
            <v>1.1666666666666665</v>
          </cell>
          <cell r="BQ24">
            <v>0.49381620667934689</v>
          </cell>
          <cell r="BS24">
            <v>29</v>
          </cell>
          <cell r="BT24">
            <v>8</v>
          </cell>
          <cell r="BU24">
            <v>0.27586206896551724</v>
          </cell>
          <cell r="BV24">
            <v>6</v>
          </cell>
          <cell r="BW24">
            <v>1.3333333333333333</v>
          </cell>
          <cell r="BX24">
            <v>1</v>
          </cell>
          <cell r="BY24">
            <v>3.4482758620689655E-2</v>
          </cell>
          <cell r="BZ24">
            <v>6</v>
          </cell>
          <cell r="CA24">
            <v>0.16666666666666666</v>
          </cell>
          <cell r="CC24" t="str">
            <v/>
          </cell>
          <cell r="CD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>
            <v>0</v>
          </cell>
          <cell r="CM24">
            <v>0</v>
          </cell>
          <cell r="CO24">
            <v>0</v>
          </cell>
        </row>
        <row r="25">
          <cell r="A25" t="str">
            <v>PONCE THEA</v>
          </cell>
          <cell r="B25">
            <v>25.200000000000003</v>
          </cell>
          <cell r="C25">
            <v>13</v>
          </cell>
          <cell r="D25">
            <v>0</v>
          </cell>
          <cell r="E25">
            <v>13</v>
          </cell>
          <cell r="F25">
            <v>0.51587301587301582</v>
          </cell>
          <cell r="G25">
            <v>25.200000000000003</v>
          </cell>
          <cell r="H25">
            <v>11</v>
          </cell>
          <cell r="I25">
            <v>0</v>
          </cell>
          <cell r="J25">
            <v>11</v>
          </cell>
          <cell r="K25">
            <v>0.43650793650793646</v>
          </cell>
          <cell r="L25">
            <v>63</v>
          </cell>
          <cell r="M25">
            <v>33</v>
          </cell>
          <cell r="N25">
            <v>0</v>
          </cell>
          <cell r="O25">
            <v>33</v>
          </cell>
          <cell r="P25">
            <v>0.52380952380952384</v>
          </cell>
          <cell r="Q25">
            <v>15.5</v>
          </cell>
          <cell r="R25">
            <v>15.836363636363634</v>
          </cell>
          <cell r="S25">
            <v>1.0217008797653957</v>
          </cell>
          <cell r="T25">
            <v>5094.9008498583562</v>
          </cell>
          <cell r="U25">
            <v>6019.1071300000003</v>
          </cell>
          <cell r="V25">
            <v>6019.1071300000003</v>
          </cell>
          <cell r="W25">
            <v>1.1813982857325551</v>
          </cell>
          <cell r="X25">
            <v>2037.9603399433427</v>
          </cell>
          <cell r="Y25">
            <v>5778.0357000000004</v>
          </cell>
          <cell r="Z25">
            <v>5778.0357000000004</v>
          </cell>
          <cell r="AA25">
            <v>2.8352051738949129</v>
          </cell>
          <cell r="AB25">
            <v>713.28611898016993</v>
          </cell>
          <cell r="AC25">
            <v>225</v>
          </cell>
          <cell r="AD25">
            <v>225</v>
          </cell>
          <cell r="AE25">
            <v>0.31544143929465029</v>
          </cell>
          <cell r="AF25">
            <v>2</v>
          </cell>
          <cell r="AG25">
            <v>0</v>
          </cell>
          <cell r="AH25">
            <v>5104.8808498583558</v>
          </cell>
          <cell r="AI25">
            <v>6019.1071300000003</v>
          </cell>
          <cell r="AJ25">
            <v>1.1790886618180347</v>
          </cell>
          <cell r="AK25">
            <v>103.70698858683625</v>
          </cell>
          <cell r="AL25">
            <v>201.67</v>
          </cell>
          <cell r="AM25">
            <v>201.67</v>
          </cell>
          <cell r="AN25">
            <v>1.9446134030893882</v>
          </cell>
          <cell r="AO25">
            <v>5</v>
          </cell>
          <cell r="AP25">
            <v>0</v>
          </cell>
          <cell r="AQ25">
            <v>0</v>
          </cell>
          <cell r="AR25">
            <v>0</v>
          </cell>
          <cell r="AS25">
            <v>1</v>
          </cell>
          <cell r="AT25">
            <v>0</v>
          </cell>
          <cell r="AU25">
            <v>0.99999999999999989</v>
          </cell>
          <cell r="AV25">
            <v>0</v>
          </cell>
          <cell r="AW25">
            <v>1</v>
          </cell>
          <cell r="AX25">
            <v>0</v>
          </cell>
          <cell r="AY25">
            <v>142.48698858683622</v>
          </cell>
          <cell r="AZ25">
            <v>201.67</v>
          </cell>
          <cell r="BA25">
            <v>201.67</v>
          </cell>
          <cell r="BB25">
            <v>1.4153573038502087</v>
          </cell>
          <cell r="BC25">
            <v>0.78</v>
          </cell>
          <cell r="BD25">
            <v>3</v>
          </cell>
          <cell r="BE25">
            <v>3</v>
          </cell>
          <cell r="BF25">
            <v>1</v>
          </cell>
          <cell r="BG25">
            <v>1.2820512820512819</v>
          </cell>
          <cell r="BH25">
            <v>18</v>
          </cell>
          <cell r="BI25">
            <v>17</v>
          </cell>
          <cell r="BJ25">
            <v>17</v>
          </cell>
          <cell r="BK25">
            <v>0.94444444444444442</v>
          </cell>
          <cell r="BL25">
            <v>0.8</v>
          </cell>
          <cell r="BM25">
            <v>105</v>
          </cell>
          <cell r="BN25">
            <v>98</v>
          </cell>
          <cell r="BO25">
            <v>0.93333333333333335</v>
          </cell>
          <cell r="BP25">
            <v>1.1666666666666665</v>
          </cell>
          <cell r="BQ25">
            <v>0.81785714285714295</v>
          </cell>
          <cell r="BS25">
            <v>33</v>
          </cell>
          <cell r="BT25">
            <v>9</v>
          </cell>
          <cell r="BU25">
            <v>0.27272727272727271</v>
          </cell>
          <cell r="BV25">
            <v>6</v>
          </cell>
          <cell r="BW25">
            <v>1.5</v>
          </cell>
          <cell r="BX25">
            <v>0</v>
          </cell>
          <cell r="BY25">
            <v>0</v>
          </cell>
          <cell r="BZ25">
            <v>6</v>
          </cell>
          <cell r="CA25">
            <v>0</v>
          </cell>
          <cell r="CC25" t="str">
            <v/>
          </cell>
          <cell r="CD25" t="str">
            <v/>
          </cell>
          <cell r="CF25" t="str">
            <v/>
          </cell>
          <cell r="CG25" t="str">
            <v/>
          </cell>
          <cell r="CH25" t="str">
            <v/>
          </cell>
          <cell r="CI25" t="str">
            <v/>
          </cell>
          <cell r="CJ25" t="str">
            <v/>
          </cell>
          <cell r="CK25">
            <v>0</v>
          </cell>
          <cell r="CM25">
            <v>204.46428571428575</v>
          </cell>
          <cell r="CO25">
            <v>0</v>
          </cell>
        </row>
        <row r="26">
          <cell r="A26" t="str">
            <v>TIENDA AMERICA</v>
          </cell>
          <cell r="B26">
            <v>112</v>
          </cell>
          <cell r="C26">
            <v>108</v>
          </cell>
          <cell r="D26">
            <v>0</v>
          </cell>
          <cell r="E26">
            <v>108</v>
          </cell>
          <cell r="F26">
            <v>0.9642857142857143</v>
          </cell>
          <cell r="G26">
            <v>51</v>
          </cell>
          <cell r="H26">
            <v>54</v>
          </cell>
          <cell r="I26">
            <v>0</v>
          </cell>
          <cell r="J26">
            <v>54</v>
          </cell>
          <cell r="K26">
            <v>1.0588235294117647</v>
          </cell>
          <cell r="L26">
            <v>200</v>
          </cell>
          <cell r="M26">
            <v>199</v>
          </cell>
          <cell r="N26">
            <v>2</v>
          </cell>
          <cell r="O26">
            <v>197</v>
          </cell>
          <cell r="P26">
            <v>0.98499999999999999</v>
          </cell>
          <cell r="Q26">
            <v>15.5</v>
          </cell>
          <cell r="R26">
            <v>15.745125628140698</v>
          </cell>
          <cell r="S26">
            <v>1.0158145566542387</v>
          </cell>
          <cell r="T26">
            <v>36300</v>
          </cell>
          <cell r="U26">
            <v>37868.335749999998</v>
          </cell>
          <cell r="V26">
            <v>37868.335749999998</v>
          </cell>
          <cell r="W26">
            <v>1.0432048415977961</v>
          </cell>
          <cell r="X26">
            <v>14520</v>
          </cell>
          <cell r="Y26">
            <v>34368.335749999998</v>
          </cell>
          <cell r="Z26">
            <v>34368.335749999998</v>
          </cell>
          <cell r="AA26">
            <v>2.3669652720385672</v>
          </cell>
          <cell r="AB26">
            <v>2541.0000000000005</v>
          </cell>
          <cell r="AC26">
            <v>0</v>
          </cell>
          <cell r="AD26">
            <v>0</v>
          </cell>
          <cell r="AE26">
            <v>0</v>
          </cell>
          <cell r="AF26">
            <v>10</v>
          </cell>
          <cell r="AG26">
            <v>7</v>
          </cell>
          <cell r="AH26">
            <v>36349.9</v>
          </cell>
          <cell r="AI26">
            <v>37903.265749999999</v>
          </cell>
          <cell r="AJ26">
            <v>1.0427337007804698</v>
          </cell>
          <cell r="AK26">
            <v>231</v>
          </cell>
          <cell r="AL26">
            <v>181.62</v>
          </cell>
          <cell r="AM26">
            <v>181.61999999999998</v>
          </cell>
          <cell r="AN26">
            <v>0.78623376623376617</v>
          </cell>
          <cell r="AO26">
            <v>40</v>
          </cell>
          <cell r="AP26">
            <v>1</v>
          </cell>
          <cell r="AQ26">
            <v>1</v>
          </cell>
          <cell r="AR26">
            <v>2.5000000000000001E-2</v>
          </cell>
          <cell r="AS26">
            <v>5</v>
          </cell>
          <cell r="AT26">
            <v>0</v>
          </cell>
          <cell r="AU26">
            <v>5</v>
          </cell>
          <cell r="AV26">
            <v>0</v>
          </cell>
          <cell r="AW26">
            <v>5</v>
          </cell>
          <cell r="AX26">
            <v>0</v>
          </cell>
          <cell r="AY26">
            <v>469.90000000000003</v>
          </cell>
          <cell r="AZ26">
            <v>184.62</v>
          </cell>
          <cell r="BA26">
            <v>184.61999999999998</v>
          </cell>
          <cell r="BB26">
            <v>0.39289210470312824</v>
          </cell>
          <cell r="BC26">
            <v>0.78000000000000014</v>
          </cell>
          <cell r="BD26">
            <v>27</v>
          </cell>
          <cell r="BE26">
            <v>27</v>
          </cell>
          <cell r="BF26">
            <v>0.625</v>
          </cell>
          <cell r="BG26">
            <v>0.8012820512820511</v>
          </cell>
          <cell r="BH26">
            <v>40</v>
          </cell>
          <cell r="BI26">
            <v>38</v>
          </cell>
          <cell r="BJ26">
            <v>38</v>
          </cell>
          <cell r="BK26">
            <v>0.95</v>
          </cell>
          <cell r="BL26">
            <v>0.79999999999999993</v>
          </cell>
          <cell r="BM26">
            <v>125</v>
          </cell>
          <cell r="BN26">
            <v>125</v>
          </cell>
          <cell r="BO26">
            <v>0.625</v>
          </cell>
          <cell r="BP26">
            <v>0.78125000000000011</v>
          </cell>
          <cell r="BQ26">
            <v>0.9058309188417456</v>
          </cell>
          <cell r="BS26">
            <v>199</v>
          </cell>
          <cell r="BT26">
            <v>12</v>
          </cell>
          <cell r="BU26">
            <v>6.030150753768844E-2</v>
          </cell>
          <cell r="BV26">
            <v>30</v>
          </cell>
          <cell r="BW26">
            <v>0.4</v>
          </cell>
          <cell r="BX26">
            <v>4</v>
          </cell>
          <cell r="BY26">
            <v>2.0100502512562814E-2</v>
          </cell>
          <cell r="BZ26">
            <v>30</v>
          </cell>
          <cell r="CA26">
            <v>0.13333333333333333</v>
          </cell>
          <cell r="CC26">
            <v>2</v>
          </cell>
          <cell r="CD26">
            <v>0</v>
          </cell>
          <cell r="CE26">
            <v>0</v>
          </cell>
          <cell r="CF26">
            <v>0</v>
          </cell>
          <cell r="CG26">
            <v>7</v>
          </cell>
          <cell r="CH26">
            <v>4</v>
          </cell>
          <cell r="CI26">
            <v>4</v>
          </cell>
          <cell r="CJ26">
            <v>11</v>
          </cell>
          <cell r="CK26">
            <v>28</v>
          </cell>
          <cell r="CM26">
            <v>1096.8857704791385</v>
          </cell>
          <cell r="CO26">
            <v>-44.5</v>
          </cell>
          <cell r="CP26">
            <v>-11.11</v>
          </cell>
        </row>
        <row r="27">
          <cell r="A27" t="str">
            <v>ROSERO CAICEDO JAIRO STEFANO</v>
          </cell>
          <cell r="B27">
            <v>22.4</v>
          </cell>
          <cell r="C27">
            <v>13</v>
          </cell>
          <cell r="D27">
            <v>0</v>
          </cell>
          <cell r="E27">
            <v>13</v>
          </cell>
          <cell r="F27">
            <v>0.5803571428571429</v>
          </cell>
          <cell r="G27">
            <v>10.199999999999999</v>
          </cell>
          <cell r="H27">
            <v>11</v>
          </cell>
          <cell r="I27">
            <v>0</v>
          </cell>
          <cell r="J27">
            <v>11</v>
          </cell>
          <cell r="K27">
            <v>1.0784313725490198</v>
          </cell>
          <cell r="L27">
            <v>40</v>
          </cell>
          <cell r="M27">
            <v>31</v>
          </cell>
          <cell r="N27">
            <v>0</v>
          </cell>
          <cell r="O27">
            <v>31</v>
          </cell>
          <cell r="P27">
            <v>0.77500000000000002</v>
          </cell>
          <cell r="Q27">
            <v>15.5</v>
          </cell>
          <cell r="R27">
            <v>17.140645161290319</v>
          </cell>
          <cell r="S27">
            <v>1.1058480749219561</v>
          </cell>
          <cell r="T27">
            <v>7260</v>
          </cell>
          <cell r="U27">
            <v>7365.1785899999995</v>
          </cell>
          <cell r="V27">
            <v>7365.1785899999986</v>
          </cell>
          <cell r="W27">
            <v>1.0144874090909088</v>
          </cell>
          <cell r="X27">
            <v>2904</v>
          </cell>
          <cell r="Y27">
            <v>6615.1785899999995</v>
          </cell>
          <cell r="Z27">
            <v>6615.1785899999986</v>
          </cell>
          <cell r="AA27">
            <v>2.2779540599173549</v>
          </cell>
          <cell r="AB27">
            <v>508.2000000000001</v>
          </cell>
          <cell r="AC27">
            <v>0</v>
          </cell>
          <cell r="AD27">
            <v>0</v>
          </cell>
          <cell r="AE27">
            <v>0</v>
          </cell>
          <cell r="AF27">
            <v>2</v>
          </cell>
          <cell r="AG27">
            <v>3</v>
          </cell>
          <cell r="AH27">
            <v>7269.98</v>
          </cell>
          <cell r="AI27">
            <v>7380.1485899999989</v>
          </cell>
          <cell r="AJ27">
            <v>1.0151539055128074</v>
          </cell>
          <cell r="AK27">
            <v>46.2</v>
          </cell>
          <cell r="AL27">
            <v>31.34</v>
          </cell>
          <cell r="AM27">
            <v>31.339999999999996</v>
          </cell>
          <cell r="AN27">
            <v>0.67835497835497827</v>
          </cell>
          <cell r="AO27">
            <v>8</v>
          </cell>
          <cell r="AP27">
            <v>0</v>
          </cell>
          <cell r="AQ27">
            <v>0</v>
          </cell>
          <cell r="AR27">
            <v>0</v>
          </cell>
          <cell r="AS27">
            <v>1</v>
          </cell>
          <cell r="AT27">
            <v>0</v>
          </cell>
          <cell r="AU27">
            <v>1</v>
          </cell>
          <cell r="AV27">
            <v>0</v>
          </cell>
          <cell r="AW27">
            <v>1</v>
          </cell>
          <cell r="AX27">
            <v>0</v>
          </cell>
          <cell r="AY27">
            <v>93.98</v>
          </cell>
          <cell r="AZ27">
            <v>31.34</v>
          </cell>
          <cell r="BA27">
            <v>31.339999999999996</v>
          </cell>
          <cell r="BB27">
            <v>0.33347520749095549</v>
          </cell>
          <cell r="BC27">
            <v>0.78</v>
          </cell>
          <cell r="BD27">
            <v>5</v>
          </cell>
          <cell r="BE27">
            <v>5</v>
          </cell>
          <cell r="BF27">
            <v>1</v>
          </cell>
          <cell r="BG27">
            <v>1.2820512820512819</v>
          </cell>
          <cell r="BH27">
            <v>8</v>
          </cell>
          <cell r="BI27">
            <v>6</v>
          </cell>
          <cell r="BJ27">
            <v>6</v>
          </cell>
          <cell r="BK27">
            <v>0.75</v>
          </cell>
          <cell r="BL27">
            <v>0.8</v>
          </cell>
          <cell r="BM27">
            <v>25</v>
          </cell>
          <cell r="BN27">
            <v>25</v>
          </cell>
          <cell r="BO27">
            <v>1</v>
          </cell>
          <cell r="BP27">
            <v>1.25</v>
          </cell>
          <cell r="BQ27">
            <v>0.83956421199039322</v>
          </cell>
          <cell r="BS27">
            <v>31</v>
          </cell>
          <cell r="BT27">
            <v>1</v>
          </cell>
          <cell r="BU27">
            <v>3.2258064516129031E-2</v>
          </cell>
          <cell r="BV27">
            <v>6</v>
          </cell>
          <cell r="BW27">
            <v>0.16666666666666666</v>
          </cell>
          <cell r="BX27">
            <v>0</v>
          </cell>
          <cell r="BY27">
            <v>0</v>
          </cell>
          <cell r="BZ27">
            <v>6</v>
          </cell>
          <cell r="CA27">
            <v>0</v>
          </cell>
          <cell r="CC27">
            <v>1</v>
          </cell>
          <cell r="CD27" t="str">
            <v/>
          </cell>
          <cell r="CF27">
            <v>0</v>
          </cell>
          <cell r="CG27">
            <v>4</v>
          </cell>
          <cell r="CH27">
            <v>1</v>
          </cell>
          <cell r="CI27">
            <v>1</v>
          </cell>
          <cell r="CJ27">
            <v>3</v>
          </cell>
          <cell r="CK27">
            <v>10</v>
          </cell>
          <cell r="CM27">
            <v>209.89105299759831</v>
          </cell>
          <cell r="CO27">
            <v>-20</v>
          </cell>
        </row>
        <row r="28">
          <cell r="A28" t="str">
            <v>SALVATIERRA GUERRA JULIAN ENRIQUE</v>
          </cell>
          <cell r="B28">
            <v>22.4</v>
          </cell>
          <cell r="C28">
            <v>36</v>
          </cell>
          <cell r="D28">
            <v>0</v>
          </cell>
          <cell r="E28">
            <v>36</v>
          </cell>
          <cell r="F28">
            <v>1.6071428571428572</v>
          </cell>
          <cell r="G28">
            <v>10.199999999999999</v>
          </cell>
          <cell r="H28">
            <v>16</v>
          </cell>
          <cell r="I28">
            <v>0</v>
          </cell>
          <cell r="J28">
            <v>16</v>
          </cell>
          <cell r="K28">
            <v>1.5686274509803924</v>
          </cell>
          <cell r="L28">
            <v>40</v>
          </cell>
          <cell r="M28">
            <v>56</v>
          </cell>
          <cell r="N28">
            <v>0</v>
          </cell>
          <cell r="O28">
            <v>56</v>
          </cell>
          <cell r="P28">
            <v>1.4</v>
          </cell>
          <cell r="Q28">
            <v>15.5</v>
          </cell>
          <cell r="R28">
            <v>16.297857142857143</v>
          </cell>
          <cell r="S28">
            <v>1.0514746543778801</v>
          </cell>
          <cell r="T28">
            <v>7260</v>
          </cell>
          <cell r="U28">
            <v>7118.75</v>
          </cell>
          <cell r="V28">
            <v>7118.75</v>
          </cell>
          <cell r="W28">
            <v>0.98054407713498626</v>
          </cell>
          <cell r="X28">
            <v>2904</v>
          </cell>
          <cell r="Y28">
            <v>5641.07143</v>
          </cell>
          <cell r="Z28">
            <v>5641.07143</v>
          </cell>
          <cell r="AA28">
            <v>1.9425177100550963</v>
          </cell>
          <cell r="AB28">
            <v>508.2000000000001</v>
          </cell>
          <cell r="AC28">
            <v>0</v>
          </cell>
          <cell r="AD28">
            <v>0</v>
          </cell>
          <cell r="AE28">
            <v>0</v>
          </cell>
          <cell r="AF28">
            <v>2</v>
          </cell>
          <cell r="AG28">
            <v>3</v>
          </cell>
          <cell r="AH28">
            <v>7269.98</v>
          </cell>
          <cell r="AI28">
            <v>7133.72</v>
          </cell>
          <cell r="AJ28">
            <v>0.98125716989592826</v>
          </cell>
          <cell r="AK28">
            <v>46.2</v>
          </cell>
          <cell r="AL28">
            <v>48.2</v>
          </cell>
          <cell r="AM28">
            <v>48.2</v>
          </cell>
          <cell r="AN28">
            <v>1.0432900432900434</v>
          </cell>
          <cell r="AO28">
            <v>8</v>
          </cell>
          <cell r="AP28">
            <v>0</v>
          </cell>
          <cell r="AQ28">
            <v>0</v>
          </cell>
          <cell r="AR28">
            <v>0</v>
          </cell>
          <cell r="AS28">
            <v>1</v>
          </cell>
          <cell r="AT28">
            <v>0</v>
          </cell>
          <cell r="AU28">
            <v>1</v>
          </cell>
          <cell r="AV28">
            <v>0</v>
          </cell>
          <cell r="AW28">
            <v>1</v>
          </cell>
          <cell r="AX28">
            <v>0</v>
          </cell>
          <cell r="AY28">
            <v>93.98</v>
          </cell>
          <cell r="AZ28">
            <v>48.2</v>
          </cell>
          <cell r="BA28">
            <v>48.2</v>
          </cell>
          <cell r="BB28">
            <v>0.51287507980421365</v>
          </cell>
          <cell r="BC28">
            <v>0.78</v>
          </cell>
          <cell r="BD28">
            <v>9</v>
          </cell>
          <cell r="BE28">
            <v>9</v>
          </cell>
          <cell r="BF28">
            <v>1</v>
          </cell>
          <cell r="BG28">
            <v>1.2820512820512819</v>
          </cell>
          <cell r="BH28">
            <v>8</v>
          </cell>
          <cell r="BI28">
            <v>11</v>
          </cell>
          <cell r="BJ28">
            <v>11</v>
          </cell>
          <cell r="BK28">
            <v>1.375</v>
          </cell>
          <cell r="BL28">
            <v>0.8</v>
          </cell>
          <cell r="BM28">
            <v>25</v>
          </cell>
          <cell r="BN28">
            <v>25</v>
          </cell>
          <cell r="BO28">
            <v>1</v>
          </cell>
          <cell r="BP28">
            <v>1.25</v>
          </cell>
          <cell r="BQ28">
            <v>0.9597170649645016</v>
          </cell>
          <cell r="BS28">
            <v>56</v>
          </cell>
          <cell r="BT28">
            <v>1</v>
          </cell>
          <cell r="BU28">
            <v>1.7857142857142856E-2</v>
          </cell>
          <cell r="BV28">
            <v>6</v>
          </cell>
          <cell r="BW28">
            <v>0.16666666666666666</v>
          </cell>
          <cell r="BX28">
            <v>0</v>
          </cell>
          <cell r="BY28">
            <v>0</v>
          </cell>
          <cell r="BZ28">
            <v>6</v>
          </cell>
          <cell r="CA28">
            <v>0</v>
          </cell>
          <cell r="CC28">
            <v>1</v>
          </cell>
          <cell r="CD28" t="str">
            <v/>
          </cell>
          <cell r="CF28">
            <v>0</v>
          </cell>
          <cell r="CG28">
            <v>2</v>
          </cell>
          <cell r="CH28">
            <v>0</v>
          </cell>
          <cell r="CI28">
            <v>0</v>
          </cell>
          <cell r="CJ28">
            <v>3</v>
          </cell>
          <cell r="CK28">
            <v>6</v>
          </cell>
          <cell r="CM28">
            <v>239.92926624112539</v>
          </cell>
          <cell r="CO28">
            <v>-9</v>
          </cell>
        </row>
        <row r="29">
          <cell r="A29" t="str">
            <v>GRANDA ESPINOZA ANDRES SEBASTIAN</v>
          </cell>
          <cell r="B29">
            <v>22.4</v>
          </cell>
          <cell r="C29">
            <v>13</v>
          </cell>
          <cell r="D29">
            <v>0</v>
          </cell>
          <cell r="E29">
            <v>13</v>
          </cell>
          <cell r="F29">
            <v>0.5803571428571429</v>
          </cell>
          <cell r="G29">
            <v>10.199999999999999</v>
          </cell>
          <cell r="H29">
            <v>9</v>
          </cell>
          <cell r="I29">
            <v>0</v>
          </cell>
          <cell r="J29">
            <v>9</v>
          </cell>
          <cell r="K29">
            <v>0.88235294117647067</v>
          </cell>
          <cell r="L29">
            <v>40</v>
          </cell>
          <cell r="M29">
            <v>27</v>
          </cell>
          <cell r="N29">
            <v>0</v>
          </cell>
          <cell r="O29">
            <v>27</v>
          </cell>
          <cell r="P29">
            <v>0.67500000000000004</v>
          </cell>
          <cell r="Q29">
            <v>15.5</v>
          </cell>
          <cell r="R29">
            <v>15.981851851851845</v>
          </cell>
          <cell r="S29">
            <v>1.0310872162485061</v>
          </cell>
          <cell r="T29">
            <v>7260</v>
          </cell>
          <cell r="U29">
            <v>6254.4642999999996</v>
          </cell>
          <cell r="V29">
            <v>6254.4642999999996</v>
          </cell>
          <cell r="W29">
            <v>0.86149646005509639</v>
          </cell>
          <cell r="X29">
            <v>2904</v>
          </cell>
          <cell r="Y29">
            <v>5638.3928699999997</v>
          </cell>
          <cell r="Z29">
            <v>5638.3928699999997</v>
          </cell>
          <cell r="AA29">
            <v>1.9415953409090907</v>
          </cell>
          <cell r="AB29">
            <v>508.2000000000001</v>
          </cell>
          <cell r="AC29">
            <v>0</v>
          </cell>
          <cell r="AD29">
            <v>0</v>
          </cell>
          <cell r="AE29">
            <v>0</v>
          </cell>
          <cell r="AF29">
            <v>2</v>
          </cell>
          <cell r="AG29">
            <v>0</v>
          </cell>
          <cell r="AH29">
            <v>7269.98</v>
          </cell>
          <cell r="AI29">
            <v>6254.4642999999996</v>
          </cell>
          <cell r="AJ29">
            <v>0.86031382479731722</v>
          </cell>
          <cell r="AK29">
            <v>46.2</v>
          </cell>
          <cell r="AL29">
            <v>41.199999999999996</v>
          </cell>
          <cell r="AM29">
            <v>41.199999999999996</v>
          </cell>
          <cell r="AN29">
            <v>0.89177489177489166</v>
          </cell>
          <cell r="AO29">
            <v>8</v>
          </cell>
          <cell r="AP29">
            <v>0</v>
          </cell>
          <cell r="AQ29">
            <v>0</v>
          </cell>
          <cell r="AR29">
            <v>0</v>
          </cell>
          <cell r="AS29">
            <v>1</v>
          </cell>
          <cell r="AT29">
            <v>0</v>
          </cell>
          <cell r="AU29">
            <v>1</v>
          </cell>
          <cell r="AV29">
            <v>0</v>
          </cell>
          <cell r="AW29">
            <v>1</v>
          </cell>
          <cell r="AX29">
            <v>0</v>
          </cell>
          <cell r="AY29">
            <v>93.98</v>
          </cell>
          <cell r="AZ29">
            <v>41.199999999999996</v>
          </cell>
          <cell r="BA29">
            <v>41.199999999999996</v>
          </cell>
          <cell r="BB29">
            <v>0.43839114705256432</v>
          </cell>
          <cell r="BC29">
            <v>0.78</v>
          </cell>
          <cell r="BD29">
            <v>4</v>
          </cell>
          <cell r="BE29">
            <v>4</v>
          </cell>
          <cell r="BF29">
            <v>1</v>
          </cell>
          <cell r="BG29">
            <v>1.2820512820512819</v>
          </cell>
          <cell r="BH29">
            <v>8</v>
          </cell>
          <cell r="BI29">
            <v>8</v>
          </cell>
          <cell r="BJ29">
            <v>8</v>
          </cell>
          <cell r="BK29">
            <v>1</v>
          </cell>
          <cell r="BL29">
            <v>0.8</v>
          </cell>
          <cell r="BM29">
            <v>25</v>
          </cell>
          <cell r="BN29">
            <v>25</v>
          </cell>
          <cell r="BO29">
            <v>1</v>
          </cell>
          <cell r="BP29">
            <v>1.25</v>
          </cell>
          <cell r="BQ29">
            <v>0.8227309665346243</v>
          </cell>
          <cell r="BS29">
            <v>27</v>
          </cell>
          <cell r="BT29">
            <v>0</v>
          </cell>
          <cell r="BU29">
            <v>0</v>
          </cell>
          <cell r="BV29">
            <v>6</v>
          </cell>
          <cell r="BW29">
            <v>0</v>
          </cell>
          <cell r="BX29">
            <v>2</v>
          </cell>
          <cell r="BY29">
            <v>7.407407407407407E-2</v>
          </cell>
          <cell r="BZ29">
            <v>6</v>
          </cell>
          <cell r="CA29">
            <v>0.33333333333333331</v>
          </cell>
          <cell r="CC29" t="str">
            <v/>
          </cell>
          <cell r="CD29" t="str">
            <v/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2</v>
          </cell>
          <cell r="CK29">
            <v>2</v>
          </cell>
          <cell r="CM29">
            <v>205.68274163365606</v>
          </cell>
          <cell r="CO29">
            <v>-2</v>
          </cell>
          <cell r="CP29">
            <v>-11.11</v>
          </cell>
        </row>
        <row r="30">
          <cell r="A30" t="str">
            <v>ORTEGA RUIZ GABRIEL ANTONIO</v>
          </cell>
          <cell r="B30">
            <v>22.4</v>
          </cell>
          <cell r="C30">
            <v>18</v>
          </cell>
          <cell r="D30">
            <v>0</v>
          </cell>
          <cell r="E30">
            <v>18</v>
          </cell>
          <cell r="F30">
            <v>0.8035714285714286</v>
          </cell>
          <cell r="G30">
            <v>10.199999999999999</v>
          </cell>
          <cell r="H30">
            <v>7</v>
          </cell>
          <cell r="I30">
            <v>0</v>
          </cell>
          <cell r="J30">
            <v>7</v>
          </cell>
          <cell r="K30">
            <v>0.68627450980392157</v>
          </cell>
          <cell r="L30">
            <v>40</v>
          </cell>
          <cell r="M30">
            <v>31</v>
          </cell>
          <cell r="N30">
            <v>0</v>
          </cell>
          <cell r="O30">
            <v>31</v>
          </cell>
          <cell r="P30">
            <v>0.77500000000000002</v>
          </cell>
          <cell r="Q30">
            <v>15.5</v>
          </cell>
          <cell r="R30">
            <v>15.127741935483861</v>
          </cell>
          <cell r="S30">
            <v>0.9759833506763782</v>
          </cell>
          <cell r="T30">
            <v>7260</v>
          </cell>
          <cell r="U30">
            <v>7037.08572</v>
          </cell>
          <cell r="V30">
            <v>7037.08572</v>
          </cell>
          <cell r="W30">
            <v>0.96929555371900822</v>
          </cell>
          <cell r="X30">
            <v>2904</v>
          </cell>
          <cell r="Y30">
            <v>7037.08572</v>
          </cell>
          <cell r="Z30">
            <v>7037.08572</v>
          </cell>
          <cell r="AA30">
            <v>2.4232388842975205</v>
          </cell>
          <cell r="AB30">
            <v>508.2000000000001</v>
          </cell>
          <cell r="AC30">
            <v>0</v>
          </cell>
          <cell r="AD30">
            <v>0</v>
          </cell>
          <cell r="AE30">
            <v>0</v>
          </cell>
          <cell r="AF30">
            <v>2</v>
          </cell>
          <cell r="AG30">
            <v>0</v>
          </cell>
          <cell r="AH30">
            <v>7269.98</v>
          </cell>
          <cell r="AI30">
            <v>7037.08572</v>
          </cell>
          <cell r="AJ30">
            <v>0.96796493525429239</v>
          </cell>
          <cell r="AK30">
            <v>46.2</v>
          </cell>
          <cell r="AL30">
            <v>24.279999999999998</v>
          </cell>
          <cell r="AM30">
            <v>24.279999999999998</v>
          </cell>
          <cell r="AN30">
            <v>0.52554112554112542</v>
          </cell>
          <cell r="AO30">
            <v>8</v>
          </cell>
          <cell r="AP30">
            <v>1</v>
          </cell>
          <cell r="AQ30">
            <v>1</v>
          </cell>
          <cell r="AR30">
            <v>0.125</v>
          </cell>
          <cell r="AS30">
            <v>1</v>
          </cell>
          <cell r="AT30">
            <v>0</v>
          </cell>
          <cell r="AU30">
            <v>1</v>
          </cell>
          <cell r="AV30">
            <v>0</v>
          </cell>
          <cell r="AW30">
            <v>1</v>
          </cell>
          <cell r="AX30">
            <v>0</v>
          </cell>
          <cell r="AY30">
            <v>93.98</v>
          </cell>
          <cell r="AZ30">
            <v>27.279999999999998</v>
          </cell>
          <cell r="BA30">
            <v>27.279999999999994</v>
          </cell>
          <cell r="BB30">
            <v>0.29027452649499885</v>
          </cell>
          <cell r="BC30">
            <v>0.78</v>
          </cell>
          <cell r="BD30">
            <v>3</v>
          </cell>
          <cell r="BE30">
            <v>3</v>
          </cell>
          <cell r="BF30">
            <v>1</v>
          </cell>
          <cell r="BG30">
            <v>1.2820512820512819</v>
          </cell>
          <cell r="BH30">
            <v>8</v>
          </cell>
          <cell r="BI30">
            <v>8</v>
          </cell>
          <cell r="BJ30">
            <v>8</v>
          </cell>
          <cell r="BK30">
            <v>1</v>
          </cell>
          <cell r="BL30">
            <v>0.8</v>
          </cell>
          <cell r="BM30">
            <v>25</v>
          </cell>
          <cell r="BN30">
            <v>25</v>
          </cell>
          <cell r="BO30">
            <v>1</v>
          </cell>
          <cell r="BP30">
            <v>1.25</v>
          </cell>
          <cell r="BQ30">
            <v>0.85462507687172762</v>
          </cell>
          <cell r="BS30">
            <v>31</v>
          </cell>
          <cell r="BT30">
            <v>3</v>
          </cell>
          <cell r="BU30">
            <v>9.6774193548387094E-2</v>
          </cell>
          <cell r="BV30">
            <v>6</v>
          </cell>
          <cell r="BW30">
            <v>0.5</v>
          </cell>
          <cell r="BX30">
            <v>1</v>
          </cell>
          <cell r="BY30">
            <v>3.2258064516129031E-2</v>
          </cell>
          <cell r="BZ30">
            <v>6</v>
          </cell>
          <cell r="CA30">
            <v>0.16666666666666666</v>
          </cell>
          <cell r="CC30" t="str">
            <v/>
          </cell>
          <cell r="CD30" t="str">
            <v/>
          </cell>
          <cell r="CF30">
            <v>0</v>
          </cell>
          <cell r="CG30">
            <v>1</v>
          </cell>
          <cell r="CH30">
            <v>3</v>
          </cell>
          <cell r="CI30">
            <v>2</v>
          </cell>
          <cell r="CJ30">
            <v>1</v>
          </cell>
          <cell r="CK30">
            <v>7</v>
          </cell>
          <cell r="CM30">
            <v>213.65626921793191</v>
          </cell>
          <cell r="CO30">
            <v>-10.5</v>
          </cell>
        </row>
        <row r="31">
          <cell r="A31" t="str">
            <v>REINO TUFINO PAULTEH KATHERINE</v>
          </cell>
          <cell r="B31">
            <v>22.4</v>
          </cell>
          <cell r="C31">
            <v>25</v>
          </cell>
          <cell r="D31">
            <v>0</v>
          </cell>
          <cell r="E31">
            <v>25</v>
          </cell>
          <cell r="F31">
            <v>1.1160714285714286</v>
          </cell>
          <cell r="G31">
            <v>10.199999999999999</v>
          </cell>
          <cell r="H31">
            <v>11</v>
          </cell>
          <cell r="I31">
            <v>0</v>
          </cell>
          <cell r="J31">
            <v>11</v>
          </cell>
          <cell r="K31">
            <v>1.0784313725490198</v>
          </cell>
          <cell r="L31">
            <v>40</v>
          </cell>
          <cell r="M31">
            <v>50</v>
          </cell>
          <cell r="N31">
            <v>2</v>
          </cell>
          <cell r="O31">
            <v>48</v>
          </cell>
          <cell r="P31">
            <v>1.2</v>
          </cell>
          <cell r="Q31">
            <v>15.5</v>
          </cell>
          <cell r="R31">
            <v>14.600599999999996</v>
          </cell>
          <cell r="S31">
            <v>0.94197419354838685</v>
          </cell>
          <cell r="T31">
            <v>7260</v>
          </cell>
          <cell r="U31">
            <v>10092.85714</v>
          </cell>
          <cell r="V31">
            <v>10092.85714</v>
          </cell>
          <cell r="W31">
            <v>1.3902007079889807</v>
          </cell>
          <cell r="X31">
            <v>2904</v>
          </cell>
          <cell r="Y31">
            <v>9436.6071400000001</v>
          </cell>
          <cell r="Z31">
            <v>9436.6071400000001</v>
          </cell>
          <cell r="AA31">
            <v>3.2495203650137743</v>
          </cell>
          <cell r="AB31">
            <v>508.2000000000001</v>
          </cell>
          <cell r="AC31">
            <v>0</v>
          </cell>
          <cell r="AD31">
            <v>0</v>
          </cell>
          <cell r="AE31">
            <v>0</v>
          </cell>
          <cell r="AF31">
            <v>2</v>
          </cell>
          <cell r="AG31">
            <v>1</v>
          </cell>
          <cell r="AH31">
            <v>7269.98</v>
          </cell>
          <cell r="AI31">
            <v>10097.84714</v>
          </cell>
          <cell r="AJ31">
            <v>1.388978668442004</v>
          </cell>
          <cell r="AK31">
            <v>46.2</v>
          </cell>
          <cell r="AL31">
            <v>36.599999999999994</v>
          </cell>
          <cell r="AM31">
            <v>36.599999999999994</v>
          </cell>
          <cell r="AN31">
            <v>0.79220779220779203</v>
          </cell>
          <cell r="AO31">
            <v>8</v>
          </cell>
          <cell r="AP31">
            <v>0</v>
          </cell>
          <cell r="AQ31">
            <v>0</v>
          </cell>
          <cell r="AR31">
            <v>0</v>
          </cell>
          <cell r="AS31">
            <v>1</v>
          </cell>
          <cell r="AT31">
            <v>0</v>
          </cell>
          <cell r="AU31">
            <v>1</v>
          </cell>
          <cell r="AV31">
            <v>0</v>
          </cell>
          <cell r="AW31">
            <v>1</v>
          </cell>
          <cell r="AX31">
            <v>0</v>
          </cell>
          <cell r="AY31">
            <v>93.98</v>
          </cell>
          <cell r="AZ31">
            <v>36.599999999999994</v>
          </cell>
          <cell r="BA31">
            <v>36.599999999999994</v>
          </cell>
          <cell r="BB31">
            <v>0.38944456267290906</v>
          </cell>
          <cell r="BC31">
            <v>0.78</v>
          </cell>
          <cell r="BD31">
            <v>6</v>
          </cell>
          <cell r="BE31">
            <v>6</v>
          </cell>
          <cell r="BF31">
            <v>1</v>
          </cell>
          <cell r="BG31">
            <v>1.2820512820512819</v>
          </cell>
          <cell r="BH31">
            <v>8</v>
          </cell>
          <cell r="BI31">
            <v>5</v>
          </cell>
          <cell r="BJ31">
            <v>5</v>
          </cell>
          <cell r="BK31">
            <v>0.625</v>
          </cell>
          <cell r="BL31">
            <v>0.8</v>
          </cell>
          <cell r="BM31">
            <v>25</v>
          </cell>
          <cell r="BN31">
            <v>25</v>
          </cell>
          <cell r="BO31">
            <v>1</v>
          </cell>
          <cell r="BP31">
            <v>1.25</v>
          </cell>
          <cell r="BQ31">
            <v>0.91090576155530689</v>
          </cell>
          <cell r="BS31">
            <v>50</v>
          </cell>
          <cell r="BT31">
            <v>7</v>
          </cell>
          <cell r="BU31">
            <v>0.14000000000000001</v>
          </cell>
          <cell r="BV31">
            <v>6</v>
          </cell>
          <cell r="BW31">
            <v>1.1666666666666667</v>
          </cell>
          <cell r="BX31">
            <v>1</v>
          </cell>
          <cell r="BY31">
            <v>0.02</v>
          </cell>
          <cell r="BZ31">
            <v>6</v>
          </cell>
          <cell r="CA31">
            <v>0.16666666666666666</v>
          </cell>
          <cell r="CC31" t="str">
            <v/>
          </cell>
          <cell r="CD31" t="str">
            <v/>
          </cell>
          <cell r="CF31">
            <v>0</v>
          </cell>
          <cell r="CG31">
            <v>0</v>
          </cell>
          <cell r="CH31">
            <v>0</v>
          </cell>
          <cell r="CI31">
            <v>1</v>
          </cell>
          <cell r="CJ31">
            <v>2</v>
          </cell>
          <cell r="CK31">
            <v>3</v>
          </cell>
          <cell r="CM31">
            <v>227.72644038882672</v>
          </cell>
          <cell r="CO31">
            <v>-3</v>
          </cell>
        </row>
        <row r="32">
          <cell r="A32" t="str">
            <v>NIAMA JACOME MARIA GABRIELA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15.5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0.78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0.8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C32" t="str">
            <v/>
          </cell>
          <cell r="CD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>
            <v>0</v>
          </cell>
          <cell r="CM32">
            <v>0</v>
          </cell>
          <cell r="CO32">
            <v>0</v>
          </cell>
        </row>
        <row r="33">
          <cell r="A33" t="str">
            <v>BRYAN ALBERTO MERA SIMBAÑA</v>
          </cell>
          <cell r="B33">
            <v>0</v>
          </cell>
          <cell r="C33">
            <v>1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2</v>
          </cell>
          <cell r="N33">
            <v>0</v>
          </cell>
          <cell r="O33">
            <v>2</v>
          </cell>
          <cell r="P33">
            <v>0</v>
          </cell>
          <cell r="Q33">
            <v>15.5</v>
          </cell>
          <cell r="R33">
            <v>14.55</v>
          </cell>
          <cell r="S33">
            <v>0.93870967741935485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0.78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0.8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9.3870967741935485E-2</v>
          </cell>
          <cell r="BS33">
            <v>2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C33" t="str">
            <v/>
          </cell>
          <cell r="CD33" t="str">
            <v/>
          </cell>
          <cell r="CF33" t="str">
            <v/>
          </cell>
          <cell r="CG33" t="str">
            <v/>
          </cell>
          <cell r="CH33" t="str">
            <v/>
          </cell>
          <cell r="CI33" t="str">
            <v/>
          </cell>
          <cell r="CJ33" t="str">
            <v/>
          </cell>
          <cell r="CK33">
            <v>0</v>
          </cell>
          <cell r="CM33">
            <v>0</v>
          </cell>
          <cell r="CO33">
            <v>0</v>
          </cell>
        </row>
        <row r="34">
          <cell r="A34" t="str">
            <v>ANTONIO DANIEL PINCAY VILLEGAS</v>
          </cell>
          <cell r="B34">
            <v>0</v>
          </cell>
          <cell r="C34">
            <v>2</v>
          </cell>
          <cell r="D34">
            <v>0</v>
          </cell>
          <cell r="E34">
            <v>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2</v>
          </cell>
          <cell r="N34">
            <v>0</v>
          </cell>
          <cell r="O34">
            <v>2</v>
          </cell>
          <cell r="P34">
            <v>0</v>
          </cell>
          <cell r="Q34">
            <v>15.5</v>
          </cell>
          <cell r="R34">
            <v>14.82</v>
          </cell>
          <cell r="S34">
            <v>0.95612903225806456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0.78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0.8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9.5612903225806456E-2</v>
          </cell>
          <cell r="BS34">
            <v>2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C34" t="str">
            <v/>
          </cell>
          <cell r="CD34" t="str">
            <v/>
          </cell>
          <cell r="CF34" t="str">
            <v/>
          </cell>
          <cell r="CG34" t="str">
            <v/>
          </cell>
          <cell r="CH34" t="str">
            <v/>
          </cell>
          <cell r="CI34" t="str">
            <v/>
          </cell>
          <cell r="CJ34" t="str">
            <v/>
          </cell>
          <cell r="CK34">
            <v>0</v>
          </cell>
          <cell r="CM34">
            <v>0</v>
          </cell>
          <cell r="CO34">
            <v>0</v>
          </cell>
        </row>
        <row r="35">
          <cell r="A35" t="str">
            <v>TIENDA CONDADO</v>
          </cell>
          <cell r="B35">
            <v>148.79999999999998</v>
          </cell>
          <cell r="C35">
            <v>139</v>
          </cell>
          <cell r="D35">
            <v>0</v>
          </cell>
          <cell r="E35">
            <v>139</v>
          </cell>
          <cell r="F35">
            <v>0.93413978494623662</v>
          </cell>
          <cell r="G35">
            <v>105.4</v>
          </cell>
          <cell r="H35">
            <v>115</v>
          </cell>
          <cell r="I35">
            <v>0</v>
          </cell>
          <cell r="J35">
            <v>115</v>
          </cell>
          <cell r="K35">
            <v>1.0910815939278937</v>
          </cell>
          <cell r="L35">
            <v>310</v>
          </cell>
          <cell r="M35">
            <v>314</v>
          </cell>
          <cell r="N35">
            <v>0</v>
          </cell>
          <cell r="O35">
            <v>314</v>
          </cell>
          <cell r="P35">
            <v>1.0129032258064516</v>
          </cell>
          <cell r="Q35">
            <v>15.5</v>
          </cell>
          <cell r="R35">
            <v>15.546273885350315</v>
          </cell>
          <cell r="S35">
            <v>1.0029854119580848</v>
          </cell>
          <cell r="T35">
            <v>39050</v>
          </cell>
          <cell r="U35">
            <v>44668.214310000003</v>
          </cell>
          <cell r="V35">
            <v>44668.214310000003</v>
          </cell>
          <cell r="W35">
            <v>1.1438723254801537</v>
          </cell>
          <cell r="X35">
            <v>15620</v>
          </cell>
          <cell r="Y35">
            <v>43409.285729999996</v>
          </cell>
          <cell r="Z35">
            <v>43409.285729999996</v>
          </cell>
          <cell r="AA35">
            <v>2.7790835934699101</v>
          </cell>
          <cell r="AB35">
            <v>7419.5</v>
          </cell>
          <cell r="AC35">
            <v>1084.82143</v>
          </cell>
          <cell r="AD35">
            <v>1084.82143</v>
          </cell>
          <cell r="AE35">
            <v>0.14621220163083765</v>
          </cell>
          <cell r="AF35">
            <v>15.000000000000002</v>
          </cell>
          <cell r="AG35">
            <v>3</v>
          </cell>
          <cell r="AH35">
            <v>39124.85</v>
          </cell>
          <cell r="AI35">
            <v>44683.184310000004</v>
          </cell>
          <cell r="AJ35">
            <v>1.1420665973160282</v>
          </cell>
          <cell r="AK35">
            <v>452.70308082630044</v>
          </cell>
          <cell r="AL35">
            <v>428.04</v>
          </cell>
          <cell r="AM35">
            <v>428.04</v>
          </cell>
          <cell r="AN35">
            <v>0.9455204042762777</v>
          </cell>
          <cell r="AO35">
            <v>40</v>
          </cell>
          <cell r="AP35">
            <v>4</v>
          </cell>
          <cell r="AQ35">
            <v>4</v>
          </cell>
          <cell r="AR35">
            <v>0.1</v>
          </cell>
          <cell r="AS35">
            <v>5</v>
          </cell>
          <cell r="AT35">
            <v>0</v>
          </cell>
          <cell r="AU35">
            <v>5</v>
          </cell>
          <cell r="AV35">
            <v>0</v>
          </cell>
          <cell r="AW35">
            <v>5</v>
          </cell>
          <cell r="AX35">
            <v>0</v>
          </cell>
          <cell r="AY35">
            <v>691.60308082630036</v>
          </cell>
          <cell r="AZ35">
            <v>440.04</v>
          </cell>
          <cell r="BA35">
            <v>440.04</v>
          </cell>
          <cell r="BB35">
            <v>0.63626090195297769</v>
          </cell>
          <cell r="BC35">
            <v>0.78000000000000014</v>
          </cell>
          <cell r="BD35">
            <v>56</v>
          </cell>
          <cell r="BE35">
            <v>57</v>
          </cell>
          <cell r="BF35">
            <v>0.48333333333333339</v>
          </cell>
          <cell r="BG35">
            <v>0.61965811965811957</v>
          </cell>
          <cell r="BH35">
            <v>65</v>
          </cell>
          <cell r="BI35">
            <v>66</v>
          </cell>
          <cell r="BJ35">
            <v>66</v>
          </cell>
          <cell r="BK35">
            <v>1.0153846153846153</v>
          </cell>
          <cell r="BL35">
            <v>0.79999999999999993</v>
          </cell>
          <cell r="BM35">
            <v>155</v>
          </cell>
          <cell r="BN35">
            <v>155</v>
          </cell>
          <cell r="BO35">
            <v>0.5</v>
          </cell>
          <cell r="BP35">
            <v>0.62500000000000011</v>
          </cell>
          <cell r="BQ35">
            <v>0.89681489436276784</v>
          </cell>
          <cell r="BS35">
            <v>314</v>
          </cell>
          <cell r="BT35">
            <v>13</v>
          </cell>
          <cell r="BU35">
            <v>4.1401273885350316E-2</v>
          </cell>
          <cell r="BV35">
            <v>30</v>
          </cell>
          <cell r="BW35">
            <v>0.43333333333333335</v>
          </cell>
          <cell r="BX35">
            <v>23</v>
          </cell>
          <cell r="BY35">
            <v>7.32484076433121E-2</v>
          </cell>
          <cell r="BZ35">
            <v>30</v>
          </cell>
          <cell r="CA35">
            <v>0.76666666666666672</v>
          </cell>
          <cell r="CC35">
            <v>6</v>
          </cell>
          <cell r="CD35">
            <v>0</v>
          </cell>
          <cell r="CE35">
            <v>0</v>
          </cell>
          <cell r="CF35">
            <v>1</v>
          </cell>
          <cell r="CG35">
            <v>23</v>
          </cell>
          <cell r="CH35">
            <v>10</v>
          </cell>
          <cell r="CI35">
            <v>7</v>
          </cell>
          <cell r="CJ35">
            <v>12</v>
          </cell>
          <cell r="CK35">
            <v>59</v>
          </cell>
          <cell r="CM35">
            <v>1147.0316391474837</v>
          </cell>
          <cell r="CO35">
            <v>-106</v>
          </cell>
          <cell r="CP35">
            <v>0</v>
          </cell>
        </row>
        <row r="36">
          <cell r="A36" t="str">
            <v>GUACHAMIN CAZA HUGO ADRIAN</v>
          </cell>
          <cell r="B36">
            <v>29.759999999999998</v>
          </cell>
          <cell r="C36">
            <v>21</v>
          </cell>
          <cell r="D36">
            <v>0</v>
          </cell>
          <cell r="E36">
            <v>21</v>
          </cell>
          <cell r="F36">
            <v>0.70564516129032262</v>
          </cell>
          <cell r="G36">
            <v>21.080000000000002</v>
          </cell>
          <cell r="H36">
            <v>24</v>
          </cell>
          <cell r="I36">
            <v>0</v>
          </cell>
          <cell r="J36">
            <v>24</v>
          </cell>
          <cell r="K36">
            <v>1.1385199240986716</v>
          </cell>
          <cell r="L36">
            <v>62</v>
          </cell>
          <cell r="M36">
            <v>62</v>
          </cell>
          <cell r="N36">
            <v>0</v>
          </cell>
          <cell r="O36">
            <v>62</v>
          </cell>
          <cell r="P36">
            <v>1</v>
          </cell>
          <cell r="Q36">
            <v>15.5</v>
          </cell>
          <cell r="R36">
            <v>15.799193548387089</v>
          </cell>
          <cell r="S36">
            <v>1.0193028095733605</v>
          </cell>
          <cell r="T36">
            <v>7810</v>
          </cell>
          <cell r="U36">
            <v>9020.5357399999994</v>
          </cell>
          <cell r="V36">
            <v>9020.5357399999994</v>
          </cell>
          <cell r="W36">
            <v>1.1549981741357234</v>
          </cell>
          <cell r="X36">
            <v>3124</v>
          </cell>
          <cell r="Y36">
            <v>8663.3928799999994</v>
          </cell>
          <cell r="Z36">
            <v>8663.3928799999994</v>
          </cell>
          <cell r="AA36">
            <v>2.773173137003841</v>
          </cell>
          <cell r="AB36">
            <v>1483.9</v>
          </cell>
          <cell r="AC36">
            <v>611.60715000000005</v>
          </cell>
          <cell r="AD36">
            <v>611.60715000000005</v>
          </cell>
          <cell r="AE36">
            <v>0.41216197183098591</v>
          </cell>
          <cell r="AF36">
            <v>3.0000000000000004</v>
          </cell>
          <cell r="AG36">
            <v>0</v>
          </cell>
          <cell r="AH36">
            <v>7824.97</v>
          </cell>
          <cell r="AI36">
            <v>9020.5357399999994</v>
          </cell>
          <cell r="AJ36">
            <v>1.1527885397643696</v>
          </cell>
          <cell r="AK36">
            <v>90.54061616526009</v>
          </cell>
          <cell r="AL36">
            <v>112.18</v>
          </cell>
          <cell r="AM36">
            <v>112.18</v>
          </cell>
          <cell r="AN36">
            <v>1.2390019501882163</v>
          </cell>
          <cell r="AO36">
            <v>8</v>
          </cell>
          <cell r="AP36">
            <v>0</v>
          </cell>
          <cell r="AQ36">
            <v>0</v>
          </cell>
          <cell r="AR36">
            <v>0</v>
          </cell>
          <cell r="AS36">
            <v>1</v>
          </cell>
          <cell r="AT36">
            <v>0</v>
          </cell>
          <cell r="AU36">
            <v>1</v>
          </cell>
          <cell r="AV36">
            <v>0</v>
          </cell>
          <cell r="AW36">
            <v>1</v>
          </cell>
          <cell r="AX36">
            <v>0</v>
          </cell>
          <cell r="AY36">
            <v>138.32061616526008</v>
          </cell>
          <cell r="AZ36">
            <v>112.18</v>
          </cell>
          <cell r="BA36">
            <v>112.18</v>
          </cell>
          <cell r="BB36">
            <v>0.81101431666536039</v>
          </cell>
          <cell r="BC36">
            <v>0.78</v>
          </cell>
          <cell r="BD36">
            <v>4</v>
          </cell>
          <cell r="BE36">
            <v>5</v>
          </cell>
          <cell r="BF36">
            <v>0.83333333333333337</v>
          </cell>
          <cell r="BG36">
            <v>1.0683760683760684</v>
          </cell>
          <cell r="BH36">
            <v>13</v>
          </cell>
          <cell r="BI36">
            <v>14</v>
          </cell>
          <cell r="BJ36">
            <v>14</v>
          </cell>
          <cell r="BK36">
            <v>1.0769230769230769</v>
          </cell>
          <cell r="BL36">
            <v>0.8</v>
          </cell>
          <cell r="BM36">
            <v>31</v>
          </cell>
          <cell r="BN36">
            <v>31</v>
          </cell>
          <cell r="BO36">
            <v>1</v>
          </cell>
          <cell r="BP36">
            <v>1.25</v>
          </cell>
          <cell r="BQ36">
            <v>0.94167284794345041</v>
          </cell>
          <cell r="BS36">
            <v>62</v>
          </cell>
          <cell r="BT36">
            <v>1</v>
          </cell>
          <cell r="BU36">
            <v>1.6129032258064516E-2</v>
          </cell>
          <cell r="BV36">
            <v>6</v>
          </cell>
          <cell r="BW36">
            <v>0.16666666666666666</v>
          </cell>
          <cell r="BX36">
            <v>11</v>
          </cell>
          <cell r="BY36">
            <v>0.17741935483870969</v>
          </cell>
          <cell r="BZ36">
            <v>6</v>
          </cell>
          <cell r="CA36">
            <v>1.8333333333333333</v>
          </cell>
          <cell r="CC36" t="str">
            <v/>
          </cell>
          <cell r="CD36" t="str">
            <v/>
          </cell>
          <cell r="CF36">
            <v>0</v>
          </cell>
          <cell r="CG36">
            <v>4</v>
          </cell>
          <cell r="CH36">
            <v>0</v>
          </cell>
          <cell r="CI36">
            <v>1</v>
          </cell>
          <cell r="CJ36">
            <v>7</v>
          </cell>
          <cell r="CK36">
            <v>12</v>
          </cell>
          <cell r="CM36">
            <v>235.4182119858626</v>
          </cell>
          <cell r="CO36">
            <v>-24</v>
          </cell>
        </row>
        <row r="37">
          <cell r="A37" t="str">
            <v>CASTILLO AGUIRRE EDWIN MODESTO</v>
          </cell>
          <cell r="B37">
            <v>29.759999999999998</v>
          </cell>
          <cell r="C37">
            <v>21</v>
          </cell>
          <cell r="D37">
            <v>0</v>
          </cell>
          <cell r="E37">
            <v>21</v>
          </cell>
          <cell r="F37">
            <v>0.70564516129032262</v>
          </cell>
          <cell r="G37">
            <v>21.080000000000002</v>
          </cell>
          <cell r="H37">
            <v>28</v>
          </cell>
          <cell r="I37">
            <v>0</v>
          </cell>
          <cell r="J37">
            <v>28</v>
          </cell>
          <cell r="K37">
            <v>1.3282732447817835</v>
          </cell>
          <cell r="L37">
            <v>62</v>
          </cell>
          <cell r="M37">
            <v>53</v>
          </cell>
          <cell r="N37">
            <v>0</v>
          </cell>
          <cell r="O37">
            <v>53</v>
          </cell>
          <cell r="P37">
            <v>0.85483870967741937</v>
          </cell>
          <cell r="Q37">
            <v>15.5</v>
          </cell>
          <cell r="R37">
            <v>16.115094339622647</v>
          </cell>
          <cell r="S37">
            <v>1.0396835057821063</v>
          </cell>
          <cell r="T37">
            <v>7810</v>
          </cell>
          <cell r="U37">
            <v>8130.3571400000001</v>
          </cell>
          <cell r="V37">
            <v>8130.3571400000001</v>
          </cell>
          <cell r="W37">
            <v>1.0410188399487836</v>
          </cell>
          <cell r="X37">
            <v>3124</v>
          </cell>
          <cell r="Y37">
            <v>7907.1428500000002</v>
          </cell>
          <cell r="Z37">
            <v>7907.1428500000002</v>
          </cell>
          <cell r="AA37">
            <v>2.531095662612036</v>
          </cell>
          <cell r="AB37">
            <v>1483.9</v>
          </cell>
          <cell r="AC37">
            <v>0</v>
          </cell>
          <cell r="AD37">
            <v>0</v>
          </cell>
          <cell r="AE37">
            <v>0</v>
          </cell>
          <cell r="AF37">
            <v>3.0000000000000004</v>
          </cell>
          <cell r="AG37">
            <v>0</v>
          </cell>
          <cell r="AH37">
            <v>7824.97</v>
          </cell>
          <cell r="AI37">
            <v>8130.3571400000001</v>
          </cell>
          <cell r="AJ37">
            <v>1.0390272601684096</v>
          </cell>
          <cell r="AK37">
            <v>90.54061616526009</v>
          </cell>
          <cell r="AL37">
            <v>61.459999999999994</v>
          </cell>
          <cell r="AM37">
            <v>61.459999999999994</v>
          </cell>
          <cell r="AN37">
            <v>0.67881137331581187</v>
          </cell>
          <cell r="AO37">
            <v>8</v>
          </cell>
          <cell r="AP37">
            <v>0</v>
          </cell>
          <cell r="AQ37">
            <v>0</v>
          </cell>
          <cell r="AR37">
            <v>0</v>
          </cell>
          <cell r="AS37">
            <v>1</v>
          </cell>
          <cell r="AT37">
            <v>0</v>
          </cell>
          <cell r="AU37">
            <v>1</v>
          </cell>
          <cell r="AV37">
            <v>0</v>
          </cell>
          <cell r="AW37">
            <v>1</v>
          </cell>
          <cell r="AX37">
            <v>0</v>
          </cell>
          <cell r="AY37">
            <v>138.32061616526008</v>
          </cell>
          <cell r="AZ37">
            <v>61.459999999999994</v>
          </cell>
          <cell r="BA37">
            <v>61.459999999999994</v>
          </cell>
          <cell r="BB37">
            <v>0.44433000447720666</v>
          </cell>
          <cell r="BC37">
            <v>0.78</v>
          </cell>
          <cell r="BD37">
            <v>26</v>
          </cell>
          <cell r="BE37">
            <v>26</v>
          </cell>
          <cell r="BF37">
            <v>1</v>
          </cell>
          <cell r="BG37">
            <v>1.2820512820512819</v>
          </cell>
          <cell r="BH37">
            <v>13</v>
          </cell>
          <cell r="BI37">
            <v>14</v>
          </cell>
          <cell r="BJ37">
            <v>14</v>
          </cell>
          <cell r="BK37">
            <v>1.0769230769230769</v>
          </cell>
          <cell r="BL37">
            <v>0.8</v>
          </cell>
          <cell r="BM37">
            <v>31</v>
          </cell>
          <cell r="BN37">
            <v>31</v>
          </cell>
          <cell r="BO37">
            <v>1</v>
          </cell>
          <cell r="BP37">
            <v>1.25</v>
          </cell>
          <cell r="BQ37">
            <v>0.89965539549708085</v>
          </cell>
          <cell r="BS37">
            <v>53</v>
          </cell>
          <cell r="BT37">
            <v>0</v>
          </cell>
          <cell r="BU37">
            <v>0</v>
          </cell>
          <cell r="BV37">
            <v>6</v>
          </cell>
          <cell r="BW37">
            <v>0</v>
          </cell>
          <cell r="BX37">
            <v>3</v>
          </cell>
          <cell r="BY37">
            <v>5.6603773584905662E-2</v>
          </cell>
          <cell r="BZ37">
            <v>6</v>
          </cell>
          <cell r="CA37">
            <v>0.5</v>
          </cell>
          <cell r="CC37">
            <v>2</v>
          </cell>
          <cell r="CD37" t="str">
            <v/>
          </cell>
          <cell r="CF37">
            <v>0</v>
          </cell>
          <cell r="CG37">
            <v>1</v>
          </cell>
          <cell r="CH37">
            <v>3</v>
          </cell>
          <cell r="CI37">
            <v>1</v>
          </cell>
          <cell r="CJ37">
            <v>0</v>
          </cell>
          <cell r="CK37">
            <v>7</v>
          </cell>
          <cell r="CM37">
            <v>224.9138488742702</v>
          </cell>
          <cell r="CO37">
            <v>-10.5</v>
          </cell>
        </row>
        <row r="38">
          <cell r="A38" t="str">
            <v>ROJAS VEGA JHOSMERY MICHELE</v>
          </cell>
          <cell r="B38">
            <v>29.759999999999998</v>
          </cell>
          <cell r="C38">
            <v>23</v>
          </cell>
          <cell r="D38">
            <v>0</v>
          </cell>
          <cell r="E38">
            <v>23</v>
          </cell>
          <cell r="F38">
            <v>0.77284946236559149</v>
          </cell>
          <cell r="G38">
            <v>21.080000000000002</v>
          </cell>
          <cell r="H38">
            <v>20</v>
          </cell>
          <cell r="I38">
            <v>0</v>
          </cell>
          <cell r="J38">
            <v>20</v>
          </cell>
          <cell r="K38">
            <v>0.94876660341555974</v>
          </cell>
          <cell r="L38">
            <v>62</v>
          </cell>
          <cell r="M38">
            <v>57</v>
          </cell>
          <cell r="N38">
            <v>0</v>
          </cell>
          <cell r="O38">
            <v>57</v>
          </cell>
          <cell r="P38">
            <v>0.91935483870967738</v>
          </cell>
          <cell r="Q38">
            <v>15.5</v>
          </cell>
          <cell r="R38">
            <v>15.269824561403505</v>
          </cell>
          <cell r="S38">
            <v>0.98514997170345198</v>
          </cell>
          <cell r="T38">
            <v>7810</v>
          </cell>
          <cell r="U38">
            <v>9068.75</v>
          </cell>
          <cell r="V38">
            <v>9068.75</v>
          </cell>
          <cell r="W38">
            <v>1.1611715749039693</v>
          </cell>
          <cell r="X38">
            <v>3124</v>
          </cell>
          <cell r="Y38">
            <v>8800.8928599999999</v>
          </cell>
          <cell r="Z38">
            <v>8800.8928599999999</v>
          </cell>
          <cell r="AA38">
            <v>2.8171872151088349</v>
          </cell>
          <cell r="AB38">
            <v>1483.9</v>
          </cell>
          <cell r="AC38">
            <v>174.10713999999999</v>
          </cell>
          <cell r="AD38">
            <v>174.10713999999999</v>
          </cell>
          <cell r="AE38">
            <v>0.11733077700653681</v>
          </cell>
          <cell r="AF38">
            <v>3.0000000000000004</v>
          </cell>
          <cell r="AG38">
            <v>1</v>
          </cell>
          <cell r="AH38">
            <v>7824.97</v>
          </cell>
          <cell r="AI38">
            <v>9073.74</v>
          </cell>
          <cell r="AJ38">
            <v>1.159587832285619</v>
          </cell>
          <cell r="AK38">
            <v>90.54061616526009</v>
          </cell>
          <cell r="AL38">
            <v>67.47</v>
          </cell>
          <cell r="AM38">
            <v>67.47</v>
          </cell>
          <cell r="AN38">
            <v>0.74519042234978572</v>
          </cell>
          <cell r="AO38">
            <v>8</v>
          </cell>
          <cell r="AP38">
            <v>4</v>
          </cell>
          <cell r="AQ38">
            <v>4</v>
          </cell>
          <cell r="AR38">
            <v>0.5</v>
          </cell>
          <cell r="AS38">
            <v>1</v>
          </cell>
          <cell r="AT38">
            <v>0</v>
          </cell>
          <cell r="AU38">
            <v>1</v>
          </cell>
          <cell r="AV38">
            <v>0</v>
          </cell>
          <cell r="AW38">
            <v>1</v>
          </cell>
          <cell r="AX38">
            <v>0</v>
          </cell>
          <cell r="AY38">
            <v>138.32061616526008</v>
          </cell>
          <cell r="AZ38">
            <v>79.47</v>
          </cell>
          <cell r="BA38">
            <v>79.47</v>
          </cell>
          <cell r="BB38">
            <v>0.57453474545726679</v>
          </cell>
          <cell r="BC38">
            <v>0.78</v>
          </cell>
          <cell r="BD38">
            <v>10</v>
          </cell>
          <cell r="BE38">
            <v>10</v>
          </cell>
          <cell r="BF38">
            <v>1</v>
          </cell>
          <cell r="BG38">
            <v>1.2820512820512819</v>
          </cell>
          <cell r="BH38">
            <v>13</v>
          </cell>
          <cell r="BI38">
            <v>12</v>
          </cell>
          <cell r="BJ38">
            <v>12</v>
          </cell>
          <cell r="BK38">
            <v>0.92307692307692313</v>
          </cell>
          <cell r="BL38">
            <v>0.8</v>
          </cell>
          <cell r="BM38">
            <v>31</v>
          </cell>
          <cell r="BN38">
            <v>31</v>
          </cell>
          <cell r="BO38">
            <v>1</v>
          </cell>
          <cell r="BP38">
            <v>1.25</v>
          </cell>
          <cell r="BQ38">
            <v>0.91165235895469499</v>
          </cell>
          <cell r="BS38">
            <v>57</v>
          </cell>
          <cell r="BT38">
            <v>4</v>
          </cell>
          <cell r="BU38">
            <v>7.0175438596491224E-2</v>
          </cell>
          <cell r="BV38">
            <v>6</v>
          </cell>
          <cell r="BW38">
            <v>0.66666666666666663</v>
          </cell>
          <cell r="BX38">
            <v>5</v>
          </cell>
          <cell r="BY38">
            <v>8.771929824561403E-2</v>
          </cell>
          <cell r="BZ38">
            <v>6</v>
          </cell>
          <cell r="CA38">
            <v>0.83333333333333337</v>
          </cell>
          <cell r="CC38">
            <v>3</v>
          </cell>
          <cell r="CD38" t="str">
            <v/>
          </cell>
          <cell r="CF38">
            <v>0</v>
          </cell>
          <cell r="CG38">
            <v>3</v>
          </cell>
          <cell r="CH38">
            <v>1</v>
          </cell>
          <cell r="CI38">
            <v>1</v>
          </cell>
          <cell r="CJ38">
            <v>1</v>
          </cell>
          <cell r="CK38">
            <v>9</v>
          </cell>
          <cell r="CM38">
            <v>227.91308973867373</v>
          </cell>
          <cell r="CO38">
            <v>-13.5</v>
          </cell>
        </row>
        <row r="39">
          <cell r="A39" t="str">
            <v>ROSALES MALDONADO JESSICA GABRIELA</v>
          </cell>
          <cell r="B39">
            <v>29.759999999999998</v>
          </cell>
          <cell r="C39">
            <v>23</v>
          </cell>
          <cell r="D39">
            <v>0</v>
          </cell>
          <cell r="E39">
            <v>23</v>
          </cell>
          <cell r="F39">
            <v>0.77284946236559149</v>
          </cell>
          <cell r="G39">
            <v>21.080000000000002</v>
          </cell>
          <cell r="H39">
            <v>20</v>
          </cell>
          <cell r="I39">
            <v>0</v>
          </cell>
          <cell r="J39">
            <v>20</v>
          </cell>
          <cell r="K39">
            <v>0.94876660341555974</v>
          </cell>
          <cell r="L39">
            <v>62</v>
          </cell>
          <cell r="M39">
            <v>54</v>
          </cell>
          <cell r="N39">
            <v>0</v>
          </cell>
          <cell r="O39">
            <v>54</v>
          </cell>
          <cell r="P39">
            <v>0.87096774193548387</v>
          </cell>
          <cell r="Q39">
            <v>15.5</v>
          </cell>
          <cell r="R39">
            <v>15.268888888888888</v>
          </cell>
          <cell r="S39">
            <v>0.985089605734767</v>
          </cell>
          <cell r="T39">
            <v>7810</v>
          </cell>
          <cell r="U39">
            <v>9024.6428500000002</v>
          </cell>
          <cell r="V39">
            <v>9024.6428500000002</v>
          </cell>
          <cell r="W39">
            <v>1.1555240524967989</v>
          </cell>
          <cell r="X39">
            <v>3124</v>
          </cell>
          <cell r="Y39">
            <v>8613.9285600000003</v>
          </cell>
          <cell r="Z39">
            <v>8613.9285600000003</v>
          </cell>
          <cell r="AA39">
            <v>2.7573394878361075</v>
          </cell>
          <cell r="AB39">
            <v>1483.9</v>
          </cell>
          <cell r="AC39">
            <v>174.10713999999999</v>
          </cell>
          <cell r="AD39">
            <v>174.10713999999999</v>
          </cell>
          <cell r="AE39">
            <v>0.11733077700653681</v>
          </cell>
          <cell r="AF39">
            <v>3.0000000000000004</v>
          </cell>
          <cell r="AG39">
            <v>0</v>
          </cell>
          <cell r="AH39">
            <v>7824.97</v>
          </cell>
          <cell r="AI39">
            <v>9024.6428500000002</v>
          </cell>
          <cell r="AJ39">
            <v>1.1533134120641997</v>
          </cell>
          <cell r="AK39">
            <v>90.54061616526009</v>
          </cell>
          <cell r="AL39">
            <v>76.150000000000006</v>
          </cell>
          <cell r="AM39">
            <v>76.150000000000006</v>
          </cell>
          <cell r="AN39">
            <v>0.84105899899119885</v>
          </cell>
          <cell r="AO39">
            <v>8</v>
          </cell>
          <cell r="AP39">
            <v>0</v>
          </cell>
          <cell r="AQ39">
            <v>0</v>
          </cell>
          <cell r="AR39">
            <v>0</v>
          </cell>
          <cell r="AS39">
            <v>1</v>
          </cell>
          <cell r="AT39">
            <v>0</v>
          </cell>
          <cell r="AU39">
            <v>1</v>
          </cell>
          <cell r="AV39">
            <v>0</v>
          </cell>
          <cell r="AW39">
            <v>1</v>
          </cell>
          <cell r="AX39">
            <v>0</v>
          </cell>
          <cell r="AY39">
            <v>138.32061616526008</v>
          </cell>
          <cell r="AZ39">
            <v>76.150000000000006</v>
          </cell>
          <cell r="BA39">
            <v>76.150000000000006</v>
          </cell>
          <cell r="BB39">
            <v>0.55053253890236398</v>
          </cell>
          <cell r="BC39">
            <v>0.78</v>
          </cell>
          <cell r="BD39">
            <v>3</v>
          </cell>
          <cell r="BE39">
            <v>3</v>
          </cell>
          <cell r="BF39">
            <v>1</v>
          </cell>
          <cell r="BG39">
            <v>1.2820512820512819</v>
          </cell>
          <cell r="BH39">
            <v>13</v>
          </cell>
          <cell r="BI39">
            <v>11</v>
          </cell>
          <cell r="BJ39">
            <v>11</v>
          </cell>
          <cell r="BK39">
            <v>0.84615384615384615</v>
          </cell>
          <cell r="BL39">
            <v>0.8</v>
          </cell>
          <cell r="BM39">
            <v>31</v>
          </cell>
          <cell r="BN39">
            <v>31</v>
          </cell>
          <cell r="BO39">
            <v>1</v>
          </cell>
          <cell r="BP39">
            <v>1.25</v>
          </cell>
          <cell r="BQ39">
            <v>0.89731513949648178</v>
          </cell>
          <cell r="BS39">
            <v>54</v>
          </cell>
          <cell r="BT39">
            <v>4</v>
          </cell>
          <cell r="BU39">
            <v>7.407407407407407E-2</v>
          </cell>
          <cell r="BV39">
            <v>6</v>
          </cell>
          <cell r="BW39">
            <v>0.66666666666666663</v>
          </cell>
          <cell r="BX39">
            <v>1</v>
          </cell>
          <cell r="BY39">
            <v>1.8518518518518517E-2</v>
          </cell>
          <cell r="BZ39">
            <v>6</v>
          </cell>
          <cell r="CA39">
            <v>0.16666666666666666</v>
          </cell>
          <cell r="CC39" t="str">
            <v/>
          </cell>
          <cell r="CD39" t="str">
            <v/>
          </cell>
          <cell r="CF39">
            <v>0</v>
          </cell>
          <cell r="CG39">
            <v>4</v>
          </cell>
          <cell r="CH39">
            <v>3</v>
          </cell>
          <cell r="CI39">
            <v>2</v>
          </cell>
          <cell r="CJ39">
            <v>1</v>
          </cell>
          <cell r="CK39">
            <v>10</v>
          </cell>
          <cell r="CM39">
            <v>224.32878487412046</v>
          </cell>
          <cell r="CO39">
            <v>-20</v>
          </cell>
        </row>
        <row r="40">
          <cell r="A40" t="str">
            <v>MELCHIADE ISAAC VALMORE</v>
          </cell>
          <cell r="B40">
            <v>29.759999999999998</v>
          </cell>
          <cell r="C40">
            <v>28</v>
          </cell>
          <cell r="D40">
            <v>0</v>
          </cell>
          <cell r="E40">
            <v>28</v>
          </cell>
          <cell r="F40">
            <v>0.94086021505376349</v>
          </cell>
          <cell r="G40">
            <v>21.080000000000002</v>
          </cell>
          <cell r="H40">
            <v>16</v>
          </cell>
          <cell r="I40">
            <v>0</v>
          </cell>
          <cell r="J40">
            <v>16</v>
          </cell>
          <cell r="K40">
            <v>0.75901328273244772</v>
          </cell>
          <cell r="L40">
            <v>62</v>
          </cell>
          <cell r="M40">
            <v>54</v>
          </cell>
          <cell r="N40">
            <v>0</v>
          </cell>
          <cell r="O40">
            <v>54</v>
          </cell>
          <cell r="P40">
            <v>0.87096774193548387</v>
          </cell>
          <cell r="Q40">
            <v>15.5</v>
          </cell>
          <cell r="R40">
            <v>15.334074074074078</v>
          </cell>
          <cell r="S40">
            <v>0.98929510155316636</v>
          </cell>
          <cell r="T40">
            <v>7810</v>
          </cell>
          <cell r="U40">
            <v>9223.0357199999999</v>
          </cell>
          <cell r="V40">
            <v>9223.0357199999999</v>
          </cell>
          <cell r="W40">
            <v>1.1809264686299616</v>
          </cell>
          <cell r="X40">
            <v>3124</v>
          </cell>
          <cell r="Y40">
            <v>9223.0357199999999</v>
          </cell>
          <cell r="Z40">
            <v>9223.0357199999999</v>
          </cell>
          <cell r="AA40">
            <v>2.9523161715749038</v>
          </cell>
          <cell r="AB40">
            <v>1483.9</v>
          </cell>
          <cell r="AC40">
            <v>125</v>
          </cell>
          <cell r="AD40">
            <v>125</v>
          </cell>
          <cell r="AE40">
            <v>8.4237482310128703E-2</v>
          </cell>
          <cell r="AF40">
            <v>3.0000000000000004</v>
          </cell>
          <cell r="AG40">
            <v>2</v>
          </cell>
          <cell r="AH40">
            <v>7824.97</v>
          </cell>
          <cell r="AI40">
            <v>9233.0157199999994</v>
          </cell>
          <cell r="AJ40">
            <v>1.1799426349238398</v>
          </cell>
          <cell r="AK40">
            <v>90.54061616526009</v>
          </cell>
          <cell r="AL40">
            <v>110.24000000000001</v>
          </cell>
          <cell r="AM40">
            <v>110.24000000000001</v>
          </cell>
          <cell r="AN40">
            <v>1.2175751024135228</v>
          </cell>
          <cell r="AO40">
            <v>8</v>
          </cell>
          <cell r="AP40">
            <v>0</v>
          </cell>
          <cell r="AQ40">
            <v>0</v>
          </cell>
          <cell r="AR40">
            <v>0</v>
          </cell>
          <cell r="AS40">
            <v>1</v>
          </cell>
          <cell r="AT40">
            <v>0</v>
          </cell>
          <cell r="AU40">
            <v>1</v>
          </cell>
          <cell r="AV40">
            <v>0</v>
          </cell>
          <cell r="AW40">
            <v>1</v>
          </cell>
          <cell r="AX40">
            <v>0</v>
          </cell>
          <cell r="AY40">
            <v>138.32061616526008</v>
          </cell>
          <cell r="AZ40">
            <v>110.24000000000001</v>
          </cell>
          <cell r="BA40">
            <v>110.24000000000001</v>
          </cell>
          <cell r="BB40">
            <v>0.7969889309073751</v>
          </cell>
          <cell r="BC40">
            <v>0.78</v>
          </cell>
          <cell r="BD40">
            <v>13</v>
          </cell>
          <cell r="BE40">
            <v>13</v>
          </cell>
          <cell r="BF40">
            <v>1</v>
          </cell>
          <cell r="BG40">
            <v>1.2820512820512819</v>
          </cell>
          <cell r="BH40">
            <v>13</v>
          </cell>
          <cell r="BI40">
            <v>15</v>
          </cell>
          <cell r="BJ40">
            <v>15</v>
          </cell>
          <cell r="BK40">
            <v>1.1538461538461537</v>
          </cell>
          <cell r="BL40">
            <v>0.8</v>
          </cell>
          <cell r="BM40">
            <v>31</v>
          </cell>
          <cell r="BN40">
            <v>31</v>
          </cell>
          <cell r="BO40">
            <v>1</v>
          </cell>
          <cell r="BP40">
            <v>1.25</v>
          </cell>
          <cell r="BQ40">
            <v>0.93783081469822749</v>
          </cell>
          <cell r="BS40">
            <v>54</v>
          </cell>
          <cell r="BT40">
            <v>2</v>
          </cell>
          <cell r="BU40">
            <v>3.7037037037037035E-2</v>
          </cell>
          <cell r="BV40">
            <v>6</v>
          </cell>
          <cell r="BW40">
            <v>0.33333333333333331</v>
          </cell>
          <cell r="BX40">
            <v>3</v>
          </cell>
          <cell r="BY40">
            <v>5.5555555555555552E-2</v>
          </cell>
          <cell r="BZ40">
            <v>6</v>
          </cell>
          <cell r="CA40">
            <v>0.5</v>
          </cell>
          <cell r="CC40">
            <v>1</v>
          </cell>
          <cell r="CD40" t="str">
            <v/>
          </cell>
          <cell r="CF40">
            <v>0</v>
          </cell>
          <cell r="CG40">
            <v>4</v>
          </cell>
          <cell r="CH40">
            <v>1</v>
          </cell>
          <cell r="CI40">
            <v>1</v>
          </cell>
          <cell r="CJ40">
            <v>1</v>
          </cell>
          <cell r="CK40">
            <v>8</v>
          </cell>
          <cell r="CM40">
            <v>234.45770367455688</v>
          </cell>
          <cell r="CO40">
            <v>-12</v>
          </cell>
        </row>
        <row r="41">
          <cell r="A41" t="str">
            <v>JARAMILLO ESPINOZA KENIA KATRINA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15.5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0.78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0.8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C41" t="str">
            <v/>
          </cell>
          <cell r="CD41" t="str">
            <v/>
          </cell>
          <cell r="CF41">
            <v>1</v>
          </cell>
          <cell r="CG41">
            <v>7</v>
          </cell>
          <cell r="CH41">
            <v>2</v>
          </cell>
          <cell r="CI41">
            <v>1</v>
          </cell>
          <cell r="CJ41">
            <v>2</v>
          </cell>
          <cell r="CK41">
            <v>13</v>
          </cell>
          <cell r="CM41">
            <v>0</v>
          </cell>
          <cell r="CO41">
            <v>-26</v>
          </cell>
        </row>
        <row r="42">
          <cell r="A42" t="str">
            <v>MENA COBA MARIA SOLEDAD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15.5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0.53999999999999904</v>
          </cell>
          <cell r="AM42">
            <v>0.53999999999999904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0.53999999999999904</v>
          </cell>
          <cell r="BA42">
            <v>0.53999999999999904</v>
          </cell>
          <cell r="BB42">
            <v>0</v>
          </cell>
          <cell r="BC42">
            <v>0.78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0.8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C42" t="str">
            <v/>
          </cell>
          <cell r="CD42" t="str">
            <v/>
          </cell>
          <cell r="CF42" t="str">
            <v/>
          </cell>
          <cell r="CG42" t="str">
            <v/>
          </cell>
          <cell r="CH42" t="str">
            <v/>
          </cell>
          <cell r="CI42" t="str">
            <v/>
          </cell>
          <cell r="CJ42" t="str">
            <v/>
          </cell>
          <cell r="CK42">
            <v>0</v>
          </cell>
          <cell r="CM42">
            <v>0</v>
          </cell>
          <cell r="CO42">
            <v>0</v>
          </cell>
        </row>
        <row r="43">
          <cell r="A43" t="str">
            <v>GABRIELA MONCAYO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15.5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0.78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0.8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C43" t="str">
            <v/>
          </cell>
          <cell r="CD43" t="str">
            <v/>
          </cell>
          <cell r="CF43" t="str">
            <v/>
          </cell>
          <cell r="CG43" t="str">
            <v/>
          </cell>
          <cell r="CH43" t="str">
            <v/>
          </cell>
          <cell r="CI43" t="str">
            <v/>
          </cell>
          <cell r="CJ43" t="str">
            <v/>
          </cell>
          <cell r="CK43">
            <v>0</v>
          </cell>
          <cell r="CM43">
            <v>0</v>
          </cell>
          <cell r="CO43">
            <v>0</v>
          </cell>
        </row>
        <row r="44">
          <cell r="A44" t="str">
            <v>CESAR ANTONIO HOLGUIN ROSAS</v>
          </cell>
          <cell r="B44">
            <v>0</v>
          </cell>
          <cell r="C44">
            <v>13</v>
          </cell>
          <cell r="D44">
            <v>0</v>
          </cell>
          <cell r="E44">
            <v>13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1</v>
          </cell>
          <cell r="K44">
            <v>0</v>
          </cell>
          <cell r="L44">
            <v>0</v>
          </cell>
          <cell r="M44">
            <v>16</v>
          </cell>
          <cell r="N44">
            <v>0</v>
          </cell>
          <cell r="O44">
            <v>16</v>
          </cell>
          <cell r="P44">
            <v>0</v>
          </cell>
          <cell r="Q44">
            <v>15.5</v>
          </cell>
          <cell r="R44">
            <v>14.842499999999996</v>
          </cell>
          <cell r="S44">
            <v>0.95758064516129004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0.78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0.8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9.5758064516129004E-2</v>
          </cell>
          <cell r="BS44">
            <v>16</v>
          </cell>
          <cell r="BT44">
            <v>2</v>
          </cell>
          <cell r="BU44">
            <v>0.125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C44" t="str">
            <v/>
          </cell>
          <cell r="CD44" t="str">
            <v/>
          </cell>
          <cell r="CF44" t="str">
            <v/>
          </cell>
          <cell r="CG44" t="str">
            <v/>
          </cell>
          <cell r="CH44" t="str">
            <v/>
          </cell>
          <cell r="CI44" t="str">
            <v/>
          </cell>
          <cell r="CJ44" t="str">
            <v/>
          </cell>
          <cell r="CK44">
            <v>0</v>
          </cell>
          <cell r="CM44">
            <v>0</v>
          </cell>
          <cell r="CO44">
            <v>0</v>
          </cell>
        </row>
        <row r="45">
          <cell r="A45" t="str">
            <v>ANDERSON JAIR BENALCAZAR VALENCIA</v>
          </cell>
          <cell r="B45">
            <v>0</v>
          </cell>
          <cell r="C45">
            <v>10</v>
          </cell>
          <cell r="D45">
            <v>0</v>
          </cell>
          <cell r="E45">
            <v>10</v>
          </cell>
          <cell r="F45">
            <v>0</v>
          </cell>
          <cell r="G45">
            <v>0</v>
          </cell>
          <cell r="H45">
            <v>6</v>
          </cell>
          <cell r="I45">
            <v>0</v>
          </cell>
          <cell r="J45">
            <v>6</v>
          </cell>
          <cell r="K45">
            <v>0</v>
          </cell>
          <cell r="L45">
            <v>0</v>
          </cell>
          <cell r="M45">
            <v>18</v>
          </cell>
          <cell r="N45">
            <v>0</v>
          </cell>
          <cell r="O45">
            <v>18</v>
          </cell>
          <cell r="P45">
            <v>0</v>
          </cell>
          <cell r="Q45">
            <v>15.5</v>
          </cell>
          <cell r="R45">
            <v>15.969999999999999</v>
          </cell>
          <cell r="S45">
            <v>1.0303225806451612</v>
          </cell>
          <cell r="T45">
            <v>0</v>
          </cell>
          <cell r="U45">
            <v>200.89286000000001</v>
          </cell>
          <cell r="V45">
            <v>200.89286000000001</v>
          </cell>
          <cell r="W45">
            <v>0</v>
          </cell>
          <cell r="X45">
            <v>0</v>
          </cell>
          <cell r="Y45">
            <v>200.89286000000001</v>
          </cell>
          <cell r="Z45">
            <v>200.89286000000001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200.89286000000001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0.78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0.8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0.1</v>
          </cell>
          <cell r="BS45">
            <v>18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C45" t="str">
            <v/>
          </cell>
          <cell r="CD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 t="str">
            <v/>
          </cell>
          <cell r="CK45">
            <v>0</v>
          </cell>
          <cell r="CM45">
            <v>0</v>
          </cell>
          <cell r="CO45">
            <v>0</v>
          </cell>
        </row>
        <row r="46">
          <cell r="A46" t="str">
            <v>TIENDA CUENCA CENTRO</v>
          </cell>
          <cell r="B46">
            <v>86.625000000000014</v>
          </cell>
          <cell r="C46">
            <v>65</v>
          </cell>
          <cell r="D46">
            <v>1</v>
          </cell>
          <cell r="E46">
            <v>64</v>
          </cell>
          <cell r="F46">
            <v>0.73881673881673871</v>
          </cell>
          <cell r="G46">
            <v>66.150000000000006</v>
          </cell>
          <cell r="H46">
            <v>68</v>
          </cell>
          <cell r="I46">
            <v>0</v>
          </cell>
          <cell r="J46">
            <v>68</v>
          </cell>
          <cell r="K46">
            <v>1.0279667422524565</v>
          </cell>
          <cell r="L46">
            <v>210</v>
          </cell>
          <cell r="M46">
            <v>214</v>
          </cell>
          <cell r="N46">
            <v>3</v>
          </cell>
          <cell r="O46">
            <v>211</v>
          </cell>
          <cell r="P46">
            <v>1.0047619047619047</v>
          </cell>
          <cell r="Q46">
            <v>15.5</v>
          </cell>
          <cell r="R46">
            <v>15.026588785046727</v>
          </cell>
          <cell r="S46">
            <v>0.96945734097075653</v>
          </cell>
          <cell r="T46">
            <v>25281.128170571475</v>
          </cell>
          <cell r="U46">
            <v>27377.68145</v>
          </cell>
          <cell r="V46">
            <v>27377.68145</v>
          </cell>
          <cell r="W46">
            <v>1.0829295775601113</v>
          </cell>
          <cell r="X46">
            <v>10112.451268228591</v>
          </cell>
          <cell r="Y46">
            <v>24993.75288</v>
          </cell>
          <cell r="Z46">
            <v>24993.75288</v>
          </cell>
          <cell r="AA46">
            <v>2.4715820345681805</v>
          </cell>
          <cell r="AB46">
            <v>7584.3384511714439</v>
          </cell>
          <cell r="AC46">
            <v>2921.4314400000003</v>
          </cell>
          <cell r="AD46">
            <v>2921.4314400000003</v>
          </cell>
          <cell r="AE46">
            <v>0.38519265177950607</v>
          </cell>
          <cell r="AF46">
            <v>12</v>
          </cell>
          <cell r="AG46">
            <v>1</v>
          </cell>
          <cell r="AH46">
            <v>25341.008170571477</v>
          </cell>
          <cell r="AI46">
            <v>27382.671450000002</v>
          </cell>
          <cell r="AJ46">
            <v>1.0805675632826444</v>
          </cell>
          <cell r="AK46">
            <v>264</v>
          </cell>
          <cell r="AL46">
            <v>134.16</v>
          </cell>
          <cell r="AM46">
            <v>134.16</v>
          </cell>
          <cell r="AN46">
            <v>0.50818181818181818</v>
          </cell>
          <cell r="AO46">
            <v>36</v>
          </cell>
          <cell r="AP46">
            <v>9</v>
          </cell>
          <cell r="AQ46">
            <v>9</v>
          </cell>
          <cell r="AR46">
            <v>0.25</v>
          </cell>
          <cell r="AS46">
            <v>6</v>
          </cell>
          <cell r="AT46">
            <v>1</v>
          </cell>
          <cell r="AU46">
            <v>5.9999999999999991</v>
          </cell>
          <cell r="AV46">
            <v>1</v>
          </cell>
          <cell r="AW46">
            <v>6</v>
          </cell>
          <cell r="AX46">
            <v>0</v>
          </cell>
          <cell r="AY46">
            <v>514.67999999999995</v>
          </cell>
          <cell r="AZ46">
            <v>179.15</v>
          </cell>
          <cell r="BA46">
            <v>179.15</v>
          </cell>
          <cell r="BB46">
            <v>0.34808036061241943</v>
          </cell>
          <cell r="BC46">
            <v>0.78000000000000014</v>
          </cell>
          <cell r="BD46">
            <v>125</v>
          </cell>
          <cell r="BE46">
            <v>132</v>
          </cell>
          <cell r="BF46">
            <v>0.815164534713407</v>
          </cell>
          <cell r="BG46">
            <v>1.0450827368120601</v>
          </cell>
          <cell r="BH46">
            <v>84</v>
          </cell>
          <cell r="BI46">
            <v>94</v>
          </cell>
          <cell r="BJ46">
            <v>94</v>
          </cell>
          <cell r="BK46">
            <v>1.1190476190476191</v>
          </cell>
          <cell r="BL46">
            <v>0.79999999999999993</v>
          </cell>
          <cell r="BM46">
            <v>408</v>
          </cell>
          <cell r="BN46">
            <v>378</v>
          </cell>
          <cell r="BO46">
            <v>0.79411764705882359</v>
          </cell>
          <cell r="BP46">
            <v>0.99264705882352955</v>
          </cell>
          <cell r="BQ46">
            <v>0.90813897784787079</v>
          </cell>
          <cell r="BS46">
            <v>214</v>
          </cell>
          <cell r="BT46">
            <v>54</v>
          </cell>
          <cell r="BU46">
            <v>0.25233644859813081</v>
          </cell>
          <cell r="BV46">
            <v>30</v>
          </cell>
          <cell r="BW46">
            <v>1.8</v>
          </cell>
          <cell r="BX46">
            <v>12</v>
          </cell>
          <cell r="BY46">
            <v>5.6074766355140186E-2</v>
          </cell>
          <cell r="BZ46">
            <v>30</v>
          </cell>
          <cell r="CA46">
            <v>0.4</v>
          </cell>
          <cell r="CC46">
            <v>3</v>
          </cell>
          <cell r="CD46">
            <v>2</v>
          </cell>
          <cell r="CE46">
            <v>0</v>
          </cell>
          <cell r="CF46">
            <v>3</v>
          </cell>
          <cell r="CG46">
            <v>5</v>
          </cell>
          <cell r="CH46">
            <v>3</v>
          </cell>
          <cell r="CI46">
            <v>9</v>
          </cell>
          <cell r="CJ46">
            <v>7</v>
          </cell>
          <cell r="CK46">
            <v>32</v>
          </cell>
          <cell r="CM46">
            <v>1346.6921851042043</v>
          </cell>
          <cell r="CO46">
            <v>-45</v>
          </cell>
          <cell r="CP46">
            <v>0</v>
          </cell>
        </row>
        <row r="47">
          <cell r="A47" t="str">
            <v>ANDRADE CONDO CHRISTIAN EDUARDO</v>
          </cell>
          <cell r="B47">
            <v>14.437500000000002</v>
          </cell>
          <cell r="C47">
            <v>9</v>
          </cell>
          <cell r="D47">
            <v>0</v>
          </cell>
          <cell r="E47">
            <v>9</v>
          </cell>
          <cell r="F47">
            <v>0.62337662337662325</v>
          </cell>
          <cell r="G47">
            <v>11.025</v>
          </cell>
          <cell r="H47">
            <v>12</v>
          </cell>
          <cell r="I47">
            <v>0</v>
          </cell>
          <cell r="J47">
            <v>12</v>
          </cell>
          <cell r="K47">
            <v>1.0884353741496597</v>
          </cell>
          <cell r="L47">
            <v>35</v>
          </cell>
          <cell r="M47">
            <v>35</v>
          </cell>
          <cell r="N47">
            <v>0</v>
          </cell>
          <cell r="O47">
            <v>35</v>
          </cell>
          <cell r="P47">
            <v>1</v>
          </cell>
          <cell r="Q47">
            <v>15.5</v>
          </cell>
          <cell r="R47">
            <v>14.788285714285712</v>
          </cell>
          <cell r="S47">
            <v>0.95408294930875559</v>
          </cell>
          <cell r="T47">
            <v>4213.5213617619129</v>
          </cell>
          <cell r="U47">
            <v>4325.8928799999994</v>
          </cell>
          <cell r="V47">
            <v>4325.8928799999994</v>
          </cell>
          <cell r="W47">
            <v>1.0266692651087208</v>
          </cell>
          <cell r="X47">
            <v>1685.4085447047653</v>
          </cell>
          <cell r="Y47">
            <v>4191.9643099999994</v>
          </cell>
          <cell r="Z47">
            <v>4191.9643099999994</v>
          </cell>
          <cell r="AA47">
            <v>2.4872095986283909</v>
          </cell>
          <cell r="AB47">
            <v>1264.0564085285739</v>
          </cell>
          <cell r="AC47">
            <v>505.35714999999999</v>
          </cell>
          <cell r="AD47">
            <v>505.35714999999999</v>
          </cell>
          <cell r="AE47">
            <v>0.39979003040557459</v>
          </cell>
          <cell r="AF47">
            <v>2</v>
          </cell>
          <cell r="AG47">
            <v>0</v>
          </cell>
          <cell r="AH47">
            <v>4223.5013617619124</v>
          </cell>
          <cell r="AI47">
            <v>4325.8928799999994</v>
          </cell>
          <cell r="AJ47">
            <v>1.024243278140053</v>
          </cell>
          <cell r="AK47">
            <v>44</v>
          </cell>
          <cell r="AL47">
            <v>-0.18</v>
          </cell>
          <cell r="AM47">
            <v>-0.18</v>
          </cell>
          <cell r="AN47">
            <v>-4.0909090909090904E-3</v>
          </cell>
          <cell r="AO47">
            <v>6</v>
          </cell>
          <cell r="AP47">
            <v>3</v>
          </cell>
          <cell r="AQ47">
            <v>3</v>
          </cell>
          <cell r="AR47">
            <v>0.5</v>
          </cell>
          <cell r="AS47">
            <v>1</v>
          </cell>
          <cell r="AT47">
            <v>0</v>
          </cell>
          <cell r="AU47">
            <v>0.99999999999999989</v>
          </cell>
          <cell r="AV47">
            <v>0</v>
          </cell>
          <cell r="AW47">
            <v>1</v>
          </cell>
          <cell r="AX47">
            <v>0</v>
          </cell>
          <cell r="AY47">
            <v>85.78</v>
          </cell>
          <cell r="AZ47">
            <v>8.82</v>
          </cell>
          <cell r="BA47">
            <v>8.82</v>
          </cell>
          <cell r="BB47">
            <v>0.10282117043599907</v>
          </cell>
          <cell r="BC47">
            <v>0.78</v>
          </cell>
          <cell r="BD47">
            <v>5</v>
          </cell>
          <cell r="BE47">
            <v>5</v>
          </cell>
          <cell r="BF47">
            <v>1</v>
          </cell>
          <cell r="BG47">
            <v>1.2820512820512819</v>
          </cell>
          <cell r="BH47">
            <v>14</v>
          </cell>
          <cell r="BI47">
            <v>13</v>
          </cell>
          <cell r="BJ47">
            <v>13</v>
          </cell>
          <cell r="BK47">
            <v>0.9285714285714286</v>
          </cell>
          <cell r="BL47">
            <v>0.8</v>
          </cell>
          <cell r="BM47">
            <v>68</v>
          </cell>
          <cell r="BN47">
            <v>63</v>
          </cell>
          <cell r="BO47">
            <v>0.92647058823529416</v>
          </cell>
          <cell r="BP47">
            <v>1.1580882352941175</v>
          </cell>
          <cell r="BQ47">
            <v>0.86448351907721188</v>
          </cell>
          <cell r="BS47">
            <v>35</v>
          </cell>
          <cell r="BT47">
            <v>11</v>
          </cell>
          <cell r="BU47">
            <v>0.31428571428571428</v>
          </cell>
          <cell r="BV47">
            <v>5</v>
          </cell>
          <cell r="BW47">
            <v>2.2000000000000002</v>
          </cell>
          <cell r="BX47">
            <v>1</v>
          </cell>
          <cell r="BY47">
            <v>2.8571428571428571E-2</v>
          </cell>
          <cell r="BZ47">
            <v>5</v>
          </cell>
          <cell r="CA47">
            <v>0.2</v>
          </cell>
          <cell r="CC47">
            <v>1</v>
          </cell>
          <cell r="CD47">
            <v>1</v>
          </cell>
          <cell r="CF47">
            <v>0</v>
          </cell>
          <cell r="CG47">
            <v>2</v>
          </cell>
          <cell r="CH47">
            <v>1</v>
          </cell>
          <cell r="CI47">
            <v>1</v>
          </cell>
          <cell r="CJ47">
            <v>0</v>
          </cell>
          <cell r="CK47">
            <v>6</v>
          </cell>
          <cell r="CM47">
            <v>216.12087976930297</v>
          </cell>
          <cell r="CO47">
            <v>-9</v>
          </cell>
        </row>
        <row r="48">
          <cell r="A48" t="str">
            <v>GONZALES ALVARRACIN PAOLA YESSENIA</v>
          </cell>
          <cell r="B48">
            <v>14.437500000000002</v>
          </cell>
          <cell r="C48">
            <v>7</v>
          </cell>
          <cell r="D48">
            <v>0</v>
          </cell>
          <cell r="E48">
            <v>7</v>
          </cell>
          <cell r="F48">
            <v>0.48484848484848481</v>
          </cell>
          <cell r="G48">
            <v>11.025</v>
          </cell>
          <cell r="H48">
            <v>12</v>
          </cell>
          <cell r="I48">
            <v>0</v>
          </cell>
          <cell r="J48">
            <v>12</v>
          </cell>
          <cell r="K48">
            <v>1.0884353741496597</v>
          </cell>
          <cell r="L48">
            <v>35</v>
          </cell>
          <cell r="M48">
            <v>34</v>
          </cell>
          <cell r="N48">
            <v>1</v>
          </cell>
          <cell r="O48">
            <v>33</v>
          </cell>
          <cell r="P48">
            <v>0.94285714285714284</v>
          </cell>
          <cell r="Q48">
            <v>15.5</v>
          </cell>
          <cell r="R48">
            <v>15.174705882352937</v>
          </cell>
          <cell r="S48">
            <v>0.97901328273244759</v>
          </cell>
          <cell r="T48">
            <v>4213.5213617619129</v>
          </cell>
          <cell r="U48">
            <v>4782.1457099999998</v>
          </cell>
          <cell r="V48">
            <v>4782.1457099999998</v>
          </cell>
          <cell r="W48">
            <v>1.1349522879837288</v>
          </cell>
          <cell r="X48">
            <v>1685.4085447047653</v>
          </cell>
          <cell r="Y48">
            <v>4782.1457100000007</v>
          </cell>
          <cell r="Z48">
            <v>4782.1457100000007</v>
          </cell>
          <cell r="AA48">
            <v>2.8373807199593224</v>
          </cell>
          <cell r="AB48">
            <v>1264.0564085285739</v>
          </cell>
          <cell r="AC48">
            <v>684.82429000000002</v>
          </cell>
          <cell r="AD48">
            <v>684.82429000000002</v>
          </cell>
          <cell r="AE48">
            <v>0.54176719122619721</v>
          </cell>
          <cell r="AF48">
            <v>2</v>
          </cell>
          <cell r="AG48">
            <v>1</v>
          </cell>
          <cell r="AH48">
            <v>4223.5013617619124</v>
          </cell>
          <cell r="AI48">
            <v>4787.1357099999996</v>
          </cell>
          <cell r="AJ48">
            <v>1.133451915830082</v>
          </cell>
          <cell r="AK48">
            <v>44</v>
          </cell>
          <cell r="AL48">
            <v>47.4</v>
          </cell>
          <cell r="AM48">
            <v>47.4</v>
          </cell>
          <cell r="AN48">
            <v>1.0772727272727272</v>
          </cell>
          <cell r="AO48">
            <v>6</v>
          </cell>
          <cell r="AP48">
            <v>1</v>
          </cell>
          <cell r="AQ48">
            <v>1</v>
          </cell>
          <cell r="AR48">
            <v>0.16666666666666666</v>
          </cell>
          <cell r="AS48">
            <v>1</v>
          </cell>
          <cell r="AT48">
            <v>0</v>
          </cell>
          <cell r="AU48">
            <v>0.99999999999999989</v>
          </cell>
          <cell r="AV48">
            <v>0</v>
          </cell>
          <cell r="AW48">
            <v>1</v>
          </cell>
          <cell r="AX48">
            <v>0</v>
          </cell>
          <cell r="AY48">
            <v>85.78</v>
          </cell>
          <cell r="AZ48">
            <v>50.4</v>
          </cell>
          <cell r="BA48">
            <v>50.4</v>
          </cell>
          <cell r="BB48">
            <v>0.58754954534856607</v>
          </cell>
          <cell r="BC48">
            <v>0.78</v>
          </cell>
          <cell r="BD48">
            <v>29</v>
          </cell>
          <cell r="BE48">
            <v>29</v>
          </cell>
          <cell r="BF48">
            <v>1</v>
          </cell>
          <cell r="BG48">
            <v>1.2820512820512819</v>
          </cell>
          <cell r="BH48">
            <v>14</v>
          </cell>
          <cell r="BI48">
            <v>14</v>
          </cell>
          <cell r="BJ48">
            <v>14</v>
          </cell>
          <cell r="BK48">
            <v>1</v>
          </cell>
          <cell r="BL48">
            <v>0.8</v>
          </cell>
          <cell r="BM48">
            <v>68</v>
          </cell>
          <cell r="BN48">
            <v>63</v>
          </cell>
          <cell r="BO48">
            <v>0.92647058823529416</v>
          </cell>
          <cell r="BP48">
            <v>1.1580882352941175</v>
          </cell>
          <cell r="BQ48">
            <v>0.8839805311873743</v>
          </cell>
          <cell r="BS48">
            <v>34</v>
          </cell>
          <cell r="BT48">
            <v>9</v>
          </cell>
          <cell r="BU48">
            <v>0.26470588235294118</v>
          </cell>
          <cell r="BV48">
            <v>5</v>
          </cell>
          <cell r="BW48">
            <v>1.8</v>
          </cell>
          <cell r="BX48">
            <v>2</v>
          </cell>
          <cell r="BY48">
            <v>5.8823529411764705E-2</v>
          </cell>
          <cell r="BZ48">
            <v>5</v>
          </cell>
          <cell r="CA48">
            <v>0.4</v>
          </cell>
          <cell r="CC48">
            <v>2</v>
          </cell>
          <cell r="CD48">
            <v>1</v>
          </cell>
          <cell r="CF48">
            <v>1</v>
          </cell>
          <cell r="CG48">
            <v>0</v>
          </cell>
          <cell r="CH48">
            <v>0</v>
          </cell>
          <cell r="CI48">
            <v>1</v>
          </cell>
          <cell r="CJ48">
            <v>1</v>
          </cell>
          <cell r="CK48">
            <v>6</v>
          </cell>
          <cell r="CM48">
            <v>220.99513279684356</v>
          </cell>
          <cell r="CO48">
            <v>-9</v>
          </cell>
        </row>
        <row r="49">
          <cell r="A49" t="str">
            <v>VALLEJO DELEG ROMAN NICOLAS</v>
          </cell>
          <cell r="B49">
            <v>14.437500000000002</v>
          </cell>
          <cell r="C49">
            <v>9</v>
          </cell>
          <cell r="D49">
            <v>0</v>
          </cell>
          <cell r="E49">
            <v>9</v>
          </cell>
          <cell r="F49">
            <v>0.62337662337662325</v>
          </cell>
          <cell r="G49">
            <v>11.025</v>
          </cell>
          <cell r="H49">
            <v>8</v>
          </cell>
          <cell r="I49">
            <v>0</v>
          </cell>
          <cell r="J49">
            <v>8</v>
          </cell>
          <cell r="K49">
            <v>0.7256235827664399</v>
          </cell>
          <cell r="L49">
            <v>35</v>
          </cell>
          <cell r="M49">
            <v>31</v>
          </cell>
          <cell r="N49">
            <v>0</v>
          </cell>
          <cell r="O49">
            <v>31</v>
          </cell>
          <cell r="P49">
            <v>0.88571428571428568</v>
          </cell>
          <cell r="Q49">
            <v>15.5</v>
          </cell>
          <cell r="R49">
            <v>14.779677419354837</v>
          </cell>
          <cell r="S49">
            <v>0.95352757544224753</v>
          </cell>
          <cell r="T49">
            <v>4213.5213617619129</v>
          </cell>
          <cell r="U49">
            <v>3949.1071499999998</v>
          </cell>
          <cell r="V49">
            <v>3949.1071499999998</v>
          </cell>
          <cell r="W49">
            <v>0.93724626290933377</v>
          </cell>
          <cell r="X49">
            <v>1685.4085447047653</v>
          </cell>
          <cell r="Y49">
            <v>3949.1071499999998</v>
          </cell>
          <cell r="Z49">
            <v>3949.1071499999998</v>
          </cell>
          <cell r="AA49">
            <v>2.343115657273334</v>
          </cell>
          <cell r="AB49">
            <v>1264.0564085285739</v>
          </cell>
          <cell r="AC49">
            <v>369.64286000000004</v>
          </cell>
          <cell r="AD49">
            <v>369.64286000000004</v>
          </cell>
          <cell r="AE49">
            <v>0.29242592142725904</v>
          </cell>
          <cell r="AF49">
            <v>2</v>
          </cell>
          <cell r="AG49">
            <v>0</v>
          </cell>
          <cell r="AH49">
            <v>4223.5013617619124</v>
          </cell>
          <cell r="AI49">
            <v>3949.1071499999998</v>
          </cell>
          <cell r="AJ49">
            <v>0.9350315796636931</v>
          </cell>
          <cell r="AK49">
            <v>44</v>
          </cell>
          <cell r="AL49">
            <v>15.149999999999999</v>
          </cell>
          <cell r="AM49">
            <v>15.15</v>
          </cell>
          <cell r="AN49">
            <v>0.3443181818181818</v>
          </cell>
          <cell r="AO49">
            <v>6</v>
          </cell>
          <cell r="AP49">
            <v>0</v>
          </cell>
          <cell r="AQ49">
            <v>0</v>
          </cell>
          <cell r="AR49">
            <v>0</v>
          </cell>
          <cell r="AS49">
            <v>1</v>
          </cell>
          <cell r="AT49">
            <v>0</v>
          </cell>
          <cell r="AU49">
            <v>0.99999999999999989</v>
          </cell>
          <cell r="AV49">
            <v>0</v>
          </cell>
          <cell r="AW49">
            <v>1</v>
          </cell>
          <cell r="AX49">
            <v>0</v>
          </cell>
          <cell r="AY49">
            <v>85.78</v>
          </cell>
          <cell r="AZ49">
            <v>15.149999999999999</v>
          </cell>
          <cell r="BA49">
            <v>15.15</v>
          </cell>
          <cell r="BB49">
            <v>0.17661459547680111</v>
          </cell>
          <cell r="BC49">
            <v>0.78</v>
          </cell>
          <cell r="BD49">
            <v>54</v>
          </cell>
          <cell r="BE49">
            <v>57</v>
          </cell>
          <cell r="BF49">
            <v>0.92368421052631577</v>
          </cell>
          <cell r="BG49">
            <v>1.1842105263157894</v>
          </cell>
          <cell r="BH49">
            <v>14</v>
          </cell>
          <cell r="BI49">
            <v>18</v>
          </cell>
          <cell r="BJ49">
            <v>18</v>
          </cell>
          <cell r="BK49">
            <v>1.2857142857142858</v>
          </cell>
          <cell r="BL49">
            <v>0.8</v>
          </cell>
          <cell r="BM49">
            <v>68</v>
          </cell>
          <cell r="BN49">
            <v>63</v>
          </cell>
          <cell r="BO49">
            <v>0.92647058823529416</v>
          </cell>
          <cell r="BP49">
            <v>1.1580882352941175</v>
          </cell>
          <cell r="BQ49">
            <v>0.82524544849228942</v>
          </cell>
          <cell r="BS49">
            <v>31</v>
          </cell>
          <cell r="BT49">
            <v>7</v>
          </cell>
          <cell r="BU49">
            <v>0.22580645161290322</v>
          </cell>
          <cell r="BV49">
            <v>5</v>
          </cell>
          <cell r="BW49">
            <v>1.4</v>
          </cell>
          <cell r="BX49">
            <v>2</v>
          </cell>
          <cell r="BY49">
            <v>6.4516129032258063E-2</v>
          </cell>
          <cell r="BZ49">
            <v>5</v>
          </cell>
          <cell r="CA49">
            <v>0.4</v>
          </cell>
          <cell r="CC49" t="str">
            <v/>
          </cell>
          <cell r="CD49" t="str">
            <v/>
          </cell>
          <cell r="CF49">
            <v>0</v>
          </cell>
          <cell r="CG49">
            <v>0</v>
          </cell>
          <cell r="CH49">
            <v>1</v>
          </cell>
          <cell r="CI49">
            <v>2</v>
          </cell>
          <cell r="CJ49">
            <v>0</v>
          </cell>
          <cell r="CK49">
            <v>3</v>
          </cell>
          <cell r="CM49">
            <v>206.31136212307234</v>
          </cell>
          <cell r="CO49">
            <v>-3</v>
          </cell>
        </row>
        <row r="50">
          <cell r="A50" t="str">
            <v>CALLE CHACA JORGE VINICIO</v>
          </cell>
          <cell r="B50">
            <v>14.437500000000002</v>
          </cell>
          <cell r="C50">
            <v>13</v>
          </cell>
          <cell r="D50">
            <v>0</v>
          </cell>
          <cell r="E50">
            <v>13</v>
          </cell>
          <cell r="F50">
            <v>0.90043290043290036</v>
          </cell>
          <cell r="G50">
            <v>11.025</v>
          </cell>
          <cell r="H50">
            <v>10</v>
          </cell>
          <cell r="I50">
            <v>0</v>
          </cell>
          <cell r="J50">
            <v>10</v>
          </cell>
          <cell r="K50">
            <v>0.90702947845804982</v>
          </cell>
          <cell r="L50">
            <v>35</v>
          </cell>
          <cell r="M50">
            <v>36</v>
          </cell>
          <cell r="N50">
            <v>0</v>
          </cell>
          <cell r="O50">
            <v>36</v>
          </cell>
          <cell r="P50">
            <v>1.0285714285714285</v>
          </cell>
          <cell r="Q50">
            <v>15.5</v>
          </cell>
          <cell r="R50">
            <v>14.849166666666665</v>
          </cell>
          <cell r="S50">
            <v>0.95801075268817193</v>
          </cell>
          <cell r="T50">
            <v>4213.5213617619129</v>
          </cell>
          <cell r="U50">
            <v>5491.9642899999999</v>
          </cell>
          <cell r="V50">
            <v>5491.9642899999999</v>
          </cell>
          <cell r="W50">
            <v>1.3034143697098755</v>
          </cell>
          <cell r="X50">
            <v>1685.4085447047653</v>
          </cell>
          <cell r="Y50">
            <v>4509.82143</v>
          </cell>
          <cell r="Z50">
            <v>4509.82143</v>
          </cell>
          <cell r="AA50">
            <v>2.6758031126453021</v>
          </cell>
          <cell r="AB50">
            <v>1264.0564085285739</v>
          </cell>
          <cell r="AC50">
            <v>787.5</v>
          </cell>
          <cell r="AD50">
            <v>787.5</v>
          </cell>
          <cell r="AE50">
            <v>0.62299434952961485</v>
          </cell>
          <cell r="AF50">
            <v>2</v>
          </cell>
          <cell r="AG50">
            <v>0</v>
          </cell>
          <cell r="AH50">
            <v>4223.5013617619124</v>
          </cell>
          <cell r="AI50">
            <v>5491.9642899999999</v>
          </cell>
          <cell r="AJ50">
            <v>1.3003344428209027</v>
          </cell>
          <cell r="AK50">
            <v>44</v>
          </cell>
          <cell r="AL50">
            <v>38.04</v>
          </cell>
          <cell r="AM50">
            <v>38.04</v>
          </cell>
          <cell r="AN50">
            <v>0.86454545454545451</v>
          </cell>
          <cell r="AO50">
            <v>6</v>
          </cell>
          <cell r="AP50">
            <v>0</v>
          </cell>
          <cell r="AQ50">
            <v>0</v>
          </cell>
          <cell r="AR50">
            <v>0</v>
          </cell>
          <cell r="AS50">
            <v>1</v>
          </cell>
          <cell r="AT50">
            <v>1</v>
          </cell>
          <cell r="AU50">
            <v>0.99999999999999989</v>
          </cell>
          <cell r="AV50">
            <v>1</v>
          </cell>
          <cell r="AW50">
            <v>1</v>
          </cell>
          <cell r="AX50">
            <v>0</v>
          </cell>
          <cell r="AY50">
            <v>85.78</v>
          </cell>
          <cell r="AZ50">
            <v>56.03</v>
          </cell>
          <cell r="BA50">
            <v>56.029999999999994</v>
          </cell>
          <cell r="BB50">
            <v>0.65318256003730468</v>
          </cell>
          <cell r="BC50">
            <v>0.78</v>
          </cell>
          <cell r="BD50">
            <v>14</v>
          </cell>
          <cell r="BE50">
            <v>17</v>
          </cell>
          <cell r="BF50">
            <v>0.81818181818181823</v>
          </cell>
          <cell r="BG50">
            <v>1.048951048951049</v>
          </cell>
          <cell r="BH50">
            <v>14</v>
          </cell>
          <cell r="BI50">
            <v>16</v>
          </cell>
          <cell r="BJ50">
            <v>16</v>
          </cell>
          <cell r="BK50">
            <v>1.1428571428571428</v>
          </cell>
          <cell r="BL50">
            <v>0.8</v>
          </cell>
          <cell r="BM50">
            <v>68</v>
          </cell>
          <cell r="BN50">
            <v>63</v>
          </cell>
          <cell r="BO50">
            <v>0.92647058823529416</v>
          </cell>
          <cell r="BP50">
            <v>1.1580882352941175</v>
          </cell>
          <cell r="BQ50">
            <v>0.94555765018235505</v>
          </cell>
          <cell r="BS50">
            <v>36</v>
          </cell>
          <cell r="BT50">
            <v>8</v>
          </cell>
          <cell r="BU50">
            <v>0.22222222222222221</v>
          </cell>
          <cell r="BV50">
            <v>5</v>
          </cell>
          <cell r="BW50">
            <v>1.6</v>
          </cell>
          <cell r="BX50">
            <v>3</v>
          </cell>
          <cell r="BY50">
            <v>8.3333333333333329E-2</v>
          </cell>
          <cell r="BZ50">
            <v>5</v>
          </cell>
          <cell r="CA50">
            <v>0.6</v>
          </cell>
          <cell r="CC50" t="str">
            <v/>
          </cell>
          <cell r="CD50" t="str">
            <v/>
          </cell>
          <cell r="CF50">
            <v>1</v>
          </cell>
          <cell r="CG50">
            <v>0</v>
          </cell>
          <cell r="CH50">
            <v>0</v>
          </cell>
          <cell r="CI50">
            <v>1</v>
          </cell>
          <cell r="CJ50">
            <v>5</v>
          </cell>
          <cell r="CK50">
            <v>7</v>
          </cell>
          <cell r="CM50">
            <v>236.38941254558875</v>
          </cell>
          <cell r="CO50">
            <v>-10.5</v>
          </cell>
        </row>
        <row r="51">
          <cell r="A51" t="str">
            <v>PATIÑO URGILES DIANA CATALINA</v>
          </cell>
          <cell r="B51">
            <v>14.437500000000002</v>
          </cell>
          <cell r="C51">
            <v>15</v>
          </cell>
          <cell r="D51">
            <v>1</v>
          </cell>
          <cell r="E51">
            <v>14</v>
          </cell>
          <cell r="F51">
            <v>0.96969696969696961</v>
          </cell>
          <cell r="G51">
            <v>11.025</v>
          </cell>
          <cell r="H51">
            <v>14</v>
          </cell>
          <cell r="I51">
            <v>0</v>
          </cell>
          <cell r="J51">
            <v>14</v>
          </cell>
          <cell r="K51">
            <v>1.2698412698412698</v>
          </cell>
          <cell r="L51">
            <v>35</v>
          </cell>
          <cell r="M51">
            <v>43</v>
          </cell>
          <cell r="N51">
            <v>1</v>
          </cell>
          <cell r="O51">
            <v>42</v>
          </cell>
          <cell r="P51">
            <v>1.2</v>
          </cell>
          <cell r="Q51">
            <v>15.5</v>
          </cell>
          <cell r="R51">
            <v>15.104883720930227</v>
          </cell>
          <cell r="S51">
            <v>0.97450862715678876</v>
          </cell>
          <cell r="T51">
            <v>4213.5213617619129</v>
          </cell>
          <cell r="U51">
            <v>4522.3214200000002</v>
          </cell>
          <cell r="V51">
            <v>4522.3214200000002</v>
          </cell>
          <cell r="W51">
            <v>1.073287882444474</v>
          </cell>
          <cell r="X51">
            <v>1685.4085447047653</v>
          </cell>
          <cell r="Y51">
            <v>4522.3214200000002</v>
          </cell>
          <cell r="Z51">
            <v>4522.3214200000002</v>
          </cell>
          <cell r="AA51">
            <v>2.6832197061111849</v>
          </cell>
          <cell r="AB51">
            <v>1264.0564085285739</v>
          </cell>
          <cell r="AC51">
            <v>174.10713999999999</v>
          </cell>
          <cell r="AD51">
            <v>174.10713999999999</v>
          </cell>
          <cell r="AE51">
            <v>0.13773684372414169</v>
          </cell>
          <cell r="AF51">
            <v>2</v>
          </cell>
          <cell r="AG51">
            <v>0</v>
          </cell>
          <cell r="AH51">
            <v>4223.5013617619124</v>
          </cell>
          <cell r="AI51">
            <v>4522.3214200000002</v>
          </cell>
          <cell r="AJ51">
            <v>1.0707517371590072</v>
          </cell>
          <cell r="AK51">
            <v>44</v>
          </cell>
          <cell r="AL51">
            <v>20.509999999999998</v>
          </cell>
          <cell r="AM51">
            <v>20.509999999999998</v>
          </cell>
          <cell r="AN51">
            <v>0.46613636363636357</v>
          </cell>
          <cell r="AO51">
            <v>6</v>
          </cell>
          <cell r="AP51">
            <v>3</v>
          </cell>
          <cell r="AQ51">
            <v>3</v>
          </cell>
          <cell r="AR51">
            <v>0.5</v>
          </cell>
          <cell r="AS51">
            <v>1</v>
          </cell>
          <cell r="AT51">
            <v>0</v>
          </cell>
          <cell r="AU51">
            <v>0.99999999999999989</v>
          </cell>
          <cell r="AV51">
            <v>0</v>
          </cell>
          <cell r="AW51">
            <v>1</v>
          </cell>
          <cell r="AX51">
            <v>0</v>
          </cell>
          <cell r="AY51">
            <v>85.78</v>
          </cell>
          <cell r="AZ51">
            <v>29.509999999999998</v>
          </cell>
          <cell r="BA51">
            <v>29.509999999999998</v>
          </cell>
          <cell r="BB51">
            <v>0.34401958498484492</v>
          </cell>
          <cell r="BC51">
            <v>0.78</v>
          </cell>
          <cell r="BD51">
            <v>4</v>
          </cell>
          <cell r="BE51">
            <v>4</v>
          </cell>
          <cell r="BF51">
            <v>1</v>
          </cell>
          <cell r="BG51">
            <v>1.2820512820512819</v>
          </cell>
          <cell r="BH51">
            <v>14</v>
          </cell>
          <cell r="BI51">
            <v>15</v>
          </cell>
          <cell r="BJ51">
            <v>15</v>
          </cell>
          <cell r="BK51">
            <v>1.0714285714285714</v>
          </cell>
          <cell r="BL51">
            <v>0.8</v>
          </cell>
          <cell r="BM51">
            <v>68</v>
          </cell>
          <cell r="BN51">
            <v>63</v>
          </cell>
          <cell r="BO51">
            <v>0.92647058823529416</v>
          </cell>
          <cell r="BP51">
            <v>1.1580882352941175</v>
          </cell>
          <cell r="BQ51">
            <v>0.94370687704408773</v>
          </cell>
          <cell r="BS51">
            <v>43</v>
          </cell>
          <cell r="BT51">
            <v>13</v>
          </cell>
          <cell r="BU51">
            <v>0.30232558139534882</v>
          </cell>
          <cell r="BV51">
            <v>5</v>
          </cell>
          <cell r="BW51">
            <v>2.6</v>
          </cell>
          <cell r="BX51">
            <v>3</v>
          </cell>
          <cell r="BY51">
            <v>6.9767441860465115E-2</v>
          </cell>
          <cell r="BZ51">
            <v>5</v>
          </cell>
          <cell r="CA51">
            <v>0.6</v>
          </cell>
          <cell r="CC51" t="str">
            <v/>
          </cell>
          <cell r="CD51" t="str">
            <v/>
          </cell>
          <cell r="CF51">
            <v>1</v>
          </cell>
          <cell r="CG51">
            <v>3</v>
          </cell>
          <cell r="CH51">
            <v>1</v>
          </cell>
          <cell r="CI51">
            <v>2</v>
          </cell>
          <cell r="CJ51">
            <v>0</v>
          </cell>
          <cell r="CK51">
            <v>7</v>
          </cell>
          <cell r="CM51">
            <v>235.92671926102193</v>
          </cell>
          <cell r="CO51">
            <v>-10.5</v>
          </cell>
        </row>
        <row r="52">
          <cell r="A52" t="str">
            <v>LUNA JACHO ANDREA GABRIELA</v>
          </cell>
          <cell r="B52">
            <v>14.437500000000002</v>
          </cell>
          <cell r="C52">
            <v>12</v>
          </cell>
          <cell r="D52">
            <v>0</v>
          </cell>
          <cell r="E52">
            <v>12</v>
          </cell>
          <cell r="F52">
            <v>0.83116883116883111</v>
          </cell>
          <cell r="G52">
            <v>11.025</v>
          </cell>
          <cell r="H52">
            <v>12</v>
          </cell>
          <cell r="I52">
            <v>0</v>
          </cell>
          <cell r="J52">
            <v>12</v>
          </cell>
          <cell r="K52">
            <v>1.0884353741496597</v>
          </cell>
          <cell r="L52">
            <v>35</v>
          </cell>
          <cell r="M52">
            <v>35</v>
          </cell>
          <cell r="N52">
            <v>1</v>
          </cell>
          <cell r="O52">
            <v>34</v>
          </cell>
          <cell r="P52">
            <v>0.97142857142857142</v>
          </cell>
          <cell r="Q52">
            <v>15.5</v>
          </cell>
          <cell r="R52">
            <v>15.425999999999998</v>
          </cell>
          <cell r="S52">
            <v>0.99522580645161285</v>
          </cell>
          <cell r="T52">
            <v>4213.5213617619129</v>
          </cell>
          <cell r="U52">
            <v>4306.25</v>
          </cell>
          <cell r="V52">
            <v>4306.25</v>
          </cell>
          <cell r="W52">
            <v>1.0220073972045349</v>
          </cell>
          <cell r="X52">
            <v>1685.4085447047653</v>
          </cell>
          <cell r="Y52">
            <v>3038.3928599999999</v>
          </cell>
          <cell r="Z52">
            <v>3038.3928599999999</v>
          </cell>
          <cell r="AA52">
            <v>1.8027634127915486</v>
          </cell>
          <cell r="AB52">
            <v>1264.0564085285739</v>
          </cell>
          <cell r="AC52">
            <v>400</v>
          </cell>
          <cell r="AD52">
            <v>400</v>
          </cell>
          <cell r="AE52">
            <v>0.3164415743642488</v>
          </cell>
          <cell r="AF52">
            <v>2</v>
          </cell>
          <cell r="AG52">
            <v>0</v>
          </cell>
          <cell r="AH52">
            <v>4223.5013617619124</v>
          </cell>
          <cell r="AI52">
            <v>4306.25</v>
          </cell>
          <cell r="AJ52">
            <v>1.0195924260821281</v>
          </cell>
          <cell r="AK52">
            <v>44</v>
          </cell>
          <cell r="AL52">
            <v>25.400000000000002</v>
          </cell>
          <cell r="AM52">
            <v>25.400000000000002</v>
          </cell>
          <cell r="AN52">
            <v>0.57727272727272727</v>
          </cell>
          <cell r="AO52">
            <v>6</v>
          </cell>
          <cell r="AP52">
            <v>2</v>
          </cell>
          <cell r="AQ52">
            <v>2</v>
          </cell>
          <cell r="AR52">
            <v>0.33333333333333331</v>
          </cell>
          <cell r="AS52">
            <v>1</v>
          </cell>
          <cell r="AT52">
            <v>0</v>
          </cell>
          <cell r="AU52">
            <v>0.99999999999999989</v>
          </cell>
          <cell r="AV52">
            <v>0</v>
          </cell>
          <cell r="AW52">
            <v>1</v>
          </cell>
          <cell r="AX52">
            <v>0</v>
          </cell>
          <cell r="AY52">
            <v>85.78</v>
          </cell>
          <cell r="AZ52">
            <v>31.400000000000002</v>
          </cell>
          <cell r="BA52">
            <v>31.4</v>
          </cell>
          <cell r="BB52">
            <v>0.36605269293541615</v>
          </cell>
          <cell r="BC52">
            <v>0.78</v>
          </cell>
          <cell r="BD52">
            <v>19</v>
          </cell>
          <cell r="BE52">
            <v>20</v>
          </cell>
          <cell r="BF52">
            <v>0.9642857142857143</v>
          </cell>
          <cell r="BG52">
            <v>1.2362637362637363</v>
          </cell>
          <cell r="BH52">
            <v>14</v>
          </cell>
          <cell r="BI52">
            <v>18</v>
          </cell>
          <cell r="BJ52">
            <v>18</v>
          </cell>
          <cell r="BK52">
            <v>1.2857142857142858</v>
          </cell>
          <cell r="BL52">
            <v>0.8</v>
          </cell>
          <cell r="BM52">
            <v>68</v>
          </cell>
          <cell r="BN52">
            <v>63</v>
          </cell>
          <cell r="BO52">
            <v>0.92647058823529416</v>
          </cell>
          <cell r="BP52">
            <v>1.1580882352941175</v>
          </cell>
          <cell r="BQ52">
            <v>0.92379471443349925</v>
          </cell>
          <cell r="BS52">
            <v>35</v>
          </cell>
          <cell r="BT52">
            <v>6</v>
          </cell>
          <cell r="BU52">
            <v>0.17142857142857143</v>
          </cell>
          <cell r="BV52">
            <v>5</v>
          </cell>
          <cell r="BW52">
            <v>1.2</v>
          </cell>
          <cell r="BX52">
            <v>1</v>
          </cell>
          <cell r="BY52">
            <v>2.8571428571428571E-2</v>
          </cell>
          <cell r="BZ52">
            <v>5</v>
          </cell>
          <cell r="CA52">
            <v>0.2</v>
          </cell>
          <cell r="CC52" t="str">
            <v/>
          </cell>
          <cell r="CD52" t="str">
            <v/>
          </cell>
          <cell r="CF52">
            <v>0</v>
          </cell>
          <cell r="CG52">
            <v>0</v>
          </cell>
          <cell r="CH52">
            <v>0</v>
          </cell>
          <cell r="CI52">
            <v>2</v>
          </cell>
          <cell r="CJ52">
            <v>1</v>
          </cell>
          <cell r="CK52">
            <v>3</v>
          </cell>
          <cell r="CM52">
            <v>230.94867860837482</v>
          </cell>
          <cell r="CO52">
            <v>-3</v>
          </cell>
        </row>
        <row r="53">
          <cell r="A53" t="str">
            <v>FEICAN VELEZ MARIA DEL CARMEN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15.5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-12.159999999999998</v>
          </cell>
          <cell r="AM53">
            <v>-12.159999999999998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-12.159999999999998</v>
          </cell>
          <cell r="BA53">
            <v>-12.159999999999998</v>
          </cell>
          <cell r="BB53">
            <v>0</v>
          </cell>
          <cell r="BC53">
            <v>0.78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0.8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C53" t="str">
            <v/>
          </cell>
          <cell r="CD53" t="str">
            <v/>
          </cell>
          <cell r="CF53" t="str">
            <v/>
          </cell>
          <cell r="CG53" t="str">
            <v/>
          </cell>
          <cell r="CH53" t="str">
            <v/>
          </cell>
          <cell r="CI53" t="str">
            <v/>
          </cell>
          <cell r="CJ53" t="str">
            <v/>
          </cell>
          <cell r="CK53">
            <v>0</v>
          </cell>
          <cell r="CM53">
            <v>0</v>
          </cell>
          <cell r="CO53">
            <v>0</v>
          </cell>
        </row>
        <row r="54">
          <cell r="A54" t="str">
            <v>TIENDA CUENCA REMIGIO</v>
          </cell>
          <cell r="B54">
            <v>81.400000000000006</v>
          </cell>
          <cell r="C54">
            <v>78</v>
          </cell>
          <cell r="D54">
            <v>0</v>
          </cell>
          <cell r="E54">
            <v>78</v>
          </cell>
          <cell r="F54">
            <v>0.95823095823095816</v>
          </cell>
          <cell r="G54">
            <v>62.4375</v>
          </cell>
          <cell r="H54">
            <v>67</v>
          </cell>
          <cell r="I54">
            <v>0</v>
          </cell>
          <cell r="J54">
            <v>67</v>
          </cell>
          <cell r="K54">
            <v>1.0730730730730731</v>
          </cell>
          <cell r="L54">
            <v>185</v>
          </cell>
          <cell r="M54">
            <v>191</v>
          </cell>
          <cell r="N54">
            <v>1</v>
          </cell>
          <cell r="O54">
            <v>190</v>
          </cell>
          <cell r="P54">
            <v>1.027027027027027</v>
          </cell>
          <cell r="Q54">
            <v>15.5</v>
          </cell>
          <cell r="R54">
            <v>15.71324607329843</v>
          </cell>
          <cell r="S54">
            <v>1.0137578111805439</v>
          </cell>
          <cell r="T54">
            <v>21450</v>
          </cell>
          <cell r="U54">
            <v>29173.037189999999</v>
          </cell>
          <cell r="V54">
            <v>29173.037189999999</v>
          </cell>
          <cell r="W54">
            <v>1.3600483538461539</v>
          </cell>
          <cell r="X54">
            <v>8580</v>
          </cell>
          <cell r="Y54">
            <v>25958.751469999999</v>
          </cell>
          <cell r="Z54">
            <v>25958.751469999999</v>
          </cell>
          <cell r="AA54">
            <v>3.0254955093240095</v>
          </cell>
          <cell r="AB54">
            <v>5362.5</v>
          </cell>
          <cell r="AC54">
            <v>764.28572000000008</v>
          </cell>
          <cell r="AD54">
            <v>764.28572000000008</v>
          </cell>
          <cell r="AE54">
            <v>0.14252414358974361</v>
          </cell>
          <cell r="AF54">
            <v>10</v>
          </cell>
          <cell r="AG54">
            <v>0</v>
          </cell>
          <cell r="AH54">
            <v>21499.9</v>
          </cell>
          <cell r="AI54">
            <v>29173.037189999999</v>
          </cell>
          <cell r="AJ54">
            <v>1.3568917618221479</v>
          </cell>
          <cell r="AK54">
            <v>242</v>
          </cell>
          <cell r="AL54">
            <v>221.82</v>
          </cell>
          <cell r="AM54">
            <v>221.82</v>
          </cell>
          <cell r="AN54">
            <v>0.91661157024793383</v>
          </cell>
          <cell r="AO54">
            <v>35</v>
          </cell>
          <cell r="AP54">
            <v>9</v>
          </cell>
          <cell r="AQ54">
            <v>9</v>
          </cell>
          <cell r="AR54">
            <v>0.25714285714285712</v>
          </cell>
          <cell r="AS54">
            <v>5</v>
          </cell>
          <cell r="AT54">
            <v>0</v>
          </cell>
          <cell r="AU54">
            <v>5</v>
          </cell>
          <cell r="AV54">
            <v>1</v>
          </cell>
          <cell r="AW54">
            <v>5</v>
          </cell>
          <cell r="AX54">
            <v>0</v>
          </cell>
          <cell r="AY54">
            <v>465.9</v>
          </cell>
          <cell r="AZ54">
            <v>251.82</v>
          </cell>
          <cell r="BA54">
            <v>251.82</v>
          </cell>
          <cell r="BB54">
            <v>0.54050225370251126</v>
          </cell>
          <cell r="BC54">
            <v>0.78000000000000014</v>
          </cell>
          <cell r="BD54">
            <v>115</v>
          </cell>
          <cell r="BE54">
            <v>129</v>
          </cell>
          <cell r="BF54">
            <v>0.69190705128205121</v>
          </cell>
          <cell r="BG54">
            <v>0.88706032215647579</v>
          </cell>
          <cell r="BH54">
            <v>80</v>
          </cell>
          <cell r="BI54">
            <v>90</v>
          </cell>
          <cell r="BJ54">
            <v>90</v>
          </cell>
          <cell r="BK54">
            <v>1.125</v>
          </cell>
          <cell r="BL54">
            <v>0.79999999999999993</v>
          </cell>
          <cell r="BM54">
            <v>345</v>
          </cell>
          <cell r="BN54">
            <v>345</v>
          </cell>
          <cell r="BO54">
            <v>0.7142857142857143</v>
          </cell>
          <cell r="BP54">
            <v>0.8928571428571429</v>
          </cell>
          <cell r="BQ54">
            <v>0.94008755120978216</v>
          </cell>
          <cell r="BS54">
            <v>191</v>
          </cell>
          <cell r="BT54">
            <v>32</v>
          </cell>
          <cell r="BU54">
            <v>0.16753926701570682</v>
          </cell>
          <cell r="BV54">
            <v>30</v>
          </cell>
          <cell r="BW54">
            <v>1.0666666666666667</v>
          </cell>
          <cell r="BX54">
            <v>10</v>
          </cell>
          <cell r="BY54">
            <v>5.2356020942408377E-2</v>
          </cell>
          <cell r="BZ54">
            <v>30</v>
          </cell>
          <cell r="CA54">
            <v>0.33333333333333331</v>
          </cell>
          <cell r="CC54">
            <v>7</v>
          </cell>
          <cell r="CD54">
            <v>0</v>
          </cell>
          <cell r="CE54">
            <v>0</v>
          </cell>
          <cell r="CF54">
            <v>2</v>
          </cell>
          <cell r="CG54">
            <v>6</v>
          </cell>
          <cell r="CH54">
            <v>4</v>
          </cell>
          <cell r="CI54">
            <v>7</v>
          </cell>
          <cell r="CJ54">
            <v>4</v>
          </cell>
          <cell r="CK54">
            <v>30</v>
          </cell>
          <cell r="CM54">
            <v>1256.2455322315348</v>
          </cell>
          <cell r="CO54">
            <v>-43</v>
          </cell>
          <cell r="CP54">
            <v>0</v>
          </cell>
        </row>
        <row r="55">
          <cell r="A55" t="str">
            <v>RODRIGUEZ QUITO JESSICA GABRIELA</v>
          </cell>
          <cell r="B55">
            <v>16.28</v>
          </cell>
          <cell r="C55">
            <v>17</v>
          </cell>
          <cell r="D55">
            <v>0</v>
          </cell>
          <cell r="E55">
            <v>17</v>
          </cell>
          <cell r="F55">
            <v>1.0442260442260443</v>
          </cell>
          <cell r="G55">
            <v>12.487500000000001</v>
          </cell>
          <cell r="H55">
            <v>19</v>
          </cell>
          <cell r="I55">
            <v>0</v>
          </cell>
          <cell r="J55">
            <v>19</v>
          </cell>
          <cell r="K55">
            <v>1.5215215215215214</v>
          </cell>
          <cell r="L55">
            <v>37</v>
          </cell>
          <cell r="M55">
            <v>47</v>
          </cell>
          <cell r="N55">
            <v>1</v>
          </cell>
          <cell r="O55">
            <v>46</v>
          </cell>
          <cell r="P55">
            <v>1.2432432432432432</v>
          </cell>
          <cell r="Q55">
            <v>15.5</v>
          </cell>
          <cell r="R55">
            <v>15.567234042553189</v>
          </cell>
          <cell r="S55">
            <v>1.0043376801647219</v>
          </cell>
          <cell r="T55">
            <v>4290</v>
          </cell>
          <cell r="U55">
            <v>6258.9285799999998</v>
          </cell>
          <cell r="V55">
            <v>6258.9285799999998</v>
          </cell>
          <cell r="W55">
            <v>1.4589577109557108</v>
          </cell>
          <cell r="X55">
            <v>1716</v>
          </cell>
          <cell r="Y55">
            <v>6258.9285799999998</v>
          </cell>
          <cell r="Z55">
            <v>6258.9285799999998</v>
          </cell>
          <cell r="AA55">
            <v>3.6473942773892771</v>
          </cell>
          <cell r="AB55">
            <v>1072.5</v>
          </cell>
          <cell r="AC55">
            <v>350</v>
          </cell>
          <cell r="AD55">
            <v>350</v>
          </cell>
          <cell r="AE55">
            <v>0.32634032634032634</v>
          </cell>
          <cell r="AF55">
            <v>2</v>
          </cell>
          <cell r="AG55">
            <v>0</v>
          </cell>
          <cell r="AH55">
            <v>4299.9799999999996</v>
          </cell>
          <cell r="AI55">
            <v>6258.9285799999998</v>
          </cell>
          <cell r="AJ55">
            <v>1.4555715561467728</v>
          </cell>
          <cell r="AK55">
            <v>48.4</v>
          </cell>
          <cell r="AL55">
            <v>64.66</v>
          </cell>
          <cell r="AM55">
            <v>64.66</v>
          </cell>
          <cell r="AN55">
            <v>1.3359504132231406</v>
          </cell>
          <cell r="AO55">
            <v>7</v>
          </cell>
          <cell r="AP55">
            <v>4</v>
          </cell>
          <cell r="AQ55">
            <v>4</v>
          </cell>
          <cell r="AR55">
            <v>0.5714285714285714</v>
          </cell>
          <cell r="AS55">
            <v>1</v>
          </cell>
          <cell r="AT55">
            <v>0</v>
          </cell>
          <cell r="AU55">
            <v>1</v>
          </cell>
          <cell r="AV55">
            <v>0</v>
          </cell>
          <cell r="AW55">
            <v>1</v>
          </cell>
          <cell r="AX55">
            <v>0</v>
          </cell>
          <cell r="AY55">
            <v>93.179999999999993</v>
          </cell>
          <cell r="AZ55">
            <v>76.66</v>
          </cell>
          <cell r="BA55">
            <v>76.66</v>
          </cell>
          <cell r="BB55">
            <v>0.82270873578021042</v>
          </cell>
          <cell r="BC55">
            <v>0.78</v>
          </cell>
          <cell r="BD55">
            <v>9</v>
          </cell>
          <cell r="BE55">
            <v>9</v>
          </cell>
          <cell r="BF55">
            <v>1</v>
          </cell>
          <cell r="BG55">
            <v>1.2820512820512819</v>
          </cell>
          <cell r="BH55">
            <v>16</v>
          </cell>
          <cell r="BI55">
            <v>27</v>
          </cell>
          <cell r="BJ55">
            <v>27</v>
          </cell>
          <cell r="BK55">
            <v>1.6875</v>
          </cell>
          <cell r="BL55">
            <v>0.8</v>
          </cell>
          <cell r="BM55">
            <v>69</v>
          </cell>
          <cell r="BN55">
            <v>69</v>
          </cell>
          <cell r="BO55">
            <v>1</v>
          </cell>
          <cell r="BP55">
            <v>1.25</v>
          </cell>
          <cell r="BQ55">
            <v>1.2762654636935717</v>
          </cell>
          <cell r="BS55">
            <v>47</v>
          </cell>
          <cell r="BT55">
            <v>6</v>
          </cell>
          <cell r="BU55">
            <v>0.1276595744680851</v>
          </cell>
          <cell r="BV55">
            <v>6</v>
          </cell>
          <cell r="BW55">
            <v>1</v>
          </cell>
          <cell r="BX55">
            <v>4</v>
          </cell>
          <cell r="BY55">
            <v>8.5106382978723402E-2</v>
          </cell>
          <cell r="BZ55">
            <v>6</v>
          </cell>
          <cell r="CA55">
            <v>0.66666666666666663</v>
          </cell>
          <cell r="CC55" t="str">
            <v/>
          </cell>
          <cell r="CD55" t="str">
            <v/>
          </cell>
          <cell r="CF55">
            <v>1</v>
          </cell>
          <cell r="CG55">
            <v>2</v>
          </cell>
          <cell r="CH55">
            <v>2</v>
          </cell>
          <cell r="CI55">
            <v>1</v>
          </cell>
          <cell r="CJ55">
            <v>1</v>
          </cell>
          <cell r="CK55">
            <v>7</v>
          </cell>
          <cell r="CM55">
            <v>319.06636592339294</v>
          </cell>
          <cell r="CO55">
            <v>-10.5</v>
          </cell>
        </row>
        <row r="56">
          <cell r="A56" t="str">
            <v>OSORIO TEJADA ANA ESTEFANIA</v>
          </cell>
          <cell r="B56">
            <v>16.28</v>
          </cell>
          <cell r="C56">
            <v>14</v>
          </cell>
          <cell r="D56">
            <v>0</v>
          </cell>
          <cell r="E56">
            <v>14</v>
          </cell>
          <cell r="F56">
            <v>0.85995085995085985</v>
          </cell>
          <cell r="G56">
            <v>12.487500000000001</v>
          </cell>
          <cell r="H56">
            <v>13</v>
          </cell>
          <cell r="I56">
            <v>0</v>
          </cell>
          <cell r="J56">
            <v>13</v>
          </cell>
          <cell r="K56">
            <v>1.0410410410410409</v>
          </cell>
          <cell r="L56">
            <v>37</v>
          </cell>
          <cell r="M56">
            <v>37</v>
          </cell>
          <cell r="N56">
            <v>0</v>
          </cell>
          <cell r="O56">
            <v>37</v>
          </cell>
          <cell r="P56">
            <v>1</v>
          </cell>
          <cell r="Q56">
            <v>15.5</v>
          </cell>
          <cell r="R56">
            <v>15.947837837837836</v>
          </cell>
          <cell r="S56">
            <v>1.0288927637314733</v>
          </cell>
          <cell r="T56">
            <v>4290</v>
          </cell>
          <cell r="U56">
            <v>5208.92857</v>
          </cell>
          <cell r="V56">
            <v>5208.92857</v>
          </cell>
          <cell r="W56">
            <v>1.214202463869464</v>
          </cell>
          <cell r="X56">
            <v>1716</v>
          </cell>
          <cell r="Y56">
            <v>5208.92857</v>
          </cell>
          <cell r="Z56">
            <v>5208.92857</v>
          </cell>
          <cell r="AA56">
            <v>3.0355061596736599</v>
          </cell>
          <cell r="AB56">
            <v>1072.5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0</v>
          </cell>
          <cell r="AH56">
            <v>4299.9799999999996</v>
          </cell>
          <cell r="AI56">
            <v>5208.92857</v>
          </cell>
          <cell r="AJ56">
            <v>1.2113843715552166</v>
          </cell>
          <cell r="AK56">
            <v>48.4</v>
          </cell>
          <cell r="AL56">
            <v>40.61</v>
          </cell>
          <cell r="AM56">
            <v>40.61</v>
          </cell>
          <cell r="AN56">
            <v>0.83904958677685948</v>
          </cell>
          <cell r="AO56">
            <v>7</v>
          </cell>
          <cell r="AP56">
            <v>1</v>
          </cell>
          <cell r="AQ56">
            <v>1</v>
          </cell>
          <cell r="AR56">
            <v>0.14285714285714285</v>
          </cell>
          <cell r="AS56">
            <v>1</v>
          </cell>
          <cell r="AT56">
            <v>0</v>
          </cell>
          <cell r="AU56">
            <v>1</v>
          </cell>
          <cell r="AV56">
            <v>0</v>
          </cell>
          <cell r="AW56">
            <v>1</v>
          </cell>
          <cell r="AX56">
            <v>0</v>
          </cell>
          <cell r="AY56">
            <v>93.179999999999993</v>
          </cell>
          <cell r="AZ56">
            <v>43.61</v>
          </cell>
          <cell r="BA56">
            <v>43.61</v>
          </cell>
          <cell r="BB56">
            <v>0.46801888817342779</v>
          </cell>
          <cell r="BC56">
            <v>0.78</v>
          </cell>
          <cell r="BD56">
            <v>42</v>
          </cell>
          <cell r="BE56">
            <v>49</v>
          </cell>
          <cell r="BF56">
            <v>0.81770833333333326</v>
          </cell>
          <cell r="BG56">
            <v>1.048344017094017</v>
          </cell>
          <cell r="BH56">
            <v>16</v>
          </cell>
          <cell r="BI56">
            <v>16</v>
          </cell>
          <cell r="BJ56">
            <v>16</v>
          </cell>
          <cell r="BK56">
            <v>1</v>
          </cell>
          <cell r="BL56">
            <v>0.8</v>
          </cell>
          <cell r="BM56">
            <v>69</v>
          </cell>
          <cell r="BN56">
            <v>69</v>
          </cell>
          <cell r="BO56">
            <v>1</v>
          </cell>
          <cell r="BP56">
            <v>1.25</v>
          </cell>
          <cell r="BQ56">
            <v>0.93909404560563614</v>
          </cell>
          <cell r="BS56">
            <v>37</v>
          </cell>
          <cell r="BT56">
            <v>7</v>
          </cell>
          <cell r="BU56">
            <v>0.1891891891891892</v>
          </cell>
          <cell r="BV56">
            <v>6</v>
          </cell>
          <cell r="BW56">
            <v>1.1666666666666667</v>
          </cell>
          <cell r="BX56">
            <v>2</v>
          </cell>
          <cell r="BY56">
            <v>5.4054054054054057E-2</v>
          </cell>
          <cell r="BZ56">
            <v>6</v>
          </cell>
          <cell r="CA56">
            <v>0.33333333333333331</v>
          </cell>
          <cell r="CC56">
            <v>1</v>
          </cell>
          <cell r="CD56" t="str">
            <v/>
          </cell>
          <cell r="CF56">
            <v>0</v>
          </cell>
          <cell r="CG56">
            <v>0</v>
          </cell>
          <cell r="CH56">
            <v>1</v>
          </cell>
          <cell r="CI56">
            <v>1</v>
          </cell>
          <cell r="CJ56">
            <v>2</v>
          </cell>
          <cell r="CK56">
            <v>5</v>
          </cell>
          <cell r="CM56">
            <v>234.77351140140902</v>
          </cell>
          <cell r="CO56">
            <v>-7.5</v>
          </cell>
        </row>
        <row r="57">
          <cell r="A57" t="str">
            <v>PATIÑO TAPIA ANDRES SANTIAGO</v>
          </cell>
          <cell r="B57">
            <v>16.28</v>
          </cell>
          <cell r="C57">
            <v>21</v>
          </cell>
          <cell r="D57">
            <v>0</v>
          </cell>
          <cell r="E57">
            <v>21</v>
          </cell>
          <cell r="F57">
            <v>1.2899262899262898</v>
          </cell>
          <cell r="G57">
            <v>12.487500000000001</v>
          </cell>
          <cell r="H57">
            <v>4</v>
          </cell>
          <cell r="I57">
            <v>0</v>
          </cell>
          <cell r="J57">
            <v>4</v>
          </cell>
          <cell r="K57">
            <v>0.32032032032032032</v>
          </cell>
          <cell r="L57">
            <v>37</v>
          </cell>
          <cell r="M57">
            <v>32</v>
          </cell>
          <cell r="N57">
            <v>0</v>
          </cell>
          <cell r="O57">
            <v>32</v>
          </cell>
          <cell r="P57">
            <v>0.86486486486486491</v>
          </cell>
          <cell r="Q57">
            <v>15.5</v>
          </cell>
          <cell r="R57">
            <v>17.234687499999996</v>
          </cell>
          <cell r="S57">
            <v>1.1119153225806448</v>
          </cell>
          <cell r="T57">
            <v>4290</v>
          </cell>
          <cell r="U57">
            <v>5602.6785799999998</v>
          </cell>
          <cell r="V57">
            <v>5602.6785799999998</v>
          </cell>
          <cell r="W57">
            <v>1.3059856829836829</v>
          </cell>
          <cell r="X57">
            <v>1716</v>
          </cell>
          <cell r="Y57">
            <v>5602.6785799999998</v>
          </cell>
          <cell r="Z57">
            <v>5602.6785799999998</v>
          </cell>
          <cell r="AA57">
            <v>3.2649642074592071</v>
          </cell>
          <cell r="AB57">
            <v>1072.5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0</v>
          </cell>
          <cell r="AH57">
            <v>4299.9799999999996</v>
          </cell>
          <cell r="AI57">
            <v>5602.6785799999998</v>
          </cell>
          <cell r="AJ57">
            <v>1.3029545672305454</v>
          </cell>
          <cell r="AK57">
            <v>48.4</v>
          </cell>
          <cell r="AL57">
            <v>41.08</v>
          </cell>
          <cell r="AM57">
            <v>41.08</v>
          </cell>
          <cell r="AN57">
            <v>0.84876033057851241</v>
          </cell>
          <cell r="AO57">
            <v>7</v>
          </cell>
          <cell r="AP57">
            <v>0</v>
          </cell>
          <cell r="AQ57">
            <v>0</v>
          </cell>
          <cell r="AR57">
            <v>0</v>
          </cell>
          <cell r="AS57">
            <v>1</v>
          </cell>
          <cell r="AT57">
            <v>0</v>
          </cell>
          <cell r="AU57">
            <v>1</v>
          </cell>
          <cell r="AV57">
            <v>0</v>
          </cell>
          <cell r="AW57">
            <v>1</v>
          </cell>
          <cell r="AX57">
            <v>0</v>
          </cell>
          <cell r="AY57">
            <v>93.179999999999993</v>
          </cell>
          <cell r="AZ57">
            <v>41.08</v>
          </cell>
          <cell r="BA57">
            <v>41.08</v>
          </cell>
          <cell r="BB57">
            <v>0.44086713887100237</v>
          </cell>
          <cell r="BC57">
            <v>0.78</v>
          </cell>
          <cell r="BD57">
            <v>26</v>
          </cell>
          <cell r="BE57">
            <v>27</v>
          </cell>
          <cell r="BF57">
            <v>1</v>
          </cell>
          <cell r="BG57">
            <v>1.2820512820512819</v>
          </cell>
          <cell r="BH57">
            <v>16</v>
          </cell>
          <cell r="BI57">
            <v>9</v>
          </cell>
          <cell r="BJ57">
            <v>9</v>
          </cell>
          <cell r="BK57">
            <v>0.5625</v>
          </cell>
          <cell r="BL57">
            <v>0.8</v>
          </cell>
          <cell r="BM57">
            <v>69</v>
          </cell>
          <cell r="BN57">
            <v>69</v>
          </cell>
          <cell r="BO57">
            <v>1</v>
          </cell>
          <cell r="BP57">
            <v>1.25</v>
          </cell>
          <cell r="BQ57">
            <v>0.83283355393384373</v>
          </cell>
          <cell r="BS57">
            <v>32</v>
          </cell>
          <cell r="BT57">
            <v>6</v>
          </cell>
          <cell r="BU57">
            <v>0.1875</v>
          </cell>
          <cell r="BV57">
            <v>6</v>
          </cell>
          <cell r="BW57">
            <v>1</v>
          </cell>
          <cell r="BX57">
            <v>2</v>
          </cell>
          <cell r="BY57">
            <v>6.25E-2</v>
          </cell>
          <cell r="BZ57">
            <v>6</v>
          </cell>
          <cell r="CA57">
            <v>0.33333333333333331</v>
          </cell>
          <cell r="CC57">
            <v>2</v>
          </cell>
          <cell r="CD57" t="str">
            <v/>
          </cell>
          <cell r="CF57">
            <v>1</v>
          </cell>
          <cell r="CG57">
            <v>0</v>
          </cell>
          <cell r="CH57">
            <v>0</v>
          </cell>
          <cell r="CI57">
            <v>1</v>
          </cell>
          <cell r="CJ57">
            <v>1</v>
          </cell>
          <cell r="CK57">
            <v>5</v>
          </cell>
          <cell r="CM57">
            <v>208.20838848346094</v>
          </cell>
          <cell r="CO57">
            <v>-7.5</v>
          </cell>
        </row>
        <row r="58">
          <cell r="A58" t="str">
            <v>YEPEZ PALOMEQUE DIANA PATRICIA</v>
          </cell>
          <cell r="B58">
            <v>16.28</v>
          </cell>
          <cell r="C58">
            <v>8</v>
          </cell>
          <cell r="D58">
            <v>0</v>
          </cell>
          <cell r="E58">
            <v>8</v>
          </cell>
          <cell r="F58">
            <v>0.49140049140049136</v>
          </cell>
          <cell r="G58">
            <v>12.487500000000001</v>
          </cell>
          <cell r="H58">
            <v>17</v>
          </cell>
          <cell r="I58">
            <v>0</v>
          </cell>
          <cell r="J58">
            <v>17</v>
          </cell>
          <cell r="K58">
            <v>1.3613613613613613</v>
          </cell>
          <cell r="L58">
            <v>37</v>
          </cell>
          <cell r="M58">
            <v>37</v>
          </cell>
          <cell r="N58">
            <v>0</v>
          </cell>
          <cell r="O58">
            <v>37</v>
          </cell>
          <cell r="P58">
            <v>1</v>
          </cell>
          <cell r="Q58">
            <v>15.5</v>
          </cell>
          <cell r="R58">
            <v>15.108918918918921</v>
          </cell>
          <cell r="S58">
            <v>0.97476896251089806</v>
          </cell>
          <cell r="T58">
            <v>4290</v>
          </cell>
          <cell r="U58">
            <v>6945.8928599999999</v>
          </cell>
          <cell r="V58">
            <v>6945.8928599999999</v>
          </cell>
          <cell r="W58">
            <v>1.6190892447552447</v>
          </cell>
          <cell r="X58">
            <v>1716</v>
          </cell>
          <cell r="Y58">
            <v>4704.82143</v>
          </cell>
          <cell r="Z58">
            <v>4704.82143</v>
          </cell>
          <cell r="AA58">
            <v>2.74173743006993</v>
          </cell>
          <cell r="AB58">
            <v>1072.5</v>
          </cell>
          <cell r="AC58">
            <v>0</v>
          </cell>
          <cell r="AD58">
            <v>0</v>
          </cell>
          <cell r="AE58">
            <v>0</v>
          </cell>
          <cell r="AF58">
            <v>2</v>
          </cell>
          <cell r="AG58">
            <v>0</v>
          </cell>
          <cell r="AH58">
            <v>4299.9799999999996</v>
          </cell>
          <cell r="AI58">
            <v>6945.8928599999999</v>
          </cell>
          <cell r="AJ58">
            <v>1.6153314340996936</v>
          </cell>
          <cell r="AK58">
            <v>48.4</v>
          </cell>
          <cell r="AL58">
            <v>16.25</v>
          </cell>
          <cell r="AM58">
            <v>16.25</v>
          </cell>
          <cell r="AN58">
            <v>0.33574380165289258</v>
          </cell>
          <cell r="AO58">
            <v>7</v>
          </cell>
          <cell r="AP58">
            <v>1</v>
          </cell>
          <cell r="AQ58">
            <v>1</v>
          </cell>
          <cell r="AR58">
            <v>0.14285714285714285</v>
          </cell>
          <cell r="AS58">
            <v>1</v>
          </cell>
          <cell r="AT58">
            <v>0</v>
          </cell>
          <cell r="AU58">
            <v>1</v>
          </cell>
          <cell r="AV58">
            <v>0</v>
          </cell>
          <cell r="AW58">
            <v>1</v>
          </cell>
          <cell r="AX58">
            <v>0</v>
          </cell>
          <cell r="AY58">
            <v>93.179999999999993</v>
          </cell>
          <cell r="AZ58">
            <v>19.25</v>
          </cell>
          <cell r="BA58">
            <v>19.25</v>
          </cell>
          <cell r="BB58">
            <v>0.20658939686628033</v>
          </cell>
          <cell r="BC58">
            <v>0.78</v>
          </cell>
          <cell r="BD58">
            <v>14</v>
          </cell>
          <cell r="BE58">
            <v>18</v>
          </cell>
          <cell r="BF58">
            <v>0.69230769230769229</v>
          </cell>
          <cell r="BG58">
            <v>0.8875739644970414</v>
          </cell>
          <cell r="BH58">
            <v>16</v>
          </cell>
          <cell r="BI58">
            <v>19</v>
          </cell>
          <cell r="BJ58">
            <v>19</v>
          </cell>
          <cell r="BK58">
            <v>1.1875</v>
          </cell>
          <cell r="BL58">
            <v>0.8</v>
          </cell>
          <cell r="BM58">
            <v>69</v>
          </cell>
          <cell r="BN58">
            <v>69</v>
          </cell>
          <cell r="BO58">
            <v>1</v>
          </cell>
          <cell r="BP58">
            <v>1.25</v>
          </cell>
          <cell r="BQ58">
            <v>0.85324922206341258</v>
          </cell>
          <cell r="BS58">
            <v>37</v>
          </cell>
          <cell r="BT58">
            <v>7</v>
          </cell>
          <cell r="BU58">
            <v>0.1891891891891892</v>
          </cell>
          <cell r="BV58">
            <v>6</v>
          </cell>
          <cell r="BW58">
            <v>1.1666666666666667</v>
          </cell>
          <cell r="BX58">
            <v>1</v>
          </cell>
          <cell r="BY58">
            <v>2.7027027027027029E-2</v>
          </cell>
          <cell r="BZ58">
            <v>6</v>
          </cell>
          <cell r="CA58">
            <v>0.16666666666666666</v>
          </cell>
          <cell r="CC58">
            <v>4</v>
          </cell>
          <cell r="CD58" t="str">
            <v/>
          </cell>
          <cell r="CF58">
            <v>0</v>
          </cell>
          <cell r="CG58">
            <v>2</v>
          </cell>
          <cell r="CH58">
            <v>0</v>
          </cell>
          <cell r="CI58">
            <v>3</v>
          </cell>
          <cell r="CJ58">
            <v>0</v>
          </cell>
          <cell r="CK58">
            <v>9</v>
          </cell>
          <cell r="CM58">
            <v>213.31230551585315</v>
          </cell>
          <cell r="CO58">
            <v>-13.5</v>
          </cell>
        </row>
        <row r="59">
          <cell r="A59" t="str">
            <v>HOYOS MARURY LOURDES ELIZABETH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15.5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0.78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0.8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C59" t="str">
            <v/>
          </cell>
          <cell r="CD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>
            <v>0</v>
          </cell>
          <cell r="CM59">
            <v>0</v>
          </cell>
          <cell r="CO59">
            <v>0</v>
          </cell>
        </row>
        <row r="60">
          <cell r="A60" t="str">
            <v>RAMIREZ RUBIO NELLY LILIANA</v>
          </cell>
          <cell r="B60">
            <v>16.28</v>
          </cell>
          <cell r="C60">
            <v>18</v>
          </cell>
          <cell r="D60">
            <v>0</v>
          </cell>
          <cell r="E60">
            <v>18</v>
          </cell>
          <cell r="F60">
            <v>1.1056511056511056</v>
          </cell>
          <cell r="G60">
            <v>12.487500000000001</v>
          </cell>
          <cell r="H60">
            <v>14</v>
          </cell>
          <cell r="I60">
            <v>0</v>
          </cell>
          <cell r="J60">
            <v>14</v>
          </cell>
          <cell r="K60">
            <v>1.1211211211211212</v>
          </cell>
          <cell r="L60">
            <v>37</v>
          </cell>
          <cell r="M60">
            <v>38</v>
          </cell>
          <cell r="N60">
            <v>0</v>
          </cell>
          <cell r="O60">
            <v>38</v>
          </cell>
          <cell r="P60">
            <v>1.027027027027027</v>
          </cell>
          <cell r="Q60">
            <v>15.5</v>
          </cell>
          <cell r="R60">
            <v>14.972631578947372</v>
          </cell>
          <cell r="S60">
            <v>0.96597623089983042</v>
          </cell>
          <cell r="T60">
            <v>4290</v>
          </cell>
          <cell r="U60">
            <v>5156.6085999999996</v>
          </cell>
          <cell r="V60">
            <v>5156.6085999999996</v>
          </cell>
          <cell r="W60">
            <v>1.2020066666666667</v>
          </cell>
          <cell r="X60">
            <v>1716</v>
          </cell>
          <cell r="Y60">
            <v>4183.3943099999997</v>
          </cell>
          <cell r="Z60">
            <v>4183.3943099999997</v>
          </cell>
          <cell r="AA60">
            <v>2.4378754720279718</v>
          </cell>
          <cell r="AB60">
            <v>1072.5</v>
          </cell>
          <cell r="AC60">
            <v>414.28572000000003</v>
          </cell>
          <cell r="AD60">
            <v>414.28572000000003</v>
          </cell>
          <cell r="AE60">
            <v>0.38628039160839162</v>
          </cell>
          <cell r="AF60">
            <v>2</v>
          </cell>
          <cell r="AG60">
            <v>0</v>
          </cell>
          <cell r="AH60">
            <v>4299.9799999999996</v>
          </cell>
          <cell r="AI60">
            <v>5156.6085999999996</v>
          </cell>
          <cell r="AJ60">
            <v>1.1992168800785119</v>
          </cell>
          <cell r="AK60">
            <v>48.4</v>
          </cell>
          <cell r="AL60">
            <v>70.66</v>
          </cell>
          <cell r="AM60">
            <v>70.66</v>
          </cell>
          <cell r="AN60">
            <v>1.4599173553719007</v>
          </cell>
          <cell r="AO60">
            <v>7</v>
          </cell>
          <cell r="AP60">
            <v>3</v>
          </cell>
          <cell r="AQ60">
            <v>3</v>
          </cell>
          <cell r="AR60">
            <v>0.42857142857142855</v>
          </cell>
          <cell r="AS60">
            <v>1</v>
          </cell>
          <cell r="AT60">
            <v>0</v>
          </cell>
          <cell r="AU60">
            <v>1</v>
          </cell>
          <cell r="AV60">
            <v>1</v>
          </cell>
          <cell r="AW60">
            <v>1</v>
          </cell>
          <cell r="AX60">
            <v>0</v>
          </cell>
          <cell r="AY60">
            <v>93.179999999999993</v>
          </cell>
          <cell r="AZ60">
            <v>82.66</v>
          </cell>
          <cell r="BA60">
            <v>82.66</v>
          </cell>
          <cell r="BB60">
            <v>0.88710023610216793</v>
          </cell>
          <cell r="BC60">
            <v>0.78</v>
          </cell>
          <cell r="BD60">
            <v>20</v>
          </cell>
          <cell r="BE60">
            <v>20</v>
          </cell>
          <cell r="BF60">
            <v>1</v>
          </cell>
          <cell r="BG60">
            <v>1.2820512820512819</v>
          </cell>
          <cell r="BH60">
            <v>16</v>
          </cell>
          <cell r="BI60">
            <v>19</v>
          </cell>
          <cell r="BJ60">
            <v>19</v>
          </cell>
          <cell r="BK60">
            <v>1.1875</v>
          </cell>
          <cell r="BL60">
            <v>0.8</v>
          </cell>
          <cell r="BM60">
            <v>69</v>
          </cell>
          <cell r="BN60">
            <v>69</v>
          </cell>
          <cell r="BO60">
            <v>1</v>
          </cell>
          <cell r="BP60">
            <v>1.25</v>
          </cell>
          <cell r="BQ60">
            <v>1.1235398436296749</v>
          </cell>
          <cell r="BS60">
            <v>38</v>
          </cell>
          <cell r="BT60">
            <v>6</v>
          </cell>
          <cell r="BU60">
            <v>0.15789473684210525</v>
          </cell>
          <cell r="BV60">
            <v>6</v>
          </cell>
          <cell r="BW60">
            <v>1</v>
          </cell>
          <cell r="BX60">
            <v>1</v>
          </cell>
          <cell r="BY60">
            <v>2.6315789473684209E-2</v>
          </cell>
          <cell r="BZ60">
            <v>6</v>
          </cell>
          <cell r="CA60">
            <v>0.16666666666666666</v>
          </cell>
          <cell r="CC60" t="str">
            <v/>
          </cell>
          <cell r="CD60" t="str">
            <v/>
          </cell>
          <cell r="CF60">
            <v>0</v>
          </cell>
          <cell r="CG60">
            <v>2</v>
          </cell>
          <cell r="CH60">
            <v>1</v>
          </cell>
          <cell r="CI60">
            <v>1</v>
          </cell>
          <cell r="CJ60">
            <v>0</v>
          </cell>
          <cell r="CK60">
            <v>4</v>
          </cell>
          <cell r="CM60">
            <v>280.8849609074187</v>
          </cell>
          <cell r="CO60">
            <v>-4</v>
          </cell>
        </row>
        <row r="61">
          <cell r="A61" t="str">
            <v>LUZARDO CENTENO BORIS PAUL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15.5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-11.44</v>
          </cell>
          <cell r="AM61">
            <v>-11.44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-11.44</v>
          </cell>
          <cell r="BA61">
            <v>-11.44</v>
          </cell>
          <cell r="BB61">
            <v>0</v>
          </cell>
          <cell r="BC61">
            <v>0.78</v>
          </cell>
          <cell r="BD61">
            <v>4</v>
          </cell>
          <cell r="BE61">
            <v>6</v>
          </cell>
          <cell r="BF61">
            <v>0.33333333333333331</v>
          </cell>
          <cell r="BG61">
            <v>0.42735042735042733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0.8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3.2051282051282048E-2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C61" t="str">
            <v/>
          </cell>
          <cell r="CD61" t="str">
            <v/>
          </cell>
          <cell r="CF61" t="str">
            <v/>
          </cell>
          <cell r="CG61" t="str">
            <v/>
          </cell>
          <cell r="CH61" t="str">
            <v/>
          </cell>
          <cell r="CI61" t="str">
            <v/>
          </cell>
          <cell r="CJ61" t="str">
            <v/>
          </cell>
          <cell r="CK61">
            <v>0</v>
          </cell>
          <cell r="CM61">
            <v>0</v>
          </cell>
          <cell r="CO61">
            <v>0</v>
          </cell>
        </row>
        <row r="62">
          <cell r="A62" t="str">
            <v>TIENDA MACHALA</v>
          </cell>
          <cell r="B62">
            <v>97.999999999999986</v>
          </cell>
          <cell r="C62">
            <v>87</v>
          </cell>
          <cell r="D62">
            <v>0</v>
          </cell>
          <cell r="E62">
            <v>87</v>
          </cell>
          <cell r="F62">
            <v>0.88775510204081642</v>
          </cell>
          <cell r="G62">
            <v>26.25</v>
          </cell>
          <cell r="H62">
            <v>40</v>
          </cell>
          <cell r="I62">
            <v>0</v>
          </cell>
          <cell r="J62">
            <v>40</v>
          </cell>
          <cell r="K62">
            <v>1.5238095238095237</v>
          </cell>
          <cell r="L62">
            <v>175</v>
          </cell>
          <cell r="M62">
            <v>189</v>
          </cell>
          <cell r="N62">
            <v>1</v>
          </cell>
          <cell r="O62">
            <v>188</v>
          </cell>
          <cell r="P62">
            <v>1.0742857142857143</v>
          </cell>
          <cell r="Q62">
            <v>15.5</v>
          </cell>
          <cell r="R62">
            <v>15.188888888888888</v>
          </cell>
          <cell r="S62">
            <v>0.97992831541218639</v>
          </cell>
          <cell r="T62">
            <v>21864.406193142873</v>
          </cell>
          <cell r="U62">
            <v>19816.078590000001</v>
          </cell>
          <cell r="V62">
            <v>19816.078590000001</v>
          </cell>
          <cell r="W62">
            <v>0.90631679703310353</v>
          </cell>
          <cell r="X62">
            <v>8745.7624772571489</v>
          </cell>
          <cell r="Y62">
            <v>17566.078590000001</v>
          </cell>
          <cell r="Z62">
            <v>17566.078590000001</v>
          </cell>
          <cell r="AA62">
            <v>2.0085245438210304</v>
          </cell>
          <cell r="AB62">
            <v>13118.643715885722</v>
          </cell>
          <cell r="AC62">
            <v>4892.8685800000003</v>
          </cell>
          <cell r="AD62">
            <v>4892.8685800000003</v>
          </cell>
          <cell r="AE62">
            <v>0.37297061235645057</v>
          </cell>
          <cell r="AF62">
            <v>8</v>
          </cell>
          <cell r="AG62">
            <v>0</v>
          </cell>
          <cell r="AH62">
            <v>21904.326193142871</v>
          </cell>
          <cell r="AI62">
            <v>19816.078590000001</v>
          </cell>
          <cell r="AJ62">
            <v>0.90466506092314336</v>
          </cell>
          <cell r="AK62">
            <v>241.99999999999997</v>
          </cell>
          <cell r="AL62">
            <v>242.88</v>
          </cell>
          <cell r="AM62">
            <v>242.88</v>
          </cell>
          <cell r="AN62">
            <v>1.0036363636363637</v>
          </cell>
          <cell r="AO62">
            <v>36</v>
          </cell>
          <cell r="AP62">
            <v>19</v>
          </cell>
          <cell r="AQ62">
            <v>19</v>
          </cell>
          <cell r="AR62">
            <v>0.52777777777777779</v>
          </cell>
          <cell r="AS62">
            <v>4</v>
          </cell>
          <cell r="AT62">
            <v>0</v>
          </cell>
          <cell r="AU62">
            <v>4</v>
          </cell>
          <cell r="AV62">
            <v>3</v>
          </cell>
          <cell r="AW62">
            <v>4</v>
          </cell>
          <cell r="AX62">
            <v>0</v>
          </cell>
          <cell r="AY62">
            <v>445.11999999999995</v>
          </cell>
          <cell r="AZ62">
            <v>311.23</v>
          </cell>
          <cell r="BA62">
            <v>311.23</v>
          </cell>
          <cell r="BB62">
            <v>0.69920470884255947</v>
          </cell>
          <cell r="BC62">
            <v>0.7599999999999999</v>
          </cell>
          <cell r="BD62">
            <v>248</v>
          </cell>
          <cell r="BE62">
            <v>278</v>
          </cell>
          <cell r="BF62">
            <v>0.70286338557015249</v>
          </cell>
          <cell r="BG62">
            <v>0.9248202441712533</v>
          </cell>
          <cell r="BH62">
            <v>30</v>
          </cell>
          <cell r="BI62">
            <v>41</v>
          </cell>
          <cell r="BJ62">
            <v>41</v>
          </cell>
          <cell r="BK62">
            <v>1.3666666666666667</v>
          </cell>
          <cell r="BL62">
            <v>0.79999999999999993</v>
          </cell>
          <cell r="BM62">
            <v>56</v>
          </cell>
          <cell r="BN62">
            <v>48</v>
          </cell>
          <cell r="BO62">
            <v>0.5714285714285714</v>
          </cell>
          <cell r="BP62">
            <v>0.7142857142857143</v>
          </cell>
          <cell r="BQ62">
            <v>0.90531955193657732</v>
          </cell>
          <cell r="BS62">
            <v>189</v>
          </cell>
          <cell r="BT62">
            <v>52</v>
          </cell>
          <cell r="BU62">
            <v>0.27513227513227512</v>
          </cell>
          <cell r="BV62">
            <v>30</v>
          </cell>
          <cell r="BW62">
            <v>1.7333333333333334</v>
          </cell>
          <cell r="BX62">
            <v>27</v>
          </cell>
          <cell r="BY62">
            <v>0.14285714285714285</v>
          </cell>
          <cell r="BZ62">
            <v>30</v>
          </cell>
          <cell r="CA62">
            <v>0.9</v>
          </cell>
          <cell r="CC62">
            <v>9</v>
          </cell>
          <cell r="CD62">
            <v>1</v>
          </cell>
          <cell r="CE62">
            <v>0</v>
          </cell>
          <cell r="CF62">
            <v>4</v>
          </cell>
          <cell r="CG62">
            <v>12</v>
          </cell>
          <cell r="CH62">
            <v>3</v>
          </cell>
          <cell r="CI62">
            <v>10</v>
          </cell>
          <cell r="CJ62">
            <v>6</v>
          </cell>
          <cell r="CK62">
            <v>45</v>
          </cell>
          <cell r="CM62">
            <v>860.2248616642247</v>
          </cell>
          <cell r="CO62">
            <v>-102</v>
          </cell>
          <cell r="CP62">
            <v>0</v>
          </cell>
        </row>
        <row r="63">
          <cell r="A63" t="str">
            <v>ARROBO VICENTE YADIRA ESPERANZA</v>
          </cell>
          <cell r="B63">
            <v>26.879999999999995</v>
          </cell>
          <cell r="C63">
            <v>25</v>
          </cell>
          <cell r="D63">
            <v>0</v>
          </cell>
          <cell r="E63">
            <v>25</v>
          </cell>
          <cell r="F63">
            <v>0.93005952380952395</v>
          </cell>
          <cell r="G63">
            <v>7.2000000000000011</v>
          </cell>
          <cell r="H63">
            <v>8</v>
          </cell>
          <cell r="I63">
            <v>0</v>
          </cell>
          <cell r="J63">
            <v>8</v>
          </cell>
          <cell r="K63">
            <v>1.1111111111111109</v>
          </cell>
          <cell r="L63">
            <v>48</v>
          </cell>
          <cell r="M63">
            <v>43</v>
          </cell>
          <cell r="N63">
            <v>0</v>
          </cell>
          <cell r="O63">
            <v>43</v>
          </cell>
          <cell r="P63">
            <v>0.89583333333333337</v>
          </cell>
          <cell r="Q63">
            <v>15.5</v>
          </cell>
          <cell r="R63">
            <v>15.503255813953485</v>
          </cell>
          <cell r="S63">
            <v>1.0002100525131281</v>
          </cell>
          <cell r="T63">
            <v>5909.2989711196951</v>
          </cell>
          <cell r="U63">
            <v>5873.2128699999994</v>
          </cell>
          <cell r="V63">
            <v>5873.2128699999994</v>
          </cell>
          <cell r="W63">
            <v>0.99389333636763721</v>
          </cell>
          <cell r="X63">
            <v>2363.7195884478783</v>
          </cell>
          <cell r="Y63">
            <v>5873.2128700000003</v>
          </cell>
          <cell r="Z63">
            <v>5873.2128700000003</v>
          </cell>
          <cell r="AA63">
            <v>2.4847333409190928</v>
          </cell>
          <cell r="AB63">
            <v>3545.5793826718173</v>
          </cell>
          <cell r="AC63">
            <v>1324.1100099999999</v>
          </cell>
          <cell r="AD63">
            <v>1324.1100099999999</v>
          </cell>
          <cell r="AE63">
            <v>0.37345377640429522</v>
          </cell>
          <cell r="AF63">
            <v>2</v>
          </cell>
          <cell r="AG63">
            <v>0</v>
          </cell>
          <cell r="AH63">
            <v>5919.2789711196947</v>
          </cell>
          <cell r="AI63">
            <v>5873.2128699999994</v>
          </cell>
          <cell r="AJ63">
            <v>0.99221761614134885</v>
          </cell>
          <cell r="AK63">
            <v>65.405405405405403</v>
          </cell>
          <cell r="AL63">
            <v>42.68</v>
          </cell>
          <cell r="AM63">
            <v>42.68</v>
          </cell>
          <cell r="AN63">
            <v>0.65254545454545454</v>
          </cell>
          <cell r="AO63">
            <v>9</v>
          </cell>
          <cell r="AP63">
            <v>8</v>
          </cell>
          <cell r="AQ63">
            <v>8</v>
          </cell>
          <cell r="AR63">
            <v>0.88888888888888884</v>
          </cell>
          <cell r="AS63">
            <v>1</v>
          </cell>
          <cell r="AT63">
            <v>0</v>
          </cell>
          <cell r="AU63">
            <v>1</v>
          </cell>
          <cell r="AV63">
            <v>0</v>
          </cell>
          <cell r="AW63">
            <v>1</v>
          </cell>
          <cell r="AX63">
            <v>0</v>
          </cell>
          <cell r="AY63">
            <v>116.18540540540539</v>
          </cell>
          <cell r="AZ63">
            <v>66.680000000000007</v>
          </cell>
          <cell r="BA63">
            <v>66.680000000000007</v>
          </cell>
          <cell r="BB63">
            <v>0.57391029249615022</v>
          </cell>
          <cell r="BC63">
            <v>0.76</v>
          </cell>
          <cell r="BD63">
            <v>94</v>
          </cell>
          <cell r="BE63">
            <v>110</v>
          </cell>
          <cell r="BF63">
            <v>0.87256235827664397</v>
          </cell>
          <cell r="BG63">
            <v>1.148108366153479</v>
          </cell>
          <cell r="BH63">
            <v>8</v>
          </cell>
          <cell r="BI63">
            <v>11</v>
          </cell>
          <cell r="BJ63">
            <v>11</v>
          </cell>
          <cell r="BK63">
            <v>1.375</v>
          </cell>
          <cell r="BL63">
            <v>0.8</v>
          </cell>
          <cell r="BM63">
            <v>14</v>
          </cell>
          <cell r="BN63">
            <v>12</v>
          </cell>
          <cell r="BO63">
            <v>0.8571428571428571</v>
          </cell>
          <cell r="BP63">
            <v>1.0714285714285714</v>
          </cell>
          <cell r="BQ63">
            <v>0.94557905707024292</v>
          </cell>
          <cell r="BS63">
            <v>43</v>
          </cell>
          <cell r="BT63">
            <v>12</v>
          </cell>
          <cell r="BU63">
            <v>0.27906976744186046</v>
          </cell>
          <cell r="BV63">
            <v>8</v>
          </cell>
          <cell r="BW63">
            <v>1.5</v>
          </cell>
          <cell r="BX63">
            <v>12</v>
          </cell>
          <cell r="BY63">
            <v>0.27906976744186046</v>
          </cell>
          <cell r="BZ63">
            <v>8</v>
          </cell>
          <cell r="CA63">
            <v>1.5</v>
          </cell>
          <cell r="CC63">
            <v>3</v>
          </cell>
          <cell r="CD63" t="str">
            <v/>
          </cell>
          <cell r="CF63">
            <v>1</v>
          </cell>
          <cell r="CG63">
            <v>5</v>
          </cell>
          <cell r="CH63">
            <v>0</v>
          </cell>
          <cell r="CI63">
            <v>5</v>
          </cell>
          <cell r="CJ63">
            <v>2</v>
          </cell>
          <cell r="CK63">
            <v>16</v>
          </cell>
          <cell r="CM63">
            <v>236.39476426756073</v>
          </cell>
          <cell r="CO63">
            <v>-40</v>
          </cell>
        </row>
        <row r="64">
          <cell r="A64" t="str">
            <v>GONZAGA YUPANGUI LIZBETH KATHERINE</v>
          </cell>
          <cell r="B64">
            <v>26.879999999999995</v>
          </cell>
          <cell r="C64">
            <v>14</v>
          </cell>
          <cell r="D64">
            <v>0</v>
          </cell>
          <cell r="E64">
            <v>14</v>
          </cell>
          <cell r="F64">
            <v>0.52083333333333337</v>
          </cell>
          <cell r="G64">
            <v>7.2000000000000011</v>
          </cell>
          <cell r="H64">
            <v>11</v>
          </cell>
          <cell r="I64">
            <v>0</v>
          </cell>
          <cell r="J64">
            <v>11</v>
          </cell>
          <cell r="K64">
            <v>1.5277777777777775</v>
          </cell>
          <cell r="L64">
            <v>48</v>
          </cell>
          <cell r="M64">
            <v>36</v>
          </cell>
          <cell r="N64">
            <v>1</v>
          </cell>
          <cell r="O64">
            <v>35</v>
          </cell>
          <cell r="P64">
            <v>0.72916666666666663</v>
          </cell>
          <cell r="Q64">
            <v>15.5</v>
          </cell>
          <cell r="R64">
            <v>14.430833333333332</v>
          </cell>
          <cell r="S64">
            <v>0.93102150537634398</v>
          </cell>
          <cell r="T64">
            <v>5909.2989711196951</v>
          </cell>
          <cell r="U64">
            <v>4749.1100100000003</v>
          </cell>
          <cell r="V64">
            <v>4749.1100100000003</v>
          </cell>
          <cell r="W64">
            <v>0.80366724263066658</v>
          </cell>
          <cell r="X64">
            <v>2363.7195884478783</v>
          </cell>
          <cell r="Y64">
            <v>4749.1100100000003</v>
          </cell>
          <cell r="Z64">
            <v>4749.1100100000003</v>
          </cell>
          <cell r="AA64">
            <v>2.009168106576666</v>
          </cell>
          <cell r="AB64">
            <v>3545.5793826718173</v>
          </cell>
          <cell r="AC64">
            <v>874.11</v>
          </cell>
          <cell r="AD64">
            <v>874.11</v>
          </cell>
          <cell r="AE64">
            <v>0.24653516552809576</v>
          </cell>
          <cell r="AF64">
            <v>2</v>
          </cell>
          <cell r="AG64">
            <v>0</v>
          </cell>
          <cell r="AH64">
            <v>5919.2789711196947</v>
          </cell>
          <cell r="AI64">
            <v>4749.1100100000003</v>
          </cell>
          <cell r="AJ64">
            <v>0.80231224667244494</v>
          </cell>
          <cell r="AK64">
            <v>65.405405405405403</v>
          </cell>
          <cell r="AL64">
            <v>46.08</v>
          </cell>
          <cell r="AM64">
            <v>46.08</v>
          </cell>
          <cell r="AN64">
            <v>0.70452892561983471</v>
          </cell>
          <cell r="AO64">
            <v>9</v>
          </cell>
          <cell r="AP64">
            <v>6</v>
          </cell>
          <cell r="AQ64">
            <v>6</v>
          </cell>
          <cell r="AR64">
            <v>0.66666666666666663</v>
          </cell>
          <cell r="AS64">
            <v>1</v>
          </cell>
          <cell r="AT64">
            <v>0</v>
          </cell>
          <cell r="AU64">
            <v>1</v>
          </cell>
          <cell r="AV64">
            <v>3</v>
          </cell>
          <cell r="AW64">
            <v>1</v>
          </cell>
          <cell r="AX64">
            <v>0</v>
          </cell>
          <cell r="AY64">
            <v>116.18540540540539</v>
          </cell>
          <cell r="AZ64">
            <v>75.429999999999993</v>
          </cell>
          <cell r="BA64">
            <v>75.429999999999993</v>
          </cell>
          <cell r="BB64">
            <v>0.64922095625351839</v>
          </cell>
          <cell r="BC64">
            <v>0.76</v>
          </cell>
          <cell r="BD64">
            <v>75</v>
          </cell>
          <cell r="BE64">
            <v>81</v>
          </cell>
          <cell r="BF64">
            <v>0.90914786967418559</v>
          </cell>
          <cell r="BG64">
            <v>1.1962471969397179</v>
          </cell>
          <cell r="BH64">
            <v>8</v>
          </cell>
          <cell r="BI64">
            <v>12</v>
          </cell>
          <cell r="BJ64">
            <v>12</v>
          </cell>
          <cell r="BK64">
            <v>1.5</v>
          </cell>
          <cell r="BL64">
            <v>0.8</v>
          </cell>
          <cell r="BM64">
            <v>14</v>
          </cell>
          <cell r="BN64">
            <v>12</v>
          </cell>
          <cell r="BO64">
            <v>0.8571428571428571</v>
          </cell>
          <cell r="BP64">
            <v>1.0714285714285714</v>
          </cell>
          <cell r="BQ64">
            <v>0.82829783825780401</v>
          </cell>
          <cell r="BS64">
            <v>36</v>
          </cell>
          <cell r="BT64">
            <v>9</v>
          </cell>
          <cell r="BU64">
            <v>0.25</v>
          </cell>
          <cell r="BV64">
            <v>8</v>
          </cell>
          <cell r="BW64">
            <v>1.125</v>
          </cell>
          <cell r="BX64">
            <v>1</v>
          </cell>
          <cell r="BY64">
            <v>2.7777777777777776E-2</v>
          </cell>
          <cell r="BZ64">
            <v>8</v>
          </cell>
          <cell r="CA64">
            <v>0.125</v>
          </cell>
          <cell r="CC64">
            <v>4</v>
          </cell>
          <cell r="CD64">
            <v>1</v>
          </cell>
          <cell r="CF64">
            <v>1</v>
          </cell>
          <cell r="CG64">
            <v>5</v>
          </cell>
          <cell r="CH64">
            <v>2</v>
          </cell>
          <cell r="CI64">
            <v>3</v>
          </cell>
          <cell r="CJ64">
            <v>3</v>
          </cell>
          <cell r="CK64">
            <v>19</v>
          </cell>
          <cell r="CM64">
            <v>207.07445956445099</v>
          </cell>
          <cell r="CO64">
            <v>-47.5</v>
          </cell>
        </row>
        <row r="65">
          <cell r="A65" t="str">
            <v>TENORIO MARIA DEL PILAR</v>
          </cell>
          <cell r="B65">
            <v>26.879999999999995</v>
          </cell>
          <cell r="C65">
            <v>17</v>
          </cell>
          <cell r="D65">
            <v>0</v>
          </cell>
          <cell r="E65">
            <v>17</v>
          </cell>
          <cell r="F65">
            <v>0.63244047619047628</v>
          </cell>
          <cell r="G65">
            <v>7.2000000000000011</v>
          </cell>
          <cell r="H65">
            <v>7</v>
          </cell>
          <cell r="I65">
            <v>0</v>
          </cell>
          <cell r="J65">
            <v>7</v>
          </cell>
          <cell r="K65">
            <v>0.9722222222222221</v>
          </cell>
          <cell r="L65">
            <v>48</v>
          </cell>
          <cell r="M65">
            <v>40</v>
          </cell>
          <cell r="N65">
            <v>0</v>
          </cell>
          <cell r="O65">
            <v>40</v>
          </cell>
          <cell r="P65">
            <v>0.83333333333333337</v>
          </cell>
          <cell r="Q65">
            <v>15.5</v>
          </cell>
          <cell r="R65">
            <v>15.42525</v>
          </cell>
          <cell r="S65">
            <v>0.99517741935483872</v>
          </cell>
          <cell r="T65">
            <v>5909.2989711196951</v>
          </cell>
          <cell r="U65">
            <v>4810.7171499999995</v>
          </cell>
          <cell r="V65">
            <v>4810.7171499999995</v>
          </cell>
          <cell r="W65">
            <v>0.81409269923746364</v>
          </cell>
          <cell r="X65">
            <v>2363.7195884478783</v>
          </cell>
          <cell r="Y65">
            <v>2560.7171499999999</v>
          </cell>
          <cell r="Z65">
            <v>2560.7171499999999</v>
          </cell>
          <cell r="AA65">
            <v>1.0833421876752642</v>
          </cell>
          <cell r="AB65">
            <v>3545.5793826718173</v>
          </cell>
          <cell r="AC65">
            <v>1368.7528600000001</v>
          </cell>
          <cell r="AD65">
            <v>1368.7528600000001</v>
          </cell>
          <cell r="AE65">
            <v>0.38604490614128023</v>
          </cell>
          <cell r="AF65">
            <v>2</v>
          </cell>
          <cell r="AG65">
            <v>0</v>
          </cell>
          <cell r="AH65">
            <v>5919.2789711196947</v>
          </cell>
          <cell r="AI65">
            <v>4810.7171499999995</v>
          </cell>
          <cell r="AJ65">
            <v>0.81272012579092912</v>
          </cell>
          <cell r="AK65">
            <v>65.405405405405403</v>
          </cell>
          <cell r="AL65">
            <v>40.489999999999995</v>
          </cell>
          <cell r="AM65">
            <v>40.489999999999995</v>
          </cell>
          <cell r="AN65">
            <v>0.61906198347107433</v>
          </cell>
          <cell r="AO65">
            <v>9</v>
          </cell>
          <cell r="AP65">
            <v>2</v>
          </cell>
          <cell r="AQ65">
            <v>2</v>
          </cell>
          <cell r="AR65">
            <v>0.22222222222222221</v>
          </cell>
          <cell r="AS65">
            <v>1</v>
          </cell>
          <cell r="AT65">
            <v>0</v>
          </cell>
          <cell r="AU65">
            <v>1</v>
          </cell>
          <cell r="AV65">
            <v>0</v>
          </cell>
          <cell r="AW65">
            <v>1</v>
          </cell>
          <cell r="AX65">
            <v>0</v>
          </cell>
          <cell r="AY65">
            <v>116.18540540540539</v>
          </cell>
          <cell r="AZ65">
            <v>46.489999999999995</v>
          </cell>
          <cell r="BA65">
            <v>46.489999999999995</v>
          </cell>
          <cell r="BB65">
            <v>0.4001363152091485</v>
          </cell>
          <cell r="BC65">
            <v>0.76</v>
          </cell>
          <cell r="BD65">
            <v>47</v>
          </cell>
          <cell r="BE65">
            <v>49</v>
          </cell>
          <cell r="BF65">
            <v>0.96111111111111103</v>
          </cell>
          <cell r="BG65">
            <v>1.2646198830409356</v>
          </cell>
          <cell r="BH65">
            <v>8</v>
          </cell>
          <cell r="BI65">
            <v>11</v>
          </cell>
          <cell r="BJ65">
            <v>11</v>
          </cell>
          <cell r="BK65">
            <v>1.375</v>
          </cell>
          <cell r="BL65">
            <v>0.8</v>
          </cell>
          <cell r="BM65">
            <v>14</v>
          </cell>
          <cell r="BN65">
            <v>12</v>
          </cell>
          <cell r="BO65">
            <v>0.8571428571428571</v>
          </cell>
          <cell r="BP65">
            <v>1.0714285714285714</v>
          </cell>
          <cell r="BQ65">
            <v>0.84249361771848286</v>
          </cell>
          <cell r="BS65">
            <v>40</v>
          </cell>
          <cell r="BT65">
            <v>15</v>
          </cell>
          <cell r="BU65">
            <v>0.375</v>
          </cell>
          <cell r="BV65">
            <v>8</v>
          </cell>
          <cell r="BW65">
            <v>1.875</v>
          </cell>
          <cell r="BX65">
            <v>5</v>
          </cell>
          <cell r="BY65">
            <v>0.125</v>
          </cell>
          <cell r="BZ65">
            <v>8</v>
          </cell>
          <cell r="CA65">
            <v>0.625</v>
          </cell>
          <cell r="CC65">
            <v>2</v>
          </cell>
          <cell r="CD65" t="str">
            <v/>
          </cell>
          <cell r="CF65">
            <v>2</v>
          </cell>
          <cell r="CG65">
            <v>2</v>
          </cell>
          <cell r="CH65">
            <v>1</v>
          </cell>
          <cell r="CI65">
            <v>1</v>
          </cell>
          <cell r="CJ65">
            <v>1</v>
          </cell>
          <cell r="CK65">
            <v>9</v>
          </cell>
          <cell r="CM65">
            <v>210.62340442962071</v>
          </cell>
          <cell r="CO65">
            <v>-13.5</v>
          </cell>
        </row>
        <row r="66">
          <cell r="A66" t="str">
            <v>GALARZA PIZARRO RODRIGO IVAN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15.5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0.76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0.8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C66" t="str">
            <v/>
          </cell>
          <cell r="CD66" t="str">
            <v/>
          </cell>
          <cell r="CF66">
            <v>0</v>
          </cell>
          <cell r="CG66">
            <v>0</v>
          </cell>
          <cell r="CH66">
            <v>0</v>
          </cell>
          <cell r="CI66">
            <v>1</v>
          </cell>
          <cell r="CJ66">
            <v>0</v>
          </cell>
          <cell r="CK66">
            <v>1</v>
          </cell>
          <cell r="CM66">
            <v>0</v>
          </cell>
          <cell r="CO66">
            <v>-1</v>
          </cell>
        </row>
        <row r="67">
          <cell r="A67" t="str">
            <v>ALICIA ROMINA GONZALEZ SANDOYA</v>
          </cell>
          <cell r="B67">
            <v>0</v>
          </cell>
          <cell r="C67">
            <v>19</v>
          </cell>
          <cell r="D67">
            <v>0</v>
          </cell>
          <cell r="E67">
            <v>19</v>
          </cell>
          <cell r="F67">
            <v>0</v>
          </cell>
          <cell r="G67">
            <v>0</v>
          </cell>
          <cell r="H67">
            <v>9</v>
          </cell>
          <cell r="I67">
            <v>0</v>
          </cell>
          <cell r="J67">
            <v>9</v>
          </cell>
          <cell r="K67">
            <v>0</v>
          </cell>
          <cell r="L67">
            <v>0</v>
          </cell>
          <cell r="M67">
            <v>42</v>
          </cell>
          <cell r="N67">
            <v>0</v>
          </cell>
          <cell r="O67">
            <v>42</v>
          </cell>
          <cell r="P67">
            <v>0</v>
          </cell>
          <cell r="Q67">
            <v>15.5</v>
          </cell>
          <cell r="R67">
            <v>15.075238095238095</v>
          </cell>
          <cell r="S67">
            <v>0.97259600614439323</v>
          </cell>
          <cell r="T67">
            <v>0</v>
          </cell>
          <cell r="U67">
            <v>1984.82143</v>
          </cell>
          <cell r="V67">
            <v>1984.82143</v>
          </cell>
          <cell r="W67">
            <v>0</v>
          </cell>
          <cell r="X67">
            <v>0</v>
          </cell>
          <cell r="Y67">
            <v>1984.82143</v>
          </cell>
          <cell r="Z67">
            <v>1984.82143</v>
          </cell>
          <cell r="AA67">
            <v>0</v>
          </cell>
          <cell r="AB67">
            <v>0</v>
          </cell>
          <cell r="AC67">
            <v>490.17857000000004</v>
          </cell>
          <cell r="AD67">
            <v>490.17857000000004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1984.82143</v>
          </cell>
          <cell r="AJ67">
            <v>0</v>
          </cell>
          <cell r="AK67">
            <v>0</v>
          </cell>
          <cell r="AL67">
            <v>53.47</v>
          </cell>
          <cell r="AM67">
            <v>53.470000000000006</v>
          </cell>
          <cell r="AN67">
            <v>0</v>
          </cell>
          <cell r="AO67">
            <v>0</v>
          </cell>
          <cell r="AP67">
            <v>2</v>
          </cell>
          <cell r="AQ67">
            <v>2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59.47</v>
          </cell>
          <cell r="BA67">
            <v>59.470000000000006</v>
          </cell>
          <cell r="BB67">
            <v>0</v>
          </cell>
          <cell r="BC67">
            <v>0.76</v>
          </cell>
          <cell r="BD67">
            <v>25</v>
          </cell>
          <cell r="BE67">
            <v>28</v>
          </cell>
          <cell r="BF67">
            <v>0.80769230769230771</v>
          </cell>
          <cell r="BG67">
            <v>1.0627530364372471</v>
          </cell>
          <cell r="BH67">
            <v>0</v>
          </cell>
          <cell r="BI67">
            <v>1</v>
          </cell>
          <cell r="BJ67">
            <v>1</v>
          </cell>
          <cell r="BK67">
            <v>0</v>
          </cell>
          <cell r="BL67">
            <v>0.8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0.17225960061443935</v>
          </cell>
          <cell r="BS67">
            <v>42</v>
          </cell>
          <cell r="BT67">
            <v>12</v>
          </cell>
          <cell r="BU67">
            <v>0.2857142857142857</v>
          </cell>
          <cell r="BV67">
            <v>0</v>
          </cell>
          <cell r="BW67">
            <v>0</v>
          </cell>
          <cell r="BX67">
            <v>8</v>
          </cell>
          <cell r="BY67">
            <v>0.19047619047619047</v>
          </cell>
          <cell r="BZ67">
            <v>0</v>
          </cell>
          <cell r="CA67">
            <v>0</v>
          </cell>
          <cell r="CC67" t="str">
            <v/>
          </cell>
          <cell r="CD67" t="str">
            <v/>
          </cell>
          <cell r="CF67" t="str">
            <v/>
          </cell>
          <cell r="CG67" t="str">
            <v/>
          </cell>
          <cell r="CH67" t="str">
            <v/>
          </cell>
          <cell r="CI67" t="str">
            <v/>
          </cell>
          <cell r="CJ67" t="str">
            <v/>
          </cell>
          <cell r="CK67">
            <v>0</v>
          </cell>
          <cell r="CM67">
            <v>0</v>
          </cell>
          <cell r="CO67">
            <v>0</v>
          </cell>
        </row>
        <row r="68">
          <cell r="A68" t="str">
            <v>DEYSI CHAPIN</v>
          </cell>
          <cell r="B68">
            <v>17.36</v>
          </cell>
          <cell r="C68">
            <v>12</v>
          </cell>
          <cell r="D68">
            <v>0</v>
          </cell>
          <cell r="E68">
            <v>12</v>
          </cell>
          <cell r="F68">
            <v>0.69124423963133641</v>
          </cell>
          <cell r="G68">
            <v>4.6500000000000004</v>
          </cell>
          <cell r="H68">
            <v>5</v>
          </cell>
          <cell r="I68">
            <v>0</v>
          </cell>
          <cell r="J68">
            <v>5</v>
          </cell>
          <cell r="K68">
            <v>1.075268817204301</v>
          </cell>
          <cell r="L68">
            <v>31</v>
          </cell>
          <cell r="M68">
            <v>28</v>
          </cell>
          <cell r="N68">
            <v>0</v>
          </cell>
          <cell r="O68">
            <v>28</v>
          </cell>
          <cell r="P68">
            <v>0.90322580645161288</v>
          </cell>
          <cell r="Q68">
            <v>15.5</v>
          </cell>
          <cell r="R68">
            <v>15.513571428571424</v>
          </cell>
          <cell r="S68">
            <v>1.0008755760368662</v>
          </cell>
          <cell r="T68">
            <v>4136.509279783786</v>
          </cell>
          <cell r="U68">
            <v>2398.21713</v>
          </cell>
          <cell r="V68">
            <v>2398.21713</v>
          </cell>
          <cell r="W68">
            <v>0.57976834277169909</v>
          </cell>
          <cell r="X68">
            <v>1654.6037119135144</v>
          </cell>
          <cell r="Y68">
            <v>2398.21713</v>
          </cell>
          <cell r="Z68">
            <v>2398.21713</v>
          </cell>
          <cell r="AA68">
            <v>1.4494208569292477</v>
          </cell>
          <cell r="AB68">
            <v>2481.9055678702721</v>
          </cell>
          <cell r="AC68">
            <v>835.71713999999997</v>
          </cell>
          <cell r="AD68">
            <v>835.71713999999997</v>
          </cell>
          <cell r="AE68">
            <v>0.33672398773702356</v>
          </cell>
          <cell r="AF68">
            <v>2</v>
          </cell>
          <cell r="AG68">
            <v>0</v>
          </cell>
          <cell r="AH68">
            <v>4146.4892797837856</v>
          </cell>
          <cell r="AI68">
            <v>2398.21713</v>
          </cell>
          <cell r="AJ68">
            <v>0.5783729242211022</v>
          </cell>
          <cell r="AK68">
            <v>45.783783783783782</v>
          </cell>
          <cell r="AL68">
            <v>60.16</v>
          </cell>
          <cell r="AM68">
            <v>60.159999999999989</v>
          </cell>
          <cell r="AN68">
            <v>1.3140023612750884</v>
          </cell>
          <cell r="AO68">
            <v>9</v>
          </cell>
          <cell r="AP68">
            <v>1</v>
          </cell>
          <cell r="AQ68">
            <v>1</v>
          </cell>
          <cell r="AR68">
            <v>0.1111111111111111</v>
          </cell>
          <cell r="AS68">
            <v>1</v>
          </cell>
          <cell r="AT68">
            <v>0</v>
          </cell>
          <cell r="AU68">
            <v>1</v>
          </cell>
          <cell r="AV68">
            <v>0</v>
          </cell>
          <cell r="AW68">
            <v>1</v>
          </cell>
          <cell r="AX68">
            <v>0</v>
          </cell>
          <cell r="AY68">
            <v>96.563783783783776</v>
          </cell>
          <cell r="AZ68">
            <v>63.16</v>
          </cell>
          <cell r="BA68">
            <v>63.159999999999989</v>
          </cell>
          <cell r="BB68">
            <v>0.65407544656101824</v>
          </cell>
          <cell r="BC68">
            <v>0.76</v>
          </cell>
          <cell r="BD68">
            <v>7</v>
          </cell>
          <cell r="BE68">
            <v>10</v>
          </cell>
          <cell r="BF68">
            <v>0.66666666666666674</v>
          </cell>
          <cell r="BG68">
            <v>0.87719298245614041</v>
          </cell>
          <cell r="BH68">
            <v>6</v>
          </cell>
          <cell r="BI68">
            <v>6</v>
          </cell>
          <cell r="BJ68">
            <v>6</v>
          </cell>
          <cell r="BK68">
            <v>1</v>
          </cell>
          <cell r="BL68">
            <v>0.8</v>
          </cell>
          <cell r="BM68">
            <v>14</v>
          </cell>
          <cell r="BN68">
            <v>12</v>
          </cell>
          <cell r="BO68">
            <v>0.8571428571428571</v>
          </cell>
          <cell r="BP68">
            <v>1.0714285714285714</v>
          </cell>
          <cell r="BQ68">
            <v>0.82452893361036905</v>
          </cell>
          <cell r="BS68">
            <v>28</v>
          </cell>
          <cell r="BT68">
            <v>4</v>
          </cell>
          <cell r="BU68">
            <v>0.14285714285714285</v>
          </cell>
          <cell r="BV68">
            <v>6</v>
          </cell>
          <cell r="BW68">
            <v>0.66666666666666663</v>
          </cell>
          <cell r="BX68">
            <v>1</v>
          </cell>
          <cell r="BY68">
            <v>3.5714285714285712E-2</v>
          </cell>
          <cell r="BZ68">
            <v>6</v>
          </cell>
          <cell r="CA68">
            <v>0.16666666666666666</v>
          </cell>
          <cell r="CC68" t="str">
            <v/>
          </cell>
          <cell r="CD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>
            <v>0</v>
          </cell>
          <cell r="CM68">
            <v>206.13223340259228</v>
          </cell>
          <cell r="CO68">
            <v>0</v>
          </cell>
        </row>
        <row r="69">
          <cell r="A69" t="str">
            <v>TIENDA SCALA SHOPPING</v>
          </cell>
          <cell r="B69">
            <v>218.4</v>
          </cell>
          <cell r="C69">
            <v>224</v>
          </cell>
          <cell r="D69">
            <v>0</v>
          </cell>
          <cell r="E69">
            <v>224</v>
          </cell>
          <cell r="F69">
            <v>1.0256410256410255</v>
          </cell>
          <cell r="G69">
            <v>218.4</v>
          </cell>
          <cell r="H69">
            <v>117</v>
          </cell>
          <cell r="I69">
            <v>0</v>
          </cell>
          <cell r="J69">
            <v>117</v>
          </cell>
          <cell r="K69">
            <v>0.5357142857142857</v>
          </cell>
          <cell r="L69">
            <v>546</v>
          </cell>
          <cell r="M69">
            <v>555</v>
          </cell>
          <cell r="N69">
            <v>1</v>
          </cell>
          <cell r="O69">
            <v>554</v>
          </cell>
          <cell r="P69">
            <v>1.0146520146520146</v>
          </cell>
          <cell r="Q69">
            <v>15.5</v>
          </cell>
          <cell r="R69">
            <v>15.577459459459458</v>
          </cell>
          <cell r="S69">
            <v>1.0049973844812554</v>
          </cell>
          <cell r="T69">
            <v>79200</v>
          </cell>
          <cell r="U69">
            <v>78704.464329999988</v>
          </cell>
          <cell r="V69">
            <v>78704.464329999988</v>
          </cell>
          <cell r="W69">
            <v>0.99374323648989882</v>
          </cell>
          <cell r="X69">
            <v>31680.000000000004</v>
          </cell>
          <cell r="Y69">
            <v>77655.357189999981</v>
          </cell>
          <cell r="Z69">
            <v>77655.357189999981</v>
          </cell>
          <cell r="AA69">
            <v>2.4512423355429283</v>
          </cell>
          <cell r="AB69">
            <v>3990.2290076335867</v>
          </cell>
          <cell r="AC69">
            <v>152.67857000000001</v>
          </cell>
          <cell r="AD69">
            <v>152.67857000000001</v>
          </cell>
          <cell r="AE69">
            <v>3.8263109638047153E-2</v>
          </cell>
          <cell r="AF69">
            <v>28</v>
          </cell>
          <cell r="AG69">
            <v>2</v>
          </cell>
          <cell r="AH69">
            <v>79339.72</v>
          </cell>
          <cell r="AI69">
            <v>78714.444329999984</v>
          </cell>
          <cell r="AJ69">
            <v>0.99211900836050315</v>
          </cell>
          <cell r="AK69">
            <v>561</v>
          </cell>
          <cell r="AL69">
            <v>686.71999999999991</v>
          </cell>
          <cell r="AM69">
            <v>686.71999999999991</v>
          </cell>
          <cell r="AN69">
            <v>1.2240998217468804</v>
          </cell>
          <cell r="AO69">
            <v>70</v>
          </cell>
          <cell r="AP69">
            <v>25</v>
          </cell>
          <cell r="AQ69">
            <v>25</v>
          </cell>
          <cell r="AR69">
            <v>0.35714285714285715</v>
          </cell>
          <cell r="AS69">
            <v>14</v>
          </cell>
          <cell r="AT69">
            <v>0</v>
          </cell>
          <cell r="AU69">
            <v>14</v>
          </cell>
          <cell r="AV69">
            <v>0</v>
          </cell>
          <cell r="AW69">
            <v>14</v>
          </cell>
          <cell r="AX69">
            <v>1</v>
          </cell>
          <cell r="AY69">
            <v>1103.9199999999996</v>
          </cell>
          <cell r="AZ69">
            <v>765.16</v>
          </cell>
          <cell r="BA69">
            <v>765.16</v>
          </cell>
          <cell r="BB69">
            <v>0.69312993695195324</v>
          </cell>
          <cell r="BC69">
            <v>0.65000000000000013</v>
          </cell>
          <cell r="BD69">
            <v>130</v>
          </cell>
          <cell r="BE69">
            <v>130</v>
          </cell>
          <cell r="BF69">
            <v>0.75</v>
          </cell>
          <cell r="BG69">
            <v>1.1538461538461535</v>
          </cell>
          <cell r="BH69">
            <v>301</v>
          </cell>
          <cell r="BI69">
            <v>253</v>
          </cell>
          <cell r="BJ69">
            <v>253</v>
          </cell>
          <cell r="BK69">
            <v>0.84053156146179397</v>
          </cell>
          <cell r="BL69">
            <v>0.80000000000000016</v>
          </cell>
          <cell r="BM69">
            <v>3150</v>
          </cell>
          <cell r="BN69">
            <v>2954</v>
          </cell>
          <cell r="BO69">
            <v>0.82055555555555593</v>
          </cell>
          <cell r="BP69">
            <v>1.0256944444444447</v>
          </cell>
          <cell r="BQ69">
            <v>0.91303313166110511</v>
          </cell>
          <cell r="BS69">
            <v>555</v>
          </cell>
          <cell r="BT69">
            <v>135</v>
          </cell>
          <cell r="BU69">
            <v>0.24324324324324326</v>
          </cell>
          <cell r="BV69">
            <v>67</v>
          </cell>
          <cell r="BW69">
            <v>2.0149253731343282</v>
          </cell>
          <cell r="BX69">
            <v>73</v>
          </cell>
          <cell r="BY69">
            <v>0.13153153153153152</v>
          </cell>
          <cell r="BZ69">
            <v>67</v>
          </cell>
          <cell r="CA69">
            <v>1.0895522388059702</v>
          </cell>
          <cell r="CC69">
            <v>1</v>
          </cell>
          <cell r="CD69">
            <v>4</v>
          </cell>
          <cell r="CE69">
            <v>0</v>
          </cell>
          <cell r="CF69">
            <v>3</v>
          </cell>
          <cell r="CG69">
            <v>16</v>
          </cell>
          <cell r="CH69">
            <v>12</v>
          </cell>
          <cell r="CI69">
            <v>10</v>
          </cell>
          <cell r="CJ69">
            <v>8</v>
          </cell>
          <cell r="CK69">
            <v>54</v>
          </cell>
          <cell r="CM69">
            <v>2382.6853908907642</v>
          </cell>
          <cell r="CO69">
            <v>-108</v>
          </cell>
          <cell r="CP69">
            <v>0</v>
          </cell>
        </row>
        <row r="70">
          <cell r="A70" t="str">
            <v>LOAYZA AGUILAR JONATHAN FABIAN</v>
          </cell>
          <cell r="B70">
            <v>16.8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16.8</v>
          </cell>
          <cell r="H70">
            <v>2</v>
          </cell>
          <cell r="I70">
            <v>0</v>
          </cell>
          <cell r="J70">
            <v>2</v>
          </cell>
          <cell r="K70">
            <v>0.11904761904761904</v>
          </cell>
          <cell r="L70">
            <v>42</v>
          </cell>
          <cell r="M70">
            <v>8</v>
          </cell>
          <cell r="N70">
            <v>0</v>
          </cell>
          <cell r="O70">
            <v>8</v>
          </cell>
          <cell r="P70">
            <v>0.19047619047619047</v>
          </cell>
          <cell r="Q70">
            <v>15.5</v>
          </cell>
          <cell r="R70">
            <v>13.027500000000002</v>
          </cell>
          <cell r="S70">
            <v>0.84048387096774202</v>
          </cell>
          <cell r="T70">
            <v>6045.8015267175579</v>
          </cell>
          <cell r="U70">
            <v>1093.74999</v>
          </cell>
          <cell r="V70">
            <v>1093.74999</v>
          </cell>
          <cell r="W70">
            <v>0.18091066753787877</v>
          </cell>
          <cell r="X70">
            <v>2418.3206106870234</v>
          </cell>
          <cell r="Y70">
            <v>1093.74999</v>
          </cell>
          <cell r="Z70">
            <v>1093.74999</v>
          </cell>
          <cell r="AA70">
            <v>0.45227666884469686</v>
          </cell>
          <cell r="AB70">
            <v>304.59763417050289</v>
          </cell>
          <cell r="AC70">
            <v>0</v>
          </cell>
          <cell r="AD70">
            <v>0</v>
          </cell>
          <cell r="AE70">
            <v>0</v>
          </cell>
          <cell r="AF70">
            <v>2</v>
          </cell>
          <cell r="AG70">
            <v>0</v>
          </cell>
          <cell r="AH70">
            <v>6055.7815267175574</v>
          </cell>
          <cell r="AI70">
            <v>1093.74999</v>
          </cell>
          <cell r="AJ70">
            <v>0.18061252460553184</v>
          </cell>
          <cell r="AK70">
            <v>42.824427480916029</v>
          </cell>
          <cell r="AL70">
            <v>-0.71999999999999897</v>
          </cell>
          <cell r="AM70">
            <v>-0.71999999999999897</v>
          </cell>
          <cell r="AN70">
            <v>-1.6812834224598908E-2</v>
          </cell>
          <cell r="AO70">
            <v>5</v>
          </cell>
          <cell r="AP70">
            <v>2</v>
          </cell>
          <cell r="AQ70">
            <v>2</v>
          </cell>
          <cell r="AR70">
            <v>0.4</v>
          </cell>
          <cell r="AS70">
            <v>1</v>
          </cell>
          <cell r="AT70">
            <v>0</v>
          </cell>
          <cell r="AU70">
            <v>1</v>
          </cell>
          <cell r="AV70">
            <v>0</v>
          </cell>
          <cell r="AW70">
            <v>1</v>
          </cell>
          <cell r="AX70">
            <v>0</v>
          </cell>
          <cell r="AY70">
            <v>81.60442748091603</v>
          </cell>
          <cell r="AZ70">
            <v>5.2800000000000011</v>
          </cell>
          <cell r="BA70">
            <v>5.2800000000000011</v>
          </cell>
          <cell r="BB70">
            <v>6.4702371709363188E-2</v>
          </cell>
          <cell r="BC70">
            <v>0.65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23</v>
          </cell>
          <cell r="BI70">
            <v>2</v>
          </cell>
          <cell r="BJ70">
            <v>2</v>
          </cell>
          <cell r="BK70">
            <v>8.6956521739130432E-2</v>
          </cell>
          <cell r="BL70">
            <v>0.8</v>
          </cell>
          <cell r="BM70">
            <v>225</v>
          </cell>
          <cell r="BN70">
            <v>211</v>
          </cell>
          <cell r="BO70">
            <v>0.93777777777777782</v>
          </cell>
          <cell r="BP70">
            <v>1.1722222222222223</v>
          </cell>
          <cell r="BQ70">
            <v>0.22854909810127044</v>
          </cell>
          <cell r="BS70">
            <v>8</v>
          </cell>
          <cell r="BT70">
            <v>6</v>
          </cell>
          <cell r="BU70">
            <v>0.75</v>
          </cell>
          <cell r="BV70">
            <v>5</v>
          </cell>
          <cell r="BW70">
            <v>1.2</v>
          </cell>
          <cell r="BX70">
            <v>4</v>
          </cell>
          <cell r="BY70">
            <v>0.5</v>
          </cell>
          <cell r="BZ70">
            <v>5</v>
          </cell>
          <cell r="CA70">
            <v>0.8</v>
          </cell>
          <cell r="CC70">
            <v>1</v>
          </cell>
          <cell r="CD70" t="str">
            <v/>
          </cell>
          <cell r="CF70">
            <v>2</v>
          </cell>
          <cell r="CG70">
            <v>6</v>
          </cell>
          <cell r="CH70">
            <v>3</v>
          </cell>
          <cell r="CI70">
            <v>2</v>
          </cell>
          <cell r="CJ70">
            <v>0</v>
          </cell>
          <cell r="CK70">
            <v>14</v>
          </cell>
          <cell r="CM70">
            <v>0</v>
          </cell>
          <cell r="CO70">
            <v>-28</v>
          </cell>
        </row>
        <row r="71">
          <cell r="A71" t="str">
            <v>SALAS PARRA MARIA JOSE</v>
          </cell>
          <cell r="B71">
            <v>16.8</v>
          </cell>
          <cell r="C71">
            <v>17</v>
          </cell>
          <cell r="D71">
            <v>0</v>
          </cell>
          <cell r="E71">
            <v>17</v>
          </cell>
          <cell r="F71">
            <v>1.0119047619047619</v>
          </cell>
          <cell r="G71">
            <v>16.8</v>
          </cell>
          <cell r="H71">
            <v>9</v>
          </cell>
          <cell r="I71">
            <v>0</v>
          </cell>
          <cell r="J71">
            <v>9</v>
          </cell>
          <cell r="K71">
            <v>0.5357142857142857</v>
          </cell>
          <cell r="L71">
            <v>42</v>
          </cell>
          <cell r="M71">
            <v>39</v>
          </cell>
          <cell r="N71">
            <v>0</v>
          </cell>
          <cell r="O71">
            <v>39</v>
          </cell>
          <cell r="P71">
            <v>0.9285714285714286</v>
          </cell>
          <cell r="Q71">
            <v>15.5</v>
          </cell>
          <cell r="R71">
            <v>14.851538461538459</v>
          </cell>
          <cell r="S71">
            <v>0.95816377171215861</v>
          </cell>
          <cell r="T71">
            <v>6045.8015267175579</v>
          </cell>
          <cell r="U71">
            <v>6075</v>
          </cell>
          <cell r="V71">
            <v>6075</v>
          </cell>
          <cell r="W71">
            <v>1.0048295454545453</v>
          </cell>
          <cell r="X71">
            <v>2418.3206106870234</v>
          </cell>
          <cell r="Y71">
            <v>6075</v>
          </cell>
          <cell r="Z71">
            <v>6075</v>
          </cell>
          <cell r="AA71">
            <v>2.5120738636363633</v>
          </cell>
          <cell r="AB71">
            <v>304.59763417050289</v>
          </cell>
          <cell r="AC71">
            <v>0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6055.7815267175574</v>
          </cell>
          <cell r="AI71">
            <v>6075</v>
          </cell>
          <cell r="AJ71">
            <v>1.0031735744094552</v>
          </cell>
          <cell r="AK71">
            <v>42.824427480916029</v>
          </cell>
          <cell r="AL71">
            <v>90.84</v>
          </cell>
          <cell r="AM71">
            <v>90.84</v>
          </cell>
          <cell r="AN71">
            <v>2.1212192513368984</v>
          </cell>
          <cell r="AO71">
            <v>5</v>
          </cell>
          <cell r="AP71">
            <v>2</v>
          </cell>
          <cell r="AQ71">
            <v>2</v>
          </cell>
          <cell r="AR71">
            <v>0.4</v>
          </cell>
          <cell r="AS71">
            <v>1</v>
          </cell>
          <cell r="AT71">
            <v>0</v>
          </cell>
          <cell r="AU71">
            <v>1</v>
          </cell>
          <cell r="AV71">
            <v>0</v>
          </cell>
          <cell r="AW71">
            <v>1</v>
          </cell>
          <cell r="AX71">
            <v>0</v>
          </cell>
          <cell r="AY71">
            <v>81.60442748091603</v>
          </cell>
          <cell r="AZ71">
            <v>96.84</v>
          </cell>
          <cell r="BA71">
            <v>96.84</v>
          </cell>
          <cell r="BB71">
            <v>1.1867003174876383</v>
          </cell>
          <cell r="BC71">
            <v>0.65</v>
          </cell>
          <cell r="BD71">
            <v>8</v>
          </cell>
          <cell r="BE71">
            <v>8</v>
          </cell>
          <cell r="BF71">
            <v>1</v>
          </cell>
          <cell r="BG71">
            <v>1.5384615384615383</v>
          </cell>
          <cell r="BH71">
            <v>23</v>
          </cell>
          <cell r="BI71">
            <v>23</v>
          </cell>
          <cell r="BJ71">
            <v>23</v>
          </cell>
          <cell r="BK71">
            <v>1</v>
          </cell>
          <cell r="BL71">
            <v>0.8</v>
          </cell>
          <cell r="BM71">
            <v>225</v>
          </cell>
          <cell r="BN71">
            <v>211</v>
          </cell>
          <cell r="BO71">
            <v>0.93777777777777782</v>
          </cell>
          <cell r="BP71">
            <v>1.1722222222222223</v>
          </cell>
          <cell r="BQ71">
            <v>0.94224494859978736</v>
          </cell>
          <cell r="BS71">
            <v>39</v>
          </cell>
          <cell r="BT71">
            <v>13</v>
          </cell>
          <cell r="BU71">
            <v>0.33333333333333331</v>
          </cell>
          <cell r="BV71">
            <v>5</v>
          </cell>
          <cell r="BW71">
            <v>2.6</v>
          </cell>
          <cell r="BX71">
            <v>7</v>
          </cell>
          <cell r="BY71">
            <v>0.17948717948717949</v>
          </cell>
          <cell r="BZ71">
            <v>5</v>
          </cell>
          <cell r="CA71">
            <v>1.4</v>
          </cell>
          <cell r="CC71" t="str">
            <v/>
          </cell>
          <cell r="CD71" t="str">
            <v/>
          </cell>
          <cell r="CF71">
            <v>0</v>
          </cell>
          <cell r="CG71">
            <v>3</v>
          </cell>
          <cell r="CH71">
            <v>3</v>
          </cell>
          <cell r="CI71">
            <v>1</v>
          </cell>
          <cell r="CJ71">
            <v>4</v>
          </cell>
          <cell r="CK71">
            <v>11</v>
          </cell>
          <cell r="CM71">
            <v>235.56123714994683</v>
          </cell>
          <cell r="CO71">
            <v>-22</v>
          </cell>
        </row>
        <row r="72">
          <cell r="A72" t="str">
            <v>GUEVARA MAZA CRISTIAN FABIAN</v>
          </cell>
          <cell r="B72">
            <v>16.8</v>
          </cell>
          <cell r="C72">
            <v>24</v>
          </cell>
          <cell r="D72">
            <v>0</v>
          </cell>
          <cell r="E72">
            <v>24</v>
          </cell>
          <cell r="F72">
            <v>1.4285714285714286</v>
          </cell>
          <cell r="G72">
            <v>16.8</v>
          </cell>
          <cell r="H72">
            <v>14</v>
          </cell>
          <cell r="I72">
            <v>0</v>
          </cell>
          <cell r="J72">
            <v>14</v>
          </cell>
          <cell r="K72">
            <v>0.83333333333333326</v>
          </cell>
          <cell r="L72">
            <v>42</v>
          </cell>
          <cell r="M72">
            <v>48</v>
          </cell>
          <cell r="N72">
            <v>0</v>
          </cell>
          <cell r="O72">
            <v>48</v>
          </cell>
          <cell r="P72">
            <v>1.1428571428571428</v>
          </cell>
          <cell r="Q72">
            <v>15.5</v>
          </cell>
          <cell r="R72">
            <v>15.577708333333335</v>
          </cell>
          <cell r="S72">
            <v>1.0050134408602152</v>
          </cell>
          <cell r="T72">
            <v>6045.8015267175579</v>
          </cell>
          <cell r="U72">
            <v>9435.7142899999999</v>
          </cell>
          <cell r="V72">
            <v>9435.7142899999999</v>
          </cell>
          <cell r="W72">
            <v>1.5607052676641413</v>
          </cell>
          <cell r="X72">
            <v>2418.3206106870234</v>
          </cell>
          <cell r="Y72">
            <v>9435.7142899999999</v>
          </cell>
          <cell r="Z72">
            <v>9435.7142899999999</v>
          </cell>
          <cell r="AA72">
            <v>3.9017631691603527</v>
          </cell>
          <cell r="AB72">
            <v>304.59763417050289</v>
          </cell>
          <cell r="AC72">
            <v>0</v>
          </cell>
          <cell r="AD72">
            <v>0</v>
          </cell>
          <cell r="AE72">
            <v>0</v>
          </cell>
          <cell r="AF72">
            <v>2</v>
          </cell>
          <cell r="AG72">
            <v>1</v>
          </cell>
          <cell r="AH72">
            <v>6055.7815267175574</v>
          </cell>
          <cell r="AI72">
            <v>9440.7042899999997</v>
          </cell>
          <cell r="AJ72">
            <v>1.5589572127641116</v>
          </cell>
          <cell r="AK72">
            <v>42.824427480916029</v>
          </cell>
          <cell r="AL72">
            <v>51.829999999999991</v>
          </cell>
          <cell r="AM72">
            <v>51.829999999999991</v>
          </cell>
          <cell r="AN72">
            <v>1.2102905525846701</v>
          </cell>
          <cell r="AO72">
            <v>5</v>
          </cell>
          <cell r="AP72">
            <v>3</v>
          </cell>
          <cell r="AQ72">
            <v>3</v>
          </cell>
          <cell r="AR72">
            <v>0.6</v>
          </cell>
          <cell r="AS72">
            <v>1</v>
          </cell>
          <cell r="AT72">
            <v>0</v>
          </cell>
          <cell r="AU72">
            <v>1</v>
          </cell>
          <cell r="AV72">
            <v>0</v>
          </cell>
          <cell r="AW72">
            <v>1</v>
          </cell>
          <cell r="AX72">
            <v>0</v>
          </cell>
          <cell r="AY72">
            <v>81.60442748091603</v>
          </cell>
          <cell r="AZ72">
            <v>60.829999999999991</v>
          </cell>
          <cell r="BA72">
            <v>60.829999999999991</v>
          </cell>
          <cell r="BB72">
            <v>0.74542524073495475</v>
          </cell>
          <cell r="BC72">
            <v>0.65</v>
          </cell>
          <cell r="BD72">
            <v>3</v>
          </cell>
          <cell r="BE72">
            <v>3</v>
          </cell>
          <cell r="BF72">
            <v>1</v>
          </cell>
          <cell r="BG72">
            <v>1.5384615384615383</v>
          </cell>
          <cell r="BH72">
            <v>23</v>
          </cell>
          <cell r="BI72">
            <v>27</v>
          </cell>
          <cell r="BJ72">
            <v>27</v>
          </cell>
          <cell r="BK72">
            <v>1.173913043478261</v>
          </cell>
          <cell r="BL72">
            <v>0.8</v>
          </cell>
          <cell r="BM72">
            <v>225</v>
          </cell>
          <cell r="BN72">
            <v>211</v>
          </cell>
          <cell r="BO72">
            <v>0.93777777777777782</v>
          </cell>
          <cell r="BP72">
            <v>1.1722222222222223</v>
          </cell>
          <cell r="BQ72">
            <v>0.96424022638845497</v>
          </cell>
          <cell r="BS72">
            <v>48</v>
          </cell>
          <cell r="BT72">
            <v>17</v>
          </cell>
          <cell r="BU72">
            <v>0.35416666666666669</v>
          </cell>
          <cell r="BV72">
            <v>5</v>
          </cell>
          <cell r="BW72">
            <v>3.4</v>
          </cell>
          <cell r="BX72">
            <v>0</v>
          </cell>
          <cell r="BY72">
            <v>0</v>
          </cell>
          <cell r="BZ72">
            <v>5</v>
          </cell>
          <cell r="CA72">
            <v>0</v>
          </cell>
          <cell r="CC72" t="str">
            <v/>
          </cell>
          <cell r="CD72" t="str">
            <v/>
          </cell>
          <cell r="CF72">
            <v>1</v>
          </cell>
          <cell r="CG72">
            <v>7</v>
          </cell>
          <cell r="CH72">
            <v>5</v>
          </cell>
          <cell r="CI72">
            <v>3</v>
          </cell>
          <cell r="CJ72">
            <v>1</v>
          </cell>
          <cell r="CK72">
            <v>17</v>
          </cell>
          <cell r="CM72">
            <v>241.06005659711374</v>
          </cell>
          <cell r="CO72">
            <v>-42.5</v>
          </cell>
        </row>
        <row r="73">
          <cell r="A73" t="str">
            <v>PADILLA MALDONADO HENRY LEOPOLDO</v>
          </cell>
          <cell r="B73">
            <v>16.8</v>
          </cell>
          <cell r="C73">
            <v>2</v>
          </cell>
          <cell r="D73">
            <v>0</v>
          </cell>
          <cell r="E73">
            <v>2</v>
          </cell>
          <cell r="F73">
            <v>0.11904761904761904</v>
          </cell>
          <cell r="G73">
            <v>16.8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42</v>
          </cell>
          <cell r="M73">
            <v>5</v>
          </cell>
          <cell r="N73">
            <v>1</v>
          </cell>
          <cell r="O73">
            <v>4</v>
          </cell>
          <cell r="P73">
            <v>9.5238095238095233E-2</v>
          </cell>
          <cell r="Q73">
            <v>15.5</v>
          </cell>
          <cell r="R73">
            <v>12.135999999999999</v>
          </cell>
          <cell r="S73">
            <v>0.7829677419354838</v>
          </cell>
          <cell r="T73">
            <v>6045.8015267175579</v>
          </cell>
          <cell r="U73">
            <v>0</v>
          </cell>
          <cell r="V73">
            <v>0</v>
          </cell>
          <cell r="W73">
            <v>0</v>
          </cell>
          <cell r="X73">
            <v>2418.3206106870234</v>
          </cell>
          <cell r="Y73">
            <v>0</v>
          </cell>
          <cell r="Z73">
            <v>0</v>
          </cell>
          <cell r="AA73">
            <v>0</v>
          </cell>
          <cell r="AB73">
            <v>304.59763417050289</v>
          </cell>
          <cell r="AC73">
            <v>0</v>
          </cell>
          <cell r="AD73">
            <v>0</v>
          </cell>
          <cell r="AE73">
            <v>0</v>
          </cell>
          <cell r="AF73">
            <v>2</v>
          </cell>
          <cell r="AG73">
            <v>0</v>
          </cell>
          <cell r="AH73">
            <v>6055.7815267175574</v>
          </cell>
          <cell r="AI73">
            <v>0</v>
          </cell>
          <cell r="AJ73">
            <v>0</v>
          </cell>
          <cell r="AK73">
            <v>42.824427480916029</v>
          </cell>
          <cell r="AL73">
            <v>0</v>
          </cell>
          <cell r="AM73">
            <v>0</v>
          </cell>
          <cell r="AN73">
            <v>0</v>
          </cell>
          <cell r="AO73">
            <v>5</v>
          </cell>
          <cell r="AP73">
            <v>1</v>
          </cell>
          <cell r="AQ73">
            <v>1</v>
          </cell>
          <cell r="AR73">
            <v>0.2</v>
          </cell>
          <cell r="AS73">
            <v>1</v>
          </cell>
          <cell r="AT73">
            <v>0</v>
          </cell>
          <cell r="AU73">
            <v>1</v>
          </cell>
          <cell r="AV73">
            <v>0</v>
          </cell>
          <cell r="AW73">
            <v>1</v>
          </cell>
          <cell r="AX73">
            <v>0</v>
          </cell>
          <cell r="AY73">
            <v>81.60442748091603</v>
          </cell>
          <cell r="AZ73">
            <v>3</v>
          </cell>
          <cell r="BA73">
            <v>3</v>
          </cell>
          <cell r="BB73">
            <v>3.6762711198501802E-2</v>
          </cell>
          <cell r="BC73">
            <v>0.65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23</v>
          </cell>
          <cell r="BI73">
            <v>2</v>
          </cell>
          <cell r="BJ73">
            <v>2</v>
          </cell>
          <cell r="BK73">
            <v>8.6956521739130432E-2</v>
          </cell>
          <cell r="BL73">
            <v>0.8</v>
          </cell>
          <cell r="BM73">
            <v>225</v>
          </cell>
          <cell r="BN73">
            <v>211</v>
          </cell>
          <cell r="BO73">
            <v>0.93777777777777782</v>
          </cell>
          <cell r="BP73">
            <v>1.1722222222222223</v>
          </cell>
          <cell r="BQ73">
            <v>0.21713058208830144</v>
          </cell>
          <cell r="BS73">
            <v>5</v>
          </cell>
          <cell r="BT73">
            <v>4</v>
          </cell>
          <cell r="BU73">
            <v>0.8</v>
          </cell>
          <cell r="BV73">
            <v>5</v>
          </cell>
          <cell r="BW73">
            <v>0.8</v>
          </cell>
          <cell r="BX73">
            <v>1</v>
          </cell>
          <cell r="BY73">
            <v>0.2</v>
          </cell>
          <cell r="BZ73">
            <v>5</v>
          </cell>
          <cell r="CA73">
            <v>0.2</v>
          </cell>
          <cell r="CC73" t="str">
            <v/>
          </cell>
          <cell r="CD73" t="str">
            <v/>
          </cell>
          <cell r="CF73" t="str">
            <v/>
          </cell>
          <cell r="CG73" t="str">
            <v/>
          </cell>
          <cell r="CH73" t="str">
            <v/>
          </cell>
          <cell r="CI73" t="str">
            <v/>
          </cell>
          <cell r="CJ73" t="str">
            <v/>
          </cell>
          <cell r="CK73">
            <v>0</v>
          </cell>
          <cell r="CM73">
            <v>0</v>
          </cell>
          <cell r="CO73">
            <v>0</v>
          </cell>
        </row>
        <row r="74">
          <cell r="A74" t="str">
            <v>LOPEZ DIAZ ANGEL ENRIQUE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15.5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0.65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0.8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C74" t="str">
            <v/>
          </cell>
          <cell r="CD74" t="str">
            <v/>
          </cell>
          <cell r="CF74" t="str">
            <v/>
          </cell>
          <cell r="CG74" t="str">
            <v/>
          </cell>
          <cell r="CH74" t="str">
            <v/>
          </cell>
          <cell r="CI74" t="str">
            <v/>
          </cell>
          <cell r="CJ74" t="str">
            <v/>
          </cell>
          <cell r="CK74">
            <v>0</v>
          </cell>
          <cell r="CM74">
            <v>0</v>
          </cell>
          <cell r="CO74">
            <v>0</v>
          </cell>
        </row>
        <row r="75">
          <cell r="A75" t="str">
            <v>VINUEZA VELASCO ANGY DAYANA</v>
          </cell>
          <cell r="B75">
            <v>16.8</v>
          </cell>
          <cell r="C75">
            <v>21</v>
          </cell>
          <cell r="D75">
            <v>0</v>
          </cell>
          <cell r="E75">
            <v>21</v>
          </cell>
          <cell r="F75">
            <v>1.25</v>
          </cell>
          <cell r="G75">
            <v>16.8</v>
          </cell>
          <cell r="H75">
            <v>15</v>
          </cell>
          <cell r="I75">
            <v>0</v>
          </cell>
          <cell r="J75">
            <v>15</v>
          </cell>
          <cell r="K75">
            <v>0.89285714285714279</v>
          </cell>
          <cell r="L75">
            <v>42</v>
          </cell>
          <cell r="M75">
            <v>52</v>
          </cell>
          <cell r="N75">
            <v>0</v>
          </cell>
          <cell r="O75">
            <v>52</v>
          </cell>
          <cell r="P75">
            <v>1.2380952380952381</v>
          </cell>
          <cell r="Q75">
            <v>15.5</v>
          </cell>
          <cell r="R75">
            <v>16.624230769230767</v>
          </cell>
          <cell r="S75">
            <v>1.0725310173697269</v>
          </cell>
          <cell r="T75">
            <v>6045.8015267175579</v>
          </cell>
          <cell r="U75">
            <v>7462.5</v>
          </cell>
          <cell r="V75">
            <v>7462.5</v>
          </cell>
          <cell r="W75">
            <v>1.2343276515151513</v>
          </cell>
          <cell r="X75">
            <v>2418.3206106870234</v>
          </cell>
          <cell r="Y75">
            <v>7462.5</v>
          </cell>
          <cell r="Z75">
            <v>7462.5</v>
          </cell>
          <cell r="AA75">
            <v>3.085819128787878</v>
          </cell>
          <cell r="AB75">
            <v>304.59763417050289</v>
          </cell>
          <cell r="AC75">
            <v>0</v>
          </cell>
          <cell r="AD75">
            <v>0</v>
          </cell>
          <cell r="AE75">
            <v>0</v>
          </cell>
          <cell r="AF75">
            <v>2</v>
          </cell>
          <cell r="AG75">
            <v>0</v>
          </cell>
          <cell r="AH75">
            <v>6055.7815267175574</v>
          </cell>
          <cell r="AI75">
            <v>7462.5</v>
          </cell>
          <cell r="AJ75">
            <v>1.2322934648609976</v>
          </cell>
          <cell r="AK75">
            <v>42.824427480916029</v>
          </cell>
          <cell r="AL75">
            <v>133.57</v>
          </cell>
          <cell r="AM75">
            <v>133.57</v>
          </cell>
          <cell r="AN75">
            <v>3.1190142602495543</v>
          </cell>
          <cell r="AO75">
            <v>5</v>
          </cell>
          <cell r="AP75">
            <v>5</v>
          </cell>
          <cell r="AQ75">
            <v>5</v>
          </cell>
          <cell r="AR75">
            <v>1</v>
          </cell>
          <cell r="AS75">
            <v>1</v>
          </cell>
          <cell r="AT75">
            <v>0</v>
          </cell>
          <cell r="AU75">
            <v>1</v>
          </cell>
          <cell r="AV75">
            <v>0</v>
          </cell>
          <cell r="AW75">
            <v>1</v>
          </cell>
          <cell r="AX75">
            <v>0</v>
          </cell>
          <cell r="AY75">
            <v>81.60442748091603</v>
          </cell>
          <cell r="AZ75">
            <v>148.57</v>
          </cell>
          <cell r="BA75">
            <v>148.57</v>
          </cell>
          <cell r="BB75">
            <v>1.8206120009204709</v>
          </cell>
          <cell r="BC75">
            <v>0.65</v>
          </cell>
          <cell r="BD75">
            <v>12</v>
          </cell>
          <cell r="BE75">
            <v>12</v>
          </cell>
          <cell r="BF75">
            <v>1</v>
          </cell>
          <cell r="BG75">
            <v>1.5384615384615383</v>
          </cell>
          <cell r="BH75">
            <v>23</v>
          </cell>
          <cell r="BI75">
            <v>23</v>
          </cell>
          <cell r="BJ75">
            <v>23</v>
          </cell>
          <cell r="BK75">
            <v>1</v>
          </cell>
          <cell r="BL75">
            <v>0.8</v>
          </cell>
          <cell r="BM75">
            <v>225</v>
          </cell>
          <cell r="BN75">
            <v>211</v>
          </cell>
          <cell r="BO75">
            <v>0.93777777777777782</v>
          </cell>
          <cell r="BP75">
            <v>1.1722222222222223</v>
          </cell>
          <cell r="BQ75">
            <v>1.2234597704802832</v>
          </cell>
          <cell r="BS75">
            <v>52</v>
          </cell>
          <cell r="BT75">
            <v>12</v>
          </cell>
          <cell r="BU75">
            <v>0.23076923076923078</v>
          </cell>
          <cell r="BV75">
            <v>5</v>
          </cell>
          <cell r="BW75">
            <v>2.4</v>
          </cell>
          <cell r="BX75">
            <v>10</v>
          </cell>
          <cell r="BY75">
            <v>0.19230769230769232</v>
          </cell>
          <cell r="BZ75">
            <v>5</v>
          </cell>
          <cell r="CA75">
            <v>2</v>
          </cell>
          <cell r="CC75" t="str">
            <v/>
          </cell>
          <cell r="CD75">
            <v>1</v>
          </cell>
          <cell r="CF75">
            <v>0</v>
          </cell>
          <cell r="CG75">
            <v>0</v>
          </cell>
          <cell r="CH75">
            <v>1</v>
          </cell>
          <cell r="CI75">
            <v>4</v>
          </cell>
          <cell r="CJ75">
            <v>1</v>
          </cell>
          <cell r="CK75">
            <v>7</v>
          </cell>
          <cell r="CM75">
            <v>305.86494262007079</v>
          </cell>
          <cell r="CO75">
            <v>-10.5</v>
          </cell>
        </row>
        <row r="76">
          <cell r="A76" t="str">
            <v>ORELLANA CARRERA MICHAEL ALEXANDER</v>
          </cell>
          <cell r="B76">
            <v>16.8</v>
          </cell>
          <cell r="C76">
            <v>10</v>
          </cell>
          <cell r="D76">
            <v>0</v>
          </cell>
          <cell r="E76">
            <v>10</v>
          </cell>
          <cell r="F76">
            <v>0.59523809523809523</v>
          </cell>
          <cell r="G76">
            <v>16.8</v>
          </cell>
          <cell r="H76">
            <v>8</v>
          </cell>
          <cell r="I76">
            <v>0</v>
          </cell>
          <cell r="J76">
            <v>8</v>
          </cell>
          <cell r="K76">
            <v>0.47619047619047616</v>
          </cell>
          <cell r="L76">
            <v>42</v>
          </cell>
          <cell r="M76">
            <v>43</v>
          </cell>
          <cell r="N76">
            <v>0</v>
          </cell>
          <cell r="O76">
            <v>43</v>
          </cell>
          <cell r="P76">
            <v>1.0238095238095237</v>
          </cell>
          <cell r="Q76">
            <v>15.5</v>
          </cell>
          <cell r="R76">
            <v>16.026744186046507</v>
          </cell>
          <cell r="S76">
            <v>1.0339834958739682</v>
          </cell>
          <cell r="T76">
            <v>6045.8015267175579</v>
          </cell>
          <cell r="U76">
            <v>4379.4642800000001</v>
          </cell>
          <cell r="V76">
            <v>4379.4642800000001</v>
          </cell>
          <cell r="W76">
            <v>0.72438108671717172</v>
          </cell>
          <cell r="X76">
            <v>2418.3206106870234</v>
          </cell>
          <cell r="Y76">
            <v>4379.4642800000001</v>
          </cell>
          <cell r="Z76">
            <v>4379.4642800000001</v>
          </cell>
          <cell r="AA76">
            <v>1.8109527167929289</v>
          </cell>
          <cell r="AB76">
            <v>304.59763417050289</v>
          </cell>
          <cell r="AC76">
            <v>0</v>
          </cell>
          <cell r="AD76">
            <v>0</v>
          </cell>
          <cell r="AE76">
            <v>0</v>
          </cell>
          <cell r="AF76">
            <v>2</v>
          </cell>
          <cell r="AG76">
            <v>0</v>
          </cell>
          <cell r="AH76">
            <v>6055.7815267175574</v>
          </cell>
          <cell r="AI76">
            <v>4379.4642800000001</v>
          </cell>
          <cell r="AJ76">
            <v>0.72318729806849902</v>
          </cell>
          <cell r="AK76">
            <v>42.824427480916029</v>
          </cell>
          <cell r="AL76">
            <v>60</v>
          </cell>
          <cell r="AM76">
            <v>60</v>
          </cell>
          <cell r="AN76">
            <v>1.4010695187165776</v>
          </cell>
          <cell r="AO76">
            <v>5</v>
          </cell>
          <cell r="AP76">
            <v>1</v>
          </cell>
          <cell r="AQ76">
            <v>1</v>
          </cell>
          <cell r="AR76">
            <v>0.2</v>
          </cell>
          <cell r="AS76">
            <v>1</v>
          </cell>
          <cell r="AT76">
            <v>0</v>
          </cell>
          <cell r="AU76">
            <v>1</v>
          </cell>
          <cell r="AV76">
            <v>0</v>
          </cell>
          <cell r="AW76">
            <v>1</v>
          </cell>
          <cell r="AX76">
            <v>0</v>
          </cell>
          <cell r="AY76">
            <v>81.60442748091603</v>
          </cell>
          <cell r="AZ76">
            <v>63</v>
          </cell>
          <cell r="BA76">
            <v>63</v>
          </cell>
          <cell r="BB76">
            <v>0.77201693516853787</v>
          </cell>
          <cell r="BC76">
            <v>0.65</v>
          </cell>
          <cell r="BD76">
            <v>1</v>
          </cell>
          <cell r="BE76">
            <v>1</v>
          </cell>
          <cell r="BF76">
            <v>1</v>
          </cell>
          <cell r="BG76">
            <v>1.5384615384615383</v>
          </cell>
          <cell r="BH76">
            <v>23</v>
          </cell>
          <cell r="BI76">
            <v>11</v>
          </cell>
          <cell r="BJ76">
            <v>11</v>
          </cell>
          <cell r="BK76">
            <v>0.47826086956521741</v>
          </cell>
          <cell r="BL76">
            <v>0.8</v>
          </cell>
          <cell r="BM76">
            <v>225</v>
          </cell>
          <cell r="BN76">
            <v>211</v>
          </cell>
          <cell r="BO76">
            <v>0.93777777777777782</v>
          </cell>
          <cell r="BP76">
            <v>1.1722222222222223</v>
          </cell>
          <cell r="BQ76">
            <v>0.76226957861262379</v>
          </cell>
          <cell r="BS76">
            <v>43</v>
          </cell>
          <cell r="BT76">
            <v>6</v>
          </cell>
          <cell r="BU76">
            <v>0.13953488372093023</v>
          </cell>
          <cell r="BV76">
            <v>5</v>
          </cell>
          <cell r="BW76">
            <v>1.2</v>
          </cell>
          <cell r="BX76">
            <v>7</v>
          </cell>
          <cell r="BY76">
            <v>0.16279069767441862</v>
          </cell>
          <cell r="BZ76">
            <v>5</v>
          </cell>
          <cell r="CA76">
            <v>1.4</v>
          </cell>
          <cell r="CC76" t="str">
            <v/>
          </cell>
          <cell r="CD76" t="str">
            <v/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2</v>
          </cell>
          <cell r="CK76">
            <v>2</v>
          </cell>
          <cell r="CM76">
            <v>0</v>
          </cell>
          <cell r="CO76">
            <v>-2</v>
          </cell>
        </row>
        <row r="77">
          <cell r="A77" t="str">
            <v>MEDINA LAPO DAYANNA CAROLINA</v>
          </cell>
          <cell r="B77">
            <v>16.8</v>
          </cell>
          <cell r="C77">
            <v>23</v>
          </cell>
          <cell r="D77">
            <v>0</v>
          </cell>
          <cell r="E77">
            <v>23</v>
          </cell>
          <cell r="F77">
            <v>1.3690476190476191</v>
          </cell>
          <cell r="G77">
            <v>16.8</v>
          </cell>
          <cell r="H77">
            <v>15</v>
          </cell>
          <cell r="I77">
            <v>0</v>
          </cell>
          <cell r="J77">
            <v>15</v>
          </cell>
          <cell r="K77">
            <v>0.89285714285714279</v>
          </cell>
          <cell r="L77">
            <v>42</v>
          </cell>
          <cell r="M77">
            <v>49</v>
          </cell>
          <cell r="N77">
            <v>0</v>
          </cell>
          <cell r="O77">
            <v>49</v>
          </cell>
          <cell r="P77">
            <v>1.1666666666666667</v>
          </cell>
          <cell r="Q77">
            <v>15.5</v>
          </cell>
          <cell r="R77">
            <v>16.075510204081631</v>
          </cell>
          <cell r="S77">
            <v>1.0371296905859118</v>
          </cell>
          <cell r="T77">
            <v>6045.8015267175579</v>
          </cell>
          <cell r="U77">
            <v>8634.82143</v>
          </cell>
          <cell r="V77">
            <v>8634.82143</v>
          </cell>
          <cell r="W77">
            <v>1.4282343526893937</v>
          </cell>
          <cell r="X77">
            <v>2418.3206106870234</v>
          </cell>
          <cell r="Y77">
            <v>8634.82143</v>
          </cell>
          <cell r="Z77">
            <v>8634.82143</v>
          </cell>
          <cell r="AA77">
            <v>3.5705858817234839</v>
          </cell>
          <cell r="AB77">
            <v>304.59763417050289</v>
          </cell>
          <cell r="AC77">
            <v>0</v>
          </cell>
          <cell r="AD77">
            <v>0</v>
          </cell>
          <cell r="AE77">
            <v>0</v>
          </cell>
          <cell r="AF77">
            <v>2</v>
          </cell>
          <cell r="AG77">
            <v>0</v>
          </cell>
          <cell r="AH77">
            <v>6055.7815267175574</v>
          </cell>
          <cell r="AI77">
            <v>8634.82143</v>
          </cell>
          <cell r="AJ77">
            <v>1.4258806054848501</v>
          </cell>
          <cell r="AK77">
            <v>42.824427480916029</v>
          </cell>
          <cell r="AL77">
            <v>59.79</v>
          </cell>
          <cell r="AM77">
            <v>59.790000000000006</v>
          </cell>
          <cell r="AN77">
            <v>1.3961657754010697</v>
          </cell>
          <cell r="AO77">
            <v>5</v>
          </cell>
          <cell r="AP77">
            <v>1</v>
          </cell>
          <cell r="AQ77">
            <v>1</v>
          </cell>
          <cell r="AR77">
            <v>0.2</v>
          </cell>
          <cell r="AS77">
            <v>1</v>
          </cell>
          <cell r="AT77">
            <v>0</v>
          </cell>
          <cell r="AU77">
            <v>1</v>
          </cell>
          <cell r="AV77">
            <v>0</v>
          </cell>
          <cell r="AW77">
            <v>1</v>
          </cell>
          <cell r="AX77">
            <v>0</v>
          </cell>
          <cell r="AY77">
            <v>81.60442748091603</v>
          </cell>
          <cell r="AZ77">
            <v>62.79</v>
          </cell>
          <cell r="BA77">
            <v>62.790000000000006</v>
          </cell>
          <cell r="BB77">
            <v>0.76944354538464277</v>
          </cell>
          <cell r="BC77">
            <v>0.65</v>
          </cell>
          <cell r="BD77">
            <v>7</v>
          </cell>
          <cell r="BE77">
            <v>7</v>
          </cell>
          <cell r="BF77">
            <v>1</v>
          </cell>
          <cell r="BG77">
            <v>1.5384615384615383</v>
          </cell>
          <cell r="BH77">
            <v>23</v>
          </cell>
          <cell r="BI77">
            <v>23</v>
          </cell>
          <cell r="BJ77">
            <v>23</v>
          </cell>
          <cell r="BK77">
            <v>1</v>
          </cell>
          <cell r="BL77">
            <v>0.8</v>
          </cell>
          <cell r="BM77">
            <v>225</v>
          </cell>
          <cell r="BN77">
            <v>211</v>
          </cell>
          <cell r="BO77">
            <v>0.93777777777777782</v>
          </cell>
          <cell r="BP77">
            <v>1.1722222222222223</v>
          </cell>
          <cell r="BQ77">
            <v>0.97199398018956251</v>
          </cell>
          <cell r="BS77">
            <v>49</v>
          </cell>
          <cell r="BT77">
            <v>11</v>
          </cell>
          <cell r="BU77">
            <v>0.22448979591836735</v>
          </cell>
          <cell r="BV77">
            <v>5</v>
          </cell>
          <cell r="BW77">
            <v>2.2000000000000002</v>
          </cell>
          <cell r="BX77">
            <v>9</v>
          </cell>
          <cell r="BY77">
            <v>0.18367346938775511</v>
          </cell>
          <cell r="BZ77">
            <v>5</v>
          </cell>
          <cell r="CA77">
            <v>1.8</v>
          </cell>
          <cell r="CC77" t="str">
            <v/>
          </cell>
          <cell r="CD77" t="str">
            <v/>
          </cell>
          <cell r="CF77" t="str">
            <v/>
          </cell>
          <cell r="CG77" t="str">
            <v/>
          </cell>
          <cell r="CH77" t="str">
            <v/>
          </cell>
          <cell r="CI77" t="str">
            <v/>
          </cell>
          <cell r="CJ77" t="str">
            <v/>
          </cell>
          <cell r="CK77">
            <v>0</v>
          </cell>
          <cell r="CM77">
            <v>242.99849504739063</v>
          </cell>
          <cell r="CO77">
            <v>0</v>
          </cell>
        </row>
        <row r="78">
          <cell r="A78" t="str">
            <v>LOZADA REYES BERTHA MARIBEL</v>
          </cell>
          <cell r="B78">
            <v>16.8</v>
          </cell>
          <cell r="C78">
            <v>23</v>
          </cell>
          <cell r="D78">
            <v>0</v>
          </cell>
          <cell r="E78">
            <v>23</v>
          </cell>
          <cell r="F78">
            <v>1.3690476190476191</v>
          </cell>
          <cell r="G78">
            <v>16.8</v>
          </cell>
          <cell r="H78">
            <v>10</v>
          </cell>
          <cell r="I78">
            <v>0</v>
          </cell>
          <cell r="J78">
            <v>10</v>
          </cell>
          <cell r="K78">
            <v>0.59523809523809523</v>
          </cell>
          <cell r="L78">
            <v>42</v>
          </cell>
          <cell r="M78">
            <v>64</v>
          </cell>
          <cell r="N78">
            <v>0</v>
          </cell>
          <cell r="O78">
            <v>64</v>
          </cell>
          <cell r="P78">
            <v>1.5238095238095237</v>
          </cell>
          <cell r="Q78">
            <v>15.5</v>
          </cell>
          <cell r="R78">
            <v>16.271562499999998</v>
          </cell>
          <cell r="S78">
            <v>1.0497782258064514</v>
          </cell>
          <cell r="T78">
            <v>6045.8015267175579</v>
          </cell>
          <cell r="U78">
            <v>8428.5714399999997</v>
          </cell>
          <cell r="V78">
            <v>8428.5714399999997</v>
          </cell>
          <cell r="W78">
            <v>1.3941197710101008</v>
          </cell>
          <cell r="X78">
            <v>2418.3206106870234</v>
          </cell>
          <cell r="Y78">
            <v>8428.5714399999997</v>
          </cell>
          <cell r="Z78">
            <v>8428.5714399999997</v>
          </cell>
          <cell r="AA78">
            <v>3.4852994275252516</v>
          </cell>
          <cell r="AB78">
            <v>304.59763417050289</v>
          </cell>
          <cell r="AC78">
            <v>0</v>
          </cell>
          <cell r="AD78">
            <v>0</v>
          </cell>
          <cell r="AE78">
            <v>0</v>
          </cell>
          <cell r="AF78">
            <v>2</v>
          </cell>
          <cell r="AG78">
            <v>0</v>
          </cell>
          <cell r="AH78">
            <v>6055.7815267175574</v>
          </cell>
          <cell r="AI78">
            <v>8428.5714399999997</v>
          </cell>
          <cell r="AJ78">
            <v>1.3918222450420163</v>
          </cell>
          <cell r="AK78">
            <v>42.824427480916029</v>
          </cell>
          <cell r="AL78">
            <v>33.989999999999988</v>
          </cell>
          <cell r="AM78">
            <v>33.989999999999988</v>
          </cell>
          <cell r="AN78">
            <v>0.79370588235294093</v>
          </cell>
          <cell r="AO78">
            <v>5</v>
          </cell>
          <cell r="AP78">
            <v>2</v>
          </cell>
          <cell r="AQ78">
            <v>2</v>
          </cell>
          <cell r="AR78">
            <v>0.4</v>
          </cell>
          <cell r="AS78">
            <v>1</v>
          </cell>
          <cell r="AT78">
            <v>0</v>
          </cell>
          <cell r="AU78">
            <v>1</v>
          </cell>
          <cell r="AV78">
            <v>0</v>
          </cell>
          <cell r="AW78">
            <v>1</v>
          </cell>
          <cell r="AX78">
            <v>1</v>
          </cell>
          <cell r="AY78">
            <v>81.60442748091603</v>
          </cell>
          <cell r="AZ78">
            <v>43.429999999999986</v>
          </cell>
          <cell r="BA78">
            <v>43.429999999999986</v>
          </cell>
          <cell r="BB78">
            <v>0.53220151578364427</v>
          </cell>
          <cell r="BC78">
            <v>0.65</v>
          </cell>
          <cell r="BD78">
            <v>11</v>
          </cell>
          <cell r="BE78">
            <v>11</v>
          </cell>
          <cell r="BF78">
            <v>1</v>
          </cell>
          <cell r="BG78">
            <v>1.5384615384615383</v>
          </cell>
          <cell r="BH78">
            <v>23</v>
          </cell>
          <cell r="BI78">
            <v>22</v>
          </cell>
          <cell r="BJ78">
            <v>22</v>
          </cell>
          <cell r="BK78">
            <v>0.95652173913043481</v>
          </cell>
          <cell r="BL78">
            <v>0.8</v>
          </cell>
          <cell r="BM78">
            <v>225</v>
          </cell>
          <cell r="BN78">
            <v>211</v>
          </cell>
          <cell r="BO78">
            <v>0.93777777777777782</v>
          </cell>
          <cell r="BP78">
            <v>1.1722222222222223</v>
          </cell>
          <cell r="BQ78">
            <v>0.92009109712062631</v>
          </cell>
          <cell r="BS78">
            <v>64</v>
          </cell>
          <cell r="BT78">
            <v>10</v>
          </cell>
          <cell r="BU78">
            <v>0.15625</v>
          </cell>
          <cell r="BV78">
            <v>5</v>
          </cell>
          <cell r="BW78">
            <v>2</v>
          </cell>
          <cell r="BX78">
            <v>5</v>
          </cell>
          <cell r="BY78">
            <v>7.8125E-2</v>
          </cell>
          <cell r="BZ78">
            <v>5</v>
          </cell>
          <cell r="CA78">
            <v>1</v>
          </cell>
          <cell r="CC78" t="str">
            <v/>
          </cell>
          <cell r="CD78" t="str">
            <v/>
          </cell>
          <cell r="CF78" t="str">
            <v/>
          </cell>
          <cell r="CG78" t="str">
            <v/>
          </cell>
          <cell r="CH78" t="str">
            <v/>
          </cell>
          <cell r="CI78" t="str">
            <v/>
          </cell>
          <cell r="CJ78" t="str">
            <v/>
          </cell>
          <cell r="CK78">
            <v>0</v>
          </cell>
          <cell r="CM78">
            <v>230.02277428015657</v>
          </cell>
          <cell r="CO78">
            <v>0</v>
          </cell>
        </row>
        <row r="79">
          <cell r="A79" t="str">
            <v>ORTEGA  NATALIE MÉNDEZ</v>
          </cell>
          <cell r="B79">
            <v>16.8</v>
          </cell>
          <cell r="C79">
            <v>13</v>
          </cell>
          <cell r="D79">
            <v>0</v>
          </cell>
          <cell r="E79">
            <v>13</v>
          </cell>
          <cell r="F79">
            <v>0.77380952380952372</v>
          </cell>
          <cell r="G79">
            <v>16.8</v>
          </cell>
          <cell r="H79">
            <v>17</v>
          </cell>
          <cell r="I79">
            <v>0</v>
          </cell>
          <cell r="J79">
            <v>17</v>
          </cell>
          <cell r="K79">
            <v>1.0119047619047619</v>
          </cell>
          <cell r="L79">
            <v>42</v>
          </cell>
          <cell r="M79">
            <v>49</v>
          </cell>
          <cell r="N79">
            <v>0</v>
          </cell>
          <cell r="O79">
            <v>49</v>
          </cell>
          <cell r="P79">
            <v>1.1666666666666667</v>
          </cell>
          <cell r="Q79">
            <v>15.5</v>
          </cell>
          <cell r="R79">
            <v>14.4138775510204</v>
          </cell>
          <cell r="S79">
            <v>0.92992758393679997</v>
          </cell>
          <cell r="T79">
            <v>6045.8015267175579</v>
          </cell>
          <cell r="U79">
            <v>5296.4285899999995</v>
          </cell>
          <cell r="V79">
            <v>5296.4285899999995</v>
          </cell>
          <cell r="W79">
            <v>0.87605068849747458</v>
          </cell>
          <cell r="X79">
            <v>2418.3206106870234</v>
          </cell>
          <cell r="Y79">
            <v>5296.4285899999995</v>
          </cell>
          <cell r="Z79">
            <v>5296.4285899999995</v>
          </cell>
          <cell r="AA79">
            <v>2.1901267212436863</v>
          </cell>
          <cell r="AB79">
            <v>304.59763417050289</v>
          </cell>
          <cell r="AC79">
            <v>0</v>
          </cell>
          <cell r="AD79">
            <v>0</v>
          </cell>
          <cell r="AE79">
            <v>0</v>
          </cell>
          <cell r="AF79">
            <v>2</v>
          </cell>
          <cell r="AG79">
            <v>0</v>
          </cell>
          <cell r="AH79">
            <v>6055.7815267175574</v>
          </cell>
          <cell r="AI79">
            <v>5296.4285899999995</v>
          </cell>
          <cell r="AJ79">
            <v>0.87460694654069637</v>
          </cell>
          <cell r="AK79">
            <v>42.824427480916029</v>
          </cell>
          <cell r="AL79">
            <v>34.320000000000007</v>
          </cell>
          <cell r="AM79">
            <v>34.320000000000007</v>
          </cell>
          <cell r="AN79">
            <v>0.8014117647058826</v>
          </cell>
          <cell r="AO79">
            <v>5</v>
          </cell>
          <cell r="AP79">
            <v>1</v>
          </cell>
          <cell r="AQ79">
            <v>1</v>
          </cell>
          <cell r="AR79">
            <v>0.2</v>
          </cell>
          <cell r="AS79">
            <v>1</v>
          </cell>
          <cell r="AT79">
            <v>0</v>
          </cell>
          <cell r="AU79">
            <v>1</v>
          </cell>
          <cell r="AV79">
            <v>0</v>
          </cell>
          <cell r="AW79">
            <v>1</v>
          </cell>
          <cell r="AX79">
            <v>0</v>
          </cell>
          <cell r="AY79">
            <v>81.60442748091603</v>
          </cell>
          <cell r="AZ79">
            <v>37.320000000000007</v>
          </cell>
          <cell r="BA79">
            <v>37.320000000000007</v>
          </cell>
          <cell r="BB79">
            <v>0.45732812730936251</v>
          </cell>
          <cell r="BC79">
            <v>0.65</v>
          </cell>
          <cell r="BD79">
            <v>20</v>
          </cell>
          <cell r="BE79">
            <v>20</v>
          </cell>
          <cell r="BF79">
            <v>1</v>
          </cell>
          <cell r="BG79">
            <v>1.5384615384615383</v>
          </cell>
          <cell r="BH79">
            <v>23</v>
          </cell>
          <cell r="BI79">
            <v>26</v>
          </cell>
          <cell r="BJ79">
            <v>26</v>
          </cell>
          <cell r="BK79">
            <v>1.1304347826086956</v>
          </cell>
          <cell r="BL79">
            <v>0.8</v>
          </cell>
          <cell r="BM79">
            <v>225</v>
          </cell>
          <cell r="BN79">
            <v>211</v>
          </cell>
          <cell r="BO79">
            <v>0.93777777777777782</v>
          </cell>
          <cell r="BP79">
            <v>1.1722222222222223</v>
          </cell>
          <cell r="BQ79">
            <v>0.89328518582144989</v>
          </cell>
          <cell r="BS79">
            <v>49</v>
          </cell>
          <cell r="BT79">
            <v>10</v>
          </cell>
          <cell r="BU79">
            <v>0.20408163265306123</v>
          </cell>
          <cell r="BV79">
            <v>5</v>
          </cell>
          <cell r="BW79">
            <v>2</v>
          </cell>
          <cell r="BX79">
            <v>9</v>
          </cell>
          <cell r="BY79">
            <v>0.18367346938775511</v>
          </cell>
          <cell r="BZ79">
            <v>5</v>
          </cell>
          <cell r="CA79">
            <v>1.8</v>
          </cell>
          <cell r="CC79" t="str">
            <v/>
          </cell>
          <cell r="CD79" t="str">
            <v/>
          </cell>
          <cell r="CF79" t="str">
            <v/>
          </cell>
          <cell r="CG79" t="str">
            <v/>
          </cell>
          <cell r="CH79" t="str">
            <v/>
          </cell>
          <cell r="CI79" t="str">
            <v/>
          </cell>
          <cell r="CJ79" t="str">
            <v/>
          </cell>
          <cell r="CK79">
            <v>0</v>
          </cell>
          <cell r="CM79">
            <v>223.32129645536247</v>
          </cell>
          <cell r="CO79">
            <v>0</v>
          </cell>
        </row>
        <row r="80">
          <cell r="A80" t="str">
            <v>VILLAVICENCIO GALLARDO OSWALDO DAVID</v>
          </cell>
          <cell r="B80">
            <v>16.8</v>
          </cell>
          <cell r="C80">
            <v>26</v>
          </cell>
          <cell r="D80">
            <v>0</v>
          </cell>
          <cell r="E80">
            <v>26</v>
          </cell>
          <cell r="F80">
            <v>1.5476190476190474</v>
          </cell>
          <cell r="G80">
            <v>16.8</v>
          </cell>
          <cell r="H80">
            <v>5</v>
          </cell>
          <cell r="I80">
            <v>0</v>
          </cell>
          <cell r="J80">
            <v>5</v>
          </cell>
          <cell r="K80">
            <v>0.29761904761904762</v>
          </cell>
          <cell r="L80">
            <v>42</v>
          </cell>
          <cell r="M80">
            <v>40</v>
          </cell>
          <cell r="N80">
            <v>0</v>
          </cell>
          <cell r="O80">
            <v>40</v>
          </cell>
          <cell r="P80">
            <v>0.95238095238095233</v>
          </cell>
          <cell r="Q80">
            <v>15.5</v>
          </cell>
          <cell r="R80">
            <v>15.408499999999995</v>
          </cell>
          <cell r="S80">
            <v>0.99409677419354803</v>
          </cell>
          <cell r="T80">
            <v>6045.8015267175579</v>
          </cell>
          <cell r="U80">
            <v>6066.0714399999997</v>
          </cell>
          <cell r="V80">
            <v>6066.0714399999988</v>
          </cell>
          <cell r="W80">
            <v>1.0033527255555552</v>
          </cell>
          <cell r="X80">
            <v>2418.3206106870234</v>
          </cell>
          <cell r="Y80">
            <v>6066.0714399999997</v>
          </cell>
          <cell r="Z80">
            <v>6066.0714399999988</v>
          </cell>
          <cell r="AA80">
            <v>2.5083818138888878</v>
          </cell>
          <cell r="AB80">
            <v>304.59763417050289</v>
          </cell>
          <cell r="AC80">
            <v>0</v>
          </cell>
          <cell r="AD80">
            <v>0</v>
          </cell>
          <cell r="AE80">
            <v>0</v>
          </cell>
          <cell r="AF80">
            <v>2</v>
          </cell>
          <cell r="AG80">
            <v>0</v>
          </cell>
          <cell r="AH80">
            <v>6055.7815267175574</v>
          </cell>
          <cell r="AI80">
            <v>6066.0714399999988</v>
          </cell>
          <cell r="AJ80">
            <v>1.0016991883272279</v>
          </cell>
          <cell r="AK80">
            <v>42.824427480916029</v>
          </cell>
          <cell r="AL80">
            <v>98.77</v>
          </cell>
          <cell r="AM80">
            <v>98.77</v>
          </cell>
          <cell r="AN80">
            <v>2.3063939393939394</v>
          </cell>
          <cell r="AO80">
            <v>5</v>
          </cell>
          <cell r="AP80">
            <v>0</v>
          </cell>
          <cell r="AQ80">
            <v>0</v>
          </cell>
          <cell r="AR80">
            <v>0</v>
          </cell>
          <cell r="AS80">
            <v>1</v>
          </cell>
          <cell r="AT80">
            <v>0</v>
          </cell>
          <cell r="AU80">
            <v>1</v>
          </cell>
          <cell r="AV80">
            <v>0</v>
          </cell>
          <cell r="AW80">
            <v>1</v>
          </cell>
          <cell r="AX80">
            <v>0</v>
          </cell>
          <cell r="AY80">
            <v>81.60442748091603</v>
          </cell>
          <cell r="AZ80">
            <v>98.77</v>
          </cell>
          <cell r="BA80">
            <v>98.77</v>
          </cell>
          <cell r="BB80">
            <v>1.210350995025341</v>
          </cell>
          <cell r="BC80">
            <v>0.65</v>
          </cell>
          <cell r="BD80">
            <v>21</v>
          </cell>
          <cell r="BE80">
            <v>21</v>
          </cell>
          <cell r="BF80">
            <v>1</v>
          </cell>
          <cell r="BG80">
            <v>1.5384615384615383</v>
          </cell>
          <cell r="BH80">
            <v>23</v>
          </cell>
          <cell r="BI80">
            <v>20</v>
          </cell>
          <cell r="BJ80">
            <v>20</v>
          </cell>
          <cell r="BK80">
            <v>0.86956521739130432</v>
          </cell>
          <cell r="BL80">
            <v>0.8</v>
          </cell>
          <cell r="BM80">
            <v>225</v>
          </cell>
          <cell r="BN80">
            <v>211</v>
          </cell>
          <cell r="BO80">
            <v>0.93777777777777782</v>
          </cell>
          <cell r="BP80">
            <v>1.1722222222222223</v>
          </cell>
          <cell r="BQ80">
            <v>0.91136619915848527</v>
          </cell>
          <cell r="BS80">
            <v>40</v>
          </cell>
          <cell r="BT80">
            <v>8</v>
          </cell>
          <cell r="BU80">
            <v>0.2</v>
          </cell>
          <cell r="BV80">
            <v>5</v>
          </cell>
          <cell r="BW80">
            <v>1.6</v>
          </cell>
          <cell r="BX80">
            <v>5</v>
          </cell>
          <cell r="BY80">
            <v>0.125</v>
          </cell>
          <cell r="BZ80">
            <v>5</v>
          </cell>
          <cell r="CA80">
            <v>1</v>
          </cell>
          <cell r="CC80" t="str">
            <v/>
          </cell>
          <cell r="CD80">
            <v>2</v>
          </cell>
          <cell r="CF80" t="str">
            <v/>
          </cell>
          <cell r="CG80" t="str">
            <v/>
          </cell>
          <cell r="CH80" t="str">
            <v/>
          </cell>
          <cell r="CI80" t="str">
            <v/>
          </cell>
          <cell r="CJ80" t="str">
            <v/>
          </cell>
          <cell r="CK80">
            <v>2</v>
          </cell>
          <cell r="CM80">
            <v>227.84154978962133</v>
          </cell>
          <cell r="CO80">
            <v>-2</v>
          </cell>
        </row>
        <row r="81">
          <cell r="A81" t="str">
            <v>YASELGA TORRES GISSEL ESTEFANIA</v>
          </cell>
          <cell r="B81">
            <v>16.8</v>
          </cell>
          <cell r="C81">
            <v>14</v>
          </cell>
          <cell r="D81">
            <v>0</v>
          </cell>
          <cell r="E81">
            <v>14</v>
          </cell>
          <cell r="F81">
            <v>0.83333333333333326</v>
          </cell>
          <cell r="G81">
            <v>16.8</v>
          </cell>
          <cell r="H81">
            <v>8</v>
          </cell>
          <cell r="I81">
            <v>0</v>
          </cell>
          <cell r="J81">
            <v>8</v>
          </cell>
          <cell r="K81">
            <v>0.47619047619047616</v>
          </cell>
          <cell r="L81">
            <v>42</v>
          </cell>
          <cell r="M81">
            <v>43</v>
          </cell>
          <cell r="N81">
            <v>0</v>
          </cell>
          <cell r="O81">
            <v>43</v>
          </cell>
          <cell r="P81">
            <v>1.0238095238095237</v>
          </cell>
          <cell r="Q81">
            <v>15.5</v>
          </cell>
          <cell r="R81">
            <v>16.878372093023252</v>
          </cell>
          <cell r="S81">
            <v>1.0889272318079517</v>
          </cell>
          <cell r="T81">
            <v>6045.8015267175579</v>
          </cell>
          <cell r="U81">
            <v>5756.2499899999993</v>
          </cell>
          <cell r="V81">
            <v>5756.2499899999993</v>
          </cell>
          <cell r="W81">
            <v>0.95210700592171693</v>
          </cell>
          <cell r="X81">
            <v>2418.3206106870234</v>
          </cell>
          <cell r="Y81">
            <v>5756.2499900000003</v>
          </cell>
          <cell r="Z81">
            <v>5756.2499900000003</v>
          </cell>
          <cell r="AA81">
            <v>2.3802675148042924</v>
          </cell>
          <cell r="AB81">
            <v>304.59763417050289</v>
          </cell>
          <cell r="AC81">
            <v>0</v>
          </cell>
          <cell r="AD81">
            <v>0</v>
          </cell>
          <cell r="AE81">
            <v>0</v>
          </cell>
          <cell r="AF81">
            <v>2</v>
          </cell>
          <cell r="AG81">
            <v>1</v>
          </cell>
          <cell r="AH81">
            <v>6055.7815267175574</v>
          </cell>
          <cell r="AI81">
            <v>5761.2399899999991</v>
          </cell>
          <cell r="AJ81">
            <v>0.95136192819736509</v>
          </cell>
          <cell r="AK81">
            <v>42.824427480916029</v>
          </cell>
          <cell r="AL81">
            <v>54.819999999999979</v>
          </cell>
          <cell r="AM81">
            <v>54.819999999999979</v>
          </cell>
          <cell r="AN81">
            <v>1.2801105169340459</v>
          </cell>
          <cell r="AO81">
            <v>5</v>
          </cell>
          <cell r="AP81">
            <v>2</v>
          </cell>
          <cell r="AQ81">
            <v>2</v>
          </cell>
          <cell r="AR81">
            <v>0.4</v>
          </cell>
          <cell r="AS81">
            <v>1</v>
          </cell>
          <cell r="AT81">
            <v>0</v>
          </cell>
          <cell r="AU81">
            <v>1</v>
          </cell>
          <cell r="AV81">
            <v>0</v>
          </cell>
          <cell r="AW81">
            <v>1</v>
          </cell>
          <cell r="AX81">
            <v>0</v>
          </cell>
          <cell r="AY81">
            <v>81.60442748091603</v>
          </cell>
          <cell r="AZ81">
            <v>60.819999999999979</v>
          </cell>
          <cell r="BA81">
            <v>60.819999999999979</v>
          </cell>
          <cell r="BB81">
            <v>0.74530269836429297</v>
          </cell>
          <cell r="BC81">
            <v>0.65</v>
          </cell>
          <cell r="BD81">
            <v>17</v>
          </cell>
          <cell r="BE81">
            <v>17</v>
          </cell>
          <cell r="BF81">
            <v>1</v>
          </cell>
          <cell r="BG81">
            <v>1.5384615384615383</v>
          </cell>
          <cell r="BH81">
            <v>23</v>
          </cell>
          <cell r="BI81">
            <v>26</v>
          </cell>
          <cell r="BJ81">
            <v>26</v>
          </cell>
          <cell r="BK81">
            <v>1.1304347826086956</v>
          </cell>
          <cell r="BL81">
            <v>0.8</v>
          </cell>
          <cell r="BM81">
            <v>225</v>
          </cell>
          <cell r="BN81">
            <v>211</v>
          </cell>
          <cell r="BO81">
            <v>0.93777777777777782</v>
          </cell>
          <cell r="BP81">
            <v>1.1722222222222223</v>
          </cell>
          <cell r="BQ81">
            <v>0.89378913563584261</v>
          </cell>
          <cell r="BS81">
            <v>43</v>
          </cell>
          <cell r="BT81">
            <v>5</v>
          </cell>
          <cell r="BU81">
            <v>0.11627906976744186</v>
          </cell>
          <cell r="BV81">
            <v>5</v>
          </cell>
          <cell r="BW81">
            <v>1</v>
          </cell>
          <cell r="BX81">
            <v>3</v>
          </cell>
          <cell r="BY81">
            <v>6.9767441860465115E-2</v>
          </cell>
          <cell r="BZ81">
            <v>5</v>
          </cell>
          <cell r="CA81">
            <v>0.6</v>
          </cell>
          <cell r="CC81" t="str">
            <v/>
          </cell>
          <cell r="CD81">
            <v>1</v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>
            <v>1</v>
          </cell>
          <cell r="CM81">
            <v>223.44728390896066</v>
          </cell>
          <cell r="CO81">
            <v>-1</v>
          </cell>
        </row>
        <row r="82">
          <cell r="A82" t="str">
            <v>ORTIZ BYRON ANDRES</v>
          </cell>
          <cell r="B82">
            <v>0</v>
          </cell>
          <cell r="C82">
            <v>1</v>
          </cell>
          <cell r="D82">
            <v>0</v>
          </cell>
          <cell r="E82">
            <v>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2</v>
          </cell>
          <cell r="N82">
            <v>0</v>
          </cell>
          <cell r="O82">
            <v>2</v>
          </cell>
          <cell r="P82">
            <v>0</v>
          </cell>
          <cell r="Q82">
            <v>15.5</v>
          </cell>
          <cell r="R82">
            <v>13.305</v>
          </cell>
          <cell r="S82">
            <v>0.85838709677419356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0.65</v>
          </cell>
          <cell r="BD82">
            <v>8</v>
          </cell>
          <cell r="BE82">
            <v>8</v>
          </cell>
          <cell r="BF82">
            <v>1</v>
          </cell>
          <cell r="BG82">
            <v>1.5384615384615383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0.8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0.16083870967741937</v>
          </cell>
          <cell r="BS82">
            <v>2</v>
          </cell>
          <cell r="BT82">
            <v>1</v>
          </cell>
          <cell r="BU82">
            <v>0.5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C82" t="str">
            <v/>
          </cell>
          <cell r="CD82" t="str">
            <v/>
          </cell>
          <cell r="CF82" t="str">
            <v/>
          </cell>
          <cell r="CG82" t="str">
            <v/>
          </cell>
          <cell r="CH82" t="str">
            <v/>
          </cell>
          <cell r="CI82" t="str">
            <v/>
          </cell>
          <cell r="CJ82" t="str">
            <v/>
          </cell>
          <cell r="CK82">
            <v>0</v>
          </cell>
          <cell r="CM82">
            <v>0</v>
          </cell>
          <cell r="CO82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H29"/>
  <sheetViews>
    <sheetView showGridLines="0" tabSelected="1" topLeftCell="A21" zoomScale="120" zoomScaleNormal="120" workbookViewId="0">
      <selection activeCell="B26" sqref="B26"/>
    </sheetView>
  </sheetViews>
  <sheetFormatPr baseColWidth="10" defaultColWidth="11.42578125" defaultRowHeight="15" x14ac:dyDescent="0.25"/>
  <cols>
    <col min="1" max="1" width="6.7109375" customWidth="1"/>
    <col min="2" max="2" width="46" customWidth="1"/>
    <col min="7" max="7" width="18.7109375" bestFit="1" customWidth="1"/>
    <col min="8" max="8" width="14.85546875" bestFit="1" customWidth="1"/>
  </cols>
  <sheetData>
    <row r="1" spans="2:8" ht="21" x14ac:dyDescent="0.35">
      <c r="B1" s="1"/>
      <c r="C1" s="26"/>
      <c r="D1" s="26"/>
      <c r="E1" s="26"/>
      <c r="F1" s="26"/>
      <c r="G1" s="26"/>
      <c r="H1" s="26"/>
    </row>
    <row r="2" spans="2:8" ht="21" x14ac:dyDescent="0.35">
      <c r="B2" s="1"/>
      <c r="C2" s="26"/>
      <c r="D2" s="26"/>
      <c r="E2" s="26"/>
      <c r="F2" s="26"/>
      <c r="G2" s="26"/>
      <c r="H2" s="26"/>
    </row>
    <row r="3" spans="2:8" x14ac:dyDescent="0.25">
      <c r="B3" s="2" t="s">
        <v>54</v>
      </c>
      <c r="C3" s="26"/>
      <c r="D3" s="26"/>
      <c r="E3" s="26"/>
      <c r="F3" s="26"/>
      <c r="G3" s="26"/>
      <c r="H3" s="26"/>
    </row>
    <row r="4" spans="2:8" ht="6" customHeight="1" x14ac:dyDescent="0.25">
      <c r="B4" s="3"/>
      <c r="C4" s="4"/>
      <c r="D4" s="3"/>
      <c r="E4" s="3"/>
      <c r="F4" s="3"/>
      <c r="G4" s="3"/>
      <c r="H4" s="3"/>
    </row>
    <row r="5" spans="2:8" x14ac:dyDescent="0.25">
      <c r="B5" s="56" t="s">
        <v>56</v>
      </c>
      <c r="C5" s="26"/>
      <c r="D5" s="26"/>
      <c r="E5" s="26"/>
      <c r="F5" s="26"/>
      <c r="G5" s="26"/>
      <c r="H5" s="26"/>
    </row>
    <row r="6" spans="2:8" x14ac:dyDescent="0.25">
      <c r="B6" s="27" t="s">
        <v>40</v>
      </c>
      <c r="C6" s="26"/>
      <c r="D6" s="26"/>
      <c r="E6" s="26"/>
      <c r="F6" s="26"/>
      <c r="G6" s="26"/>
      <c r="H6" s="26"/>
    </row>
    <row r="7" spans="2:8" x14ac:dyDescent="0.25">
      <c r="B7" s="27" t="s">
        <v>49</v>
      </c>
      <c r="C7" s="28"/>
      <c r="D7" s="26"/>
      <c r="E7" s="26"/>
      <c r="F7" s="26"/>
      <c r="G7" s="26"/>
      <c r="H7" s="26"/>
    </row>
    <row r="8" spans="2:8" ht="8.25" customHeight="1" thickBot="1" x14ac:dyDescent="0.3">
      <c r="B8" s="27"/>
      <c r="C8" s="28"/>
      <c r="D8" s="26"/>
      <c r="E8" s="26"/>
      <c r="F8" s="26"/>
      <c r="G8" s="26"/>
      <c r="H8" s="26"/>
    </row>
    <row r="9" spans="2:8" ht="15.75" thickBot="1" x14ac:dyDescent="0.3">
      <c r="B9" s="5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7" t="s">
        <v>6</v>
      </c>
    </row>
    <row r="10" spans="2:8" ht="12" customHeight="1" x14ac:dyDescent="0.25">
      <c r="B10" s="47" t="s">
        <v>7</v>
      </c>
      <c r="C10" s="38">
        <v>0.15</v>
      </c>
      <c r="D10" s="57">
        <f>VLOOKUP(B5,'[1]Ejecutivo Movistar'!$A$10:$B$82,2,0)</f>
        <v>16.28</v>
      </c>
      <c r="E10" s="54">
        <f>VLOOKUP(B5,'[1]Ejecutivo Movistar'!$A$10:$E$82,5,0)</f>
        <v>17</v>
      </c>
      <c r="F10" s="48">
        <f>E10/D10</f>
        <v>1.0442260442260443</v>
      </c>
      <c r="G10" s="48">
        <f t="shared" ref="G10:G18" si="0">IF(AND($F$10&gt;=0.8,$F$11&gt;=0.8,$F$12&gt;=1,$F$13&gt;=0.8,$F$14&gt;=0.8,$F$15&gt;=0.8,$F$16&gt;=0.8,$F$17&gt;=0.8,$F$18&gt;=0.8),F10*C10,IF(F10&gt;1,C10,F10*C10))</f>
        <v>0.15663390663390664</v>
      </c>
      <c r="H10" s="49">
        <f>IF($G$19 &lt; 0.8,0,G10*250)</f>
        <v>39.158476658476658</v>
      </c>
    </row>
    <row r="11" spans="2:8" ht="12" customHeight="1" x14ac:dyDescent="0.25">
      <c r="B11" s="47" t="s">
        <v>8</v>
      </c>
      <c r="C11" s="38">
        <v>0.1</v>
      </c>
      <c r="D11" s="57">
        <f>VLOOKUP(B5,'[1]Ejecutivo Movistar'!$A$10:$G$82,7,0)</f>
        <v>12.487500000000001</v>
      </c>
      <c r="E11" s="54">
        <f>VLOOKUP(B5,'[1]Ejecutivo Movistar'!$A$10:$J$82,10,0)</f>
        <v>19</v>
      </c>
      <c r="F11" s="48">
        <f>E11/D11</f>
        <v>1.5215215215215214</v>
      </c>
      <c r="G11" s="48">
        <f t="shared" si="0"/>
        <v>0.15215215215215216</v>
      </c>
      <c r="H11" s="49">
        <f t="shared" ref="H11:H18" si="1">IF($G$19 &lt; 0.8,0,G11*250)</f>
        <v>38.038038038038039</v>
      </c>
    </row>
    <row r="12" spans="2:8" ht="12" customHeight="1" x14ac:dyDescent="0.25">
      <c r="B12" s="47" t="s">
        <v>9</v>
      </c>
      <c r="C12" s="38">
        <v>0.1</v>
      </c>
      <c r="D12" s="54">
        <f>VLOOKUP(B5,'[1]Ejecutivo Movistar'!$A$10:$L$82,12,0)</f>
        <v>37</v>
      </c>
      <c r="E12" s="54">
        <f>VLOOKUP(B5,'[1]Ejecutivo Movistar'!$A$10:$O$82,15,0)</f>
        <v>46</v>
      </c>
      <c r="F12" s="48">
        <f t="shared" ref="F12:F18" si="2">E12/D12</f>
        <v>1.2432432432432432</v>
      </c>
      <c r="G12" s="48">
        <f t="shared" si="0"/>
        <v>0.12432432432432433</v>
      </c>
      <c r="H12" s="49">
        <f t="shared" si="1"/>
        <v>31.081081081081084</v>
      </c>
    </row>
    <row r="13" spans="2:8" ht="12" customHeight="1" x14ac:dyDescent="0.25">
      <c r="B13" s="47" t="s">
        <v>10</v>
      </c>
      <c r="C13" s="38">
        <v>0.1</v>
      </c>
      <c r="D13" s="50">
        <f>VLOOKUP(B5,'[1]Ejecutivo Movistar'!$A$10:$Q$82,17,0)</f>
        <v>15.5</v>
      </c>
      <c r="E13" s="50">
        <f>VLOOKUP(B5,'[1]Ejecutivo Movistar'!$A$10:$R$82,18,0)</f>
        <v>15.567234042553189</v>
      </c>
      <c r="F13" s="48">
        <f t="shared" si="2"/>
        <v>1.0043376801647219</v>
      </c>
      <c r="G13" s="48">
        <f t="shared" si="0"/>
        <v>0.10043376801647219</v>
      </c>
      <c r="H13" s="49">
        <f t="shared" si="1"/>
        <v>25.108442004118046</v>
      </c>
    </row>
    <row r="14" spans="2:8" ht="12" customHeight="1" x14ac:dyDescent="0.25">
      <c r="B14" s="47" t="s">
        <v>47</v>
      </c>
      <c r="C14" s="59">
        <v>7.4999999999999997E-2</v>
      </c>
      <c r="D14" s="50">
        <f>VLOOKUP(B5,'[1]Ejecutivo Movistar'!$A$10:$BJ$82,51,0)</f>
        <v>93.179999999999993</v>
      </c>
      <c r="E14" s="50">
        <f>VLOOKUP(B5,'[1]Ejecutivo Movistar'!$A$10:$BJ$82,53,0)</f>
        <v>76.66</v>
      </c>
      <c r="F14" s="48">
        <f t="shared" si="2"/>
        <v>0.82270873578021042</v>
      </c>
      <c r="G14" s="48">
        <f t="shared" si="0"/>
        <v>6.1703155183515782E-2</v>
      </c>
      <c r="H14" s="49">
        <f t="shared" si="1"/>
        <v>15.425788795878946</v>
      </c>
    </row>
    <row r="15" spans="2:8" ht="12" customHeight="1" x14ac:dyDescent="0.25">
      <c r="B15" s="47" t="s">
        <v>53</v>
      </c>
      <c r="C15" s="38">
        <v>0.2</v>
      </c>
      <c r="D15" s="50">
        <f>VLOOKUP(B5,'[1]Ejecutivo Movistar'!$A$10:$BJ$82,34,0)</f>
        <v>4299.9799999999996</v>
      </c>
      <c r="E15" s="50">
        <f>VLOOKUP(B5,'[1]Ejecutivo Movistar'!$A$10:$BJ$82,35,0)</f>
        <v>6258.9285799999998</v>
      </c>
      <c r="F15" s="48">
        <f>E15/D15</f>
        <v>1.4555715561467728</v>
      </c>
      <c r="G15" s="48">
        <f t="shared" si="0"/>
        <v>0.29111431122935455</v>
      </c>
      <c r="H15" s="49">
        <f t="shared" si="1"/>
        <v>72.778577807338635</v>
      </c>
    </row>
    <row r="16" spans="2:8" ht="12" customHeight="1" x14ac:dyDescent="0.25">
      <c r="B16" s="47" t="s">
        <v>11</v>
      </c>
      <c r="C16" s="59">
        <v>7.4999999999999997E-2</v>
      </c>
      <c r="D16" s="55">
        <f>VLOOKUP(B5,'[1]Ejecutivo Movistar'!$A$10:$BJ$82,55,0)</f>
        <v>0.78</v>
      </c>
      <c r="E16" s="55">
        <f>VLOOKUP(B5,'[1]Ejecutivo Movistar'!$A$10:$BJ$82,58,0)</f>
        <v>1</v>
      </c>
      <c r="F16" s="48">
        <f>E16/D16</f>
        <v>1.2820512820512819</v>
      </c>
      <c r="G16" s="48">
        <f t="shared" si="0"/>
        <v>9.6153846153846145E-2</v>
      </c>
      <c r="H16" s="49">
        <f t="shared" si="1"/>
        <v>24.038461538461537</v>
      </c>
    </row>
    <row r="17" spans="2:8" ht="12" customHeight="1" x14ac:dyDescent="0.25">
      <c r="B17" s="47" t="s">
        <v>12</v>
      </c>
      <c r="C17" s="38">
        <v>0.1</v>
      </c>
      <c r="D17" s="54">
        <f>VLOOKUP(B5,'[1]Ejecutivo Movistar'!$A$10:$BH$82,60,0)</f>
        <v>16</v>
      </c>
      <c r="E17" s="54">
        <f>VLOOKUP(B5,'[1]Ejecutivo Movistar'!$A$10:$BJ$82,62,0)</f>
        <v>27</v>
      </c>
      <c r="F17" s="48">
        <f t="shared" si="2"/>
        <v>1.6875</v>
      </c>
      <c r="G17" s="48">
        <f t="shared" si="0"/>
        <v>0.16875000000000001</v>
      </c>
      <c r="H17" s="49">
        <f t="shared" si="1"/>
        <v>42.1875</v>
      </c>
    </row>
    <row r="18" spans="2:8" ht="12" customHeight="1" thickBot="1" x14ac:dyDescent="0.3">
      <c r="B18" s="47" t="s">
        <v>48</v>
      </c>
      <c r="C18" s="38">
        <v>0.1</v>
      </c>
      <c r="D18" s="55">
        <f>VLOOKUP(B5,'[1]Ejecutivo Movistar'!$A$10:$BO$82,64,0)</f>
        <v>0.8</v>
      </c>
      <c r="E18" s="55">
        <f>VLOOKUP(B5,'[1]Ejecutivo Movistar'!$A$10:$BO$82,67,0)</f>
        <v>1</v>
      </c>
      <c r="F18" s="48">
        <f t="shared" si="2"/>
        <v>1.25</v>
      </c>
      <c r="G18" s="48">
        <f t="shared" si="0"/>
        <v>0.125</v>
      </c>
      <c r="H18" s="49">
        <f t="shared" si="1"/>
        <v>31.25</v>
      </c>
    </row>
    <row r="19" spans="2:8" ht="12" customHeight="1" x14ac:dyDescent="0.25">
      <c r="B19" s="29" t="s">
        <v>13</v>
      </c>
      <c r="C19" s="9">
        <f>SUM(C10:C18)</f>
        <v>0.99999999999999978</v>
      </c>
      <c r="D19" s="10"/>
      <c r="E19" s="10"/>
      <c r="F19" s="11"/>
      <c r="G19" s="21">
        <f>SUM(G10:G18)</f>
        <v>1.2762654636935717</v>
      </c>
      <c r="H19" s="12">
        <f>+SUM(H10:H18)</f>
        <v>319.06636592339294</v>
      </c>
    </row>
    <row r="20" spans="2:8" ht="12" customHeight="1" x14ac:dyDescent="0.25">
      <c r="B20" s="13" t="s">
        <v>14</v>
      </c>
      <c r="C20" s="38"/>
      <c r="D20" s="28"/>
      <c r="E20" s="51"/>
      <c r="F20" s="39"/>
      <c r="G20" s="39"/>
      <c r="H20" s="53">
        <f>VLOOKUP(B5,'[1]Ejecutivo Movistar'!$A$10:$CO$82,93,0)</f>
        <v>-10.5</v>
      </c>
    </row>
    <row r="21" spans="2:8" ht="12" customHeight="1" x14ac:dyDescent="0.25">
      <c r="B21" s="13" t="s">
        <v>52</v>
      </c>
      <c r="C21" s="38"/>
      <c r="D21" s="28"/>
      <c r="E21" s="51"/>
      <c r="F21" s="39"/>
      <c r="G21" s="39"/>
      <c r="H21" s="58">
        <f>VLOOKUP(B5,'[1]Ejecutivo Movistar'!$A$10:$CP$82,94,0)</f>
        <v>0</v>
      </c>
    </row>
    <row r="22" spans="2:8" ht="12" customHeight="1" thickBot="1" x14ac:dyDescent="0.3">
      <c r="B22" s="30" t="s">
        <v>15</v>
      </c>
      <c r="C22" s="31"/>
      <c r="D22" s="32"/>
      <c r="E22" s="32"/>
      <c r="F22" s="33"/>
      <c r="G22" s="33"/>
      <c r="H22" s="14">
        <f>+H19+H20+H21</f>
        <v>308.56636592339294</v>
      </c>
    </row>
    <row r="23" spans="2:8" x14ac:dyDescent="0.25">
      <c r="B23" s="13" t="s">
        <v>16</v>
      </c>
      <c r="C23" s="26"/>
      <c r="D23" s="26"/>
      <c r="E23" s="26"/>
      <c r="F23" s="26"/>
      <c r="G23" s="26"/>
      <c r="H23" s="34"/>
    </row>
    <row r="24" spans="2:8" ht="23.25" x14ac:dyDescent="0.25">
      <c r="B24" s="41" t="s">
        <v>17</v>
      </c>
      <c r="C24" s="22"/>
      <c r="D24" s="22"/>
      <c r="E24" s="26"/>
      <c r="F24" s="26"/>
      <c r="G24" s="26"/>
      <c r="H24" s="34"/>
    </row>
    <row r="25" spans="2:8" ht="24.75" customHeight="1" x14ac:dyDescent="0.25">
      <c r="B25" s="36" t="s">
        <v>18</v>
      </c>
      <c r="C25" s="22"/>
      <c r="D25" s="22"/>
      <c r="E25" s="26"/>
      <c r="F25" s="26"/>
      <c r="G25" s="26"/>
      <c r="H25" s="8"/>
    </row>
    <row r="26" spans="2:8" ht="44.25" customHeight="1" x14ac:dyDescent="0.25">
      <c r="B26" s="36" t="s">
        <v>55</v>
      </c>
      <c r="C26" s="42"/>
      <c r="D26" s="42"/>
      <c r="E26" s="26"/>
      <c r="F26" s="28"/>
      <c r="G26" s="26"/>
      <c r="H26" s="34"/>
    </row>
    <row r="27" spans="2:8" ht="25.5" customHeight="1" x14ac:dyDescent="0.25">
      <c r="B27" s="36" t="s">
        <v>46</v>
      </c>
      <c r="C27" s="22"/>
      <c r="D27" s="22"/>
      <c r="E27" s="26"/>
      <c r="F27" s="26" t="s">
        <v>19</v>
      </c>
      <c r="G27" s="26"/>
      <c r="H27" s="8">
        <v>250</v>
      </c>
    </row>
    <row r="28" spans="2:8" x14ac:dyDescent="0.25">
      <c r="B28" s="36"/>
      <c r="C28" s="22"/>
      <c r="D28" s="22"/>
      <c r="E28" s="26"/>
      <c r="F28" s="26"/>
      <c r="G28" s="26"/>
      <c r="H28" s="8"/>
    </row>
    <row r="29" spans="2:8" ht="15.75" thickBot="1" x14ac:dyDescent="0.3">
      <c r="B29" s="60"/>
      <c r="C29" s="61"/>
      <c r="D29" s="61"/>
      <c r="E29" s="35"/>
      <c r="F29" s="23"/>
      <c r="G29" s="24"/>
      <c r="H29" s="25"/>
    </row>
  </sheetData>
  <mergeCells count="1">
    <mergeCell ref="B29:D2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N317"/>
  <sheetViews>
    <sheetView showGridLines="0" workbookViewId="0">
      <selection activeCell="B7" sqref="B6:B7"/>
    </sheetView>
  </sheetViews>
  <sheetFormatPr baseColWidth="10" defaultRowHeight="15" x14ac:dyDescent="0.25"/>
  <cols>
    <col min="8" max="8" width="15" customWidth="1"/>
    <col min="11" max="11" width="28.85546875" bestFit="1" customWidth="1"/>
    <col min="12" max="12" width="32.42578125" bestFit="1" customWidth="1"/>
    <col min="14" max="14" width="14.7109375" customWidth="1"/>
  </cols>
  <sheetData>
    <row r="2" spans="1:14" x14ac:dyDescent="0.25">
      <c r="A2" s="2" t="s">
        <v>50</v>
      </c>
    </row>
    <row r="3" spans="1:14" s="18" customFormat="1" ht="24" x14ac:dyDescent="0.2">
      <c r="A3" s="15" t="s">
        <v>20</v>
      </c>
      <c r="B3" s="15" t="s">
        <v>21</v>
      </c>
      <c r="C3" s="16" t="s">
        <v>22</v>
      </c>
      <c r="D3" s="16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17" t="s">
        <v>28</v>
      </c>
      <c r="J3" s="15" t="s">
        <v>29</v>
      </c>
      <c r="K3" s="15" t="s">
        <v>30</v>
      </c>
      <c r="L3" s="37" t="s">
        <v>39</v>
      </c>
      <c r="M3" s="37" t="s">
        <v>38</v>
      </c>
      <c r="N3" s="15" t="s">
        <v>31</v>
      </c>
    </row>
    <row r="4" spans="1:14" s="18" customFormat="1" ht="12" x14ac:dyDescent="0.2">
      <c r="I4" s="52"/>
    </row>
    <row r="5" spans="1:14" s="18" customFormat="1" ht="12" x14ac:dyDescent="0.2">
      <c r="I5" s="52"/>
    </row>
    <row r="6" spans="1:14" s="18" customFormat="1" ht="12" x14ac:dyDescent="0.2">
      <c r="C6" s="40"/>
      <c r="D6" s="40"/>
      <c r="I6" s="52"/>
      <c r="N6" s="46"/>
    </row>
    <row r="7" spans="1:14" s="18" customFormat="1" ht="12" x14ac:dyDescent="0.2">
      <c r="C7" s="40"/>
      <c r="D7" s="40"/>
      <c r="I7" s="52"/>
    </row>
    <row r="8" spans="1:14" x14ac:dyDescent="0.25">
      <c r="A8" s="18"/>
      <c r="B8" s="18"/>
      <c r="C8" s="40"/>
      <c r="D8" s="40"/>
      <c r="E8" s="18"/>
      <c r="F8" s="18"/>
      <c r="G8" s="18"/>
      <c r="H8" s="18"/>
      <c r="I8" s="52"/>
      <c r="J8" s="18"/>
      <c r="K8" s="18"/>
      <c r="L8" s="18"/>
      <c r="M8" s="18"/>
    </row>
    <row r="9" spans="1:14" x14ac:dyDescent="0.25">
      <c r="A9" s="18"/>
      <c r="B9" s="18"/>
      <c r="C9" s="40"/>
      <c r="D9" s="40"/>
      <c r="E9" s="18"/>
      <c r="F9" s="18"/>
      <c r="G9" s="18"/>
      <c r="H9" s="18"/>
      <c r="I9" s="52"/>
      <c r="J9" s="18"/>
      <c r="K9" s="18"/>
      <c r="L9" s="18"/>
      <c r="M9" s="18"/>
    </row>
    <row r="10" spans="1:14" x14ac:dyDescent="0.25">
      <c r="A10" s="18"/>
      <c r="B10" s="18"/>
      <c r="C10" s="40"/>
      <c r="D10" s="40"/>
      <c r="E10" s="18"/>
      <c r="F10" s="18"/>
      <c r="G10" s="18"/>
      <c r="H10" s="18"/>
      <c r="I10" s="52"/>
      <c r="J10" s="18"/>
      <c r="K10" s="18"/>
      <c r="L10" s="18"/>
      <c r="M10" s="18"/>
    </row>
    <row r="11" spans="1:14" x14ac:dyDescent="0.25">
      <c r="A11" s="18"/>
      <c r="B11" s="18"/>
      <c r="C11" s="40"/>
      <c r="D11" s="40"/>
      <c r="E11" s="18"/>
      <c r="F11" s="18"/>
      <c r="G11" s="18"/>
      <c r="H11" s="18"/>
      <c r="I11" s="52"/>
      <c r="J11" s="18"/>
      <c r="K11" s="18"/>
      <c r="L11" s="18"/>
      <c r="M11" s="18"/>
    </row>
    <row r="12" spans="1:14" x14ac:dyDescent="0.25">
      <c r="A12" s="18"/>
      <c r="B12" s="18"/>
      <c r="C12" s="40"/>
      <c r="D12" s="40"/>
      <c r="E12" s="18"/>
      <c r="F12" s="18"/>
      <c r="G12" s="18"/>
      <c r="H12" s="18"/>
      <c r="I12" s="52"/>
      <c r="J12" s="18"/>
      <c r="K12" s="18"/>
      <c r="L12" s="18"/>
      <c r="M12" s="18"/>
    </row>
    <row r="13" spans="1:14" x14ac:dyDescent="0.25">
      <c r="A13" s="18"/>
      <c r="B13" s="18"/>
      <c r="C13" s="40"/>
      <c r="D13" s="40"/>
      <c r="E13" s="18"/>
      <c r="F13" s="18"/>
      <c r="G13" s="18"/>
      <c r="H13" s="18"/>
      <c r="I13" s="52"/>
      <c r="J13" s="18"/>
      <c r="K13" s="18"/>
      <c r="L13" s="18"/>
      <c r="M13" s="18"/>
    </row>
    <row r="14" spans="1:14" x14ac:dyDescent="0.25">
      <c r="A14" s="18"/>
      <c r="B14" s="18"/>
      <c r="C14" s="40"/>
      <c r="D14" s="40"/>
      <c r="E14" s="18"/>
      <c r="F14" s="18"/>
      <c r="G14" s="18"/>
      <c r="H14" s="18"/>
      <c r="I14" s="52"/>
      <c r="J14" s="18"/>
      <c r="K14" s="18"/>
      <c r="L14" s="18"/>
      <c r="M14" s="18"/>
    </row>
    <row r="15" spans="1:14" x14ac:dyDescent="0.25">
      <c r="A15" s="18"/>
      <c r="B15" s="18"/>
      <c r="C15" s="40"/>
      <c r="D15" s="40"/>
      <c r="E15" s="18"/>
      <c r="F15" s="18"/>
      <c r="G15" s="18"/>
      <c r="H15" s="18"/>
      <c r="I15" s="52"/>
      <c r="J15" s="18"/>
      <c r="K15" s="18"/>
      <c r="L15" s="18"/>
      <c r="M15" s="18"/>
    </row>
    <row r="16" spans="1:14" x14ac:dyDescent="0.25">
      <c r="A16" s="18"/>
      <c r="B16" s="18"/>
      <c r="C16" s="40"/>
      <c r="D16" s="40"/>
      <c r="E16" s="18"/>
      <c r="F16" s="18"/>
      <c r="G16" s="18"/>
      <c r="H16" s="18"/>
      <c r="I16" s="45"/>
      <c r="J16" s="18"/>
      <c r="K16" s="18"/>
      <c r="L16" s="18"/>
      <c r="M16" s="18"/>
    </row>
    <row r="17" spans="1:13" x14ac:dyDescent="0.25">
      <c r="A17" s="18"/>
      <c r="B17" s="18"/>
      <c r="C17" s="40"/>
      <c r="D17" s="40"/>
      <c r="E17" s="18"/>
      <c r="F17" s="18"/>
      <c r="G17" s="18"/>
      <c r="I17" s="45"/>
      <c r="J17" s="18"/>
      <c r="K17" s="18"/>
      <c r="L17" s="18"/>
      <c r="M17" s="18"/>
    </row>
    <row r="18" spans="1:13" x14ac:dyDescent="0.25">
      <c r="A18" s="18"/>
      <c r="B18" s="18"/>
      <c r="C18" s="40"/>
      <c r="D18" s="40"/>
      <c r="E18" s="18"/>
      <c r="F18" s="18"/>
      <c r="G18" s="18"/>
      <c r="I18" s="45"/>
      <c r="J18" s="18"/>
      <c r="K18" s="18"/>
      <c r="L18" s="18"/>
      <c r="M18" s="18"/>
    </row>
    <row r="19" spans="1:13" x14ac:dyDescent="0.25">
      <c r="A19" s="2" t="s">
        <v>51</v>
      </c>
    </row>
    <row r="20" spans="1:13" ht="36" x14ac:dyDescent="0.25">
      <c r="A20" s="16" t="s">
        <v>22</v>
      </c>
      <c r="B20" s="16" t="s">
        <v>32</v>
      </c>
      <c r="C20" s="16" t="s">
        <v>33</v>
      </c>
      <c r="D20" s="16" t="s">
        <v>24</v>
      </c>
      <c r="E20" s="16" t="s">
        <v>27</v>
      </c>
      <c r="F20" s="16" t="s">
        <v>34</v>
      </c>
      <c r="G20" s="17" t="s">
        <v>35</v>
      </c>
      <c r="H20" s="17" t="s">
        <v>36</v>
      </c>
      <c r="I20" s="16" t="s">
        <v>37</v>
      </c>
      <c r="J20" s="16" t="s">
        <v>30</v>
      </c>
      <c r="K20" s="37" t="s">
        <v>39</v>
      </c>
      <c r="L20" s="37" t="s">
        <v>38</v>
      </c>
    </row>
    <row r="21" spans="1:13" s="18" customFormat="1" ht="12" x14ac:dyDescent="0.2">
      <c r="A21" s="40"/>
      <c r="B21" s="40"/>
      <c r="G21" s="52"/>
      <c r="H21" s="52"/>
    </row>
    <row r="22" spans="1:13" x14ac:dyDescent="0.25">
      <c r="A22" s="40"/>
      <c r="B22" s="40"/>
      <c r="C22" s="18"/>
      <c r="D22" s="18"/>
      <c r="E22" s="18"/>
      <c r="F22" s="18"/>
      <c r="G22" s="52"/>
      <c r="H22" s="52"/>
      <c r="I22" s="18"/>
      <c r="J22" s="18"/>
      <c r="K22" s="18"/>
      <c r="L22" s="18"/>
    </row>
    <row r="23" spans="1:13" x14ac:dyDescent="0.25">
      <c r="A23" s="40"/>
      <c r="B23" s="40"/>
      <c r="C23" s="18"/>
      <c r="D23" s="18"/>
      <c r="E23" s="18"/>
      <c r="F23" s="18"/>
      <c r="G23" s="52"/>
      <c r="H23" s="52"/>
      <c r="I23" s="18"/>
      <c r="J23" s="18"/>
      <c r="K23" s="18"/>
      <c r="L23" s="18"/>
    </row>
    <row r="24" spans="1:13" x14ac:dyDescent="0.25">
      <c r="A24" s="40"/>
      <c r="B24" s="40"/>
      <c r="C24" s="18"/>
      <c r="D24" s="18"/>
      <c r="E24" s="18"/>
      <c r="F24" s="18"/>
      <c r="G24" s="52"/>
      <c r="H24" s="52"/>
      <c r="I24" s="18"/>
      <c r="J24" s="18"/>
      <c r="K24" s="18"/>
      <c r="L24" s="18"/>
    </row>
    <row r="25" spans="1:13" x14ac:dyDescent="0.25">
      <c r="A25" s="40"/>
      <c r="B25" s="40"/>
      <c r="C25" s="18"/>
      <c r="D25" s="18"/>
      <c r="E25" s="18"/>
      <c r="F25" s="18"/>
      <c r="G25" s="52"/>
      <c r="H25" s="52"/>
      <c r="I25" s="18"/>
      <c r="J25" s="18"/>
      <c r="K25" s="18"/>
      <c r="L25" s="18"/>
    </row>
    <row r="26" spans="1:13" x14ac:dyDescent="0.25">
      <c r="A26" s="40"/>
      <c r="B26" s="40"/>
      <c r="C26" s="18"/>
      <c r="D26" s="18"/>
      <c r="E26" s="18"/>
      <c r="F26" s="18"/>
      <c r="G26" s="52"/>
      <c r="H26" s="52"/>
      <c r="I26" s="18"/>
      <c r="J26" s="18"/>
      <c r="K26" s="18"/>
      <c r="L26" s="18"/>
    </row>
    <row r="27" spans="1:13" x14ac:dyDescent="0.25">
      <c r="A27" s="40"/>
      <c r="B27" s="40"/>
      <c r="C27" s="18"/>
      <c r="D27" s="18"/>
      <c r="E27" s="18"/>
      <c r="F27" s="18"/>
      <c r="G27" s="52"/>
      <c r="H27" s="52"/>
      <c r="I27" s="18"/>
      <c r="J27" s="18"/>
      <c r="K27" s="18"/>
      <c r="L27" s="18"/>
    </row>
    <row r="28" spans="1:13" x14ac:dyDescent="0.25">
      <c r="A28" s="40"/>
      <c r="B28" s="40"/>
      <c r="C28" s="18"/>
      <c r="D28" s="18"/>
      <c r="E28" s="18"/>
      <c r="F28" s="18"/>
      <c r="G28" s="52"/>
      <c r="H28" s="52"/>
      <c r="I28" s="18"/>
      <c r="J28" s="18"/>
      <c r="K28" s="18"/>
      <c r="L28" s="18"/>
    </row>
    <row r="29" spans="1:13" x14ac:dyDescent="0.25">
      <c r="A29" s="40"/>
      <c r="B29" s="40"/>
      <c r="C29" s="18"/>
      <c r="D29" s="18"/>
      <c r="E29" s="18"/>
      <c r="F29" s="18"/>
      <c r="G29" s="52"/>
      <c r="H29" s="52"/>
      <c r="I29" s="18"/>
      <c r="J29" s="18"/>
      <c r="K29" s="18"/>
      <c r="L29" s="18"/>
    </row>
    <row r="30" spans="1:13" x14ac:dyDescent="0.25">
      <c r="A30" s="40"/>
      <c r="B30" s="40"/>
      <c r="C30" s="18"/>
      <c r="D30" s="18"/>
      <c r="E30" s="18"/>
      <c r="F30" s="18"/>
      <c r="G30" s="52"/>
      <c r="H30" s="52"/>
      <c r="I30" s="18"/>
      <c r="J30" s="18"/>
      <c r="K30" s="18"/>
      <c r="L30" s="18"/>
    </row>
    <row r="31" spans="1:13" x14ac:dyDescent="0.25">
      <c r="A31" s="40"/>
      <c r="B31" s="40"/>
      <c r="C31" s="18"/>
      <c r="D31" s="18"/>
      <c r="E31" s="18"/>
      <c r="F31" s="18"/>
      <c r="G31" s="52"/>
      <c r="H31" s="52"/>
      <c r="I31" s="18"/>
      <c r="J31" s="18"/>
      <c r="K31" s="18"/>
      <c r="L31" s="18"/>
    </row>
    <row r="32" spans="1:13" x14ac:dyDescent="0.25">
      <c r="A32" s="40"/>
      <c r="B32" s="40"/>
      <c r="C32" s="18"/>
      <c r="D32" s="18"/>
      <c r="E32" s="18"/>
      <c r="F32" s="18"/>
      <c r="G32" s="52"/>
      <c r="H32" s="52"/>
      <c r="I32" s="18"/>
      <c r="J32" s="18"/>
      <c r="K32" s="18"/>
      <c r="L32" s="18"/>
    </row>
    <row r="33" spans="1:12" x14ac:dyDescent="0.25">
      <c r="A33" s="40"/>
      <c r="B33" s="40"/>
      <c r="C33" s="18"/>
      <c r="D33" s="18"/>
      <c r="E33" s="18"/>
      <c r="F33" s="18"/>
      <c r="G33" s="52"/>
      <c r="H33" s="52"/>
      <c r="I33" s="18"/>
      <c r="J33" s="18"/>
      <c r="K33" s="18"/>
      <c r="L33" s="18"/>
    </row>
    <row r="34" spans="1:12" x14ac:dyDescent="0.25">
      <c r="A34" s="40"/>
      <c r="B34" s="40"/>
      <c r="C34" s="18"/>
      <c r="D34" s="18"/>
      <c r="E34" s="18"/>
      <c r="F34" s="18"/>
      <c r="G34" s="52"/>
      <c r="H34" s="52"/>
      <c r="I34" s="18"/>
      <c r="J34" s="18"/>
      <c r="K34" s="18"/>
      <c r="L34" s="18"/>
    </row>
    <row r="35" spans="1:12" x14ac:dyDescent="0.25">
      <c r="A35" s="40"/>
      <c r="B35" s="40"/>
      <c r="C35" s="18"/>
      <c r="D35" s="18"/>
      <c r="E35" s="18"/>
      <c r="F35" s="18"/>
      <c r="G35" s="52"/>
      <c r="H35" s="52"/>
      <c r="I35" s="18"/>
      <c r="J35" s="18"/>
      <c r="K35" s="18"/>
      <c r="L35" s="18"/>
    </row>
    <row r="36" spans="1:12" x14ac:dyDescent="0.25">
      <c r="A36" s="40"/>
      <c r="B36" s="40"/>
      <c r="C36" s="18"/>
      <c r="D36" s="18"/>
      <c r="E36" s="18"/>
      <c r="F36" s="18"/>
      <c r="G36" s="52"/>
      <c r="H36" s="52"/>
      <c r="I36" s="18"/>
      <c r="J36" s="18"/>
      <c r="K36" s="18"/>
      <c r="L36" s="18"/>
    </row>
    <row r="37" spans="1:12" x14ac:dyDescent="0.25">
      <c r="A37" s="40"/>
      <c r="B37" s="40"/>
      <c r="C37" s="18"/>
      <c r="D37" s="18"/>
      <c r="E37" s="18"/>
      <c r="F37" s="18"/>
      <c r="G37" s="52"/>
      <c r="H37" s="52"/>
      <c r="I37" s="18"/>
      <c r="J37" s="18"/>
      <c r="K37" s="18"/>
      <c r="L37" s="18"/>
    </row>
    <row r="38" spans="1:12" x14ac:dyDescent="0.25">
      <c r="A38" s="40"/>
      <c r="B38" s="40"/>
      <c r="C38" s="18"/>
      <c r="D38" s="18"/>
      <c r="E38" s="18"/>
      <c r="F38" s="18"/>
      <c r="G38" s="52"/>
      <c r="H38" s="52"/>
      <c r="I38" s="18"/>
      <c r="J38" s="18"/>
      <c r="K38" s="18"/>
      <c r="L38" s="18"/>
    </row>
    <row r="39" spans="1:12" x14ac:dyDescent="0.25">
      <c r="A39" s="40"/>
      <c r="B39" s="40"/>
      <c r="C39" s="18"/>
      <c r="D39" s="18"/>
      <c r="E39" s="18"/>
      <c r="F39" s="18"/>
      <c r="G39" s="52"/>
      <c r="H39" s="52"/>
      <c r="I39" s="18"/>
      <c r="J39" s="18"/>
      <c r="K39" s="18"/>
      <c r="L39" s="18"/>
    </row>
    <row r="40" spans="1:12" x14ac:dyDescent="0.25">
      <c r="A40" s="40"/>
      <c r="B40" s="40"/>
      <c r="C40" s="18"/>
      <c r="D40" s="18"/>
      <c r="E40" s="18"/>
      <c r="F40" s="18"/>
      <c r="G40" s="52"/>
      <c r="H40" s="52"/>
      <c r="I40" s="18"/>
      <c r="J40" s="18"/>
      <c r="K40" s="18"/>
      <c r="L40" s="18"/>
    </row>
    <row r="41" spans="1:12" x14ac:dyDescent="0.25">
      <c r="A41" s="40"/>
      <c r="B41" s="40"/>
      <c r="C41" s="18"/>
      <c r="D41" s="18"/>
      <c r="E41" s="18"/>
      <c r="F41" s="18"/>
      <c r="G41" s="52"/>
      <c r="H41" s="52"/>
      <c r="I41" s="18"/>
      <c r="J41" s="18"/>
      <c r="K41" s="18"/>
      <c r="L41" s="18"/>
    </row>
    <row r="42" spans="1:12" x14ac:dyDescent="0.25">
      <c r="A42" s="40"/>
      <c r="B42" s="40"/>
      <c r="C42" s="18"/>
      <c r="D42" s="18"/>
      <c r="E42" s="18"/>
      <c r="F42" s="18"/>
      <c r="G42" s="52"/>
      <c r="H42" s="52"/>
      <c r="I42" s="18"/>
      <c r="J42" s="18"/>
      <c r="K42" s="18"/>
      <c r="L42" s="18"/>
    </row>
    <row r="43" spans="1:12" x14ac:dyDescent="0.25">
      <c r="A43" s="40"/>
      <c r="B43" s="40"/>
      <c r="C43" s="18"/>
      <c r="D43" s="18"/>
      <c r="E43" s="18"/>
      <c r="F43" s="18"/>
      <c r="G43" s="52"/>
      <c r="H43" s="52"/>
      <c r="I43" s="18"/>
      <c r="J43" s="18"/>
      <c r="K43" s="18"/>
      <c r="L43" s="18"/>
    </row>
    <row r="44" spans="1:12" x14ac:dyDescent="0.25">
      <c r="A44" s="40"/>
      <c r="B44" s="40"/>
      <c r="C44" s="18"/>
      <c r="D44" s="18"/>
      <c r="E44" s="18"/>
      <c r="F44" s="18"/>
      <c r="G44" s="52"/>
      <c r="H44" s="52"/>
      <c r="I44" s="18"/>
      <c r="J44" s="18"/>
      <c r="K44" s="18"/>
      <c r="L44" s="18"/>
    </row>
    <row r="45" spans="1:12" x14ac:dyDescent="0.25">
      <c r="A45" s="40"/>
      <c r="B45" s="40"/>
      <c r="C45" s="18"/>
      <c r="D45" s="18"/>
      <c r="E45" s="18"/>
      <c r="F45" s="18"/>
      <c r="G45" s="52"/>
      <c r="H45" s="52"/>
      <c r="I45" s="18"/>
      <c r="J45" s="18"/>
      <c r="K45" s="18"/>
      <c r="L45" s="18"/>
    </row>
    <row r="46" spans="1:12" x14ac:dyDescent="0.25">
      <c r="A46" s="40"/>
      <c r="B46" s="40"/>
      <c r="C46" s="18"/>
      <c r="D46" s="18"/>
      <c r="E46" s="18"/>
      <c r="F46" s="18"/>
      <c r="G46" s="52"/>
      <c r="H46" s="52"/>
      <c r="I46" s="18"/>
      <c r="J46" s="18"/>
      <c r="K46" s="18"/>
      <c r="L46" s="18"/>
    </row>
    <row r="47" spans="1:12" x14ac:dyDescent="0.25">
      <c r="A47" s="40"/>
      <c r="B47" s="40"/>
      <c r="C47" s="18"/>
      <c r="D47" s="18"/>
      <c r="E47" s="18"/>
      <c r="F47" s="18"/>
      <c r="G47" s="52"/>
      <c r="H47" s="52"/>
      <c r="I47" s="18"/>
      <c r="J47" s="18"/>
      <c r="K47" s="18"/>
      <c r="L47" s="18"/>
    </row>
    <row r="48" spans="1:12" x14ac:dyDescent="0.25">
      <c r="A48" s="40"/>
      <c r="B48" s="40"/>
      <c r="C48" s="18"/>
      <c r="D48" s="18"/>
      <c r="E48" s="18"/>
      <c r="F48" s="18"/>
      <c r="G48" s="52"/>
      <c r="H48" s="52"/>
      <c r="I48" s="18"/>
      <c r="J48" s="18"/>
      <c r="K48" s="18"/>
      <c r="L48" s="18"/>
    </row>
    <row r="49" spans="1:12" x14ac:dyDescent="0.25">
      <c r="A49" s="40"/>
      <c r="B49" s="40"/>
      <c r="C49" s="18"/>
      <c r="D49" s="18"/>
      <c r="E49" s="18"/>
      <c r="F49" s="18"/>
      <c r="G49" s="52"/>
      <c r="H49" s="52"/>
      <c r="I49" s="18"/>
      <c r="J49" s="18"/>
      <c r="K49" s="18"/>
      <c r="L49" s="18"/>
    </row>
    <row r="50" spans="1:12" x14ac:dyDescent="0.25">
      <c r="A50" s="40"/>
      <c r="B50" s="40"/>
      <c r="C50" s="18"/>
      <c r="D50" s="18"/>
      <c r="E50" s="18"/>
      <c r="F50" s="18"/>
      <c r="G50" s="52"/>
      <c r="H50" s="52"/>
      <c r="I50" s="18"/>
      <c r="J50" s="18"/>
      <c r="K50" s="18"/>
      <c r="L50" s="18"/>
    </row>
    <row r="51" spans="1:12" x14ac:dyDescent="0.25">
      <c r="A51" s="40"/>
      <c r="B51" s="40"/>
      <c r="C51" s="18"/>
      <c r="D51" s="18"/>
      <c r="E51" s="18"/>
      <c r="F51" s="18"/>
      <c r="G51" s="52"/>
      <c r="H51" s="52"/>
      <c r="I51" s="18"/>
      <c r="J51" s="18"/>
      <c r="K51" s="18"/>
      <c r="L51" s="18"/>
    </row>
    <row r="52" spans="1:12" x14ac:dyDescent="0.25">
      <c r="A52" s="40"/>
      <c r="B52" s="40"/>
      <c r="C52" s="18"/>
      <c r="D52" s="18"/>
      <c r="E52" s="18"/>
      <c r="F52" s="18"/>
      <c r="G52" s="52"/>
      <c r="H52" s="52"/>
      <c r="I52" s="18"/>
      <c r="J52" s="18"/>
      <c r="K52" s="18"/>
      <c r="L52" s="18"/>
    </row>
    <row r="53" spans="1:12" x14ac:dyDescent="0.25">
      <c r="A53" s="40"/>
      <c r="B53" s="40"/>
      <c r="C53" s="18"/>
      <c r="D53" s="18"/>
      <c r="E53" s="18"/>
      <c r="F53" s="18"/>
      <c r="G53" s="52"/>
      <c r="H53" s="52"/>
      <c r="I53" s="18"/>
      <c r="J53" s="18"/>
      <c r="K53" s="18"/>
      <c r="L53" s="18"/>
    </row>
    <row r="54" spans="1:12" x14ac:dyDescent="0.25">
      <c r="A54" s="40"/>
      <c r="B54" s="40"/>
      <c r="C54" s="18"/>
      <c r="D54" s="18"/>
      <c r="E54" s="18"/>
      <c r="F54" s="18"/>
      <c r="G54" s="52"/>
      <c r="H54" s="52"/>
      <c r="I54" s="18"/>
      <c r="J54" s="18"/>
      <c r="K54" s="18"/>
      <c r="L54" s="18"/>
    </row>
    <row r="55" spans="1:12" x14ac:dyDescent="0.25">
      <c r="A55" s="40"/>
      <c r="B55" s="40"/>
      <c r="C55" s="18"/>
      <c r="D55" s="18"/>
      <c r="E55" s="18"/>
      <c r="F55" s="18"/>
      <c r="G55" s="52"/>
      <c r="H55" s="52"/>
      <c r="I55" s="18"/>
      <c r="J55" s="18"/>
      <c r="K55" s="18"/>
      <c r="L55" s="18"/>
    </row>
    <row r="56" spans="1:12" x14ac:dyDescent="0.25">
      <c r="A56" s="40"/>
      <c r="B56" s="40"/>
      <c r="C56" s="18"/>
      <c r="D56" s="18"/>
      <c r="E56" s="18"/>
      <c r="F56" s="18"/>
      <c r="G56" s="52"/>
      <c r="H56" s="52"/>
      <c r="I56" s="18"/>
      <c r="J56" s="18"/>
      <c r="K56" s="18"/>
      <c r="L56" s="18"/>
    </row>
    <row r="57" spans="1:12" x14ac:dyDescent="0.25">
      <c r="A57" s="40"/>
      <c r="B57" s="40"/>
      <c r="C57" s="18"/>
      <c r="D57" s="18"/>
      <c r="E57" s="18"/>
      <c r="F57" s="18"/>
      <c r="G57" s="52"/>
      <c r="H57" s="52"/>
      <c r="I57" s="18"/>
      <c r="J57" s="18"/>
      <c r="K57" s="18"/>
      <c r="L57" s="18"/>
    </row>
    <row r="58" spans="1:12" x14ac:dyDescent="0.25">
      <c r="A58" s="40"/>
      <c r="B58" s="40"/>
      <c r="C58" s="18"/>
      <c r="D58" s="18"/>
      <c r="E58" s="18"/>
      <c r="F58" s="18"/>
      <c r="G58" s="52"/>
      <c r="H58" s="52"/>
      <c r="I58" s="18"/>
      <c r="J58" s="18"/>
      <c r="K58" s="18"/>
      <c r="L58" s="18"/>
    </row>
    <row r="59" spans="1:12" x14ac:dyDescent="0.25">
      <c r="A59" s="40"/>
      <c r="B59" s="40"/>
      <c r="C59" s="18"/>
      <c r="D59" s="18"/>
      <c r="E59" s="18"/>
      <c r="F59" s="18"/>
      <c r="G59" s="52"/>
      <c r="H59" s="52"/>
      <c r="I59" s="18"/>
      <c r="J59" s="18"/>
      <c r="K59" s="18"/>
      <c r="L59" s="18"/>
    </row>
    <row r="60" spans="1:12" x14ac:dyDescent="0.25">
      <c r="A60" s="40"/>
      <c r="B60" s="40"/>
      <c r="C60" s="18"/>
      <c r="D60" s="18"/>
      <c r="E60" s="18"/>
      <c r="F60" s="18"/>
      <c r="G60" s="52"/>
      <c r="H60" s="52"/>
      <c r="I60" s="18"/>
      <c r="J60" s="18"/>
      <c r="K60" s="18"/>
      <c r="L60" s="18"/>
    </row>
    <row r="61" spans="1:12" x14ac:dyDescent="0.25">
      <c r="A61" s="40"/>
      <c r="B61" s="40"/>
      <c r="C61" s="18"/>
      <c r="D61" s="18"/>
      <c r="E61" s="18"/>
      <c r="F61" s="18"/>
      <c r="G61" s="52"/>
      <c r="H61" s="52"/>
      <c r="I61" s="18"/>
      <c r="J61" s="18"/>
      <c r="K61" s="18"/>
      <c r="L61" s="18"/>
    </row>
    <row r="62" spans="1:12" x14ac:dyDescent="0.25">
      <c r="A62" s="40"/>
      <c r="B62" s="40"/>
      <c r="C62" s="18"/>
      <c r="D62" s="18"/>
      <c r="E62" s="18"/>
      <c r="F62" s="18"/>
      <c r="G62" s="52"/>
      <c r="H62" s="52"/>
      <c r="I62" s="18"/>
      <c r="J62" s="18"/>
      <c r="K62" s="18"/>
      <c r="L62" s="18"/>
    </row>
    <row r="63" spans="1:12" x14ac:dyDescent="0.25">
      <c r="A63" s="40"/>
      <c r="B63" s="40"/>
      <c r="C63" s="18"/>
      <c r="D63" s="18"/>
      <c r="E63" s="18"/>
      <c r="F63" s="18"/>
      <c r="G63" s="52"/>
      <c r="H63" s="52"/>
      <c r="I63" s="18"/>
      <c r="J63" s="18"/>
      <c r="K63" s="18"/>
      <c r="L63" s="18"/>
    </row>
    <row r="64" spans="1:12" x14ac:dyDescent="0.25">
      <c r="A64" s="40"/>
      <c r="B64" s="40"/>
      <c r="C64" s="18"/>
      <c r="D64" s="18"/>
      <c r="E64" s="18"/>
      <c r="F64" s="18"/>
      <c r="G64" s="52"/>
      <c r="H64" s="52"/>
      <c r="I64" s="18"/>
      <c r="J64" s="18"/>
      <c r="K64" s="18"/>
      <c r="L64" s="18"/>
    </row>
    <row r="65" spans="1:12" x14ac:dyDescent="0.25">
      <c r="A65" s="40"/>
      <c r="B65" s="40"/>
      <c r="C65" s="18"/>
      <c r="D65" s="18"/>
      <c r="E65" s="18"/>
      <c r="F65" s="18"/>
      <c r="G65" s="52"/>
      <c r="H65" s="52"/>
      <c r="I65" s="18"/>
      <c r="J65" s="18"/>
      <c r="K65" s="18"/>
      <c r="L65" s="18"/>
    </row>
    <row r="66" spans="1:12" x14ac:dyDescent="0.25">
      <c r="A66" s="40"/>
      <c r="B66" s="40"/>
      <c r="C66" s="18"/>
      <c r="D66" s="18"/>
      <c r="E66" s="18"/>
      <c r="F66" s="18"/>
      <c r="G66" s="52"/>
      <c r="H66" s="52"/>
      <c r="I66" s="18"/>
      <c r="J66" s="18"/>
      <c r="K66" s="18"/>
      <c r="L66" s="18"/>
    </row>
    <row r="67" spans="1:12" x14ac:dyDescent="0.25">
      <c r="A67" s="40"/>
      <c r="B67" s="40"/>
      <c r="C67" s="18"/>
      <c r="D67" s="18"/>
      <c r="E67" s="18"/>
      <c r="F67" s="18"/>
      <c r="G67" s="52"/>
      <c r="H67" s="52"/>
      <c r="I67" s="18"/>
      <c r="J67" s="18"/>
      <c r="K67" s="18"/>
      <c r="L67" s="18"/>
    </row>
    <row r="68" spans="1:12" x14ac:dyDescent="0.25">
      <c r="A68" s="40"/>
      <c r="B68" s="40"/>
      <c r="C68" s="18"/>
      <c r="D68" s="18"/>
      <c r="E68" s="18"/>
      <c r="F68" s="18"/>
      <c r="G68" s="52"/>
      <c r="H68" s="52"/>
      <c r="I68" s="18"/>
      <c r="J68" s="18"/>
      <c r="K68" s="18"/>
      <c r="L68" s="18"/>
    </row>
    <row r="69" spans="1:12" x14ac:dyDescent="0.25">
      <c r="A69" s="40"/>
      <c r="B69" s="40"/>
      <c r="C69" s="18"/>
      <c r="D69" s="18"/>
      <c r="E69" s="18"/>
      <c r="F69" s="18"/>
      <c r="G69" s="52"/>
      <c r="H69" s="52"/>
      <c r="I69" s="18"/>
      <c r="J69" s="18"/>
      <c r="K69" s="18"/>
      <c r="L69" s="18"/>
    </row>
    <row r="70" spans="1:12" x14ac:dyDescent="0.25">
      <c r="A70" s="40"/>
      <c r="B70" s="40"/>
      <c r="C70" s="18"/>
      <c r="D70" s="18"/>
      <c r="E70" s="18"/>
      <c r="F70" s="18"/>
      <c r="G70" s="52"/>
      <c r="H70" s="52"/>
      <c r="I70" s="18"/>
      <c r="J70" s="18"/>
      <c r="K70" s="18"/>
      <c r="L70" s="18"/>
    </row>
    <row r="71" spans="1:12" x14ac:dyDescent="0.25">
      <c r="A71" s="40"/>
      <c r="B71" s="40"/>
      <c r="C71" s="18"/>
      <c r="D71" s="18"/>
      <c r="E71" s="18"/>
      <c r="F71" s="18"/>
      <c r="G71" s="52"/>
      <c r="H71" s="52"/>
      <c r="I71" s="18"/>
      <c r="J71" s="18"/>
      <c r="K71" s="18"/>
      <c r="L71" s="18"/>
    </row>
    <row r="72" spans="1:12" x14ac:dyDescent="0.25">
      <c r="A72" s="40"/>
      <c r="B72" s="40"/>
      <c r="C72" s="18"/>
      <c r="D72" s="18"/>
      <c r="E72" s="18"/>
      <c r="F72" s="18"/>
      <c r="G72" s="52"/>
      <c r="H72" s="52"/>
      <c r="I72" s="18"/>
      <c r="J72" s="18"/>
      <c r="K72" s="18"/>
      <c r="L72" s="18"/>
    </row>
    <row r="73" spans="1:12" x14ac:dyDescent="0.25">
      <c r="A73" s="40"/>
      <c r="B73" s="40"/>
      <c r="C73" s="18"/>
      <c r="D73" s="18"/>
      <c r="E73" s="18"/>
      <c r="F73" s="18"/>
      <c r="G73" s="52"/>
      <c r="H73" s="52"/>
      <c r="I73" s="18"/>
      <c r="J73" s="18"/>
      <c r="K73" s="18"/>
      <c r="L73" s="18"/>
    </row>
    <row r="74" spans="1:12" x14ac:dyDescent="0.25">
      <c r="A74" s="40"/>
      <c r="B74" s="40"/>
      <c r="C74" s="18"/>
      <c r="D74" s="18"/>
      <c r="E74" s="18"/>
      <c r="F74" s="18"/>
      <c r="G74" s="52"/>
      <c r="H74" s="52"/>
      <c r="I74" s="18"/>
      <c r="J74" s="18"/>
      <c r="K74" s="18"/>
      <c r="L74" s="18"/>
    </row>
    <row r="75" spans="1:12" x14ac:dyDescent="0.25">
      <c r="A75" s="40"/>
      <c r="B75" s="40"/>
      <c r="C75" s="18"/>
      <c r="D75" s="18"/>
      <c r="E75" s="18"/>
      <c r="F75" s="18"/>
      <c r="G75" s="52"/>
      <c r="H75" s="52"/>
      <c r="I75" s="18"/>
      <c r="J75" s="18"/>
      <c r="K75" s="18"/>
      <c r="L75" s="18"/>
    </row>
    <row r="76" spans="1:12" x14ac:dyDescent="0.25">
      <c r="A76" s="40"/>
      <c r="B76" s="40"/>
      <c r="C76" s="18"/>
      <c r="D76" s="18"/>
      <c r="E76" s="18"/>
      <c r="F76" s="18"/>
      <c r="G76" s="52"/>
      <c r="H76" s="52"/>
      <c r="I76" s="18"/>
      <c r="J76" s="18"/>
      <c r="K76" s="18"/>
      <c r="L76" s="18"/>
    </row>
    <row r="77" spans="1:12" x14ac:dyDescent="0.25">
      <c r="A77" s="40"/>
      <c r="B77" s="40"/>
      <c r="C77" s="18"/>
      <c r="D77" s="18"/>
      <c r="E77" s="18"/>
      <c r="F77" s="18"/>
      <c r="G77" s="52"/>
      <c r="H77" s="52"/>
      <c r="I77" s="18"/>
      <c r="J77" s="18"/>
      <c r="K77" s="18"/>
      <c r="L77" s="18"/>
    </row>
    <row r="78" spans="1:12" x14ac:dyDescent="0.25">
      <c r="A78" s="40"/>
      <c r="B78" s="40"/>
      <c r="C78" s="18"/>
      <c r="D78" s="18"/>
      <c r="E78" s="18"/>
      <c r="F78" s="18"/>
      <c r="G78" s="52"/>
      <c r="H78" s="52"/>
      <c r="I78" s="18"/>
      <c r="J78" s="18"/>
      <c r="K78" s="18"/>
      <c r="L78" s="18"/>
    </row>
    <row r="79" spans="1:12" x14ac:dyDescent="0.25">
      <c r="A79" s="40"/>
      <c r="B79" s="40"/>
      <c r="C79" s="18"/>
      <c r="D79" s="18"/>
      <c r="E79" s="18"/>
      <c r="F79" s="18"/>
      <c r="G79" s="52"/>
      <c r="H79" s="52"/>
      <c r="I79" s="18"/>
      <c r="J79" s="18"/>
      <c r="K79" s="18"/>
      <c r="L79" s="18"/>
    </row>
    <row r="80" spans="1:12" x14ac:dyDescent="0.25">
      <c r="A80" s="40"/>
      <c r="B80" s="40"/>
      <c r="C80" s="18"/>
      <c r="D80" s="18"/>
      <c r="E80" s="18"/>
      <c r="F80" s="18"/>
      <c r="G80" s="52"/>
      <c r="H80" s="52"/>
      <c r="I80" s="18"/>
      <c r="J80" s="18"/>
      <c r="K80" s="18"/>
      <c r="L80" s="18"/>
    </row>
    <row r="81" spans="1:12" x14ac:dyDescent="0.25">
      <c r="A81" s="40"/>
      <c r="B81" s="40"/>
      <c r="C81" s="18"/>
      <c r="D81" s="18"/>
      <c r="E81" s="18"/>
      <c r="F81" s="18"/>
      <c r="G81" s="52"/>
      <c r="H81" s="52"/>
      <c r="I81" s="18"/>
      <c r="J81" s="18"/>
      <c r="K81" s="18"/>
      <c r="L81" s="18"/>
    </row>
    <row r="82" spans="1:12" x14ac:dyDescent="0.25">
      <c r="A82" s="40"/>
      <c r="B82" s="40"/>
      <c r="C82" s="18"/>
      <c r="D82" s="18"/>
      <c r="E82" s="18"/>
      <c r="F82" s="18"/>
      <c r="G82" s="52"/>
      <c r="H82" s="52"/>
      <c r="I82" s="18"/>
      <c r="J82" s="18"/>
      <c r="K82" s="18"/>
      <c r="L82" s="18"/>
    </row>
    <row r="83" spans="1:12" x14ac:dyDescent="0.25">
      <c r="A83" s="40"/>
      <c r="B83" s="40"/>
      <c r="C83" s="18"/>
      <c r="D83" s="18"/>
      <c r="E83" s="18"/>
      <c r="F83" s="18"/>
      <c r="G83" s="52"/>
      <c r="H83" s="52"/>
      <c r="I83" s="18"/>
      <c r="J83" s="18"/>
      <c r="K83" s="18"/>
      <c r="L83" s="18"/>
    </row>
    <row r="84" spans="1:12" x14ac:dyDescent="0.25">
      <c r="A84" s="40"/>
      <c r="B84" s="40"/>
      <c r="C84" s="18"/>
      <c r="D84" s="18"/>
      <c r="E84" s="18"/>
      <c r="F84" s="18"/>
      <c r="G84" s="52"/>
      <c r="H84" s="52"/>
      <c r="I84" s="18"/>
      <c r="J84" s="18"/>
      <c r="K84" s="18"/>
      <c r="L84" s="18"/>
    </row>
    <row r="85" spans="1:12" x14ac:dyDescent="0.25">
      <c r="A85" s="40"/>
      <c r="B85" s="40"/>
      <c r="C85" s="18"/>
      <c r="D85" s="18"/>
      <c r="E85" s="18"/>
      <c r="F85" s="18"/>
      <c r="G85" s="52"/>
      <c r="H85" s="52"/>
      <c r="I85" s="18"/>
      <c r="J85" s="18"/>
      <c r="K85" s="18"/>
      <c r="L85" s="18"/>
    </row>
    <row r="86" spans="1:12" x14ac:dyDescent="0.25">
      <c r="A86" s="40"/>
      <c r="B86" s="40"/>
      <c r="C86" s="18"/>
      <c r="D86" s="18"/>
      <c r="E86" s="18"/>
      <c r="F86" s="18"/>
      <c r="G86" s="52"/>
      <c r="H86" s="52"/>
      <c r="I86" s="18"/>
      <c r="J86" s="18"/>
      <c r="K86" s="18"/>
      <c r="L86" s="18"/>
    </row>
    <row r="87" spans="1:12" x14ac:dyDescent="0.25">
      <c r="A87" s="40"/>
      <c r="B87" s="40"/>
      <c r="C87" s="18"/>
      <c r="D87" s="18"/>
      <c r="E87" s="18"/>
      <c r="F87" s="18"/>
      <c r="G87" s="52"/>
      <c r="H87" s="52"/>
      <c r="I87" s="18"/>
      <c r="J87" s="18"/>
      <c r="K87" s="18"/>
      <c r="L87" s="18"/>
    </row>
    <row r="88" spans="1:12" x14ac:dyDescent="0.25">
      <c r="A88" s="40"/>
      <c r="B88" s="40"/>
      <c r="C88" s="18"/>
      <c r="D88" s="18"/>
      <c r="E88" s="18"/>
      <c r="F88" s="18"/>
      <c r="G88" s="52"/>
      <c r="H88" s="52"/>
      <c r="I88" s="18"/>
      <c r="J88" s="18"/>
      <c r="K88" s="18"/>
      <c r="L88" s="18"/>
    </row>
    <row r="89" spans="1:12" x14ac:dyDescent="0.25">
      <c r="A89" s="40"/>
      <c r="B89" s="40"/>
      <c r="C89" s="18"/>
      <c r="D89" s="18"/>
      <c r="E89" s="18"/>
      <c r="F89" s="18"/>
      <c r="G89" s="52"/>
      <c r="H89" s="52"/>
      <c r="I89" s="18"/>
      <c r="J89" s="18"/>
      <c r="K89" s="18"/>
      <c r="L89" s="18"/>
    </row>
    <row r="90" spans="1:12" x14ac:dyDescent="0.25">
      <c r="A90" s="40"/>
      <c r="B90" s="40"/>
      <c r="C90" s="18"/>
      <c r="D90" s="18"/>
      <c r="E90" s="18"/>
      <c r="F90" s="18"/>
      <c r="G90" s="52"/>
      <c r="H90" s="52"/>
      <c r="I90" s="18"/>
      <c r="J90" s="18"/>
      <c r="K90" s="18"/>
      <c r="L90" s="18"/>
    </row>
    <row r="91" spans="1:12" x14ac:dyDescent="0.25">
      <c r="A91" s="40"/>
      <c r="B91" s="40"/>
      <c r="C91" s="18"/>
      <c r="D91" s="18"/>
      <c r="E91" s="18"/>
      <c r="F91" s="18"/>
      <c r="G91" s="52"/>
      <c r="H91" s="52"/>
      <c r="I91" s="18"/>
      <c r="J91" s="18"/>
      <c r="K91" s="18"/>
      <c r="L91" s="18"/>
    </row>
    <row r="92" spans="1:12" x14ac:dyDescent="0.25">
      <c r="A92" s="40"/>
      <c r="B92" s="40"/>
      <c r="C92" s="18"/>
      <c r="D92" s="18"/>
      <c r="E92" s="18"/>
      <c r="F92" s="18"/>
      <c r="G92" s="52"/>
      <c r="H92" s="52"/>
      <c r="I92" s="18"/>
      <c r="J92" s="18"/>
      <c r="K92" s="18"/>
      <c r="L92" s="18"/>
    </row>
    <row r="93" spans="1:12" x14ac:dyDescent="0.25">
      <c r="A93" s="40"/>
      <c r="B93" s="40"/>
      <c r="C93" s="18"/>
      <c r="D93" s="18"/>
      <c r="E93" s="18"/>
      <c r="F93" s="18"/>
      <c r="G93" s="52"/>
      <c r="H93" s="52"/>
      <c r="I93" s="18"/>
      <c r="J93" s="18"/>
      <c r="K93" s="18"/>
      <c r="L93" s="18"/>
    </row>
    <row r="94" spans="1:12" x14ac:dyDescent="0.25">
      <c r="A94" s="40"/>
      <c r="B94" s="40"/>
      <c r="C94" s="18"/>
      <c r="D94" s="18"/>
      <c r="E94" s="18"/>
      <c r="F94" s="18"/>
      <c r="G94" s="52"/>
      <c r="H94" s="52"/>
      <c r="I94" s="18"/>
      <c r="J94" s="18"/>
      <c r="K94" s="18"/>
      <c r="L94" s="18"/>
    </row>
    <row r="95" spans="1:12" x14ac:dyDescent="0.25">
      <c r="A95" s="40"/>
      <c r="B95" s="40"/>
      <c r="C95" s="18"/>
      <c r="D95" s="18"/>
      <c r="E95" s="18"/>
      <c r="F95" s="18"/>
      <c r="G95" s="52"/>
      <c r="H95" s="52"/>
      <c r="I95" s="18"/>
      <c r="J95" s="18"/>
      <c r="K95" s="18"/>
      <c r="L95" s="18"/>
    </row>
    <row r="96" spans="1:12" x14ac:dyDescent="0.25">
      <c r="A96" s="40"/>
      <c r="B96" s="40"/>
      <c r="C96" s="18"/>
      <c r="D96" s="18"/>
      <c r="E96" s="18"/>
      <c r="F96" s="18"/>
      <c r="G96" s="52"/>
      <c r="H96" s="52"/>
      <c r="I96" s="18"/>
      <c r="J96" s="18"/>
      <c r="K96" s="18"/>
      <c r="L96" s="18"/>
    </row>
    <row r="97" spans="1:12" x14ac:dyDescent="0.25">
      <c r="A97" s="40"/>
      <c r="B97" s="40"/>
      <c r="C97" s="18"/>
      <c r="D97" s="18"/>
      <c r="E97" s="18"/>
      <c r="F97" s="18"/>
      <c r="G97" s="52"/>
      <c r="H97" s="52"/>
      <c r="I97" s="18"/>
      <c r="J97" s="18"/>
      <c r="K97" s="18"/>
      <c r="L97" s="18"/>
    </row>
    <row r="98" spans="1:12" x14ac:dyDescent="0.25">
      <c r="A98" s="40"/>
      <c r="B98" s="40"/>
      <c r="C98" s="18"/>
      <c r="D98" s="18"/>
      <c r="E98" s="18"/>
      <c r="F98" s="18"/>
      <c r="G98" s="52"/>
      <c r="H98" s="52"/>
      <c r="I98" s="18"/>
      <c r="J98" s="18"/>
      <c r="K98" s="18"/>
      <c r="L98" s="18"/>
    </row>
    <row r="99" spans="1:12" x14ac:dyDescent="0.25">
      <c r="A99" s="40"/>
      <c r="B99" s="40"/>
      <c r="C99" s="18"/>
      <c r="D99" s="18"/>
      <c r="E99" s="18"/>
      <c r="F99" s="18"/>
      <c r="G99" s="52"/>
      <c r="H99" s="52"/>
      <c r="I99" s="18"/>
      <c r="J99" s="18"/>
      <c r="K99" s="18"/>
      <c r="L99" s="18"/>
    </row>
    <row r="100" spans="1:12" x14ac:dyDescent="0.25">
      <c r="A100" s="40"/>
      <c r="B100" s="40"/>
      <c r="C100" s="18"/>
      <c r="D100" s="18"/>
      <c r="E100" s="18"/>
      <c r="F100" s="18"/>
      <c r="G100" s="52"/>
      <c r="H100" s="52"/>
      <c r="I100" s="18"/>
      <c r="J100" s="18"/>
      <c r="K100" s="18"/>
      <c r="L100" s="18"/>
    </row>
    <row r="101" spans="1:12" x14ac:dyDescent="0.25">
      <c r="A101" s="40"/>
      <c r="B101" s="40"/>
      <c r="C101" s="18"/>
      <c r="D101" s="18"/>
      <c r="E101" s="18"/>
      <c r="F101" s="18"/>
      <c r="G101" s="52"/>
      <c r="H101" s="52"/>
      <c r="I101" s="18"/>
      <c r="J101" s="18"/>
      <c r="K101" s="18"/>
      <c r="L101" s="18"/>
    </row>
    <row r="102" spans="1:12" x14ac:dyDescent="0.25">
      <c r="A102" s="40"/>
      <c r="B102" s="40"/>
      <c r="C102" s="18"/>
      <c r="D102" s="18"/>
      <c r="E102" s="18"/>
      <c r="F102" s="18"/>
      <c r="G102" s="52"/>
      <c r="H102" s="52"/>
      <c r="I102" s="18"/>
      <c r="J102" s="18"/>
      <c r="K102" s="18"/>
      <c r="L102" s="18"/>
    </row>
    <row r="103" spans="1:12" x14ac:dyDescent="0.25">
      <c r="A103" s="40"/>
      <c r="B103" s="40"/>
      <c r="C103" s="18"/>
      <c r="D103" s="18"/>
      <c r="E103" s="18"/>
      <c r="F103" s="18"/>
      <c r="G103" s="52"/>
      <c r="H103" s="52"/>
      <c r="I103" s="18"/>
      <c r="J103" s="18"/>
      <c r="K103" s="18"/>
      <c r="L103" s="18"/>
    </row>
    <row r="104" spans="1:12" x14ac:dyDescent="0.25">
      <c r="A104" s="40"/>
      <c r="B104" s="40"/>
      <c r="C104" s="18"/>
      <c r="D104" s="18"/>
      <c r="E104" s="18"/>
      <c r="F104" s="18"/>
      <c r="G104" s="52"/>
      <c r="H104" s="52"/>
      <c r="I104" s="18"/>
      <c r="J104" s="18"/>
      <c r="K104" s="18"/>
      <c r="L104" s="18"/>
    </row>
    <row r="105" spans="1:12" x14ac:dyDescent="0.25">
      <c r="A105" s="40"/>
      <c r="B105" s="40"/>
      <c r="C105" s="18"/>
      <c r="D105" s="18"/>
      <c r="E105" s="18"/>
      <c r="F105" s="18"/>
      <c r="G105" s="52"/>
      <c r="H105" s="52"/>
      <c r="I105" s="18"/>
      <c r="J105" s="18"/>
      <c r="K105" s="18"/>
      <c r="L105" s="18"/>
    </row>
    <row r="106" spans="1:12" x14ac:dyDescent="0.25">
      <c r="A106" s="40"/>
      <c r="B106" s="40"/>
      <c r="C106" s="18"/>
      <c r="D106" s="18"/>
      <c r="E106" s="18"/>
      <c r="F106" s="18"/>
      <c r="G106" s="52"/>
      <c r="H106" s="52"/>
      <c r="I106" s="18"/>
      <c r="J106" s="18"/>
      <c r="K106" s="18"/>
      <c r="L106" s="18"/>
    </row>
    <row r="107" spans="1:12" x14ac:dyDescent="0.25">
      <c r="A107" s="40"/>
      <c r="B107" s="40"/>
      <c r="C107" s="18"/>
      <c r="D107" s="18"/>
      <c r="E107" s="18"/>
      <c r="F107" s="18"/>
      <c r="G107" s="52"/>
      <c r="H107" s="52"/>
      <c r="I107" s="18"/>
      <c r="J107" s="18"/>
      <c r="K107" s="18"/>
      <c r="L107" s="18"/>
    </row>
    <row r="108" spans="1:12" x14ac:dyDescent="0.25">
      <c r="A108" s="40"/>
      <c r="B108" s="40"/>
      <c r="C108" s="18"/>
      <c r="D108" s="18"/>
      <c r="E108" s="18"/>
      <c r="F108" s="18"/>
      <c r="G108" s="52"/>
      <c r="H108" s="52"/>
      <c r="I108" s="18"/>
      <c r="J108" s="18"/>
      <c r="K108" s="18"/>
      <c r="L108" s="18"/>
    </row>
    <row r="109" spans="1:12" x14ac:dyDescent="0.25">
      <c r="A109" s="40"/>
      <c r="B109" s="40"/>
      <c r="C109" s="18"/>
      <c r="D109" s="18"/>
      <c r="E109" s="18"/>
      <c r="F109" s="18"/>
      <c r="G109" s="52"/>
      <c r="H109" s="52"/>
      <c r="I109" s="18"/>
      <c r="J109" s="18"/>
      <c r="K109" s="18"/>
      <c r="L109" s="18"/>
    </row>
    <row r="110" spans="1:12" x14ac:dyDescent="0.25">
      <c r="A110" s="40"/>
      <c r="B110" s="40"/>
      <c r="C110" s="18"/>
      <c r="D110" s="18"/>
      <c r="E110" s="18"/>
      <c r="F110" s="18"/>
      <c r="G110" s="52"/>
      <c r="H110" s="52"/>
      <c r="I110" s="18"/>
      <c r="J110" s="18"/>
      <c r="K110" s="18"/>
      <c r="L110" s="18"/>
    </row>
    <row r="111" spans="1:12" x14ac:dyDescent="0.25">
      <c r="A111" s="40"/>
      <c r="B111" s="40"/>
      <c r="C111" s="18"/>
      <c r="D111" s="18"/>
      <c r="E111" s="18"/>
      <c r="F111" s="18"/>
      <c r="G111" s="52"/>
      <c r="H111" s="52"/>
      <c r="I111" s="18"/>
      <c r="J111" s="18"/>
      <c r="K111" s="18"/>
      <c r="L111" s="18"/>
    </row>
    <row r="112" spans="1:12" x14ac:dyDescent="0.25">
      <c r="A112" s="40"/>
      <c r="B112" s="40"/>
      <c r="C112" s="18"/>
      <c r="D112" s="18"/>
      <c r="E112" s="18"/>
      <c r="F112" s="18"/>
      <c r="G112" s="52"/>
      <c r="H112" s="52"/>
      <c r="I112" s="18"/>
      <c r="J112" s="18"/>
      <c r="K112" s="18"/>
      <c r="L112" s="18"/>
    </row>
    <row r="113" spans="1:12" x14ac:dyDescent="0.25">
      <c r="A113" s="40"/>
      <c r="B113" s="40"/>
      <c r="C113" s="18"/>
      <c r="D113" s="18"/>
      <c r="E113" s="18"/>
      <c r="F113" s="18"/>
      <c r="G113" s="52"/>
      <c r="H113" s="52"/>
      <c r="I113" s="18"/>
      <c r="J113" s="18"/>
      <c r="K113" s="18"/>
      <c r="L113" s="18"/>
    </row>
    <row r="114" spans="1:12" x14ac:dyDescent="0.25">
      <c r="A114" s="40"/>
      <c r="B114" s="40"/>
      <c r="C114" s="18"/>
      <c r="D114" s="18"/>
      <c r="E114" s="18"/>
      <c r="F114" s="18"/>
      <c r="G114" s="52"/>
      <c r="H114" s="52"/>
      <c r="I114" s="18"/>
      <c r="J114" s="18"/>
      <c r="K114" s="18"/>
      <c r="L114" s="18"/>
    </row>
    <row r="115" spans="1:12" x14ac:dyDescent="0.25">
      <c r="A115" s="40"/>
      <c r="B115" s="40"/>
      <c r="C115" s="18"/>
      <c r="D115" s="18"/>
      <c r="E115" s="18"/>
      <c r="F115" s="18"/>
      <c r="G115" s="52"/>
      <c r="H115" s="52"/>
      <c r="I115" s="18"/>
      <c r="J115" s="18"/>
      <c r="K115" s="18"/>
      <c r="L115" s="18"/>
    </row>
    <row r="116" spans="1:12" x14ac:dyDescent="0.25">
      <c r="A116" s="40"/>
      <c r="B116" s="40"/>
      <c r="C116" s="18"/>
      <c r="D116" s="18"/>
      <c r="E116" s="18"/>
      <c r="F116" s="18"/>
      <c r="G116" s="52"/>
      <c r="H116" s="52"/>
      <c r="I116" s="18"/>
      <c r="J116" s="18"/>
      <c r="K116" s="18"/>
      <c r="L116" s="18"/>
    </row>
    <row r="117" spans="1:12" x14ac:dyDescent="0.25">
      <c r="A117" s="40"/>
      <c r="B117" s="40"/>
      <c r="C117" s="18"/>
      <c r="D117" s="18"/>
      <c r="E117" s="18"/>
      <c r="F117" s="18"/>
      <c r="G117" s="52"/>
      <c r="H117" s="52"/>
      <c r="I117" s="18"/>
      <c r="J117" s="18"/>
      <c r="K117" s="18"/>
      <c r="L117" s="18"/>
    </row>
    <row r="118" spans="1:12" x14ac:dyDescent="0.25">
      <c r="A118" s="40"/>
      <c r="B118" s="40"/>
      <c r="C118" s="18"/>
      <c r="D118" s="18"/>
      <c r="E118" s="18"/>
      <c r="F118" s="18"/>
      <c r="G118" s="52"/>
      <c r="H118" s="52"/>
      <c r="I118" s="18"/>
      <c r="J118" s="18"/>
      <c r="K118" s="18"/>
      <c r="L118" s="18"/>
    </row>
    <row r="119" spans="1:12" x14ac:dyDescent="0.25">
      <c r="A119" s="40"/>
      <c r="B119" s="40"/>
      <c r="C119" s="18"/>
      <c r="D119" s="18"/>
      <c r="E119" s="18"/>
      <c r="F119" s="18"/>
      <c r="G119" s="52"/>
      <c r="H119" s="52"/>
      <c r="I119" s="18"/>
      <c r="J119" s="18"/>
      <c r="K119" s="18"/>
      <c r="L119" s="18"/>
    </row>
    <row r="120" spans="1:12" x14ac:dyDescent="0.25">
      <c r="A120" s="40"/>
      <c r="B120" s="40"/>
      <c r="C120" s="18"/>
      <c r="D120" s="18"/>
      <c r="E120" s="18"/>
      <c r="F120" s="18"/>
      <c r="G120" s="52"/>
      <c r="H120" s="52"/>
      <c r="I120" s="18"/>
      <c r="J120" s="18"/>
      <c r="K120" s="18"/>
      <c r="L120" s="18"/>
    </row>
    <row r="121" spans="1:12" x14ac:dyDescent="0.25">
      <c r="A121" s="40"/>
      <c r="B121" s="40"/>
      <c r="C121" s="18"/>
      <c r="D121" s="18"/>
      <c r="E121" s="18"/>
      <c r="F121" s="18"/>
      <c r="G121" s="52"/>
      <c r="H121" s="52"/>
      <c r="I121" s="18"/>
      <c r="J121" s="18"/>
      <c r="K121" s="18"/>
      <c r="L121" s="18"/>
    </row>
    <row r="122" spans="1:12" x14ac:dyDescent="0.25">
      <c r="A122" s="40"/>
      <c r="B122" s="40"/>
      <c r="C122" s="18"/>
      <c r="D122" s="18"/>
      <c r="E122" s="18"/>
      <c r="F122" s="18"/>
      <c r="G122" s="52"/>
      <c r="H122" s="52"/>
      <c r="I122" s="18"/>
      <c r="J122" s="18"/>
      <c r="K122" s="18"/>
      <c r="L122" s="18"/>
    </row>
    <row r="123" spans="1:12" x14ac:dyDescent="0.25">
      <c r="A123" s="40"/>
      <c r="B123" s="40"/>
      <c r="C123" s="18"/>
      <c r="D123" s="18"/>
      <c r="E123" s="18"/>
      <c r="F123" s="18"/>
      <c r="G123" s="52"/>
      <c r="H123" s="52"/>
      <c r="I123" s="18"/>
      <c r="J123" s="18"/>
      <c r="K123" s="18"/>
      <c r="L123" s="18"/>
    </row>
    <row r="124" spans="1:12" x14ac:dyDescent="0.25">
      <c r="A124" s="40"/>
      <c r="B124" s="40"/>
      <c r="C124" s="18"/>
      <c r="D124" s="18"/>
      <c r="E124" s="18"/>
      <c r="F124" s="18"/>
      <c r="G124" s="52"/>
      <c r="H124" s="52"/>
      <c r="I124" s="18"/>
      <c r="J124" s="18"/>
      <c r="K124" s="18"/>
      <c r="L124" s="18"/>
    </row>
    <row r="125" spans="1:12" x14ac:dyDescent="0.25">
      <c r="A125" s="40"/>
      <c r="B125" s="40"/>
      <c r="C125" s="18"/>
      <c r="D125" s="18"/>
      <c r="E125" s="18"/>
      <c r="F125" s="18"/>
      <c r="G125" s="52"/>
      <c r="H125" s="52"/>
      <c r="I125" s="18"/>
      <c r="J125" s="18"/>
      <c r="K125" s="18"/>
      <c r="L125" s="18"/>
    </row>
    <row r="126" spans="1:12" x14ac:dyDescent="0.25">
      <c r="A126" s="40"/>
      <c r="B126" s="40"/>
      <c r="C126" s="18"/>
      <c r="D126" s="18"/>
      <c r="E126" s="18"/>
      <c r="F126" s="18"/>
      <c r="G126" s="52"/>
      <c r="H126" s="52"/>
      <c r="I126" s="18"/>
      <c r="J126" s="18"/>
      <c r="K126" s="18"/>
      <c r="L126" s="18"/>
    </row>
    <row r="127" spans="1:12" x14ac:dyDescent="0.25">
      <c r="A127" s="40"/>
      <c r="B127" s="40"/>
      <c r="C127" s="18"/>
      <c r="D127" s="18"/>
      <c r="E127" s="18"/>
      <c r="F127" s="18"/>
      <c r="G127" s="52"/>
      <c r="H127" s="52"/>
      <c r="I127" s="18"/>
      <c r="J127" s="18"/>
      <c r="K127" s="18"/>
      <c r="L127" s="18"/>
    </row>
    <row r="128" spans="1:12" x14ac:dyDescent="0.25">
      <c r="A128" s="40"/>
      <c r="B128" s="40"/>
      <c r="C128" s="18"/>
      <c r="D128" s="18"/>
      <c r="E128" s="18"/>
      <c r="F128" s="18"/>
      <c r="G128" s="52"/>
      <c r="H128" s="52"/>
      <c r="I128" s="18"/>
      <c r="J128" s="18"/>
      <c r="K128" s="18"/>
      <c r="L128" s="18"/>
    </row>
    <row r="129" spans="1:12" x14ac:dyDescent="0.25">
      <c r="A129" s="40"/>
      <c r="B129" s="40"/>
      <c r="C129" s="18"/>
      <c r="D129" s="18"/>
      <c r="E129" s="18"/>
      <c r="F129" s="18"/>
      <c r="G129" s="52"/>
      <c r="H129" s="52"/>
      <c r="I129" s="18"/>
      <c r="J129" s="18"/>
      <c r="K129" s="18"/>
      <c r="L129" s="18"/>
    </row>
    <row r="130" spans="1:12" x14ac:dyDescent="0.25">
      <c r="A130" s="40"/>
      <c r="B130" s="40"/>
      <c r="C130" s="18"/>
      <c r="D130" s="18"/>
      <c r="E130" s="18"/>
      <c r="F130" s="18"/>
      <c r="G130" s="52"/>
      <c r="H130" s="52"/>
      <c r="I130" s="18"/>
      <c r="J130" s="18"/>
      <c r="K130" s="18"/>
      <c r="L130" s="18"/>
    </row>
    <row r="131" spans="1:12" x14ac:dyDescent="0.25">
      <c r="A131" s="40"/>
      <c r="B131" s="40"/>
      <c r="C131" s="18"/>
      <c r="D131" s="18"/>
      <c r="E131" s="18"/>
      <c r="F131" s="18"/>
      <c r="G131" s="52"/>
      <c r="H131" s="52"/>
      <c r="I131" s="18"/>
      <c r="J131" s="18"/>
      <c r="K131" s="18"/>
      <c r="L131" s="18"/>
    </row>
    <row r="132" spans="1:12" x14ac:dyDescent="0.25">
      <c r="A132" s="40"/>
      <c r="B132" s="40"/>
      <c r="C132" s="18"/>
      <c r="D132" s="18"/>
      <c r="E132" s="18"/>
      <c r="F132" s="18"/>
      <c r="G132" s="52"/>
      <c r="H132" s="52"/>
      <c r="I132" s="18"/>
      <c r="J132" s="18"/>
      <c r="K132" s="18"/>
      <c r="L132" s="18"/>
    </row>
    <row r="133" spans="1:12" x14ac:dyDescent="0.25">
      <c r="A133" s="40"/>
      <c r="B133" s="40"/>
      <c r="C133" s="18"/>
      <c r="D133" s="18"/>
      <c r="E133" s="18"/>
      <c r="F133" s="18"/>
      <c r="G133" s="52"/>
      <c r="H133" s="52"/>
      <c r="I133" s="18"/>
      <c r="J133" s="18"/>
      <c r="K133" s="18"/>
      <c r="L133" s="18"/>
    </row>
    <row r="134" spans="1:12" x14ac:dyDescent="0.25">
      <c r="A134" s="40"/>
      <c r="B134" s="40"/>
      <c r="C134" s="18"/>
      <c r="D134" s="18"/>
      <c r="E134" s="18"/>
      <c r="F134" s="18"/>
      <c r="G134" s="52"/>
      <c r="H134" s="52"/>
      <c r="I134" s="18"/>
      <c r="J134" s="18"/>
      <c r="K134" s="18"/>
      <c r="L134" s="18"/>
    </row>
    <row r="135" spans="1:12" x14ac:dyDescent="0.25">
      <c r="A135" s="40"/>
      <c r="B135" s="40"/>
      <c r="C135" s="18"/>
      <c r="D135" s="18"/>
      <c r="E135" s="18"/>
      <c r="F135" s="18"/>
      <c r="G135" s="52"/>
      <c r="H135" s="52"/>
      <c r="I135" s="18"/>
      <c r="J135" s="18"/>
      <c r="K135" s="18"/>
      <c r="L135" s="18"/>
    </row>
    <row r="136" spans="1:12" x14ac:dyDescent="0.25">
      <c r="A136" s="40"/>
      <c r="B136" s="40"/>
      <c r="C136" s="18"/>
      <c r="D136" s="18"/>
      <c r="E136" s="18"/>
      <c r="F136" s="18"/>
      <c r="G136" s="52"/>
      <c r="H136" s="52"/>
      <c r="I136" s="18"/>
      <c r="J136" s="18"/>
      <c r="K136" s="18"/>
      <c r="L136" s="18"/>
    </row>
    <row r="137" spans="1:12" x14ac:dyDescent="0.25">
      <c r="A137" s="40"/>
      <c r="B137" s="40"/>
      <c r="C137" s="18"/>
      <c r="D137" s="18"/>
      <c r="E137" s="18"/>
      <c r="F137" s="18"/>
      <c r="G137" s="52"/>
      <c r="H137" s="52"/>
      <c r="I137" s="18"/>
      <c r="J137" s="18"/>
      <c r="K137" s="18"/>
      <c r="L137" s="18"/>
    </row>
    <row r="138" spans="1:12" x14ac:dyDescent="0.25">
      <c r="A138" s="40"/>
      <c r="B138" s="40"/>
      <c r="C138" s="18"/>
      <c r="D138" s="18"/>
      <c r="E138" s="18"/>
      <c r="F138" s="18"/>
      <c r="G138" s="52"/>
      <c r="H138" s="52"/>
      <c r="I138" s="18"/>
      <c r="J138" s="18"/>
      <c r="K138" s="18"/>
      <c r="L138" s="18"/>
    </row>
    <row r="139" spans="1:12" x14ac:dyDescent="0.25">
      <c r="A139" s="40"/>
      <c r="B139" s="40"/>
      <c r="C139" s="18"/>
      <c r="D139" s="18"/>
      <c r="E139" s="18"/>
      <c r="F139" s="18"/>
      <c r="G139" s="52"/>
      <c r="H139" s="52"/>
      <c r="I139" s="18"/>
      <c r="J139" s="18"/>
      <c r="K139" s="18"/>
      <c r="L139" s="18"/>
    </row>
    <row r="140" spans="1:12" x14ac:dyDescent="0.25">
      <c r="A140" s="40"/>
      <c r="B140" s="40"/>
      <c r="C140" s="18"/>
      <c r="D140" s="18"/>
      <c r="E140" s="18"/>
      <c r="F140" s="18"/>
      <c r="G140" s="52"/>
      <c r="H140" s="52"/>
      <c r="I140" s="18"/>
      <c r="J140" s="18"/>
      <c r="K140" s="18"/>
      <c r="L140" s="18"/>
    </row>
    <row r="141" spans="1:12" x14ac:dyDescent="0.25">
      <c r="A141" s="40"/>
      <c r="B141" s="40"/>
      <c r="C141" s="18"/>
      <c r="D141" s="18"/>
      <c r="E141" s="18"/>
      <c r="F141" s="18"/>
      <c r="G141" s="52"/>
      <c r="H141" s="52"/>
      <c r="I141" s="18"/>
      <c r="J141" s="18"/>
      <c r="K141" s="18"/>
      <c r="L141" s="18"/>
    </row>
    <row r="142" spans="1:12" x14ac:dyDescent="0.25">
      <c r="A142" s="40"/>
      <c r="B142" s="40"/>
      <c r="C142" s="18"/>
      <c r="D142" s="18"/>
      <c r="E142" s="18"/>
      <c r="F142" s="18"/>
      <c r="G142" s="52"/>
      <c r="H142" s="52"/>
      <c r="I142" s="18"/>
      <c r="J142" s="18"/>
      <c r="K142" s="18"/>
      <c r="L142" s="18"/>
    </row>
    <row r="143" spans="1:12" x14ac:dyDescent="0.25">
      <c r="A143" s="40"/>
      <c r="B143" s="40"/>
      <c r="C143" s="18"/>
      <c r="D143" s="18"/>
      <c r="E143" s="18"/>
      <c r="F143" s="18"/>
      <c r="G143" s="52"/>
      <c r="H143" s="52"/>
      <c r="I143" s="18"/>
      <c r="J143" s="18"/>
      <c r="K143" s="18"/>
      <c r="L143" s="18"/>
    </row>
    <row r="144" spans="1:12" x14ac:dyDescent="0.25">
      <c r="A144" s="40"/>
      <c r="B144" s="40"/>
      <c r="C144" s="18"/>
      <c r="D144" s="18"/>
      <c r="E144" s="18"/>
      <c r="F144" s="18"/>
      <c r="G144" s="52"/>
      <c r="H144" s="52"/>
      <c r="I144" s="18"/>
      <c r="J144" s="18"/>
      <c r="K144" s="18"/>
      <c r="L144" s="18"/>
    </row>
    <row r="145" spans="1:12" x14ac:dyDescent="0.25">
      <c r="A145" s="40"/>
      <c r="B145" s="40"/>
      <c r="C145" s="18"/>
      <c r="D145" s="18"/>
      <c r="E145" s="18"/>
      <c r="F145" s="18"/>
      <c r="G145" s="52"/>
      <c r="H145" s="52"/>
      <c r="I145" s="18"/>
      <c r="J145" s="18"/>
      <c r="K145" s="18"/>
      <c r="L145" s="18"/>
    </row>
    <row r="146" spans="1:12" x14ac:dyDescent="0.25">
      <c r="A146" s="40"/>
      <c r="B146" s="40"/>
      <c r="C146" s="18"/>
      <c r="D146" s="18"/>
      <c r="E146" s="18"/>
      <c r="F146" s="18"/>
      <c r="G146" s="52"/>
      <c r="H146" s="52"/>
      <c r="I146" s="18"/>
      <c r="J146" s="18"/>
      <c r="K146" s="18"/>
      <c r="L146" s="18"/>
    </row>
    <row r="147" spans="1:12" x14ac:dyDescent="0.25">
      <c r="A147" s="40"/>
      <c r="B147" s="40"/>
      <c r="C147" s="18"/>
      <c r="D147" s="18"/>
      <c r="E147" s="18"/>
      <c r="F147" s="18"/>
      <c r="G147" s="52"/>
      <c r="H147" s="52"/>
      <c r="I147" s="18"/>
      <c r="J147" s="18"/>
      <c r="K147" s="18"/>
      <c r="L147" s="18"/>
    </row>
    <row r="148" spans="1:12" x14ac:dyDescent="0.25">
      <c r="A148" s="40"/>
      <c r="B148" s="40"/>
      <c r="C148" s="18"/>
      <c r="D148" s="18"/>
      <c r="E148" s="18"/>
      <c r="F148" s="18"/>
      <c r="G148" s="52"/>
      <c r="H148" s="52"/>
      <c r="I148" s="18"/>
      <c r="J148" s="18"/>
      <c r="K148" s="18"/>
      <c r="L148" s="18"/>
    </row>
    <row r="149" spans="1:12" x14ac:dyDescent="0.25">
      <c r="A149" s="40"/>
      <c r="B149" s="40"/>
      <c r="C149" s="18"/>
      <c r="D149" s="18"/>
      <c r="E149" s="18"/>
      <c r="F149" s="18"/>
      <c r="G149" s="52"/>
      <c r="H149" s="52"/>
      <c r="I149" s="18"/>
      <c r="J149" s="18"/>
      <c r="K149" s="18"/>
      <c r="L149" s="18"/>
    </row>
    <row r="150" spans="1:12" x14ac:dyDescent="0.25">
      <c r="A150" s="40"/>
      <c r="B150" s="40"/>
      <c r="C150" s="18"/>
      <c r="D150" s="18"/>
      <c r="E150" s="18"/>
      <c r="F150" s="18"/>
      <c r="G150" s="52"/>
      <c r="H150" s="52"/>
      <c r="I150" s="18"/>
      <c r="J150" s="18"/>
      <c r="K150" s="18"/>
      <c r="L150" s="18"/>
    </row>
    <row r="151" spans="1:12" x14ac:dyDescent="0.25">
      <c r="A151" s="40"/>
      <c r="B151" s="40"/>
      <c r="C151" s="18"/>
      <c r="D151" s="18"/>
      <c r="E151" s="18"/>
      <c r="F151" s="18"/>
      <c r="G151" s="52"/>
      <c r="H151" s="52"/>
      <c r="I151" s="18"/>
      <c r="J151" s="18"/>
      <c r="K151" s="18"/>
      <c r="L151" s="18"/>
    </row>
    <row r="152" spans="1:12" x14ac:dyDescent="0.25">
      <c r="A152" s="40"/>
      <c r="B152" s="40"/>
      <c r="C152" s="18"/>
      <c r="D152" s="18"/>
      <c r="E152" s="18"/>
      <c r="F152" s="18"/>
      <c r="G152" s="52"/>
      <c r="H152" s="52"/>
      <c r="I152" s="18"/>
      <c r="J152" s="18"/>
      <c r="K152" s="18"/>
      <c r="L152" s="18"/>
    </row>
    <row r="153" spans="1:12" x14ac:dyDescent="0.25">
      <c r="A153" s="40"/>
      <c r="B153" s="40"/>
      <c r="C153" s="18"/>
      <c r="D153" s="18"/>
      <c r="E153" s="18"/>
      <c r="F153" s="18"/>
      <c r="G153" s="52"/>
      <c r="H153" s="52"/>
      <c r="I153" s="18"/>
      <c r="J153" s="18"/>
      <c r="K153" s="18"/>
      <c r="L153" s="18"/>
    </row>
    <row r="154" spans="1:12" x14ac:dyDescent="0.25">
      <c r="A154" s="40"/>
      <c r="B154" s="40"/>
      <c r="C154" s="18"/>
      <c r="D154" s="18"/>
      <c r="E154" s="18"/>
      <c r="F154" s="18"/>
      <c r="G154" s="52"/>
      <c r="H154" s="52"/>
      <c r="I154" s="18"/>
      <c r="J154" s="18"/>
      <c r="K154" s="18"/>
      <c r="L154" s="18"/>
    </row>
    <row r="155" spans="1:12" x14ac:dyDescent="0.25">
      <c r="A155" s="40"/>
      <c r="B155" s="40"/>
      <c r="C155" s="18"/>
      <c r="D155" s="18"/>
      <c r="E155" s="18"/>
      <c r="F155" s="18"/>
      <c r="G155" s="52"/>
      <c r="H155" s="52"/>
      <c r="I155" s="18"/>
      <c r="J155" s="18"/>
      <c r="K155" s="18"/>
      <c r="L155" s="18"/>
    </row>
    <row r="156" spans="1:12" x14ac:dyDescent="0.25">
      <c r="A156" s="40"/>
      <c r="B156" s="40"/>
      <c r="C156" s="18"/>
      <c r="D156" s="18"/>
      <c r="E156" s="18"/>
      <c r="F156" s="18"/>
      <c r="G156" s="52"/>
      <c r="H156" s="52"/>
      <c r="I156" s="18"/>
      <c r="J156" s="18"/>
      <c r="K156" s="18"/>
      <c r="L156" s="18"/>
    </row>
    <row r="157" spans="1:12" x14ac:dyDescent="0.25">
      <c r="A157" s="40"/>
      <c r="B157" s="40"/>
      <c r="C157" s="18"/>
      <c r="D157" s="18"/>
      <c r="E157" s="18"/>
      <c r="F157" s="18"/>
      <c r="G157" s="52"/>
      <c r="H157" s="52"/>
      <c r="I157" s="18"/>
      <c r="J157" s="18"/>
      <c r="K157" s="18"/>
      <c r="L157" s="18"/>
    </row>
    <row r="158" spans="1:12" x14ac:dyDescent="0.25">
      <c r="A158" s="40"/>
      <c r="B158" s="40"/>
      <c r="C158" s="18"/>
      <c r="D158" s="18"/>
      <c r="E158" s="18"/>
      <c r="F158" s="18"/>
      <c r="G158" s="52"/>
      <c r="H158" s="52"/>
      <c r="I158" s="18"/>
      <c r="J158" s="18"/>
      <c r="K158" s="18"/>
      <c r="L158" s="18"/>
    </row>
    <row r="159" spans="1:12" x14ac:dyDescent="0.25">
      <c r="A159" s="40"/>
      <c r="B159" s="40"/>
      <c r="C159" s="18"/>
      <c r="D159" s="18"/>
      <c r="E159" s="18"/>
      <c r="F159" s="18"/>
      <c r="G159" s="52"/>
      <c r="H159" s="52"/>
      <c r="I159" s="18"/>
      <c r="J159" s="18"/>
      <c r="K159" s="18"/>
      <c r="L159" s="18"/>
    </row>
    <row r="160" spans="1:12" x14ac:dyDescent="0.25">
      <c r="A160" s="40"/>
      <c r="B160" s="40"/>
      <c r="C160" s="18"/>
      <c r="D160" s="18"/>
      <c r="E160" s="18"/>
      <c r="F160" s="18"/>
      <c r="G160" s="52"/>
      <c r="H160" s="52"/>
      <c r="I160" s="18"/>
      <c r="J160" s="18"/>
      <c r="K160" s="18"/>
      <c r="L160" s="18"/>
    </row>
    <row r="161" spans="1:12" x14ac:dyDescent="0.25">
      <c r="A161" s="40"/>
      <c r="B161" s="40"/>
      <c r="C161" s="18"/>
      <c r="D161" s="18"/>
      <c r="E161" s="18"/>
      <c r="F161" s="18"/>
      <c r="G161" s="52"/>
      <c r="H161" s="52"/>
      <c r="I161" s="18"/>
      <c r="J161" s="18"/>
      <c r="K161" s="18"/>
      <c r="L161" s="18"/>
    </row>
    <row r="162" spans="1:12" x14ac:dyDescent="0.25">
      <c r="A162" s="40"/>
      <c r="B162" s="40"/>
      <c r="C162" s="18"/>
      <c r="D162" s="18"/>
      <c r="E162" s="18"/>
      <c r="F162" s="18"/>
      <c r="G162" s="52"/>
      <c r="H162" s="52"/>
      <c r="I162" s="18"/>
      <c r="J162" s="18"/>
      <c r="K162" s="18"/>
      <c r="L162" s="18"/>
    </row>
    <row r="163" spans="1:12" x14ac:dyDescent="0.25">
      <c r="A163" s="40"/>
      <c r="B163" s="40"/>
      <c r="C163" s="18"/>
      <c r="D163" s="18"/>
      <c r="E163" s="18"/>
      <c r="F163" s="18"/>
      <c r="G163" s="52"/>
      <c r="H163" s="52"/>
      <c r="I163" s="18"/>
      <c r="J163" s="18"/>
      <c r="K163" s="18"/>
      <c r="L163" s="18"/>
    </row>
    <row r="164" spans="1:12" x14ac:dyDescent="0.25">
      <c r="A164" s="40"/>
      <c r="B164" s="40"/>
      <c r="C164" s="18"/>
      <c r="D164" s="18"/>
      <c r="E164" s="18"/>
      <c r="F164" s="18"/>
      <c r="G164" s="52"/>
      <c r="H164" s="52"/>
      <c r="I164" s="18"/>
      <c r="J164" s="18"/>
      <c r="K164" s="18"/>
      <c r="L164" s="18"/>
    </row>
    <row r="165" spans="1:12" x14ac:dyDescent="0.25">
      <c r="A165" s="40"/>
      <c r="B165" s="40"/>
      <c r="C165" s="18"/>
      <c r="D165" s="18"/>
      <c r="E165" s="18"/>
      <c r="F165" s="18"/>
      <c r="G165" s="52"/>
      <c r="H165" s="52"/>
      <c r="I165" s="18"/>
      <c r="J165" s="18"/>
      <c r="K165" s="18"/>
      <c r="L165" s="18"/>
    </row>
    <row r="166" spans="1:12" x14ac:dyDescent="0.25">
      <c r="A166" s="40"/>
      <c r="B166" s="40"/>
      <c r="C166" s="18"/>
      <c r="D166" s="18"/>
      <c r="E166" s="18"/>
      <c r="F166" s="18"/>
      <c r="G166" s="52"/>
      <c r="H166" s="52"/>
      <c r="I166" s="18"/>
      <c r="J166" s="18"/>
      <c r="K166" s="18"/>
      <c r="L166" s="18"/>
    </row>
    <row r="167" spans="1:12" x14ac:dyDescent="0.25">
      <c r="A167" s="40"/>
      <c r="B167" s="40"/>
      <c r="C167" s="18"/>
      <c r="D167" s="18"/>
      <c r="E167" s="18"/>
      <c r="F167" s="18"/>
      <c r="G167" s="52"/>
      <c r="H167" s="52"/>
      <c r="I167" s="18"/>
      <c r="J167" s="18"/>
      <c r="K167" s="18"/>
      <c r="L167" s="18"/>
    </row>
    <row r="168" spans="1:12" x14ac:dyDescent="0.25">
      <c r="A168" s="40"/>
      <c r="B168" s="40"/>
      <c r="C168" s="18"/>
      <c r="D168" s="18"/>
      <c r="E168" s="18"/>
      <c r="F168" s="18"/>
      <c r="G168" s="52"/>
      <c r="H168" s="52"/>
      <c r="I168" s="18"/>
      <c r="J168" s="18"/>
      <c r="K168" s="18"/>
      <c r="L168" s="18"/>
    </row>
    <row r="169" spans="1:12" x14ac:dyDescent="0.25">
      <c r="A169" s="40"/>
      <c r="B169" s="40"/>
      <c r="C169" s="18"/>
      <c r="D169" s="18"/>
      <c r="E169" s="18"/>
      <c r="F169" s="18"/>
      <c r="G169" s="52"/>
      <c r="H169" s="52"/>
      <c r="I169" s="18"/>
      <c r="J169" s="18"/>
      <c r="K169" s="18"/>
      <c r="L169" s="18"/>
    </row>
    <row r="170" spans="1:12" x14ac:dyDescent="0.25">
      <c r="A170" s="40"/>
      <c r="B170" s="40"/>
      <c r="C170" s="18"/>
      <c r="D170" s="18"/>
      <c r="E170" s="18"/>
      <c r="F170" s="18"/>
      <c r="G170" s="52"/>
      <c r="H170" s="52"/>
      <c r="I170" s="18"/>
      <c r="J170" s="18"/>
      <c r="K170" s="18"/>
      <c r="L170" s="18"/>
    </row>
    <row r="171" spans="1:12" x14ac:dyDescent="0.25">
      <c r="A171" s="40"/>
      <c r="B171" s="40"/>
      <c r="C171" s="18"/>
      <c r="D171" s="18"/>
      <c r="E171" s="18"/>
      <c r="F171" s="18"/>
      <c r="G171" s="52"/>
      <c r="H171" s="52"/>
      <c r="I171" s="18"/>
      <c r="J171" s="18"/>
      <c r="K171" s="18"/>
      <c r="L171" s="18"/>
    </row>
    <row r="172" spans="1:12" x14ac:dyDescent="0.25">
      <c r="A172" s="40"/>
      <c r="B172" s="40"/>
      <c r="C172" s="18"/>
      <c r="D172" s="18"/>
      <c r="E172" s="18"/>
      <c r="F172" s="18"/>
      <c r="G172" s="52"/>
      <c r="H172" s="52"/>
      <c r="I172" s="18"/>
      <c r="J172" s="18"/>
      <c r="K172" s="18"/>
      <c r="L172" s="18"/>
    </row>
    <row r="173" spans="1:12" x14ac:dyDescent="0.25">
      <c r="A173" s="40"/>
      <c r="B173" s="40"/>
      <c r="C173" s="18"/>
      <c r="D173" s="18"/>
      <c r="E173" s="18"/>
      <c r="F173" s="18"/>
      <c r="G173" s="52"/>
      <c r="H173" s="52"/>
      <c r="I173" s="18"/>
      <c r="J173" s="18"/>
      <c r="K173" s="18"/>
      <c r="L173" s="18"/>
    </row>
    <row r="174" spans="1:12" x14ac:dyDescent="0.25">
      <c r="A174" s="40"/>
      <c r="B174" s="40"/>
      <c r="C174" s="18"/>
      <c r="D174" s="18"/>
      <c r="E174" s="18"/>
      <c r="F174" s="18"/>
      <c r="G174" s="52"/>
      <c r="H174" s="52"/>
      <c r="I174" s="18"/>
      <c r="J174" s="18"/>
      <c r="K174" s="18"/>
      <c r="L174" s="18"/>
    </row>
    <row r="175" spans="1:12" x14ac:dyDescent="0.25">
      <c r="A175" s="40"/>
      <c r="B175" s="40"/>
      <c r="C175" s="18"/>
      <c r="D175" s="18"/>
      <c r="E175" s="18"/>
      <c r="F175" s="18"/>
      <c r="G175" s="52"/>
      <c r="H175" s="52"/>
      <c r="I175" s="18"/>
      <c r="J175" s="18"/>
      <c r="K175" s="18"/>
      <c r="L175" s="18"/>
    </row>
    <row r="176" spans="1:12" x14ac:dyDescent="0.25">
      <c r="A176" s="40"/>
      <c r="B176" s="40"/>
      <c r="C176" s="18"/>
      <c r="D176" s="18"/>
      <c r="E176" s="18"/>
      <c r="F176" s="18"/>
      <c r="G176" s="52"/>
      <c r="H176" s="52"/>
      <c r="I176" s="18"/>
      <c r="J176" s="18"/>
      <c r="K176" s="18"/>
      <c r="L176" s="18"/>
    </row>
    <row r="177" spans="1:12" x14ac:dyDescent="0.25">
      <c r="A177" s="40"/>
      <c r="B177" s="40"/>
      <c r="C177" s="18"/>
      <c r="D177" s="18"/>
      <c r="E177" s="18"/>
      <c r="F177" s="18"/>
      <c r="G177" s="52"/>
      <c r="H177" s="52"/>
      <c r="I177" s="18"/>
      <c r="J177" s="18"/>
      <c r="K177" s="18"/>
      <c r="L177" s="18"/>
    </row>
    <row r="178" spans="1:12" x14ac:dyDescent="0.25">
      <c r="A178" s="40"/>
      <c r="B178" s="40"/>
      <c r="C178" s="18"/>
      <c r="D178" s="18"/>
      <c r="E178" s="18"/>
      <c r="F178" s="18"/>
      <c r="G178" s="52"/>
      <c r="H178" s="52"/>
      <c r="I178" s="18"/>
      <c r="J178" s="18"/>
      <c r="K178" s="18"/>
      <c r="L178" s="18"/>
    </row>
    <row r="179" spans="1:12" x14ac:dyDescent="0.25">
      <c r="A179" s="40"/>
      <c r="B179" s="40"/>
      <c r="C179" s="18"/>
      <c r="D179" s="18"/>
      <c r="E179" s="18"/>
      <c r="F179" s="18"/>
      <c r="G179" s="52"/>
      <c r="H179" s="52"/>
      <c r="I179" s="18"/>
      <c r="J179" s="18"/>
      <c r="K179" s="18"/>
      <c r="L179" s="18"/>
    </row>
    <row r="180" spans="1:12" x14ac:dyDescent="0.25">
      <c r="A180" s="40"/>
      <c r="B180" s="40"/>
      <c r="C180" s="18"/>
      <c r="D180" s="18"/>
      <c r="E180" s="18"/>
      <c r="F180" s="18"/>
      <c r="G180" s="52"/>
      <c r="H180" s="52"/>
      <c r="I180" s="18"/>
      <c r="J180" s="18"/>
      <c r="K180" s="18"/>
      <c r="L180" s="18"/>
    </row>
    <row r="181" spans="1:12" x14ac:dyDescent="0.25">
      <c r="A181" s="40"/>
      <c r="B181" s="40"/>
      <c r="C181" s="18"/>
      <c r="D181" s="18"/>
      <c r="E181" s="18"/>
      <c r="F181" s="18"/>
      <c r="G181" s="52"/>
      <c r="H181" s="52"/>
      <c r="I181" s="18"/>
      <c r="J181" s="18"/>
      <c r="K181" s="18"/>
      <c r="L181" s="18"/>
    </row>
    <row r="182" spans="1:12" x14ac:dyDescent="0.25">
      <c r="A182" s="40"/>
      <c r="B182" s="40"/>
      <c r="C182" s="18"/>
      <c r="D182" s="18"/>
      <c r="E182" s="18"/>
      <c r="F182" s="18"/>
      <c r="G182" s="52"/>
      <c r="H182" s="52"/>
      <c r="I182" s="18"/>
      <c r="J182" s="18"/>
      <c r="K182" s="18"/>
      <c r="L182" s="18"/>
    </row>
    <row r="183" spans="1:12" x14ac:dyDescent="0.25">
      <c r="A183" s="40"/>
      <c r="B183" s="40"/>
      <c r="C183" s="18"/>
      <c r="D183" s="18"/>
      <c r="E183" s="18"/>
      <c r="F183" s="18"/>
      <c r="G183" s="52"/>
      <c r="H183" s="52"/>
      <c r="I183" s="18"/>
      <c r="J183" s="18"/>
      <c r="K183" s="18"/>
      <c r="L183" s="18"/>
    </row>
    <row r="184" spans="1:12" x14ac:dyDescent="0.25">
      <c r="A184" s="40"/>
      <c r="B184" s="40"/>
      <c r="C184" s="18"/>
      <c r="D184" s="18"/>
      <c r="E184" s="18"/>
      <c r="F184" s="18"/>
      <c r="G184" s="52"/>
      <c r="H184" s="52"/>
      <c r="I184" s="18"/>
      <c r="J184" s="18"/>
      <c r="K184" s="18"/>
      <c r="L184" s="18"/>
    </row>
    <row r="185" spans="1:12" x14ac:dyDescent="0.25">
      <c r="A185" s="40"/>
      <c r="B185" s="40"/>
      <c r="C185" s="18"/>
      <c r="D185" s="18"/>
      <c r="E185" s="18"/>
      <c r="F185" s="18"/>
      <c r="G185" s="52"/>
      <c r="H185" s="52"/>
      <c r="I185" s="18"/>
      <c r="J185" s="18"/>
      <c r="K185" s="18"/>
      <c r="L185" s="18"/>
    </row>
    <row r="186" spans="1:12" x14ac:dyDescent="0.25">
      <c r="A186" s="40"/>
      <c r="B186" s="40"/>
      <c r="C186" s="18"/>
      <c r="D186" s="18"/>
      <c r="E186" s="18"/>
      <c r="F186" s="18"/>
      <c r="G186" s="52"/>
      <c r="H186" s="52"/>
      <c r="I186" s="18"/>
      <c r="J186" s="18"/>
      <c r="K186" s="18"/>
      <c r="L186" s="18"/>
    </row>
    <row r="187" spans="1:12" x14ac:dyDescent="0.25">
      <c r="A187" s="40"/>
      <c r="B187" s="40"/>
      <c r="C187" s="18"/>
      <c r="D187" s="18"/>
      <c r="E187" s="18"/>
      <c r="F187" s="18"/>
      <c r="G187" s="52"/>
      <c r="H187" s="52"/>
      <c r="I187" s="18"/>
      <c r="J187" s="18"/>
      <c r="K187" s="18"/>
      <c r="L187" s="18"/>
    </row>
    <row r="188" spans="1:12" x14ac:dyDescent="0.25">
      <c r="A188" s="40"/>
      <c r="B188" s="40"/>
      <c r="C188" s="18"/>
      <c r="D188" s="18"/>
      <c r="E188" s="18"/>
      <c r="F188" s="18"/>
      <c r="G188" s="52"/>
      <c r="H188" s="52"/>
      <c r="I188" s="18"/>
      <c r="J188" s="18"/>
      <c r="K188" s="18"/>
      <c r="L188" s="18"/>
    </row>
    <row r="189" spans="1:12" x14ac:dyDescent="0.25">
      <c r="A189" s="40"/>
      <c r="B189" s="40"/>
      <c r="C189" s="18"/>
      <c r="D189" s="18"/>
      <c r="E189" s="18"/>
      <c r="F189" s="18"/>
      <c r="G189" s="52"/>
      <c r="H189" s="52"/>
      <c r="I189" s="18"/>
      <c r="J189" s="18"/>
      <c r="K189" s="18"/>
      <c r="L189" s="18"/>
    </row>
    <row r="190" spans="1:12" x14ac:dyDescent="0.25">
      <c r="A190" s="40"/>
      <c r="B190" s="40"/>
      <c r="C190" s="18"/>
      <c r="D190" s="18"/>
      <c r="E190" s="18"/>
      <c r="F190" s="18"/>
      <c r="G190" s="52"/>
      <c r="H190" s="52"/>
      <c r="I190" s="18"/>
      <c r="J190" s="18"/>
      <c r="K190" s="18"/>
      <c r="L190" s="18"/>
    </row>
    <row r="191" spans="1:12" x14ac:dyDescent="0.25">
      <c r="A191" s="40"/>
      <c r="B191" s="40"/>
      <c r="C191" s="18"/>
      <c r="D191" s="18"/>
      <c r="E191" s="18"/>
      <c r="F191" s="18"/>
      <c r="G191" s="52"/>
      <c r="H191" s="52"/>
      <c r="I191" s="18"/>
      <c r="J191" s="18"/>
      <c r="K191" s="18"/>
      <c r="L191" s="18"/>
    </row>
    <row r="192" spans="1:12" x14ac:dyDescent="0.25">
      <c r="A192" s="40"/>
      <c r="B192" s="40"/>
      <c r="C192" s="18"/>
      <c r="D192" s="18"/>
      <c r="E192" s="18"/>
      <c r="F192" s="18"/>
      <c r="G192" s="52"/>
      <c r="H192" s="52"/>
      <c r="I192" s="18"/>
      <c r="J192" s="18"/>
      <c r="K192" s="18"/>
      <c r="L192" s="18"/>
    </row>
    <row r="193" spans="1:12" x14ac:dyDescent="0.25">
      <c r="A193" s="40"/>
      <c r="B193" s="40"/>
      <c r="C193" s="18"/>
      <c r="D193" s="18"/>
      <c r="E193" s="18"/>
      <c r="F193" s="18"/>
      <c r="G193" s="52"/>
      <c r="H193" s="52"/>
      <c r="I193" s="18"/>
      <c r="J193" s="18"/>
      <c r="K193" s="18"/>
      <c r="L193" s="18"/>
    </row>
    <row r="194" spans="1:12" x14ac:dyDescent="0.25">
      <c r="A194" s="40"/>
      <c r="B194" s="40"/>
      <c r="C194" s="18"/>
      <c r="D194" s="18"/>
      <c r="E194" s="18"/>
      <c r="F194" s="18"/>
      <c r="G194" s="52"/>
      <c r="H194" s="52"/>
      <c r="I194" s="18"/>
      <c r="J194" s="18"/>
      <c r="K194" s="18"/>
      <c r="L194" s="18"/>
    </row>
    <row r="195" spans="1:12" x14ac:dyDescent="0.25">
      <c r="A195" s="40"/>
      <c r="B195" s="40"/>
      <c r="C195" s="18"/>
      <c r="D195" s="18"/>
      <c r="E195" s="18"/>
      <c r="F195" s="18"/>
      <c r="G195" s="52"/>
      <c r="H195" s="52"/>
      <c r="I195" s="18"/>
      <c r="J195" s="18"/>
      <c r="K195" s="18"/>
      <c r="L195" s="18"/>
    </row>
    <row r="196" spans="1:12" x14ac:dyDescent="0.25">
      <c r="A196" s="40"/>
      <c r="B196" s="40"/>
      <c r="C196" s="18"/>
      <c r="D196" s="18"/>
      <c r="E196" s="18"/>
      <c r="F196" s="18"/>
      <c r="G196" s="52"/>
      <c r="H196" s="52"/>
      <c r="I196" s="18"/>
      <c r="J196" s="18"/>
      <c r="K196" s="18"/>
      <c r="L196" s="18"/>
    </row>
    <row r="197" spans="1:12" x14ac:dyDescent="0.25">
      <c r="A197" s="40"/>
      <c r="B197" s="40"/>
      <c r="C197" s="18"/>
      <c r="D197" s="18"/>
      <c r="E197" s="18"/>
      <c r="F197" s="18"/>
      <c r="G197" s="52"/>
      <c r="H197" s="52"/>
      <c r="I197" s="18"/>
      <c r="J197" s="18"/>
      <c r="K197" s="18"/>
      <c r="L197" s="18"/>
    </row>
    <row r="198" spans="1:12" x14ac:dyDescent="0.25">
      <c r="A198" s="40"/>
      <c r="B198" s="40"/>
      <c r="C198" s="18"/>
      <c r="D198" s="18"/>
      <c r="E198" s="18"/>
      <c r="F198" s="18"/>
      <c r="G198" s="52"/>
      <c r="H198" s="52"/>
      <c r="I198" s="18"/>
      <c r="J198" s="18"/>
      <c r="K198" s="18"/>
      <c r="L198" s="18"/>
    </row>
    <row r="199" spans="1:12" x14ac:dyDescent="0.25">
      <c r="A199" s="40"/>
      <c r="B199" s="40"/>
      <c r="C199" s="18"/>
      <c r="D199" s="18"/>
      <c r="E199" s="18"/>
      <c r="F199" s="18"/>
      <c r="G199" s="52"/>
      <c r="H199" s="52"/>
      <c r="I199" s="18"/>
      <c r="J199" s="18"/>
      <c r="K199" s="18"/>
      <c r="L199" s="18"/>
    </row>
    <row r="200" spans="1:12" x14ac:dyDescent="0.25">
      <c r="A200" s="40"/>
      <c r="B200" s="40"/>
      <c r="C200" s="18"/>
      <c r="D200" s="18"/>
      <c r="E200" s="18"/>
      <c r="F200" s="18"/>
      <c r="G200" s="52"/>
      <c r="H200" s="52"/>
      <c r="I200" s="18"/>
      <c r="J200" s="18"/>
      <c r="K200" s="18"/>
      <c r="L200" s="18"/>
    </row>
    <row r="201" spans="1:12" x14ac:dyDescent="0.25">
      <c r="A201" s="40"/>
      <c r="B201" s="40"/>
      <c r="C201" s="18"/>
      <c r="D201" s="18"/>
      <c r="E201" s="18"/>
      <c r="F201" s="18"/>
      <c r="G201" s="52"/>
      <c r="H201" s="52"/>
      <c r="I201" s="18"/>
      <c r="J201" s="18"/>
      <c r="K201" s="18"/>
      <c r="L201" s="18"/>
    </row>
    <row r="202" spans="1:12" x14ac:dyDescent="0.25">
      <c r="A202" s="40"/>
      <c r="B202" s="40"/>
      <c r="C202" s="18"/>
      <c r="D202" s="18"/>
      <c r="E202" s="18"/>
      <c r="F202" s="18"/>
      <c r="G202" s="52"/>
      <c r="H202" s="52"/>
      <c r="I202" s="18"/>
      <c r="J202" s="18"/>
      <c r="K202" s="18"/>
      <c r="L202" s="18"/>
    </row>
    <row r="203" spans="1:12" x14ac:dyDescent="0.25">
      <c r="A203" s="40"/>
      <c r="B203" s="40"/>
      <c r="C203" s="18"/>
      <c r="D203" s="18"/>
      <c r="E203" s="18"/>
      <c r="F203" s="18"/>
      <c r="G203" s="52"/>
      <c r="H203" s="52"/>
      <c r="I203" s="18"/>
      <c r="J203" s="18"/>
      <c r="K203" s="18"/>
      <c r="L203" s="18"/>
    </row>
    <row r="204" spans="1:12" x14ac:dyDescent="0.25">
      <c r="A204" s="40"/>
      <c r="B204" s="40"/>
      <c r="C204" s="18"/>
      <c r="D204" s="18"/>
      <c r="E204" s="18"/>
      <c r="F204" s="18"/>
      <c r="G204" s="52"/>
      <c r="H204" s="52"/>
      <c r="I204" s="18"/>
      <c r="J204" s="18"/>
      <c r="K204" s="18"/>
      <c r="L204" s="18"/>
    </row>
    <row r="205" spans="1:12" x14ac:dyDescent="0.25">
      <c r="A205" s="40"/>
      <c r="B205" s="40"/>
      <c r="C205" s="18"/>
      <c r="D205" s="18"/>
      <c r="E205" s="18"/>
      <c r="F205" s="18"/>
      <c r="G205" s="52"/>
      <c r="H205" s="52"/>
      <c r="I205" s="18"/>
      <c r="J205" s="18"/>
      <c r="K205" s="18"/>
      <c r="L205" s="18"/>
    </row>
    <row r="206" spans="1:12" x14ac:dyDescent="0.25">
      <c r="A206" s="40"/>
      <c r="B206" s="40"/>
      <c r="C206" s="18"/>
      <c r="D206" s="18"/>
      <c r="E206" s="18"/>
      <c r="F206" s="18"/>
      <c r="G206" s="52"/>
      <c r="H206" s="52"/>
      <c r="I206" s="18"/>
      <c r="J206" s="18"/>
      <c r="K206" s="18"/>
      <c r="L206" s="18"/>
    </row>
    <row r="207" spans="1:12" x14ac:dyDescent="0.25">
      <c r="A207" s="40"/>
      <c r="B207" s="40"/>
      <c r="C207" s="18"/>
      <c r="D207" s="18"/>
      <c r="E207" s="18"/>
      <c r="F207" s="18"/>
      <c r="G207" s="52"/>
      <c r="H207" s="52"/>
      <c r="I207" s="18"/>
      <c r="J207" s="18"/>
      <c r="K207" s="18"/>
      <c r="L207" s="18"/>
    </row>
    <row r="208" spans="1:12" x14ac:dyDescent="0.25">
      <c r="A208" s="40"/>
      <c r="B208" s="40"/>
      <c r="C208" s="18"/>
      <c r="D208" s="18"/>
      <c r="E208" s="18"/>
      <c r="F208" s="18"/>
      <c r="G208" s="52"/>
      <c r="H208" s="52"/>
      <c r="I208" s="18"/>
      <c r="J208" s="18"/>
      <c r="K208" s="18"/>
      <c r="L208" s="18"/>
    </row>
    <row r="209" spans="1:12" x14ac:dyDescent="0.25">
      <c r="A209" s="40"/>
      <c r="B209" s="40"/>
      <c r="C209" s="18"/>
      <c r="D209" s="18"/>
      <c r="E209" s="18"/>
      <c r="F209" s="18"/>
      <c r="G209" s="52"/>
      <c r="H209" s="52"/>
      <c r="I209" s="18"/>
      <c r="J209" s="18"/>
      <c r="K209" s="18"/>
      <c r="L209" s="18"/>
    </row>
    <row r="210" spans="1:12" x14ac:dyDescent="0.25">
      <c r="A210" s="40"/>
      <c r="B210" s="40"/>
      <c r="C210" s="18"/>
      <c r="D210" s="18"/>
      <c r="E210" s="18"/>
      <c r="F210" s="18"/>
      <c r="G210" s="52"/>
      <c r="H210" s="52"/>
      <c r="I210" s="18"/>
      <c r="J210" s="18"/>
      <c r="K210" s="18"/>
      <c r="L210" s="18"/>
    </row>
    <row r="211" spans="1:12" x14ac:dyDescent="0.25">
      <c r="A211" s="40"/>
      <c r="B211" s="40"/>
      <c r="C211" s="18"/>
      <c r="D211" s="18"/>
      <c r="E211" s="18"/>
      <c r="F211" s="18"/>
      <c r="G211" s="52"/>
      <c r="H211" s="52"/>
      <c r="I211" s="18"/>
      <c r="J211" s="18"/>
      <c r="K211" s="18"/>
      <c r="L211" s="18"/>
    </row>
    <row r="212" spans="1:12" x14ac:dyDescent="0.25">
      <c r="A212" s="40"/>
      <c r="B212" s="40"/>
      <c r="C212" s="18"/>
      <c r="D212" s="18"/>
      <c r="E212" s="18"/>
      <c r="F212" s="18"/>
      <c r="G212" s="52"/>
      <c r="H212" s="52"/>
      <c r="I212" s="18"/>
      <c r="J212" s="18"/>
      <c r="K212" s="18"/>
      <c r="L212" s="18"/>
    </row>
    <row r="213" spans="1:12" x14ac:dyDescent="0.25">
      <c r="A213" s="40"/>
      <c r="B213" s="40"/>
      <c r="C213" s="18"/>
      <c r="D213" s="18"/>
      <c r="E213" s="18"/>
      <c r="F213" s="18"/>
      <c r="G213" s="52"/>
      <c r="H213" s="52"/>
      <c r="I213" s="18"/>
      <c r="J213" s="18"/>
      <c r="K213" s="18"/>
      <c r="L213" s="18"/>
    </row>
    <row r="214" spans="1:12" x14ac:dyDescent="0.25">
      <c r="A214" s="40"/>
      <c r="B214" s="40"/>
      <c r="C214" s="18"/>
      <c r="D214" s="18"/>
      <c r="E214" s="18"/>
      <c r="F214" s="18"/>
      <c r="G214" s="52"/>
      <c r="H214" s="52"/>
      <c r="I214" s="18"/>
      <c r="J214" s="18"/>
      <c r="K214" s="18"/>
      <c r="L214" s="18"/>
    </row>
    <row r="215" spans="1:12" x14ac:dyDescent="0.25">
      <c r="A215" s="40"/>
      <c r="B215" s="40"/>
      <c r="C215" s="18"/>
      <c r="D215" s="18"/>
      <c r="E215" s="18"/>
      <c r="F215" s="18"/>
      <c r="G215" s="52"/>
      <c r="H215" s="52"/>
      <c r="I215" s="18"/>
      <c r="J215" s="18"/>
      <c r="K215" s="18"/>
      <c r="L215" s="18"/>
    </row>
    <row r="216" spans="1:12" x14ac:dyDescent="0.25">
      <c r="A216" s="40"/>
      <c r="B216" s="40"/>
      <c r="C216" s="18"/>
      <c r="D216" s="18"/>
      <c r="E216" s="18"/>
      <c r="F216" s="18"/>
      <c r="G216" s="52"/>
      <c r="H216" s="52"/>
      <c r="I216" s="18"/>
      <c r="J216" s="18"/>
      <c r="K216" s="18"/>
      <c r="L216" s="18"/>
    </row>
    <row r="217" spans="1:12" x14ac:dyDescent="0.25">
      <c r="A217" s="40"/>
      <c r="B217" s="40"/>
      <c r="C217" s="18"/>
      <c r="D217" s="18"/>
      <c r="E217" s="18"/>
      <c r="F217" s="18"/>
      <c r="G217" s="52"/>
      <c r="H217" s="52"/>
      <c r="I217" s="18"/>
      <c r="J217" s="18"/>
      <c r="K217" s="18"/>
      <c r="L217" s="18"/>
    </row>
    <row r="218" spans="1:12" x14ac:dyDescent="0.25">
      <c r="A218" s="40"/>
      <c r="B218" s="40"/>
      <c r="C218" s="18"/>
      <c r="D218" s="18"/>
      <c r="E218" s="18"/>
      <c r="F218" s="18"/>
      <c r="G218" s="52"/>
      <c r="H218" s="52"/>
      <c r="I218" s="18"/>
      <c r="J218" s="18"/>
      <c r="K218" s="18"/>
      <c r="L218" s="18"/>
    </row>
    <row r="219" spans="1:12" x14ac:dyDescent="0.25">
      <c r="A219" s="40"/>
      <c r="B219" s="40"/>
      <c r="C219" s="18"/>
      <c r="D219" s="18"/>
      <c r="E219" s="18"/>
      <c r="F219" s="18"/>
      <c r="G219" s="52"/>
      <c r="H219" s="52"/>
      <c r="I219" s="18"/>
      <c r="J219" s="18"/>
      <c r="K219" s="18"/>
      <c r="L219" s="18"/>
    </row>
    <row r="220" spans="1:12" x14ac:dyDescent="0.25">
      <c r="A220" s="40"/>
      <c r="B220" s="40"/>
      <c r="C220" s="18"/>
      <c r="D220" s="18"/>
      <c r="E220" s="18"/>
      <c r="F220" s="18"/>
      <c r="G220" s="52"/>
      <c r="H220" s="52"/>
      <c r="I220" s="18"/>
      <c r="J220" s="18"/>
      <c r="K220" s="18"/>
      <c r="L220" s="18"/>
    </row>
    <row r="221" spans="1:12" x14ac:dyDescent="0.25">
      <c r="A221" s="40"/>
      <c r="B221" s="40"/>
      <c r="C221" s="18"/>
      <c r="D221" s="18"/>
      <c r="E221" s="18"/>
      <c r="F221" s="18"/>
      <c r="G221" s="52"/>
      <c r="H221" s="52"/>
      <c r="I221" s="18"/>
      <c r="J221" s="18"/>
      <c r="K221" s="18"/>
      <c r="L221" s="18"/>
    </row>
    <row r="222" spans="1:12" x14ac:dyDescent="0.25">
      <c r="A222" s="40"/>
      <c r="B222" s="40"/>
      <c r="C222" s="18"/>
      <c r="D222" s="18"/>
      <c r="E222" s="18"/>
      <c r="F222" s="18"/>
      <c r="G222" s="52"/>
      <c r="H222" s="52"/>
      <c r="I222" s="18"/>
      <c r="J222" s="18"/>
      <c r="K222" s="18"/>
      <c r="L222" s="18"/>
    </row>
    <row r="223" spans="1:12" x14ac:dyDescent="0.25">
      <c r="A223" s="40"/>
      <c r="B223" s="40"/>
      <c r="C223" s="18"/>
      <c r="D223" s="18"/>
      <c r="E223" s="18"/>
      <c r="F223" s="18"/>
      <c r="G223" s="52"/>
      <c r="H223" s="52"/>
      <c r="I223" s="18"/>
      <c r="J223" s="18"/>
      <c r="K223" s="18"/>
      <c r="L223" s="18"/>
    </row>
    <row r="224" spans="1:12" x14ac:dyDescent="0.25">
      <c r="A224" s="40"/>
      <c r="B224" s="40"/>
      <c r="C224" s="18"/>
      <c r="D224" s="18"/>
      <c r="E224" s="18"/>
      <c r="F224" s="18"/>
      <c r="G224" s="52"/>
      <c r="H224" s="52"/>
      <c r="I224" s="18"/>
      <c r="J224" s="18"/>
      <c r="K224" s="18"/>
      <c r="L224" s="18"/>
    </row>
    <row r="225" spans="1:12" x14ac:dyDescent="0.25">
      <c r="A225" s="40"/>
      <c r="B225" s="40"/>
      <c r="C225" s="18"/>
      <c r="D225" s="18"/>
      <c r="E225" s="18"/>
      <c r="F225" s="18"/>
      <c r="G225" s="52"/>
      <c r="H225" s="52"/>
      <c r="I225" s="18"/>
      <c r="J225" s="18"/>
      <c r="K225" s="18"/>
      <c r="L225" s="18"/>
    </row>
    <row r="226" spans="1:12" x14ac:dyDescent="0.25">
      <c r="A226" s="40"/>
      <c r="B226" s="40"/>
      <c r="C226" s="18"/>
      <c r="D226" s="18"/>
      <c r="E226" s="18"/>
      <c r="F226" s="18"/>
      <c r="G226" s="52"/>
      <c r="H226" s="52"/>
      <c r="I226" s="18"/>
      <c r="J226" s="18"/>
      <c r="K226" s="18"/>
      <c r="L226" s="18"/>
    </row>
    <row r="227" spans="1:12" x14ac:dyDescent="0.25">
      <c r="A227" s="40"/>
      <c r="B227" s="40"/>
      <c r="C227" s="18"/>
      <c r="D227" s="18"/>
      <c r="E227" s="18"/>
      <c r="F227" s="18"/>
      <c r="G227" s="52"/>
      <c r="H227" s="52"/>
      <c r="I227" s="18"/>
      <c r="J227" s="18"/>
      <c r="K227" s="18"/>
      <c r="L227" s="18"/>
    </row>
    <row r="228" spans="1:12" x14ac:dyDescent="0.25">
      <c r="A228" s="40"/>
      <c r="B228" s="40"/>
      <c r="C228" s="18"/>
      <c r="D228" s="18"/>
      <c r="E228" s="18"/>
      <c r="F228" s="18"/>
      <c r="G228" s="52"/>
      <c r="H228" s="52"/>
      <c r="I228" s="18"/>
      <c r="J228" s="18"/>
      <c r="K228" s="18"/>
      <c r="L228" s="18"/>
    </row>
    <row r="229" spans="1:12" x14ac:dyDescent="0.25">
      <c r="A229" s="40"/>
      <c r="B229" s="40"/>
      <c r="C229" s="18"/>
      <c r="D229" s="18"/>
      <c r="E229" s="18"/>
      <c r="F229" s="18"/>
      <c r="G229" s="52"/>
      <c r="H229" s="52"/>
      <c r="I229" s="18"/>
      <c r="J229" s="18"/>
      <c r="K229" s="18"/>
      <c r="L229" s="18"/>
    </row>
    <row r="230" spans="1:12" x14ac:dyDescent="0.25">
      <c r="A230" s="40"/>
      <c r="B230" s="40"/>
      <c r="C230" s="18"/>
      <c r="D230" s="18"/>
      <c r="E230" s="18"/>
      <c r="F230" s="18"/>
      <c r="G230" s="52"/>
      <c r="H230" s="52"/>
      <c r="I230" s="18"/>
      <c r="J230" s="18"/>
      <c r="K230" s="18"/>
      <c r="L230" s="18"/>
    </row>
    <row r="231" spans="1:12" x14ac:dyDescent="0.25">
      <c r="A231" s="40"/>
      <c r="B231" s="40"/>
      <c r="C231" s="18"/>
      <c r="D231" s="18"/>
      <c r="E231" s="18"/>
      <c r="F231" s="18"/>
      <c r="G231" s="52"/>
      <c r="H231" s="52"/>
      <c r="I231" s="18"/>
      <c r="J231" s="18"/>
      <c r="K231" s="18"/>
      <c r="L231" s="18"/>
    </row>
    <row r="232" spans="1:12" x14ac:dyDescent="0.25">
      <c r="A232" s="40"/>
      <c r="B232" s="40"/>
      <c r="C232" s="18"/>
      <c r="D232" s="18"/>
      <c r="E232" s="18"/>
      <c r="F232" s="18"/>
      <c r="G232" s="52"/>
      <c r="H232" s="52"/>
      <c r="I232" s="18"/>
      <c r="J232" s="18"/>
      <c r="K232" s="18"/>
      <c r="L232" s="18"/>
    </row>
    <row r="233" spans="1:12" x14ac:dyDescent="0.25">
      <c r="A233" s="40"/>
      <c r="B233" s="40"/>
      <c r="C233" s="18"/>
      <c r="D233" s="18"/>
      <c r="E233" s="18"/>
      <c r="F233" s="18"/>
      <c r="G233" s="52"/>
      <c r="H233" s="52"/>
      <c r="I233" s="18"/>
      <c r="J233" s="18"/>
      <c r="K233" s="18"/>
      <c r="L233" s="18"/>
    </row>
    <row r="234" spans="1:12" x14ac:dyDescent="0.25">
      <c r="A234" s="40"/>
      <c r="B234" s="40"/>
      <c r="C234" s="18"/>
      <c r="D234" s="18"/>
      <c r="E234" s="18"/>
      <c r="F234" s="18"/>
      <c r="G234" s="52"/>
      <c r="H234" s="52"/>
      <c r="I234" s="18"/>
      <c r="J234" s="18"/>
      <c r="K234" s="18"/>
      <c r="L234" s="18"/>
    </row>
    <row r="235" spans="1:12" x14ac:dyDescent="0.25">
      <c r="A235" s="40"/>
      <c r="B235" s="40"/>
      <c r="C235" s="18"/>
      <c r="D235" s="18"/>
      <c r="E235" s="18"/>
      <c r="F235" s="18"/>
      <c r="G235" s="52"/>
      <c r="H235" s="52"/>
      <c r="I235" s="18"/>
      <c r="J235" s="18"/>
      <c r="K235" s="18"/>
      <c r="L235" s="18"/>
    </row>
    <row r="236" spans="1:12" x14ac:dyDescent="0.25">
      <c r="A236" s="40"/>
      <c r="B236" s="40"/>
      <c r="C236" s="18"/>
      <c r="D236" s="18"/>
      <c r="E236" s="18"/>
      <c r="F236" s="18"/>
      <c r="G236" s="52"/>
      <c r="H236" s="52"/>
      <c r="I236" s="18"/>
      <c r="J236" s="18"/>
      <c r="K236" s="18"/>
      <c r="L236" s="18"/>
    </row>
    <row r="237" spans="1:12" x14ac:dyDescent="0.25">
      <c r="A237" s="40"/>
      <c r="B237" s="40"/>
      <c r="C237" s="18"/>
      <c r="D237" s="18"/>
      <c r="E237" s="18"/>
      <c r="F237" s="18"/>
      <c r="G237" s="52"/>
      <c r="H237" s="52"/>
      <c r="I237" s="18"/>
      <c r="J237" s="18"/>
      <c r="K237" s="18"/>
      <c r="L237" s="18"/>
    </row>
    <row r="238" spans="1:12" x14ac:dyDescent="0.25">
      <c r="A238" s="40"/>
      <c r="B238" s="40"/>
      <c r="C238" s="18"/>
      <c r="D238" s="18"/>
      <c r="E238" s="18"/>
      <c r="F238" s="18"/>
      <c r="G238" s="52"/>
      <c r="H238" s="52"/>
      <c r="I238" s="18"/>
      <c r="J238" s="18"/>
      <c r="K238" s="18"/>
      <c r="L238" s="18"/>
    </row>
    <row r="239" spans="1:12" x14ac:dyDescent="0.25">
      <c r="A239" s="40"/>
      <c r="B239" s="40"/>
      <c r="C239" s="18"/>
      <c r="D239" s="18"/>
      <c r="E239" s="18"/>
      <c r="F239" s="18"/>
      <c r="G239" s="52"/>
      <c r="H239" s="52"/>
      <c r="I239" s="18"/>
      <c r="J239" s="18"/>
      <c r="K239" s="18"/>
      <c r="L239" s="18"/>
    </row>
    <row r="240" spans="1:12" x14ac:dyDescent="0.25">
      <c r="A240" s="40"/>
      <c r="B240" s="40"/>
      <c r="C240" s="18"/>
      <c r="D240" s="18"/>
      <c r="E240" s="18"/>
      <c r="F240" s="18"/>
      <c r="G240" s="52"/>
      <c r="H240" s="52"/>
      <c r="I240" s="18"/>
      <c r="J240" s="18"/>
      <c r="K240" s="18"/>
      <c r="L240" s="18"/>
    </row>
    <row r="241" spans="1:12" x14ac:dyDescent="0.25">
      <c r="A241" s="40"/>
      <c r="B241" s="40"/>
      <c r="C241" s="18"/>
      <c r="D241" s="18"/>
      <c r="E241" s="18"/>
      <c r="F241" s="18"/>
      <c r="G241" s="52"/>
      <c r="H241" s="52"/>
      <c r="I241" s="18"/>
      <c r="J241" s="18"/>
      <c r="K241" s="18"/>
      <c r="L241" s="18"/>
    </row>
    <row r="242" spans="1:12" x14ac:dyDescent="0.25">
      <c r="A242" s="40"/>
      <c r="B242" s="40"/>
      <c r="C242" s="18"/>
      <c r="D242" s="18"/>
      <c r="E242" s="18"/>
      <c r="F242" s="18"/>
      <c r="G242" s="52"/>
      <c r="H242" s="52"/>
      <c r="I242" s="18"/>
      <c r="J242" s="18"/>
      <c r="K242" s="18"/>
      <c r="L242" s="18"/>
    </row>
    <row r="243" spans="1:12" x14ac:dyDescent="0.25">
      <c r="A243" s="40"/>
      <c r="B243" s="40"/>
      <c r="C243" s="18"/>
      <c r="D243" s="18"/>
      <c r="E243" s="18"/>
      <c r="F243" s="18"/>
      <c r="G243" s="52"/>
      <c r="H243" s="52"/>
      <c r="I243" s="18"/>
      <c r="J243" s="18"/>
      <c r="K243" s="18"/>
      <c r="L243" s="18"/>
    </row>
    <row r="244" spans="1:12" x14ac:dyDescent="0.25">
      <c r="A244" s="40"/>
      <c r="B244" s="40"/>
      <c r="C244" s="18"/>
      <c r="D244" s="18"/>
      <c r="E244" s="18"/>
      <c r="F244" s="18"/>
      <c r="G244" s="52"/>
      <c r="H244" s="52"/>
      <c r="I244" s="18"/>
      <c r="J244" s="18"/>
      <c r="K244" s="18"/>
      <c r="L244" s="18"/>
    </row>
    <row r="245" spans="1:12" x14ac:dyDescent="0.25">
      <c r="A245" s="40"/>
      <c r="B245" s="40"/>
      <c r="C245" s="18"/>
      <c r="D245" s="18"/>
      <c r="E245" s="18"/>
      <c r="F245" s="18"/>
      <c r="G245" s="52"/>
      <c r="H245" s="52"/>
      <c r="I245" s="18"/>
      <c r="J245" s="18"/>
      <c r="K245" s="18"/>
      <c r="L245" s="18"/>
    </row>
    <row r="246" spans="1:12" x14ac:dyDescent="0.25">
      <c r="A246" s="40"/>
      <c r="B246" s="40"/>
      <c r="C246" s="18"/>
      <c r="D246" s="18"/>
      <c r="E246" s="18"/>
      <c r="F246" s="18"/>
      <c r="G246" s="52"/>
      <c r="H246" s="52"/>
      <c r="I246" s="18"/>
      <c r="J246" s="18"/>
      <c r="K246" s="18"/>
      <c r="L246" s="18"/>
    </row>
    <row r="247" spans="1:12" x14ac:dyDescent="0.25">
      <c r="A247" s="40"/>
      <c r="B247" s="40"/>
      <c r="C247" s="18"/>
      <c r="D247" s="18"/>
      <c r="E247" s="18"/>
      <c r="F247" s="18"/>
      <c r="G247" s="52"/>
      <c r="H247" s="52"/>
      <c r="I247" s="18"/>
      <c r="J247" s="18"/>
      <c r="K247" s="18"/>
      <c r="L247" s="18"/>
    </row>
    <row r="248" spans="1:12" x14ac:dyDescent="0.25">
      <c r="A248" s="40"/>
      <c r="B248" s="40"/>
      <c r="C248" s="18"/>
      <c r="D248" s="18"/>
      <c r="E248" s="18"/>
      <c r="F248" s="18"/>
      <c r="G248" s="52"/>
      <c r="H248" s="52"/>
      <c r="I248" s="18"/>
      <c r="J248" s="18"/>
      <c r="K248" s="18"/>
      <c r="L248" s="18"/>
    </row>
    <row r="249" spans="1:12" x14ac:dyDescent="0.25">
      <c r="A249" s="40"/>
      <c r="B249" s="40"/>
      <c r="C249" s="18"/>
      <c r="D249" s="18"/>
      <c r="E249" s="18"/>
      <c r="F249" s="18"/>
      <c r="G249" s="52"/>
      <c r="H249" s="52"/>
      <c r="I249" s="18"/>
      <c r="J249" s="18"/>
      <c r="K249" s="18"/>
      <c r="L249" s="18"/>
    </row>
    <row r="250" spans="1:12" x14ac:dyDescent="0.25">
      <c r="A250" s="40"/>
      <c r="B250" s="40"/>
      <c r="C250" s="18"/>
      <c r="D250" s="18"/>
      <c r="E250" s="18"/>
      <c r="F250" s="18"/>
      <c r="G250" s="52"/>
      <c r="H250" s="52"/>
      <c r="I250" s="18"/>
      <c r="J250" s="18"/>
      <c r="K250" s="18"/>
      <c r="L250" s="18"/>
    </row>
    <row r="251" spans="1:12" x14ac:dyDescent="0.25">
      <c r="A251" s="40"/>
      <c r="B251" s="40"/>
      <c r="C251" s="18"/>
      <c r="D251" s="18"/>
      <c r="E251" s="18"/>
      <c r="F251" s="18"/>
      <c r="G251" s="52"/>
      <c r="H251" s="52"/>
      <c r="I251" s="18"/>
      <c r="J251" s="18"/>
      <c r="K251" s="18"/>
      <c r="L251" s="18"/>
    </row>
    <row r="252" spans="1:12" x14ac:dyDescent="0.25">
      <c r="A252" s="40"/>
      <c r="B252" s="40"/>
      <c r="C252" s="18"/>
      <c r="D252" s="18"/>
      <c r="E252" s="18"/>
      <c r="F252" s="18"/>
      <c r="G252" s="52"/>
      <c r="H252" s="52"/>
      <c r="I252" s="18"/>
      <c r="J252" s="18"/>
      <c r="K252" s="18"/>
      <c r="L252" s="18"/>
    </row>
    <row r="253" spans="1:12" x14ac:dyDescent="0.25">
      <c r="A253" s="40"/>
      <c r="B253" s="40"/>
      <c r="C253" s="18"/>
      <c r="D253" s="18"/>
      <c r="E253" s="18"/>
      <c r="F253" s="18"/>
      <c r="G253" s="52"/>
      <c r="H253" s="52"/>
      <c r="I253" s="18"/>
      <c r="J253" s="18"/>
      <c r="K253" s="18"/>
      <c r="L253" s="18"/>
    </row>
    <row r="254" spans="1:12" x14ac:dyDescent="0.25">
      <c r="A254" s="40"/>
      <c r="B254" s="40"/>
      <c r="C254" s="18"/>
      <c r="D254" s="18"/>
      <c r="E254" s="18"/>
      <c r="F254" s="18"/>
      <c r="G254" s="52"/>
      <c r="H254" s="52"/>
      <c r="I254" s="18"/>
      <c r="J254" s="18"/>
      <c r="K254" s="18"/>
      <c r="L254" s="18"/>
    </row>
    <row r="255" spans="1:12" x14ac:dyDescent="0.25">
      <c r="A255" s="40"/>
      <c r="B255" s="40"/>
      <c r="C255" s="18"/>
      <c r="D255" s="18"/>
      <c r="E255" s="18"/>
      <c r="F255" s="18"/>
      <c r="G255" s="52"/>
      <c r="H255" s="52"/>
      <c r="I255" s="18"/>
      <c r="J255" s="18"/>
      <c r="K255" s="18"/>
      <c r="L255" s="18"/>
    </row>
    <row r="256" spans="1:12" x14ac:dyDescent="0.25">
      <c r="A256" s="40"/>
      <c r="B256" s="40"/>
      <c r="C256" s="18"/>
      <c r="D256" s="18"/>
      <c r="E256" s="18"/>
      <c r="F256" s="18"/>
      <c r="G256" s="52"/>
      <c r="H256" s="52"/>
      <c r="I256" s="18"/>
      <c r="J256" s="18"/>
      <c r="K256" s="18"/>
      <c r="L256" s="18"/>
    </row>
    <row r="257" spans="1:12" x14ac:dyDescent="0.25">
      <c r="A257" s="40"/>
      <c r="B257" s="40"/>
      <c r="C257" s="18"/>
      <c r="D257" s="18"/>
      <c r="E257" s="18"/>
      <c r="F257" s="18"/>
      <c r="G257" s="52"/>
      <c r="H257" s="52"/>
      <c r="I257" s="18"/>
      <c r="J257" s="18"/>
      <c r="K257" s="18"/>
      <c r="L257" s="18"/>
    </row>
    <row r="258" spans="1:12" x14ac:dyDescent="0.25">
      <c r="A258" s="40"/>
      <c r="B258" s="40"/>
      <c r="C258" s="18"/>
      <c r="D258" s="18"/>
      <c r="E258" s="18"/>
      <c r="F258" s="18"/>
      <c r="G258" s="52"/>
      <c r="H258" s="52"/>
      <c r="I258" s="18"/>
      <c r="J258" s="18"/>
      <c r="K258" s="18"/>
      <c r="L258" s="18"/>
    </row>
    <row r="259" spans="1:12" x14ac:dyDescent="0.25">
      <c r="A259" s="40"/>
      <c r="B259" s="40"/>
      <c r="C259" s="18"/>
      <c r="D259" s="18"/>
      <c r="E259" s="18"/>
      <c r="F259" s="18"/>
      <c r="G259" s="52"/>
      <c r="H259" s="52"/>
      <c r="I259" s="18"/>
      <c r="J259" s="18"/>
      <c r="K259" s="18"/>
      <c r="L259" s="18"/>
    </row>
    <row r="260" spans="1:12" x14ac:dyDescent="0.25">
      <c r="A260" s="40"/>
      <c r="B260" s="40"/>
      <c r="C260" s="18"/>
      <c r="D260" s="18"/>
      <c r="E260" s="18"/>
      <c r="F260" s="18"/>
      <c r="G260" s="52"/>
      <c r="H260" s="52"/>
      <c r="I260" s="18"/>
      <c r="J260" s="18"/>
      <c r="K260" s="18"/>
      <c r="L260" s="18"/>
    </row>
    <row r="261" spans="1:12" x14ac:dyDescent="0.25">
      <c r="A261" s="40"/>
      <c r="B261" s="40"/>
      <c r="C261" s="18"/>
      <c r="D261" s="18"/>
      <c r="E261" s="18"/>
      <c r="F261" s="18"/>
      <c r="G261" s="52"/>
      <c r="H261" s="52"/>
      <c r="I261" s="18"/>
      <c r="J261" s="18"/>
      <c r="K261" s="18"/>
      <c r="L261" s="18"/>
    </row>
    <row r="262" spans="1:12" x14ac:dyDescent="0.25">
      <c r="A262" s="40"/>
      <c r="B262" s="40"/>
      <c r="C262" s="18"/>
      <c r="D262" s="18"/>
      <c r="E262" s="18"/>
      <c r="F262" s="18"/>
      <c r="G262" s="52"/>
      <c r="H262" s="52"/>
      <c r="I262" s="18"/>
      <c r="J262" s="18"/>
      <c r="K262" s="18"/>
      <c r="L262" s="18"/>
    </row>
    <row r="263" spans="1:12" x14ac:dyDescent="0.25">
      <c r="A263" s="40"/>
      <c r="B263" s="40"/>
      <c r="C263" s="18"/>
      <c r="D263" s="18"/>
      <c r="E263" s="18"/>
      <c r="F263" s="18"/>
      <c r="G263" s="52"/>
      <c r="H263" s="52"/>
      <c r="I263" s="18"/>
      <c r="J263" s="18"/>
      <c r="K263" s="18"/>
      <c r="L263" s="18"/>
    </row>
    <row r="264" spans="1:12" x14ac:dyDescent="0.25">
      <c r="A264" s="40"/>
      <c r="B264" s="40"/>
      <c r="C264" s="18"/>
      <c r="D264" s="18"/>
      <c r="E264" s="18"/>
      <c r="F264" s="18"/>
      <c r="G264" s="52"/>
      <c r="H264" s="52"/>
      <c r="I264" s="18"/>
      <c r="J264" s="18"/>
      <c r="K264" s="18"/>
      <c r="L264" s="18"/>
    </row>
    <row r="265" spans="1:12" x14ac:dyDescent="0.25">
      <c r="A265" s="40"/>
      <c r="B265" s="40"/>
      <c r="C265" s="18"/>
      <c r="D265" s="18"/>
      <c r="E265" s="18"/>
      <c r="F265" s="18"/>
      <c r="G265" s="52"/>
      <c r="H265" s="52"/>
      <c r="I265" s="18"/>
      <c r="J265" s="18"/>
      <c r="K265" s="18"/>
      <c r="L265" s="18"/>
    </row>
    <row r="266" spans="1:12" x14ac:dyDescent="0.25">
      <c r="A266" s="40"/>
      <c r="B266" s="40"/>
      <c r="C266" s="18"/>
      <c r="D266" s="18"/>
      <c r="E266" s="18"/>
      <c r="F266" s="18"/>
      <c r="G266" s="52"/>
      <c r="H266" s="52"/>
      <c r="I266" s="18"/>
      <c r="J266" s="18"/>
      <c r="K266" s="18"/>
      <c r="L266" s="18"/>
    </row>
    <row r="267" spans="1:12" x14ac:dyDescent="0.25">
      <c r="A267" s="40"/>
      <c r="B267" s="40"/>
      <c r="C267" s="18"/>
      <c r="D267" s="18"/>
      <c r="E267" s="18"/>
      <c r="F267" s="18"/>
      <c r="G267" s="52"/>
      <c r="H267" s="52"/>
      <c r="I267" s="18"/>
      <c r="J267" s="18"/>
      <c r="K267" s="18"/>
      <c r="L267" s="18"/>
    </row>
    <row r="268" spans="1:12" x14ac:dyDescent="0.25">
      <c r="A268" s="40"/>
      <c r="B268" s="40"/>
      <c r="C268" s="18"/>
      <c r="D268" s="18"/>
      <c r="E268" s="18"/>
      <c r="F268" s="18"/>
      <c r="G268" s="52"/>
      <c r="H268" s="52"/>
      <c r="I268" s="18"/>
      <c r="J268" s="18"/>
      <c r="K268" s="18"/>
      <c r="L268" s="18"/>
    </row>
    <row r="269" spans="1:12" x14ac:dyDescent="0.25">
      <c r="A269" s="40"/>
      <c r="B269" s="40"/>
      <c r="C269" s="18"/>
      <c r="D269" s="18"/>
      <c r="E269" s="18"/>
      <c r="F269" s="18"/>
      <c r="G269" s="52"/>
      <c r="H269" s="52"/>
      <c r="I269" s="18"/>
      <c r="J269" s="18"/>
      <c r="K269" s="18"/>
      <c r="L269" s="18"/>
    </row>
    <row r="270" spans="1:12" x14ac:dyDescent="0.25">
      <c r="A270" s="40"/>
      <c r="B270" s="40"/>
      <c r="C270" s="18"/>
      <c r="D270" s="18"/>
      <c r="E270" s="18"/>
      <c r="F270" s="18"/>
      <c r="G270" s="52"/>
      <c r="H270" s="52"/>
      <c r="I270" s="18"/>
      <c r="J270" s="18"/>
      <c r="K270" s="18"/>
      <c r="L270" s="18"/>
    </row>
    <row r="271" spans="1:12" x14ac:dyDescent="0.25">
      <c r="A271" s="40"/>
      <c r="B271" s="40"/>
      <c r="C271" s="18"/>
      <c r="D271" s="18"/>
      <c r="E271" s="18"/>
      <c r="F271" s="18"/>
      <c r="G271" s="52"/>
      <c r="H271" s="52"/>
      <c r="I271" s="18"/>
      <c r="J271" s="18"/>
      <c r="K271" s="18"/>
      <c r="L271" s="18"/>
    </row>
    <row r="272" spans="1:12" x14ac:dyDescent="0.25">
      <c r="A272" s="40"/>
      <c r="B272" s="40"/>
      <c r="C272" s="18"/>
      <c r="D272" s="18"/>
      <c r="E272" s="18"/>
      <c r="F272" s="18"/>
      <c r="G272" s="52"/>
      <c r="H272" s="52"/>
      <c r="I272" s="18"/>
      <c r="J272" s="18"/>
      <c r="K272" s="18"/>
      <c r="L272" s="18"/>
    </row>
    <row r="273" spans="1:12" x14ac:dyDescent="0.25">
      <c r="A273" s="40"/>
      <c r="B273" s="40"/>
      <c r="C273" s="18"/>
      <c r="D273" s="18"/>
      <c r="E273" s="18"/>
      <c r="F273" s="18"/>
      <c r="G273" s="52"/>
      <c r="H273" s="52"/>
      <c r="I273" s="18"/>
      <c r="J273" s="18"/>
      <c r="K273" s="18"/>
      <c r="L273" s="18"/>
    </row>
    <row r="274" spans="1:12" x14ac:dyDescent="0.25">
      <c r="A274" s="40"/>
      <c r="B274" s="40"/>
      <c r="C274" s="18"/>
      <c r="D274" s="18"/>
      <c r="E274" s="18"/>
      <c r="F274" s="18"/>
      <c r="G274" s="52"/>
      <c r="H274" s="52"/>
      <c r="I274" s="18"/>
      <c r="J274" s="18"/>
      <c r="K274" s="18"/>
      <c r="L274" s="18"/>
    </row>
    <row r="275" spans="1:12" x14ac:dyDescent="0.25">
      <c r="A275" s="40"/>
      <c r="B275" s="40"/>
      <c r="C275" s="18"/>
      <c r="D275" s="18"/>
      <c r="E275" s="18"/>
      <c r="F275" s="18"/>
      <c r="G275" s="52"/>
      <c r="H275" s="52"/>
      <c r="I275" s="18"/>
      <c r="J275" s="18"/>
      <c r="K275" s="18"/>
      <c r="L275" s="18"/>
    </row>
    <row r="276" spans="1:12" x14ac:dyDescent="0.25">
      <c r="A276" s="40"/>
      <c r="B276" s="40"/>
      <c r="C276" s="18"/>
      <c r="D276" s="18"/>
      <c r="E276" s="18"/>
      <c r="F276" s="18"/>
      <c r="G276" s="52"/>
      <c r="H276" s="52"/>
      <c r="I276" s="18"/>
      <c r="J276" s="18"/>
      <c r="K276" s="18"/>
      <c r="L276" s="18"/>
    </row>
    <row r="277" spans="1:12" x14ac:dyDescent="0.25">
      <c r="A277" s="40"/>
      <c r="B277" s="40"/>
      <c r="C277" s="18"/>
      <c r="D277" s="18"/>
      <c r="E277" s="18"/>
      <c r="F277" s="18"/>
      <c r="G277" s="52"/>
      <c r="H277" s="52"/>
      <c r="I277" s="18"/>
      <c r="J277" s="18"/>
      <c r="K277" s="18"/>
      <c r="L277" s="18"/>
    </row>
    <row r="278" spans="1:12" x14ac:dyDescent="0.25">
      <c r="A278" s="40"/>
      <c r="B278" s="40"/>
      <c r="C278" s="18"/>
      <c r="D278" s="18"/>
      <c r="E278" s="18"/>
      <c r="F278" s="18"/>
      <c r="G278" s="52"/>
      <c r="H278" s="52"/>
      <c r="I278" s="18"/>
      <c r="J278" s="18"/>
      <c r="K278" s="18"/>
      <c r="L278" s="18"/>
    </row>
    <row r="279" spans="1:12" x14ac:dyDescent="0.25">
      <c r="A279" s="40"/>
      <c r="B279" s="40"/>
      <c r="C279" s="18"/>
      <c r="D279" s="18"/>
      <c r="E279" s="18"/>
      <c r="F279" s="18"/>
      <c r="G279" s="52"/>
      <c r="H279" s="52"/>
      <c r="I279" s="18"/>
      <c r="J279" s="18"/>
      <c r="K279" s="18"/>
      <c r="L279" s="18"/>
    </row>
    <row r="280" spans="1:12" x14ac:dyDescent="0.25">
      <c r="A280" s="40"/>
      <c r="B280" s="40"/>
      <c r="C280" s="18"/>
      <c r="D280" s="18"/>
      <c r="E280" s="18"/>
      <c r="F280" s="18"/>
      <c r="G280" s="52"/>
      <c r="H280" s="52"/>
      <c r="I280" s="18"/>
      <c r="J280" s="18"/>
      <c r="K280" s="18"/>
      <c r="L280" s="18"/>
    </row>
    <row r="281" spans="1:12" x14ac:dyDescent="0.25">
      <c r="A281" s="40"/>
      <c r="B281" s="40"/>
      <c r="C281" s="18"/>
      <c r="D281" s="18"/>
      <c r="E281" s="18"/>
      <c r="F281" s="18"/>
      <c r="G281" s="52"/>
      <c r="H281" s="52"/>
      <c r="I281" s="18"/>
      <c r="J281" s="18"/>
      <c r="K281" s="18"/>
      <c r="L281" s="18"/>
    </row>
    <row r="282" spans="1:12" x14ac:dyDescent="0.25">
      <c r="A282" s="40"/>
      <c r="B282" s="40"/>
      <c r="C282" s="18"/>
      <c r="D282" s="18"/>
      <c r="E282" s="18"/>
      <c r="F282" s="18"/>
      <c r="G282" s="52"/>
      <c r="H282" s="52"/>
      <c r="I282" s="18"/>
      <c r="J282" s="18"/>
      <c r="K282" s="18"/>
      <c r="L282" s="18"/>
    </row>
    <row r="283" spans="1:12" x14ac:dyDescent="0.25">
      <c r="A283" s="40"/>
      <c r="B283" s="40"/>
      <c r="C283" s="18"/>
      <c r="D283" s="18"/>
      <c r="E283" s="18"/>
      <c r="F283" s="18"/>
      <c r="G283" s="52"/>
      <c r="H283" s="52"/>
      <c r="I283" s="18"/>
      <c r="J283" s="18"/>
      <c r="K283" s="18"/>
      <c r="L283" s="18"/>
    </row>
    <row r="284" spans="1:12" x14ac:dyDescent="0.25">
      <c r="A284" s="40"/>
      <c r="B284" s="40"/>
      <c r="C284" s="18"/>
      <c r="D284" s="18"/>
      <c r="E284" s="18"/>
      <c r="F284" s="18"/>
      <c r="G284" s="52"/>
      <c r="H284" s="52"/>
      <c r="I284" s="18"/>
      <c r="J284" s="18"/>
      <c r="K284" s="18"/>
      <c r="L284" s="18"/>
    </row>
    <row r="285" spans="1:12" x14ac:dyDescent="0.25">
      <c r="A285" s="40"/>
      <c r="B285" s="40"/>
      <c r="C285" s="18"/>
      <c r="D285" s="18"/>
      <c r="E285" s="18"/>
      <c r="F285" s="18"/>
      <c r="G285" s="52"/>
      <c r="H285" s="52"/>
      <c r="I285" s="18"/>
      <c r="J285" s="18"/>
      <c r="K285" s="18"/>
      <c r="L285" s="18"/>
    </row>
    <row r="286" spans="1:12" x14ac:dyDescent="0.25">
      <c r="A286" s="40"/>
      <c r="B286" s="40"/>
      <c r="C286" s="18"/>
      <c r="D286" s="18"/>
      <c r="E286" s="18"/>
      <c r="F286" s="18"/>
      <c r="G286" s="52"/>
      <c r="H286" s="52"/>
      <c r="I286" s="18"/>
      <c r="J286" s="18"/>
      <c r="K286" s="18"/>
      <c r="L286" s="18"/>
    </row>
    <row r="287" spans="1:12" x14ac:dyDescent="0.25">
      <c r="A287" s="40"/>
      <c r="B287" s="40"/>
      <c r="C287" s="18"/>
      <c r="D287" s="18"/>
      <c r="E287" s="18"/>
      <c r="F287" s="18"/>
      <c r="G287" s="52"/>
      <c r="H287" s="52"/>
      <c r="I287" s="18"/>
      <c r="J287" s="18"/>
      <c r="K287" s="18"/>
      <c r="L287" s="18"/>
    </row>
    <row r="288" spans="1:12" x14ac:dyDescent="0.25">
      <c r="A288" s="40"/>
      <c r="B288" s="40"/>
      <c r="C288" s="18"/>
      <c r="D288" s="18"/>
      <c r="E288" s="18"/>
      <c r="F288" s="18"/>
      <c r="G288" s="52"/>
      <c r="H288" s="52"/>
      <c r="I288" s="18"/>
      <c r="J288" s="18"/>
      <c r="K288" s="18"/>
      <c r="L288" s="18"/>
    </row>
    <row r="289" spans="1:12" x14ac:dyDescent="0.25">
      <c r="A289" s="40"/>
      <c r="B289" s="40"/>
      <c r="C289" s="18"/>
      <c r="D289" s="18"/>
      <c r="E289" s="18"/>
      <c r="F289" s="18"/>
      <c r="G289" s="52"/>
      <c r="H289" s="52"/>
      <c r="I289" s="18"/>
      <c r="J289" s="18"/>
      <c r="K289" s="18"/>
      <c r="L289" s="18"/>
    </row>
    <row r="290" spans="1:12" x14ac:dyDescent="0.25">
      <c r="A290" s="40"/>
      <c r="B290" s="40"/>
      <c r="C290" s="18"/>
      <c r="D290" s="18"/>
      <c r="E290" s="18"/>
      <c r="F290" s="18"/>
      <c r="G290" s="52"/>
      <c r="H290" s="52"/>
      <c r="I290" s="18"/>
      <c r="J290" s="18"/>
      <c r="K290" s="18"/>
      <c r="L290" s="18"/>
    </row>
    <row r="291" spans="1:12" x14ac:dyDescent="0.25">
      <c r="A291" s="40"/>
      <c r="B291" s="40"/>
      <c r="C291" s="18"/>
      <c r="D291" s="18"/>
      <c r="E291" s="18"/>
      <c r="F291" s="18"/>
      <c r="G291" s="52"/>
      <c r="H291" s="52"/>
      <c r="I291" s="18"/>
      <c r="J291" s="18"/>
      <c r="K291" s="18"/>
      <c r="L291" s="18"/>
    </row>
    <row r="292" spans="1:12" x14ac:dyDescent="0.25">
      <c r="A292" s="40"/>
      <c r="B292" s="40"/>
      <c r="C292" s="18"/>
      <c r="D292" s="18"/>
      <c r="E292" s="18"/>
      <c r="F292" s="18"/>
      <c r="G292" s="52"/>
      <c r="H292" s="52"/>
      <c r="I292" s="18"/>
      <c r="J292" s="18"/>
      <c r="K292" s="18"/>
      <c r="L292" s="18"/>
    </row>
    <row r="293" spans="1:12" x14ac:dyDescent="0.25">
      <c r="A293" s="40"/>
      <c r="B293" s="40"/>
      <c r="C293" s="18"/>
      <c r="D293" s="18"/>
      <c r="E293" s="18"/>
      <c r="F293" s="18"/>
      <c r="G293" s="52"/>
      <c r="H293" s="52"/>
      <c r="I293" s="18"/>
      <c r="J293" s="18"/>
      <c r="K293" s="18"/>
      <c r="L293" s="18"/>
    </row>
    <row r="294" spans="1:12" x14ac:dyDescent="0.25">
      <c r="A294" s="40"/>
      <c r="B294" s="40"/>
      <c r="C294" s="18"/>
      <c r="D294" s="18"/>
      <c r="E294" s="18"/>
      <c r="F294" s="18"/>
      <c r="G294" s="52"/>
      <c r="H294" s="52"/>
      <c r="I294" s="18"/>
      <c r="J294" s="18"/>
      <c r="K294" s="18"/>
      <c r="L294" s="18"/>
    </row>
    <row r="295" spans="1:12" x14ac:dyDescent="0.25">
      <c r="A295" s="40"/>
      <c r="B295" s="40"/>
      <c r="C295" s="18"/>
      <c r="D295" s="18"/>
      <c r="E295" s="18"/>
      <c r="F295" s="18"/>
      <c r="G295" s="52"/>
      <c r="H295" s="52"/>
      <c r="I295" s="18"/>
      <c r="J295" s="18"/>
      <c r="K295" s="18"/>
      <c r="L295" s="18"/>
    </row>
    <row r="296" spans="1:12" x14ac:dyDescent="0.25">
      <c r="A296" s="40"/>
      <c r="B296" s="40"/>
      <c r="C296" s="18"/>
      <c r="D296" s="18"/>
      <c r="E296" s="18"/>
      <c r="F296" s="18"/>
      <c r="G296" s="52"/>
      <c r="H296" s="52"/>
      <c r="I296" s="18"/>
      <c r="J296" s="18"/>
      <c r="K296" s="18"/>
      <c r="L296" s="18"/>
    </row>
    <row r="297" spans="1:12" x14ac:dyDescent="0.25">
      <c r="A297" s="40"/>
      <c r="B297" s="40"/>
      <c r="C297" s="18"/>
      <c r="D297" s="18"/>
      <c r="E297" s="18"/>
      <c r="F297" s="18"/>
      <c r="G297" s="52"/>
      <c r="H297" s="52"/>
      <c r="I297" s="18"/>
      <c r="J297" s="18"/>
      <c r="K297" s="18"/>
      <c r="L297" s="18"/>
    </row>
    <row r="298" spans="1:12" x14ac:dyDescent="0.25">
      <c r="A298" s="40"/>
      <c r="B298" s="40"/>
      <c r="C298" s="18"/>
      <c r="D298" s="18"/>
      <c r="E298" s="18"/>
      <c r="F298" s="18"/>
      <c r="G298" s="52"/>
      <c r="H298" s="52"/>
      <c r="I298" s="18"/>
      <c r="J298" s="18"/>
      <c r="K298" s="18"/>
      <c r="L298" s="18"/>
    </row>
    <row r="299" spans="1:12" x14ac:dyDescent="0.25">
      <c r="A299" s="40"/>
      <c r="B299" s="40"/>
      <c r="C299" s="18"/>
      <c r="D299" s="18"/>
      <c r="E299" s="18"/>
      <c r="F299" s="18"/>
      <c r="G299" s="52"/>
      <c r="H299" s="52"/>
      <c r="I299" s="18"/>
      <c r="J299" s="18"/>
      <c r="K299" s="18"/>
      <c r="L299" s="18"/>
    </row>
    <row r="300" spans="1:12" x14ac:dyDescent="0.25">
      <c r="A300" s="40"/>
      <c r="B300" s="40"/>
      <c r="C300" s="18"/>
      <c r="D300" s="18"/>
      <c r="E300" s="18"/>
      <c r="F300" s="18"/>
      <c r="G300" s="52"/>
      <c r="H300" s="52"/>
      <c r="I300" s="18"/>
      <c r="J300" s="18"/>
      <c r="K300" s="18"/>
      <c r="L300" s="18"/>
    </row>
    <row r="301" spans="1:12" x14ac:dyDescent="0.25">
      <c r="A301" s="40"/>
      <c r="B301" s="40"/>
      <c r="C301" s="18"/>
      <c r="D301" s="18"/>
      <c r="E301" s="18"/>
      <c r="F301" s="18"/>
      <c r="G301" s="52"/>
      <c r="H301" s="52"/>
      <c r="I301" s="18"/>
      <c r="J301" s="18"/>
      <c r="K301" s="18"/>
      <c r="L301" s="18"/>
    </row>
    <row r="302" spans="1:12" x14ac:dyDescent="0.25">
      <c r="A302" s="40"/>
      <c r="B302" s="40"/>
      <c r="C302" s="18"/>
      <c r="D302" s="18"/>
      <c r="E302" s="18"/>
      <c r="F302" s="18"/>
      <c r="G302" s="52"/>
      <c r="H302" s="52"/>
      <c r="I302" s="18"/>
      <c r="J302" s="18"/>
      <c r="K302" s="18"/>
      <c r="L302" s="18"/>
    </row>
    <row r="303" spans="1:12" x14ac:dyDescent="0.25">
      <c r="A303" s="40"/>
      <c r="B303" s="40"/>
      <c r="C303" s="18"/>
      <c r="D303" s="18"/>
      <c r="E303" s="18"/>
      <c r="F303" s="18"/>
      <c r="G303" s="52"/>
      <c r="H303" s="52"/>
      <c r="I303" s="18"/>
      <c r="J303" s="18"/>
      <c r="K303" s="18"/>
      <c r="L303" s="18"/>
    </row>
    <row r="304" spans="1:12" x14ac:dyDescent="0.25">
      <c r="A304" s="40"/>
      <c r="B304" s="40"/>
      <c r="C304" s="18"/>
      <c r="D304" s="18"/>
      <c r="E304" s="18"/>
      <c r="F304" s="18"/>
      <c r="G304" s="52"/>
      <c r="H304" s="52"/>
      <c r="I304" s="18"/>
      <c r="J304" s="18"/>
      <c r="K304" s="18"/>
      <c r="L304" s="18"/>
    </row>
    <row r="305" spans="1:12" x14ac:dyDescent="0.25">
      <c r="A305" s="40"/>
      <c r="B305" s="40"/>
      <c r="C305" s="18"/>
      <c r="D305" s="18"/>
      <c r="E305" s="18"/>
      <c r="F305" s="18"/>
      <c r="G305" s="52"/>
      <c r="H305" s="52"/>
      <c r="I305" s="18"/>
      <c r="J305" s="18"/>
      <c r="K305" s="18"/>
      <c r="L305" s="18"/>
    </row>
    <row r="306" spans="1:12" x14ac:dyDescent="0.25">
      <c r="A306" s="40"/>
      <c r="B306" s="40"/>
      <c r="C306" s="18"/>
      <c r="D306" s="18"/>
      <c r="E306" s="18"/>
      <c r="F306" s="18"/>
      <c r="G306" s="52"/>
      <c r="H306" s="52"/>
      <c r="I306" s="18"/>
      <c r="J306" s="18"/>
      <c r="K306" s="18"/>
      <c r="L306" s="18"/>
    </row>
    <row r="307" spans="1:12" x14ac:dyDescent="0.25">
      <c r="A307" s="40"/>
      <c r="B307" s="40"/>
      <c r="C307" s="18"/>
      <c r="D307" s="18"/>
      <c r="E307" s="18"/>
      <c r="F307" s="18"/>
      <c r="G307" s="52"/>
      <c r="H307" s="52"/>
      <c r="I307" s="18"/>
      <c r="J307" s="18"/>
      <c r="K307" s="18"/>
      <c r="L307" s="18"/>
    </row>
    <row r="308" spans="1:12" x14ac:dyDescent="0.25">
      <c r="A308" s="40"/>
      <c r="B308" s="40"/>
      <c r="C308" s="18"/>
      <c r="D308" s="18"/>
      <c r="E308" s="18"/>
      <c r="F308" s="18"/>
      <c r="G308" s="52"/>
      <c r="H308" s="52"/>
      <c r="I308" s="18"/>
      <c r="J308" s="18"/>
      <c r="K308" s="18"/>
      <c r="L308" s="18"/>
    </row>
    <row r="309" spans="1:12" x14ac:dyDescent="0.25">
      <c r="A309" s="40"/>
      <c r="B309" s="40"/>
      <c r="C309" s="18"/>
      <c r="D309" s="18"/>
      <c r="E309" s="18"/>
      <c r="F309" s="18"/>
      <c r="G309" s="52"/>
      <c r="H309" s="52"/>
      <c r="I309" s="18"/>
      <c r="J309" s="18"/>
      <c r="K309" s="18"/>
      <c r="L309" s="18"/>
    </row>
    <row r="310" spans="1:12" x14ac:dyDescent="0.25">
      <c r="A310" s="40"/>
      <c r="B310" s="40"/>
      <c r="C310" s="18"/>
      <c r="D310" s="18"/>
      <c r="E310" s="18"/>
      <c r="F310" s="18"/>
      <c r="G310" s="52"/>
      <c r="H310" s="52"/>
      <c r="I310" s="18"/>
      <c r="J310" s="18"/>
      <c r="K310" s="18"/>
      <c r="L310" s="18"/>
    </row>
    <row r="311" spans="1:12" x14ac:dyDescent="0.25">
      <c r="A311" s="40"/>
      <c r="B311" s="40"/>
      <c r="C311" s="18"/>
      <c r="D311" s="18"/>
      <c r="E311" s="18"/>
      <c r="F311" s="18"/>
      <c r="G311" s="52"/>
      <c r="H311" s="52"/>
      <c r="I311" s="18"/>
      <c r="J311" s="18"/>
      <c r="K311" s="18"/>
      <c r="L311" s="18"/>
    </row>
    <row r="312" spans="1:12" x14ac:dyDescent="0.25">
      <c r="A312" s="40"/>
      <c r="B312" s="40"/>
      <c r="C312" s="18"/>
      <c r="D312" s="18"/>
      <c r="E312" s="18"/>
      <c r="F312" s="18"/>
      <c r="G312" s="52"/>
      <c r="H312" s="52"/>
      <c r="I312" s="18"/>
      <c r="J312" s="18"/>
      <c r="K312" s="18"/>
      <c r="L312" s="18"/>
    </row>
    <row r="313" spans="1:12" x14ac:dyDescent="0.25">
      <c r="A313" s="40"/>
      <c r="B313" s="40"/>
      <c r="C313" s="18"/>
      <c r="D313" s="18"/>
      <c r="E313" s="18"/>
      <c r="F313" s="18"/>
      <c r="G313" s="52"/>
      <c r="H313" s="52"/>
      <c r="I313" s="18"/>
      <c r="J313" s="18"/>
      <c r="K313" s="18"/>
      <c r="L313" s="18"/>
    </row>
    <row r="314" spans="1:12" x14ac:dyDescent="0.25">
      <c r="A314" s="40"/>
      <c r="B314" s="40"/>
      <c r="C314" s="18"/>
      <c r="D314" s="18"/>
      <c r="E314" s="18"/>
      <c r="F314" s="18"/>
      <c r="G314" s="52"/>
      <c r="H314" s="52"/>
      <c r="I314" s="18"/>
      <c r="J314" s="18"/>
      <c r="K314" s="18"/>
      <c r="L314" s="18"/>
    </row>
    <row r="315" spans="1:12" x14ac:dyDescent="0.25">
      <c r="A315" s="40"/>
      <c r="B315" s="40"/>
      <c r="C315" s="18"/>
      <c r="D315" s="18"/>
      <c r="E315" s="18"/>
      <c r="F315" s="18"/>
      <c r="G315" s="52"/>
      <c r="H315" s="52"/>
      <c r="I315" s="18"/>
      <c r="J315" s="18"/>
      <c r="K315" s="18"/>
      <c r="L315" s="18"/>
    </row>
    <row r="316" spans="1:12" x14ac:dyDescent="0.25">
      <c r="A316" s="40"/>
      <c r="B316" s="40"/>
      <c r="C316" s="18"/>
      <c r="D316" s="18"/>
      <c r="E316" s="18"/>
      <c r="F316" s="18"/>
      <c r="G316" s="52"/>
      <c r="H316" s="52"/>
      <c r="I316" s="18"/>
      <c r="J316" s="18"/>
      <c r="K316" s="18"/>
      <c r="L316" s="18"/>
    </row>
    <row r="317" spans="1:12" x14ac:dyDescent="0.25">
      <c r="A317" s="40"/>
      <c r="B317" s="40"/>
      <c r="C317" s="18"/>
      <c r="D317" s="18"/>
      <c r="E317" s="18"/>
      <c r="F317" s="18"/>
      <c r="G317" s="52"/>
      <c r="H317" s="52"/>
      <c r="I317" s="18"/>
      <c r="J317" s="18"/>
      <c r="K317" s="18"/>
      <c r="L31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9"/>
  <sheetViews>
    <sheetView showGridLines="0" workbookViewId="0"/>
  </sheetViews>
  <sheetFormatPr baseColWidth="10" defaultRowHeight="15" x14ac:dyDescent="0.25"/>
  <cols>
    <col min="4" max="4" width="35.140625" bestFit="1" customWidth="1"/>
    <col min="5" max="5" width="14.85546875" bestFit="1" customWidth="1"/>
    <col min="6" max="6" width="33.28515625" bestFit="1" customWidth="1"/>
  </cols>
  <sheetData>
    <row r="1" spans="1:8" s="2" customFormat="1" x14ac:dyDescent="0.25">
      <c r="A1" s="2" t="s">
        <v>22</v>
      </c>
      <c r="B1" s="19" t="s">
        <v>41</v>
      </c>
      <c r="C1" s="2" t="s">
        <v>42</v>
      </c>
      <c r="D1" s="2" t="s">
        <v>43</v>
      </c>
      <c r="E1" s="2" t="s">
        <v>39</v>
      </c>
      <c r="F1" s="2" t="s">
        <v>38</v>
      </c>
      <c r="G1" s="2" t="s">
        <v>44</v>
      </c>
      <c r="H1" s="2" t="s">
        <v>45</v>
      </c>
    </row>
    <row r="2" spans="1:8" x14ac:dyDescent="0.25">
      <c r="B2" s="20"/>
      <c r="G2" s="43"/>
      <c r="H2" s="44"/>
    </row>
    <row r="3" spans="1:8" x14ac:dyDescent="0.25">
      <c r="B3" s="20"/>
      <c r="G3" s="43"/>
      <c r="H3" s="44"/>
    </row>
    <row r="4" spans="1:8" x14ac:dyDescent="0.25">
      <c r="B4" s="20"/>
      <c r="G4" s="43"/>
      <c r="H4" s="44"/>
    </row>
    <row r="5" spans="1:8" x14ac:dyDescent="0.25">
      <c r="B5" s="20"/>
      <c r="G5" s="43"/>
      <c r="H5" s="44"/>
    </row>
    <row r="6" spans="1:8" x14ac:dyDescent="0.25">
      <c r="B6" s="20"/>
      <c r="G6" s="43"/>
      <c r="H6" s="44"/>
    </row>
    <row r="7" spans="1:8" x14ac:dyDescent="0.25">
      <c r="B7" s="20"/>
      <c r="G7" s="43"/>
      <c r="H7" s="44"/>
    </row>
    <row r="8" spans="1:8" x14ac:dyDescent="0.25">
      <c r="B8" s="20"/>
      <c r="G8" s="43"/>
      <c r="H8" s="44"/>
    </row>
    <row r="9" spans="1:8" x14ac:dyDescent="0.25">
      <c r="B9" s="20"/>
      <c r="G9" s="43"/>
      <c r="H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Comis. Febrero 23 Ejec.</vt:lpstr>
      <vt:lpstr>Descuentos</vt:lpstr>
      <vt:lpstr>Incentivos</vt:lpstr>
      <vt:lpstr>Ejecutivo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KELVIN ESPINALES P</cp:lastModifiedBy>
  <dcterms:created xsi:type="dcterms:W3CDTF">2020-12-17T18:56:58Z</dcterms:created>
  <dcterms:modified xsi:type="dcterms:W3CDTF">2023-03-18T13:57:56Z</dcterms:modified>
</cp:coreProperties>
</file>