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DESARROLLO\"/>
    </mc:Choice>
  </mc:AlternateContent>
  <xr:revisionPtr revIDLastSave="0" documentId="13_ncr:1_{E1F417F8-05F3-4760-ADA1-1F363580869C}" xr6:coauthVersionLast="47" xr6:coauthVersionMax="47" xr10:uidLastSave="{00000000-0000-0000-0000-000000000000}"/>
  <bookViews>
    <workbookView xWindow="-108" yWindow="-108" windowWidth="23256" windowHeight="12576" tabRatio="599" activeTab="1" xr2:uid="{00000000-000D-0000-FFFF-FFFF00000000}"/>
  </bookViews>
  <sheets>
    <sheet name="PERSONAL ESTRUCTURA" sheetId="8" r:id="rId1"/>
    <sheet name="PERSONAL COMERCIAL" sheetId="6" r:id="rId2"/>
    <sheet name="HC Ecuador" sheetId="12" r:id="rId3"/>
    <sheet name="Hoja1" sheetId="9" r:id="rId4"/>
    <sheet name="Hoja2" sheetId="13" r:id="rId5"/>
  </sheets>
  <externalReferences>
    <externalReference r:id="rId6"/>
  </externalReferences>
  <definedNames>
    <definedName name="_xlnm._FilterDatabase" localSheetId="1" hidden="1">'PERSONAL COMERCIAL'!$A$2:$XED$220</definedName>
    <definedName name="comision">'[1]Historico de venta'!$B$11:$W$27</definedName>
    <definedName name="costo_total">'[1]P&amp;L'!$A$69:$U$74</definedName>
    <definedName name="costos">'[1]Utilidad Neta con inver y adm'!$A$2:$I$15</definedName>
    <definedName name="Cuota">'[1]Utilidad Neta con inver y adm'!$B$2:$H$3</definedName>
    <definedName name="ingreso_total">'[1]P&amp;L'!$A$48:$U$53</definedName>
    <definedName name="ingresos_post">'[1]P&amp;L'!$A$20:$U$25</definedName>
    <definedName name="margen_operativo">'[1]P&amp;L'!$A$76:$U$81</definedName>
    <definedName name="margen2">'[1]P&amp;L'!$A$104:$U$109</definedName>
    <definedName name="obj_ing_post">'[1]P&amp;L'!$A$27:$U$32</definedName>
    <definedName name="objetivos_venta">'[1]P&amp;L'!$A$13:$U$18</definedName>
    <definedName name="venta">'[1]Historico de venta'!$B$11:$V$27</definedName>
    <definedName name="venta_post1">'[1]P&amp;L'!$A$6:$U$11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5" i="6" l="1"/>
  <c r="I24" i="12"/>
  <c r="H24" i="12"/>
  <c r="G24" i="12"/>
  <c r="F24" i="12"/>
  <c r="E24" i="12"/>
  <c r="D24" i="12"/>
  <c r="C24" i="12"/>
  <c r="J22" i="12"/>
  <c r="J21" i="12"/>
  <c r="J20" i="12"/>
  <c r="C14" i="12"/>
  <c r="W189" i="6"/>
  <c r="W188" i="6"/>
  <c r="W187" i="6"/>
  <c r="W184" i="6"/>
  <c r="W183" i="6"/>
  <c r="W182" i="6"/>
  <c r="L182" i="6"/>
  <c r="W181" i="6"/>
  <c r="W180" i="6"/>
  <c r="W179" i="6"/>
  <c r="W178" i="6"/>
  <c r="W177" i="6"/>
  <c r="W176" i="6"/>
  <c r="W175" i="6"/>
  <c r="W174" i="6"/>
  <c r="W173" i="6"/>
  <c r="W172" i="6"/>
  <c r="W171" i="6"/>
  <c r="W170" i="6"/>
  <c r="W169" i="6"/>
  <c r="W168" i="6"/>
  <c r="W167" i="6"/>
  <c r="W166" i="6"/>
  <c r="W165" i="6"/>
  <c r="W164" i="6"/>
  <c r="W163" i="6"/>
  <c r="W162" i="6"/>
  <c r="W161" i="6"/>
  <c r="W160" i="6"/>
  <c r="W159" i="6"/>
  <c r="W158" i="6"/>
  <c r="W157" i="6"/>
  <c r="W156" i="6"/>
  <c r="W155" i="6"/>
  <c r="W154" i="6"/>
  <c r="W153" i="6"/>
  <c r="W152" i="6"/>
  <c r="W151" i="6"/>
  <c r="W150" i="6"/>
  <c r="W149" i="6"/>
  <c r="W148" i="6"/>
  <c r="W147" i="6"/>
  <c r="W146" i="6"/>
  <c r="W145" i="6"/>
  <c r="W144" i="6"/>
  <c r="W143" i="6"/>
  <c r="W142" i="6"/>
  <c r="W141" i="6"/>
  <c r="W140" i="6"/>
  <c r="W139" i="6"/>
  <c r="W138" i="6"/>
  <c r="W137" i="6"/>
  <c r="W136" i="6"/>
  <c r="W135" i="6"/>
  <c r="W134" i="6"/>
  <c r="W133" i="6"/>
  <c r="W132" i="6"/>
  <c r="W131" i="6"/>
  <c r="W130" i="6"/>
  <c r="W129" i="6"/>
  <c r="W128" i="6"/>
  <c r="W127" i="6"/>
  <c r="W126" i="6"/>
  <c r="W125" i="6"/>
  <c r="W124" i="6"/>
  <c r="W123" i="6"/>
  <c r="L123" i="6"/>
  <c r="W122" i="6"/>
  <c r="W121" i="6"/>
  <c r="W120" i="6"/>
  <c r="W119" i="6"/>
  <c r="W118" i="6"/>
  <c r="W117" i="6"/>
  <c r="W114" i="6"/>
  <c r="W113" i="6"/>
  <c r="W112" i="6"/>
  <c r="W111" i="6"/>
  <c r="W110" i="6"/>
  <c r="W109" i="6"/>
  <c r="W108" i="6"/>
  <c r="W107" i="6"/>
  <c r="W106" i="6"/>
  <c r="W105" i="6"/>
  <c r="W96" i="6"/>
  <c r="W95" i="6"/>
  <c r="W94" i="6"/>
  <c r="W93" i="6"/>
  <c r="W88" i="6"/>
  <c r="W87" i="6"/>
  <c r="W86" i="6"/>
  <c r="W85" i="6"/>
  <c r="L85" i="6"/>
  <c r="W84" i="6"/>
  <c r="W83" i="6"/>
  <c r="W82" i="6"/>
  <c r="W56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3" i="6"/>
  <c r="W32" i="6"/>
  <c r="L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J24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Victor Ortega Rojas</author>
  </authors>
  <commentList>
    <comment ref="O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Gabriel Victor Ortega Rojas:</t>
        </r>
        <r>
          <rPr>
            <sz val="9"/>
            <color indexed="81"/>
            <rFont val="Tahoma"/>
            <family val="2"/>
          </rPr>
          <t xml:space="preserve">
A PARTIR DE 01/01/2021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A185" authorId="0" shapeId="0" xr:uid="{122A3732-E3C4-43D6-AD11-6AF0CB2964D8}">
      <text>
        <r>
          <rPr>
            <b/>
            <sz val="9"/>
            <color indexed="81"/>
            <rFont val="Tahoma"/>
            <family val="2"/>
          </rPr>
          <t xml:space="preserve">Usuario:Estaba como temporal en MABE 21/04/2022 y pasa a PayJoy el 19/05/2022
</t>
        </r>
      </text>
    </comment>
  </commentList>
</comments>
</file>

<file path=xl/sharedStrings.xml><?xml version="1.0" encoding="utf-8"?>
<sst xmlns="http://schemas.openxmlformats.org/spreadsheetml/2006/main" count="4497" uniqueCount="1622">
  <si>
    <t>CIUDAD</t>
  </si>
  <si>
    <t>CEDULA</t>
  </si>
  <si>
    <t>0991397784</t>
  </si>
  <si>
    <t>0993413039</t>
  </si>
  <si>
    <t>0998400800</t>
  </si>
  <si>
    <t>0995785712</t>
  </si>
  <si>
    <t>0998839838</t>
  </si>
  <si>
    <t>0992645595</t>
  </si>
  <si>
    <t>0995260662</t>
  </si>
  <si>
    <t>0987224764</t>
  </si>
  <si>
    <t>0999866779</t>
  </si>
  <si>
    <t>0988333891</t>
  </si>
  <si>
    <t>0987339834</t>
  </si>
  <si>
    <t>0987782192</t>
  </si>
  <si>
    <t>0988887832</t>
  </si>
  <si>
    <t>0992775655</t>
  </si>
  <si>
    <t>0999460994</t>
  </si>
  <si>
    <t>0958701227</t>
  </si>
  <si>
    <t>0987471883</t>
  </si>
  <si>
    <t>0999233183</t>
  </si>
  <si>
    <t>0962794423</t>
  </si>
  <si>
    <t>0988264011</t>
  </si>
  <si>
    <t>0967340040</t>
  </si>
  <si>
    <t>0983011780</t>
  </si>
  <si>
    <t>0992532305</t>
  </si>
  <si>
    <t>0998118968</t>
  </si>
  <si>
    <t>0979279685</t>
  </si>
  <si>
    <t>0987444170</t>
  </si>
  <si>
    <t>0979890120</t>
  </si>
  <si>
    <t>0981558539</t>
  </si>
  <si>
    <t>0987511757</t>
  </si>
  <si>
    <t>0998151774</t>
  </si>
  <si>
    <t>STATUS</t>
  </si>
  <si>
    <t>PUESTO</t>
  </si>
  <si>
    <t>ANTECEDENTES PERSONALES</t>
  </si>
  <si>
    <t>MULTITEST</t>
  </si>
  <si>
    <t>ENTREVISTA</t>
  </si>
  <si>
    <t>PROMEDIO</t>
  </si>
  <si>
    <t>NO</t>
  </si>
  <si>
    <t>JEFE DE TIENDA</t>
  </si>
  <si>
    <t>ANALISTA LABORAL Y ADMINISTRATIVO</t>
  </si>
  <si>
    <t>TIENDA</t>
  </si>
  <si>
    <t>RECREO</t>
  </si>
  <si>
    <t>EDAD</t>
  </si>
  <si>
    <t>APELLIDOS</t>
  </si>
  <si>
    <t xml:space="preserve">HUGO ANDRES </t>
  </si>
  <si>
    <t xml:space="preserve">EDWIN MODESTO </t>
  </si>
  <si>
    <t xml:space="preserve">CASTILLO AGUIRRE </t>
  </si>
  <si>
    <t xml:space="preserve">ALEX DANILO </t>
  </si>
  <si>
    <t xml:space="preserve">CHICAIZA TOAPANTA </t>
  </si>
  <si>
    <t>MARIA JOSE</t>
  </si>
  <si>
    <t>ALEXANDRA ELIZABETH</t>
  </si>
  <si>
    <t>NOMBRES</t>
  </si>
  <si>
    <t>SOLIS AVILES</t>
  </si>
  <si>
    <t xml:space="preserve">CALLE CHACA </t>
  </si>
  <si>
    <t>ORTIZ PARRA</t>
  </si>
  <si>
    <t xml:space="preserve">BORIS PAUL </t>
  </si>
  <si>
    <t xml:space="preserve">ANA ESTEFANIA </t>
  </si>
  <si>
    <t xml:space="preserve">MARIA DANIELA </t>
  </si>
  <si>
    <t xml:space="preserve">JORGE VINICIO </t>
  </si>
  <si>
    <t xml:space="preserve">MAYRA ALEXANDRA </t>
  </si>
  <si>
    <t xml:space="preserve">LEONARDO ESTEBAN </t>
  </si>
  <si>
    <t xml:space="preserve">TAMARA CRISTINA </t>
  </si>
  <si>
    <t xml:space="preserve">ROSALES  MALDONADO </t>
  </si>
  <si>
    <t>TOAPANTA NAVARRETE</t>
  </si>
  <si>
    <t xml:space="preserve">BRAZON ROJAS </t>
  </si>
  <si>
    <t xml:space="preserve">JESSICA GABRIELA </t>
  </si>
  <si>
    <t xml:space="preserve">GIOVANNA ANGELINA </t>
  </si>
  <si>
    <t>ALEX DAVID</t>
  </si>
  <si>
    <t xml:space="preserve">DANIELYS ARIANNYS </t>
  </si>
  <si>
    <t>CUENCA</t>
  </si>
  <si>
    <t>VIVAS HERRERA</t>
  </si>
  <si>
    <t>YRAN RAFAEL</t>
  </si>
  <si>
    <t>VELASCO GUERRA</t>
  </si>
  <si>
    <t xml:space="preserve">CATAGÑA CHICAIZA </t>
  </si>
  <si>
    <t>ESCALA</t>
  </si>
  <si>
    <t xml:space="preserve">JUAN CARLOS </t>
  </si>
  <si>
    <t xml:space="preserve">KEVIN ALEXANDER </t>
  </si>
  <si>
    <t xml:space="preserve">FATIMA DANIELA </t>
  </si>
  <si>
    <t xml:space="preserve">JENNY ELIZABETH </t>
  </si>
  <si>
    <t xml:space="preserve">SANTOS ROMERO </t>
  </si>
  <si>
    <t xml:space="preserve">HERNANDEZ RIERA </t>
  </si>
  <si>
    <t xml:space="preserve">JONATHAN ALEXANDER </t>
  </si>
  <si>
    <t xml:space="preserve">HODILYSS VICTORIA </t>
  </si>
  <si>
    <t>LISTA NEGRA</t>
  </si>
  <si>
    <t>ESTUDIOS UNIVERSITARIOS&gt;50%</t>
  </si>
  <si>
    <t>EXPERIENCIA &gt; 1 AÑO</t>
  </si>
  <si>
    <t>QUICENTRO SUR</t>
  </si>
  <si>
    <t>EXTERNO</t>
  </si>
  <si>
    <t>JOSE MIGUEL</t>
  </si>
  <si>
    <t>CANDO CIFUENTES</t>
  </si>
  <si>
    <t>JOSELIN ANABEL</t>
  </si>
  <si>
    <t xml:space="preserve">CORDOBA PINTO </t>
  </si>
  <si>
    <t>ERNESTO JOSE</t>
  </si>
  <si>
    <t>MONTENEGRO MEJIA</t>
  </si>
  <si>
    <t>MARITZA ELOISA</t>
  </si>
  <si>
    <t>CRISTIAN FABIAN</t>
  </si>
  <si>
    <t>FERNANDEZ ÑACATO</t>
  </si>
  <si>
    <t>CRISTOPHER ALEXANDER</t>
  </si>
  <si>
    <t xml:space="preserve"> NO</t>
  </si>
  <si>
    <t>CISNEROS VASQUEZ</t>
  </si>
  <si>
    <t>PABLO ESTEBAN</t>
  </si>
  <si>
    <t>CORRAL AVALOS</t>
  </si>
  <si>
    <t>ANDRE FRANCISCO</t>
  </si>
  <si>
    <t>FARIAS APOLINAR</t>
  </si>
  <si>
    <t>CARLA ESTIVALIZ</t>
  </si>
  <si>
    <t>ANDREA MISHELL</t>
  </si>
  <si>
    <t>SAMANTHA ESTEFANIA</t>
  </si>
  <si>
    <t>ROMAN NICOLAS</t>
  </si>
  <si>
    <t>KERLY CAROLINA</t>
  </si>
  <si>
    <t>MARCELO EDUARDO</t>
  </si>
  <si>
    <t>SAMANIEGO OJEDA</t>
  </si>
  <si>
    <t>OLGA MARIA</t>
  </si>
  <si>
    <t>TANIA YAMILETH</t>
  </si>
  <si>
    <t>TIPO</t>
  </si>
  <si>
    <t>NUEVO</t>
  </si>
  <si>
    <t>TRASPASO</t>
  </si>
  <si>
    <t>CONDADO</t>
  </si>
  <si>
    <t>TORREALBA GONZALEZ</t>
  </si>
  <si>
    <t>LUNA LUNA</t>
  </si>
  <si>
    <t>MERCY DANIELA</t>
  </si>
  <si>
    <t>ACEPTO PROPUESTA</t>
  </si>
  <si>
    <t>TIENDA ASIGNADA</t>
  </si>
  <si>
    <t>AMERICA</t>
  </si>
  <si>
    <t>$700</t>
  </si>
  <si>
    <t>smcfabian@gmail.com</t>
  </si>
  <si>
    <t>yran.vivas5@gmail.com</t>
  </si>
  <si>
    <t>candoanabel587@gmail.com</t>
  </si>
  <si>
    <t xml:space="preserve">	edwincast1901@gmail.com</t>
  </si>
  <si>
    <t>majitohermosa2011@hotmail.com</t>
  </si>
  <si>
    <t>alexander.fer86@gmail.com</t>
  </si>
  <si>
    <t>andresbustamante96@outlook.com</t>
  </si>
  <si>
    <t>xe.la15@hotmail.com</t>
  </si>
  <si>
    <t xml:space="preserve">	ernestjoseph1979@hotmail.com</t>
  </si>
  <si>
    <t>eloisam3004@hotmail.com</t>
  </si>
  <si>
    <t xml:space="preserve">alexandra1205470881@hotmail.com	</t>
  </si>
  <si>
    <t>anny.estefy@gmail.com</t>
  </si>
  <si>
    <t>dannis21@hotmail.com</t>
  </si>
  <si>
    <t>jessy_r.m@hotmail.com</t>
  </si>
  <si>
    <t>familiabrazonrojas@gmail.com</t>
  </si>
  <si>
    <t xml:space="preserve">	giovannatorrealba22@gmail.com	</t>
  </si>
  <si>
    <t xml:space="preserve">	alextoa90@hotmail.com</t>
  </si>
  <si>
    <t xml:space="preserve">	nayobravocastillo@gmail.com</t>
  </si>
  <si>
    <t xml:space="preserve">	carlafarias.ea@hotmail.com</t>
  </si>
  <si>
    <t xml:space="preserve">	tami.arevalo0330@gmail.com</t>
  </si>
  <si>
    <t>boris.luzardo.centeno@gmail.com</t>
  </si>
  <si>
    <t>hhodilyss@gmail.com</t>
  </si>
  <si>
    <t xml:space="preserve">andreaguerra_1995@hotmail.com	</t>
  </si>
  <si>
    <t>danifiusa18@hotmail.com</t>
  </si>
  <si>
    <t>jennyco463@gmail.com</t>
  </si>
  <si>
    <t>maya_ortiz19@hotmail.com</t>
  </si>
  <si>
    <t>paesciva@outlook.com</t>
  </si>
  <si>
    <t>andrecorralavalos@gmail.com</t>
  </si>
  <si>
    <t>danny0878velasco@gmail.com</t>
  </si>
  <si>
    <t>jasantos12@hotmail.com</t>
  </si>
  <si>
    <t>kevin-awc@hotmail.com</t>
  </si>
  <si>
    <t>sammyjfk4@hotmail.com</t>
  </si>
  <si>
    <t xml:space="preserve">nicolas.vallejo@ucuenca.edu.ec	</t>
  </si>
  <si>
    <t>josemiguelceli@hotmail.com</t>
  </si>
  <si>
    <t>kerlycaro@hotmail.com</t>
  </si>
  <si>
    <t>edug2012@hotmail.com</t>
  </si>
  <si>
    <t>yamiledth24@gmail.com</t>
  </si>
  <si>
    <t>mary4456@hotmail.es</t>
  </si>
  <si>
    <t>mercitalunita@hotmail.it</t>
  </si>
  <si>
    <t>ESTADO CIVIL</t>
  </si>
  <si>
    <t>FECHA DE NACIMIENTO</t>
  </si>
  <si>
    <t>NACIONALIDAD</t>
  </si>
  <si>
    <t>TIPO DE CONTRATO</t>
  </si>
  <si>
    <t>DIRECCION DOMICILIO</t>
  </si>
  <si>
    <t>TELEFONO CELULAR</t>
  </si>
  <si>
    <t xml:space="preserve">CIUDAD </t>
  </si>
  <si>
    <t>PROVINCIA</t>
  </si>
  <si>
    <t>FECHA DE INICIO DE  CONTRATO</t>
  </si>
  <si>
    <t>CIUDAD ASIGNADA</t>
  </si>
  <si>
    <t>SALARIO</t>
  </si>
  <si>
    <t>COMISIONES (100%)</t>
  </si>
  <si>
    <t>$600</t>
  </si>
  <si>
    <t>JONATHAN MAURICIO</t>
  </si>
  <si>
    <t>jonasjc82@gmail.com</t>
  </si>
  <si>
    <t xml:space="preserve">BENJAMIN JAIME </t>
  </si>
  <si>
    <t>robalin92411@gmail.com</t>
  </si>
  <si>
    <t>EJECUTIVO DE VENTAS Y ATENCION</t>
  </si>
  <si>
    <t xml:space="preserve">LOURDES ELIZABETH </t>
  </si>
  <si>
    <t>ely-h@hotmail.com</t>
  </si>
  <si>
    <t xml:space="preserve">ANGEL ENRIQUE </t>
  </si>
  <si>
    <t xml:space="preserve">	angelolestrange@gmail.com</t>
  </si>
  <si>
    <t xml:space="preserve"> MARIA SOLEDAD</t>
  </si>
  <si>
    <t>solmena1@outlook.es</t>
  </si>
  <si>
    <t xml:space="preserve"> MERYN RAQUELY </t>
  </si>
  <si>
    <t>BLANCA BASTIDAS</t>
  </si>
  <si>
    <t>merynblanca@gmail.com</t>
  </si>
  <si>
    <t>AMERICA Y CONDADO</t>
  </si>
  <si>
    <t>$0</t>
  </si>
  <si>
    <t>ESPECIAL EMERGENTE</t>
  </si>
  <si>
    <t>CARGO</t>
  </si>
  <si>
    <t>CELULAR PERSONAL</t>
  </si>
  <si>
    <t>CORREO ELECTRÓNICO PERSONAL</t>
  </si>
  <si>
    <t>FECHA DE NACIEMIENTO</t>
  </si>
  <si>
    <t xml:space="preserve">SALARIO </t>
  </si>
  <si>
    <t>VARIABLE</t>
  </si>
  <si>
    <t>PEREZ VELASTEGUI</t>
  </si>
  <si>
    <t>+593999782728</t>
  </si>
  <si>
    <t xml:space="preserve">	trosperez@hotmail.com</t>
  </si>
  <si>
    <t xml:space="preserve"> ERIKA FERNANDA</t>
  </si>
  <si>
    <t>FLORES SANCHEZ</t>
  </si>
  <si>
    <t>+593987350623</t>
  </si>
  <si>
    <t>erika.flores81@outlook.com</t>
  </si>
  <si>
    <t>DAVID FERNANDO</t>
  </si>
  <si>
    <t>+593992753201</t>
  </si>
  <si>
    <t>daliosed@gmail.com</t>
  </si>
  <si>
    <t xml:space="preserve"> FILETO FERNANDO</t>
  </si>
  <si>
    <t>BONILLA SANCHEZ</t>
  </si>
  <si>
    <t>+59398222155</t>
  </si>
  <si>
    <t xml:space="preserve">filetob@gmail.com </t>
  </si>
  <si>
    <t>KEVIN PAUL</t>
  </si>
  <si>
    <t>TITUAÑA CALLE</t>
  </si>
  <si>
    <t>+593983435291</t>
  </si>
  <si>
    <t>kevinpaulcalle@gmail.com</t>
  </si>
  <si>
    <t>AV MARISCAL SUCRE CON AV. TENIENTE HUGO ORTIZ</t>
  </si>
  <si>
    <t>QUITO</t>
  </si>
  <si>
    <t>PICHINCHA</t>
  </si>
  <si>
    <t>VENEZOLANA</t>
  </si>
  <si>
    <t>SOLTERO</t>
  </si>
  <si>
    <t>DIVORCIADO</t>
  </si>
  <si>
    <t>ECUATORIANA</t>
  </si>
  <si>
    <t>ALFONSO LAMIÑA Y 24 DE MAYO</t>
  </si>
  <si>
    <t>AZUAY</t>
  </si>
  <si>
    <t>CASADO</t>
  </si>
  <si>
    <t>PRESIDENTE CORDOVA 4-19 Y VARGAS MACHUCA</t>
  </si>
  <si>
    <t>PASA CALLE 1-99 Y NICASIO SAFADI</t>
  </si>
  <si>
    <t>SERRANO ABAD 1-15 Y MIGUEL DE LEON</t>
  </si>
  <si>
    <t>CASADA</t>
  </si>
  <si>
    <t>AV. TURUGUAICO Y ENRIQUE ESPIN</t>
  </si>
  <si>
    <t>VICTORIA DEL PORTETE Y BATALLON RIFLES</t>
  </si>
  <si>
    <t>CIUDADELA TOMEBAMBA</t>
  </si>
  <si>
    <t>DIVORCIADA</t>
  </si>
  <si>
    <t>RIO MALACATOS 436 Y GONZALES SUAREZ</t>
  </si>
  <si>
    <t>CACIQUE COQUIMBO 1-09</t>
  </si>
  <si>
    <t>AV. DEL MIGRANTE Y GUILLERMO SEGARRA</t>
  </si>
  <si>
    <t>DOLORES J. TORRES  Y UNION DE EDUCADORES</t>
  </si>
  <si>
    <t>MARISCAL LAMAR 7 -56 Y LUIS CORDERO</t>
  </si>
  <si>
    <t>AV. LOJA ENTRE PRIMERO DE MAYO Y CIEZA DE LEON</t>
  </si>
  <si>
    <t>Juan Acevedo y Obispo diaz de la Madrid</t>
  </si>
  <si>
    <t>Francisco de Orellana 184 y Hernando de Magallanes</t>
  </si>
  <si>
    <t>Calle Juan Prócel OE6-536 y Reventador, Conjunto Gardens Boulevard casa 24, sector El Condado</t>
  </si>
  <si>
    <t>TROSKY FABIAN</t>
  </si>
  <si>
    <t>EDMUNDO CARVAJAL TUMBACO</t>
  </si>
  <si>
    <t>SOLTERA</t>
  </si>
  <si>
    <t xml:space="preserve">ECUATORIANA </t>
  </si>
  <si>
    <t xml:space="preserve">AV CARDENAL DE LA TORRE SECTOR SOLANDA </t>
  </si>
  <si>
    <t>0963129821</t>
  </si>
  <si>
    <t>CALLE HUGO DIAZ ROMERO Y CALLE 5 CHILLOGALLO</t>
  </si>
  <si>
    <t xml:space="preserve">VENEZOLANA </t>
  </si>
  <si>
    <t xml:space="preserve">SOLTERA </t>
  </si>
  <si>
    <t>0990511658</t>
  </si>
  <si>
    <t>GRANDA CENTENO SECTOR  CANAL 4</t>
  </si>
  <si>
    <t xml:space="preserve">SOLTERO </t>
  </si>
  <si>
    <t xml:space="preserve">MARISCAL SUCRE Y RODRIGO DE CHAVEZ LA MASCOTA </t>
  </si>
  <si>
    <t>0991522034</t>
  </si>
  <si>
    <t xml:space="preserve">AV EL INCA ISLA SEYMOUR Y GUEPI </t>
  </si>
  <si>
    <t xml:space="preserve">CALLE HUMBERTO HINOJOSA TUFIÑO E235 Y CALLE 17 DE SEPTIEMBRE </t>
  </si>
  <si>
    <t>0962726640</t>
  </si>
  <si>
    <t xml:space="preserve">AV JOSE MARIA GUERRERO UNION Y PROGRESO COTOCOLLAO </t>
  </si>
  <si>
    <t>0999692917</t>
  </si>
  <si>
    <t xml:space="preserve">NICOLAS DE LA PEÑA S14-183 Y THOMAS GUERRA </t>
  </si>
  <si>
    <t xml:space="preserve">SECTOR EL CONDADO </t>
  </si>
  <si>
    <t xml:space="preserve">CASADA </t>
  </si>
  <si>
    <t>JOAQUIN ZALDUMBIDE E3-82 Y ANTONIO RIVERA</t>
  </si>
  <si>
    <t xml:space="preserve">VICENTINA NATALIA VELA N16-33 Y JOSE TOBAR </t>
  </si>
  <si>
    <t xml:space="preserve">OE5U COOP IESS SAN BARTOLO </t>
  </si>
  <si>
    <t>0980606841</t>
  </si>
  <si>
    <t xml:space="preserve">ACCION CIVICA Y GUALACEO SECTOR EL CAMAL </t>
  </si>
  <si>
    <t xml:space="preserve">MIGUEL ALONSO Y GONZALO MARTIN </t>
  </si>
  <si>
    <t xml:space="preserve">SECTOR LA VILLA VEGA PASAJE LOS ARUPOS </t>
  </si>
  <si>
    <t>UNION DE HECHO</t>
  </si>
  <si>
    <t xml:space="preserve">PUEMBO BARRIO LA CRUZ CALLE JULIO TOBAR DONOSO Y PASAJE EL PROGRESO </t>
  </si>
  <si>
    <t>0979311440</t>
  </si>
  <si>
    <t>IESS FUT AV. AJAVI Y YANTZANZA S16-50</t>
  </si>
  <si>
    <t>AV MALDONADO KM 11 1/12 Y SUSANA LETOR SECTOR EL CONDE BARRIO PRIMERO DE AGOSTO</t>
  </si>
  <si>
    <t>AV MALDONADO CALLE JOAQUIN GUTIERREZ LOTE E4-30</t>
  </si>
  <si>
    <t>TUMBACO CALLE CARVAJAL 3 Y VASQUEZ ORDOÑEZ</t>
  </si>
  <si>
    <t>0999066021</t>
  </si>
  <si>
    <t xml:space="preserve">CALLE HERMANDAD FERROVIARIA S14-125 Y JOAQUIN GUTIERREZ </t>
  </si>
  <si>
    <t>0995368441</t>
  </si>
  <si>
    <t xml:space="preserve">LA SANTIAGO Y AMANCAY TERCERA TRANSVERSAL </t>
  </si>
  <si>
    <t xml:space="preserve">CONJUNTO DIGGAGIO CASA N 11 CUMBAYA </t>
  </si>
  <si>
    <t xml:space="preserve">JHON FKENEDY Y LEONARO DAVINCY </t>
  </si>
  <si>
    <t>0998333561</t>
  </si>
  <si>
    <t xml:space="preserve">JUAN PROCEL OE6-536 Y REVENTADOR EL CONDADO </t>
  </si>
  <si>
    <t xml:space="preserve">CAMAL METROPOLITANO Y LA ECUATORIANA </t>
  </si>
  <si>
    <t>0995771950</t>
  </si>
  <si>
    <t>0996937731</t>
  </si>
  <si>
    <t>0998146464</t>
  </si>
  <si>
    <t>0994021236</t>
  </si>
  <si>
    <t>09984150630</t>
  </si>
  <si>
    <t>GENERAL DUMA  E15-363 Y DE LAS MALVAS EDF. NUEVO MILENIO DPTO 3B</t>
  </si>
  <si>
    <t xml:space="preserve">EL BOSQUE DE MONAY </t>
  </si>
  <si>
    <t>AV DE LOS GRANADOS Y DE LOS COLIMES CONJUNTO MADRIGAL</t>
  </si>
  <si>
    <t>MIRAFLORES ALTO RITHER 87 Y BOLIVIA</t>
  </si>
  <si>
    <t>0959616228</t>
  </si>
  <si>
    <t>$2000</t>
  </si>
  <si>
    <t>$500</t>
  </si>
  <si>
    <t>FORMADOR</t>
  </si>
  <si>
    <t>ANTONIO DE ULLOA N34-460 Y PEDRO BEDON</t>
  </si>
  <si>
    <t>JEFE COMERCIAL TIENDAS</t>
  </si>
  <si>
    <t>ANALISTA DE ADMINISTRACION DE VENTAS Y COMISIONES</t>
  </si>
  <si>
    <t>ANALISTA DE VENTAS E INDICADORES</t>
  </si>
  <si>
    <t>EJECUTIVO DE SOPORTE TI</t>
  </si>
  <si>
    <t>EJECUTIVO DE CAJA Y BODEGA</t>
  </si>
  <si>
    <t xml:space="preserve">ESPECIALISTA DE VENTAS Y ATENCION </t>
  </si>
  <si>
    <t>VIA SININCAY CRUCE DEL CARMEN MIRAFLORES</t>
  </si>
  <si>
    <t>ECUATORIANO</t>
  </si>
  <si>
    <t>FECHA DE INICIO DE CONTRATO</t>
  </si>
  <si>
    <t>DIEGO FERNANDO</t>
  </si>
  <si>
    <t>MENA VILLALBA</t>
  </si>
  <si>
    <t>GERENTE COMERCIAL</t>
  </si>
  <si>
    <t>+593999805380</t>
  </si>
  <si>
    <t>diegomenav@hotmail.com</t>
  </si>
  <si>
    <t>RITHER N°87 Y AV UNIVERSITARIA</t>
  </si>
  <si>
    <t xml:space="preserve">CARMEN JACQUELINE </t>
  </si>
  <si>
    <t>RODRIGUEZ CELI</t>
  </si>
  <si>
    <t>0998906050</t>
  </si>
  <si>
    <t>Urbanización La Antonia Mitad del Mundo</t>
  </si>
  <si>
    <t>17//08/2020</t>
  </si>
  <si>
    <t>Contrato Firmado</t>
  </si>
  <si>
    <t xml:space="preserve">Firmado </t>
  </si>
  <si>
    <t>CUENCA NO FIRMA</t>
  </si>
  <si>
    <t>Etiquetas de fila</t>
  </si>
  <si>
    <t>Total general</t>
  </si>
  <si>
    <t>Etiquetas de columna</t>
  </si>
  <si>
    <t>Cuenta de Contrato Firmado</t>
  </si>
  <si>
    <t>ESTRUCTURA CENTRAL</t>
  </si>
  <si>
    <t xml:space="preserve">Oficina </t>
  </si>
  <si>
    <t>Cargo</t>
  </si>
  <si>
    <t>Q</t>
  </si>
  <si>
    <t>Fecha inicio</t>
  </si>
  <si>
    <t>Gerente Comercial</t>
  </si>
  <si>
    <t>Contador / Legal</t>
  </si>
  <si>
    <t>Formador</t>
  </si>
  <si>
    <t>Total</t>
  </si>
  <si>
    <t>ESTRUCTURA TIENDAS MOVISTAR</t>
  </si>
  <si>
    <t>Fecha arranque (tentativo)</t>
  </si>
  <si>
    <t>Cuenca Centro</t>
  </si>
  <si>
    <t>Cuenca Remigio</t>
  </si>
  <si>
    <t>Recreo</t>
  </si>
  <si>
    <t>América</t>
  </si>
  <si>
    <t>Condado</t>
  </si>
  <si>
    <t>Isla Escala</t>
  </si>
  <si>
    <t>Machala</t>
  </si>
  <si>
    <t>Jefe Tienda</t>
  </si>
  <si>
    <t>Especialista</t>
  </si>
  <si>
    <t>Ejecutivo</t>
  </si>
  <si>
    <t>Cajero/ Bodega</t>
  </si>
  <si>
    <t xml:space="preserve">Tiendas Cuenca Centro y + Cuenca Remigio </t>
  </si>
  <si>
    <t>Traspasos</t>
  </si>
  <si>
    <t>Nuevos</t>
  </si>
  <si>
    <t>America</t>
  </si>
  <si>
    <t>Grand Total</t>
  </si>
  <si>
    <t>ANALISTA DE CAJA Y ALMACEN</t>
  </si>
  <si>
    <t>URGILES NOGUERA</t>
  </si>
  <si>
    <t>STEVEN XAVIER</t>
  </si>
  <si>
    <t>steven4urgiles@gmail.com</t>
  </si>
  <si>
    <t>CALLE ROMA Y VIENA</t>
  </si>
  <si>
    <t>Av. Teniente Hugo Ortiz Oe5-1085 apto 603</t>
  </si>
  <si>
    <t>HC FALTA</t>
  </si>
  <si>
    <t>JOSELIN DAYANA</t>
  </si>
  <si>
    <t>CALVA CAMPOVERDE</t>
  </si>
  <si>
    <t>joscalvacampoverde@gmail.com</t>
  </si>
  <si>
    <t>Juan Torres y Lauro Guerrero 0E2-290</t>
  </si>
  <si>
    <t>LOAIZA ARMIJOS</t>
  </si>
  <si>
    <t>WILLIAM VLADIMIR</t>
  </si>
  <si>
    <t>willianloaiza_30@hotmail.com</t>
  </si>
  <si>
    <t>MIGUEL PEÑA Y GONZALO CORDERO</t>
  </si>
  <si>
    <t>EJECUTIVO</t>
  </si>
  <si>
    <t xml:space="preserve"> CUENCA</t>
  </si>
  <si>
    <t>jackycua@hotmail.com</t>
  </si>
  <si>
    <t xml:space="preserve">ONTANEDA VERDEZOTO </t>
  </si>
  <si>
    <t>LUIS DAVID</t>
  </si>
  <si>
    <t>dadmat_pro@hotmail.com</t>
  </si>
  <si>
    <t>0995103934</t>
  </si>
  <si>
    <t>JOSEFA CALIPSTO SECTOR CHILLOGALLO</t>
  </si>
  <si>
    <t>DIANA CAROLINA</t>
  </si>
  <si>
    <t>dianacs2232012@gmail.com</t>
  </si>
  <si>
    <t>0983543261</t>
  </si>
  <si>
    <t xml:space="preserve">SAN ISIDRO DE PUENGASI CALLE D CASA S-400 Y PASAJE L </t>
  </si>
  <si>
    <t>PROAÑO RIERA</t>
  </si>
  <si>
    <t>YAJAIRA MISSHELL</t>
  </si>
  <si>
    <t>yajairaproano@gmail.com</t>
  </si>
  <si>
    <t>0979264407</t>
  </si>
  <si>
    <t xml:space="preserve">CDLA YAGUACHI GENERAL PINTAG S8-208 Y SARGENTO PUYARDE </t>
  </si>
  <si>
    <t>ZARATE MERINO</t>
  </si>
  <si>
    <t>CRISTIAN JAVIER</t>
  </si>
  <si>
    <t>criszarate.93@outlook.com</t>
  </si>
  <si>
    <t>0995733404</t>
  </si>
  <si>
    <t>RIO PERIPA N174</t>
  </si>
  <si>
    <t>ESCOBAR MORENA</t>
  </si>
  <si>
    <t xml:space="preserve">ANGELITA JOHANNA  </t>
  </si>
  <si>
    <t>angieskobar@hotmail.com</t>
  </si>
  <si>
    <t>0999988111</t>
  </si>
  <si>
    <t xml:space="preserve">CRISTOBAL LUMIANO N59-129 Y FRANCISCO SALAMBA </t>
  </si>
  <si>
    <t>0603855586</t>
  </si>
  <si>
    <t>1717552200</t>
  </si>
  <si>
    <t>FEICAN VELEZ</t>
  </si>
  <si>
    <t>MARIA DEL CARMEN</t>
  </si>
  <si>
    <t>maridelcarmenfeican627@gmail.com</t>
  </si>
  <si>
    <t>999767100</t>
  </si>
  <si>
    <t xml:space="preserve">RAFAEL CHICO 158 Y NICANOR AGUILAR </t>
  </si>
  <si>
    <t>cfabian_de25@hotmail.com</t>
  </si>
  <si>
    <t>+593 958957972</t>
  </si>
  <si>
    <t>SANTA ANITA 2 CALLE OE5 H; S11-57
PB S12 Y CALLE EL CANELO</t>
  </si>
  <si>
    <t>MATEO PAUL</t>
  </si>
  <si>
    <t>+593 987706490</t>
  </si>
  <si>
    <t>24//05/1999</t>
  </si>
  <si>
    <t xml:space="preserve">Juan Bayas OE 1 -50 y Av. 10 de Agosto </t>
  </si>
  <si>
    <t>MOSQUERA FUENTES</t>
  </si>
  <si>
    <t>RAYMALIF</t>
  </si>
  <si>
    <t>raymalifmf@gmail.com</t>
  </si>
  <si>
    <t>SECTOR ISMAEL SOLIS Y ALFREDO LUNA TOBAR SECTOR LA ARMENIA</t>
  </si>
  <si>
    <t>DIANA CATALINA</t>
  </si>
  <si>
    <t>dianiscpu@hotmail.com</t>
  </si>
  <si>
    <t>RIO MALACATUS 4-36</t>
  </si>
  <si>
    <t>CASUAY</t>
  </si>
  <si>
    <t>1/21/1983</t>
  </si>
  <si>
    <t>MAILA RAMIREZ</t>
  </si>
  <si>
    <t xml:space="preserve"> ANA LORENA</t>
  </si>
  <si>
    <t>anitalorena190223@gmail.com</t>
  </si>
  <si>
    <t xml:space="preserve">LA PIO XII CALLER EL CARMEN S7-08 Y GIL RENGIFO </t>
  </si>
  <si>
    <t>RODRIGO IVAN</t>
  </si>
  <si>
    <t>r_galarzapizarro@hotmail.com</t>
  </si>
  <si>
    <t xml:space="preserve">El Oro </t>
  </si>
  <si>
    <t>Casado</t>
  </si>
  <si>
    <t>10/14/1989</t>
  </si>
  <si>
    <t>Ecuatoriana</t>
  </si>
  <si>
    <t>MACHALA</t>
  </si>
  <si>
    <t>ESPECIALISTA DE VENTAS Y ATENCIÓN</t>
  </si>
  <si>
    <t>Retail</t>
  </si>
  <si>
    <t xml:space="preserve">HERMOSA ALBAN </t>
  </si>
  <si>
    <t>SHARON MICHELLE</t>
  </si>
  <si>
    <t>shermosa1995@gmail.com</t>
  </si>
  <si>
    <t>+593998636852</t>
  </si>
  <si>
    <t>CARLOS BONILLA Y HERNESTO ALBAN CONJUNTO PALERMO</t>
  </si>
  <si>
    <t>PROMOTOR DE VENTAS RETAIL</t>
  </si>
  <si>
    <t>MPlay</t>
  </si>
  <si>
    <t>FANNY JOSELYN</t>
  </si>
  <si>
    <t>fannyrivasleon@gmail.com</t>
  </si>
  <si>
    <t>992736720</t>
  </si>
  <si>
    <t>Av. Oriente con Calle García Moreno, Centro Histórico de Quito</t>
  </si>
  <si>
    <t>RAMOS AYORA</t>
  </si>
  <si>
    <t>GLENDA PRISCILLA</t>
  </si>
  <si>
    <t>gleamema@gmail.com</t>
  </si>
  <si>
    <t>961596007 / 96 300 0319</t>
  </si>
  <si>
    <t>Vega Muñoz 12 _76 y Juan Montalvo</t>
  </si>
  <si>
    <t>VILLACRÉS BENITES</t>
  </si>
  <si>
    <t>EVELIN GARDENIA</t>
  </si>
  <si>
    <t>evygarden2016@gmail.com</t>
  </si>
  <si>
    <t>GUAYAQUIL</t>
  </si>
  <si>
    <t>GUAYAS</t>
  </si>
  <si>
    <t>10/18/1983</t>
  </si>
  <si>
    <t>RETAIL</t>
  </si>
  <si>
    <t xml:space="preserve">PDV </t>
  </si>
  <si>
    <t>EJECUTIVO DE VENTAS Y ATENCION MPLAY</t>
  </si>
  <si>
    <t>Coop. El Limonal mz#12 sl#9 Guayaquil Referencia Terminal Rio Daule Metrovia</t>
  </si>
  <si>
    <t xml:space="preserve">POSSO GARCIA </t>
  </si>
  <si>
    <t>LUIS ALBERTO</t>
  </si>
  <si>
    <t>lpossogarcia38@hotmail.com</t>
  </si>
  <si>
    <t>Tambillo, Valle Hermoso 1</t>
  </si>
  <si>
    <t xml:space="preserve">SUPERVISOR COMERCIAL </t>
  </si>
  <si>
    <t>SELECCIONADO</t>
  </si>
  <si>
    <t>Colon No. 1223 y Kleber Franco Cruz Casa S-40</t>
  </si>
  <si>
    <t xml:space="preserve">  593984583923      593978639829</t>
  </si>
  <si>
    <t>KATHERINE ELIZABETH</t>
  </si>
  <si>
    <t>987648181</t>
  </si>
  <si>
    <t>AV MADERO VARGAS Y 2DA ESTE E/SUCRE Y ROCAFUERTE</t>
  </si>
  <si>
    <t>EL ORO</t>
  </si>
  <si>
    <t>-</t>
  </si>
  <si>
    <t>M</t>
  </si>
  <si>
    <t>DIEGO VICENTE</t>
  </si>
  <si>
    <t>diego.bermeo88@gmail.com</t>
  </si>
  <si>
    <t>0983060007/ 0983333036</t>
  </si>
  <si>
    <t>Ciudadela Alcides Pesantez Mz C3 V. 11</t>
  </si>
  <si>
    <t>AYLIN STEFANIA</t>
  </si>
  <si>
    <t>aylin_pr.93@hotmail.com</t>
  </si>
  <si>
    <t>963297656</t>
  </si>
  <si>
    <t>Junín entre Manuel Estomba y Eloy Alfaro</t>
  </si>
  <si>
    <t>JESSIKA LEONOR</t>
  </si>
  <si>
    <t>jessika0731@hotmail.com</t>
  </si>
  <si>
    <t>986244251</t>
  </si>
  <si>
    <t>ciudad de Machala Parroquia el cambio ciudadela la Merced Av. Verroviaria y cuarta oeste</t>
  </si>
  <si>
    <t>TACURI VILELA</t>
  </si>
  <si>
    <t>KAREN KATHERINE</t>
  </si>
  <si>
    <t>kata_261092@outlook.com</t>
  </si>
  <si>
    <t xml:space="preserve">MACHALA/BARRIO SAN RAMON </t>
  </si>
  <si>
    <t>GIANNONE FRIAS</t>
  </si>
  <si>
    <t>GIOVANNI JOSE</t>
  </si>
  <si>
    <t>giojgiannone@gmail.com</t>
  </si>
  <si>
    <t>096310 7369/ 0962891058</t>
  </si>
  <si>
    <t xml:space="preserve">EDMUNDO CHIRIBOGA Y ZAMORA </t>
  </si>
  <si>
    <t>VENEZONALA</t>
  </si>
  <si>
    <t>katherinezambrano24@gmail.com</t>
  </si>
  <si>
    <t>IZQUIERDO PEÑALOZA</t>
  </si>
  <si>
    <t>JUAN CARLOS</t>
  </si>
  <si>
    <t>juanizquierdo11990@gmail.com</t>
  </si>
  <si>
    <t>RICARDO MARQUEZ Y ARTURO CISNEROS</t>
  </si>
  <si>
    <t>967809531</t>
  </si>
  <si>
    <t>QUIROGA FERNANDEZ</t>
  </si>
  <si>
    <t>ALEXIS DAVID</t>
  </si>
  <si>
    <t>crash_axel_85@hotmail.com</t>
  </si>
  <si>
    <t>Av. General Rumiñahui puente 2 valle de los chillos sector Miravalle</t>
  </si>
  <si>
    <t>majito_tette89@hotmail.com</t>
  </si>
  <si>
    <t>Av. Luis Quintuña Arias (Monay Baguanchi)</t>
  </si>
  <si>
    <t>CUENDA</t>
  </si>
  <si>
    <t>12/18/1989</t>
  </si>
  <si>
    <t xml:space="preserve">EJECUTIVA DE VENTAS Y ATENCION </t>
  </si>
  <si>
    <t>GALLEGOS MOYA</t>
  </si>
  <si>
    <t>JUAN PABLO</t>
  </si>
  <si>
    <t xml:space="preserve">juan.gallegos97@hotmail.com </t>
  </si>
  <si>
    <t>AV GENERAL PINTAG CALLE A CONJUNTO EL COLIBRÍ 2</t>
  </si>
  <si>
    <t>PINCHINCHA</t>
  </si>
  <si>
    <t>1/18/1997</t>
  </si>
  <si>
    <t>MOVISTAR</t>
  </si>
  <si>
    <t>EJECUTIVO DE VENTAS Y ATENCIÓN</t>
  </si>
  <si>
    <t>REMIGIO</t>
  </si>
  <si>
    <t xml:space="preserve"> GAONA LLAREATEGUI </t>
  </si>
  <si>
    <t>BRACHO PIRELA</t>
  </si>
  <si>
    <t>JOSE ALBERTO</t>
  </si>
  <si>
    <t>Joseabrachop@hotmail.com</t>
  </si>
  <si>
    <t>CDLA SIMON BOLIVAR MZ 2 SOLAR 106</t>
  </si>
  <si>
    <t>VENEZOLANO</t>
  </si>
  <si>
    <t>PROMOTOR DE MOVISTAR RETAIL</t>
  </si>
  <si>
    <t>GUAYAS Retail</t>
  </si>
  <si>
    <t>CUENCA Mplay</t>
  </si>
  <si>
    <t>RECREO Mplay</t>
  </si>
  <si>
    <t>RECREO Retail</t>
  </si>
  <si>
    <t>ORBE CALVACHI</t>
  </si>
  <si>
    <t>GABRIELA DE LOS ANGELES</t>
  </si>
  <si>
    <t>gabriela.orbe.calvachi@gmail.com</t>
  </si>
  <si>
    <t xml:space="preserve">QUITO CONOCOTO CALLE ROCA FUERTE Y ACUÑA </t>
  </si>
  <si>
    <t>UNIÓN LIBRE</t>
  </si>
  <si>
    <t>6/30/1989</t>
  </si>
  <si>
    <t>ANALISTA DE SELECCIÓN DE PERSONAL</t>
  </si>
  <si>
    <t xml:space="preserve">Nuevo </t>
  </si>
  <si>
    <t xml:space="preserve">DIANA PATRICIA </t>
  </si>
  <si>
    <t>dyepezsarbel@gmail.com</t>
  </si>
  <si>
    <t>AV. PUMAPUNGO Y JOSE RIVERA</t>
  </si>
  <si>
    <t>10/17/1988</t>
  </si>
  <si>
    <t>CUENCA REMIGIO</t>
  </si>
  <si>
    <t>COLON CHRISTIAN</t>
  </si>
  <si>
    <t>chris_cc78@hotmail.es</t>
  </si>
  <si>
    <t>Delfín Treviño y José Peralta</t>
  </si>
  <si>
    <t>QUITO - CONDADO</t>
  </si>
  <si>
    <t xml:space="preserve">EJECUTIVO DE VENTAS Y ATENCION </t>
  </si>
  <si>
    <t>Quito-Condado</t>
  </si>
  <si>
    <t xml:space="preserve">CALDERON CRUZ  </t>
  </si>
  <si>
    <t>YEPEZ PALOMEQUE</t>
  </si>
  <si>
    <t>DAVID ALEJANDRO</t>
  </si>
  <si>
    <t>alejox_16@hotmail.com</t>
  </si>
  <si>
    <t>Francisco de Victoria S2-133 y Carlos Polit</t>
  </si>
  <si>
    <t>9/25/1991</t>
  </si>
  <si>
    <t>CYNTHIA ALEJANDRA</t>
  </si>
  <si>
    <t xml:space="preserve"> eliasathan.af@gmail.com</t>
  </si>
  <si>
    <t>0963698729</t>
  </si>
  <si>
    <t>AV. MALDONADO DIAGONAL AL KIA</t>
  </si>
  <si>
    <t>1725134207</t>
  </si>
  <si>
    <t>MIGUEL ANGEL</t>
  </si>
  <si>
    <t>angelm.96.rea@hotmail.com</t>
  </si>
  <si>
    <t xml:space="preserve">EL RECREO HERMANDAD FERROVIARIA S14-155 Y JOAQUÍN GUTIÉRREZ </t>
  </si>
  <si>
    <t>MARILIN LIZETH</t>
  </si>
  <si>
    <t>marilynlozada07@live.com</t>
  </si>
  <si>
    <t>CDLA IBARRA</t>
  </si>
  <si>
    <t>KAREN JACKELINE</t>
  </si>
  <si>
    <t>angie_sl@hotmail.es</t>
  </si>
  <si>
    <t>CONOCOTO</t>
  </si>
  <si>
    <t>FRANCISCO ANTONIO</t>
  </si>
  <si>
    <t>franciscogarciacastillo007@gmail.com</t>
  </si>
  <si>
    <t>0962748826</t>
  </si>
  <si>
    <t>ROJAS VEGA</t>
  </si>
  <si>
    <t>jhosmeryrojaa@gmail.com</t>
  </si>
  <si>
    <t>0978951248</t>
  </si>
  <si>
    <t>COMITÉ DEL PUEBLO</t>
  </si>
  <si>
    <t>ISAAC VALMORE</t>
  </si>
  <si>
    <t>isaac.melchiade@hotmail.com</t>
  </si>
  <si>
    <t>0959812593/0992823329</t>
  </si>
  <si>
    <t>POMASQUI</t>
  </si>
  <si>
    <t>MAITA SARANGO</t>
  </si>
  <si>
    <t>OBSERVACIONES</t>
  </si>
  <si>
    <t xml:space="preserve">FUENTES RODRIGUEZ </t>
  </si>
  <si>
    <t xml:space="preserve">LOZADA TACLE </t>
  </si>
  <si>
    <t xml:space="preserve">Conjunto San Francisco del Norte N73-43 Casa 15 detrás del Portal </t>
  </si>
  <si>
    <t xml:space="preserve">MELCHIADE ORTIZ  </t>
  </si>
  <si>
    <t>ASCENSO  A SUPER DE DIRECTV</t>
  </si>
  <si>
    <t>JHOSMERY MICHELLE</t>
  </si>
  <si>
    <t>Viene de Tienda Movistar</t>
  </si>
  <si>
    <t>JAVIER ANTONIO</t>
  </si>
  <si>
    <t>javier.javc@gmail.com</t>
  </si>
  <si>
    <t>0995887482</t>
  </si>
  <si>
    <t>CUMBAYA, URBANIZACION JARDINES DEL ESTE 2 CASA 55 A. CALLE PAMPITA</t>
  </si>
  <si>
    <t>ANALISTA BI</t>
  </si>
  <si>
    <t>JHONNY XAVIER</t>
  </si>
  <si>
    <t>jhonnyjvc1202@hotmail.com</t>
  </si>
  <si>
    <t>0987797112</t>
  </si>
  <si>
    <t>URBANIZACIÓN LOS CAPULIES</t>
  </si>
  <si>
    <t>VERA VENEGAS</t>
  </si>
  <si>
    <t xml:space="preserve">LORENA CECILIA </t>
  </si>
  <si>
    <t>lorena.vera8@hotmail.com</t>
  </si>
  <si>
    <t>0987534446</t>
  </si>
  <si>
    <t>AMBUQUI OE5-42 Y CARDENAL DE LA TORRE</t>
  </si>
  <si>
    <t>MOVISTAR-RECREO</t>
  </si>
  <si>
    <t>FREDDY ESTEBAN</t>
  </si>
  <si>
    <t>estebanvillacreslara@icloud.com</t>
  </si>
  <si>
    <t>0999911111</t>
  </si>
  <si>
    <t>AV. MOSCU N354 Y REPUBLICA DEL SALVADOR</t>
  </si>
  <si>
    <t>MOVISTAR PYMES</t>
  </si>
  <si>
    <t>SUPERVISOR COMERCIAL</t>
  </si>
  <si>
    <t>0919758581</t>
  </si>
  <si>
    <t>KATHIUSKA ELIZABETH</t>
  </si>
  <si>
    <t>kathiuska35@gmail.com</t>
  </si>
  <si>
    <t xml:space="preserve"> 0988649070 -0986775177</t>
  </si>
  <si>
    <t>UNIÓN Y PROGRESO OE4434 Y MARTIN ALONSO</t>
  </si>
  <si>
    <t>BACK OFFICE</t>
  </si>
  <si>
    <t xml:space="preserve">RECREO </t>
  </si>
  <si>
    <t>PYMES</t>
  </si>
  <si>
    <t xml:space="preserve">VILLACRES LARA </t>
  </si>
  <si>
    <t xml:space="preserve">NATALY ELIZABETH </t>
  </si>
  <si>
    <t xml:space="preserve"> nathyfabara1305@gmail.com</t>
  </si>
  <si>
    <t>023131094/ 0999001003</t>
  </si>
  <si>
    <t>SEBASTIAN DE BENALCAZAR Y DE LOS BAMBUS CONJUNTO ACUARELA 2. LA ARMENIA</t>
  </si>
  <si>
    <t xml:space="preserve">CAROLINA ESTEFANIA </t>
  </si>
  <si>
    <t>carito220813@gmail.com</t>
  </si>
  <si>
    <t>0993650194</t>
  </si>
  <si>
    <t>Quito Sur, Juan Calderón OE 4 86 y Diego de Palomino</t>
  </si>
  <si>
    <t xml:space="preserve">CRISTIAN JAVIER </t>
  </si>
  <si>
    <t>0979043742</t>
  </si>
  <si>
    <t>RIO PERIPAN 174</t>
  </si>
  <si>
    <t>REINGRESO</t>
  </si>
  <si>
    <t xml:space="preserve">MARIA GLORIA </t>
  </si>
  <si>
    <t>mariagloriapasq@yahoo.es</t>
  </si>
  <si>
    <t>Mital del Mundo, Conjunto Portal del Oasis</t>
  </si>
  <si>
    <t xml:space="preserve">FABARA SALAZAR </t>
  </si>
  <si>
    <t xml:space="preserve">VILLACIS VALDIVIEZO </t>
  </si>
  <si>
    <t xml:space="preserve">ZÁRATE MERINO </t>
  </si>
  <si>
    <t xml:space="preserve">PASQUEL ACHIG </t>
  </si>
  <si>
    <t xml:space="preserve"> QUINDE LLERENA </t>
  </si>
  <si>
    <t>STEFANY LISSETTE</t>
  </si>
  <si>
    <t>stefyriluz@hotmail.com</t>
  </si>
  <si>
    <t xml:space="preserve">0983241550 </t>
  </si>
  <si>
    <t>CULTURA DEL INGA Y DIAMANTES, CHALLUABAMBA</t>
  </si>
  <si>
    <t>MOVISTAR REMIGIO</t>
  </si>
  <si>
    <t>ZAMBRANO QUIROZ</t>
  </si>
  <si>
    <t xml:space="preserve">ASESOR COMERCIAL PYMES  </t>
  </si>
  <si>
    <t>1103878391</t>
  </si>
  <si>
    <t xml:space="preserve">CRISTIAN GONZALO </t>
  </si>
  <si>
    <t>cris141181@gmail.com</t>
  </si>
  <si>
    <t xml:space="preserve"> 0967402020</t>
  </si>
  <si>
    <t>EL BATAN AV. GASPAR DE VILLARROEL Y JOSE ABASCAL</t>
  </si>
  <si>
    <t xml:space="preserve">MOVISTAR </t>
  </si>
  <si>
    <t>ALEJANDRO XAVIER</t>
  </si>
  <si>
    <t xml:space="preserve"> alejo_cruz14@hotmail.com</t>
  </si>
  <si>
    <t>0963924057- 0996031172</t>
  </si>
  <si>
    <t>MACHALA Y JOSE FIGUEROA</t>
  </si>
  <si>
    <t>0705860799</t>
  </si>
  <si>
    <t>0995210778</t>
  </si>
  <si>
    <t xml:space="preserve">GIOVANNY SANTIAGO </t>
  </si>
  <si>
    <t>giova_santi1992@hotmail.com</t>
  </si>
  <si>
    <t>0979327233</t>
  </si>
  <si>
    <t>CONJ. HAB. EEQ, MZ. 2 CASA N°- 11 
AV. ISIDRO AYORA Y MANUEL DE AZCAZUBI – SAN MIGUEL DE CONOCOTO</t>
  </si>
  <si>
    <t>MOVISTAR - RECREO</t>
  </si>
  <si>
    <t xml:space="preserve">0707048872 </t>
  </si>
  <si>
    <t>MARTHA BELEN</t>
  </si>
  <si>
    <t xml:space="preserve"> mbelencantos95@gmail.com</t>
  </si>
  <si>
    <t>BUENAVISTA Y CIRCUNVALACION NORTE CIUDADELA ISRAEL</t>
  </si>
  <si>
    <t>MOVISTAR - MACHALA</t>
  </si>
  <si>
    <t>IVAN EDUARDO</t>
  </si>
  <si>
    <t>ivan.espinosads@hotmail.es</t>
  </si>
  <si>
    <t>0984409267</t>
  </si>
  <si>
    <t>HUANCAVILCA Y PATATE, SECTOR DOS PUENTES</t>
  </si>
  <si>
    <t>SALESLAND</t>
  </si>
  <si>
    <t>FRANCISCO XAVIER</t>
  </si>
  <si>
    <t xml:space="preserve"> francisco.oquendo87@gmail.com</t>
  </si>
  <si>
    <t>0999000015</t>
  </si>
  <si>
    <t>AV. LOS LIBERTADORES OE525 Y MARISCAL SUCRE</t>
  </si>
  <si>
    <t xml:space="preserve">LOAIZA ARMIJOS </t>
  </si>
  <si>
    <t xml:space="preserve">ILBAY ARÉVALO  </t>
  </si>
  <si>
    <t xml:space="preserve">CANTOS ROSARIO </t>
  </si>
  <si>
    <t xml:space="preserve">VACACELA COSTA  </t>
  </si>
  <si>
    <t xml:space="preserve">LUZARDO CENTENO </t>
  </si>
  <si>
    <t xml:space="preserve">GUEVARA MAZA </t>
  </si>
  <si>
    <t xml:space="preserve">GARCIA CASTILLO  </t>
  </si>
  <si>
    <t xml:space="preserve">Condado </t>
  </si>
  <si>
    <t>Remigio</t>
  </si>
  <si>
    <t xml:space="preserve">Quito   </t>
  </si>
  <si>
    <t xml:space="preserve"> OQUENDO OLALLA </t>
  </si>
  <si>
    <t>VILLARREAL CABRERA</t>
  </si>
  <si>
    <t xml:space="preserve">GARCIA MENDIETA  </t>
  </si>
  <si>
    <t xml:space="preserve">MARCELO GEOVANNY </t>
  </si>
  <si>
    <t xml:space="preserve">MARIA PAULINA </t>
  </si>
  <si>
    <t>dgpaulipau@hotmail.com</t>
  </si>
  <si>
    <t>0999668796</t>
  </si>
  <si>
    <t>FRANCISCO HERNANDEZ DE GIRON OE5106 Y PEDREGAL</t>
  </si>
  <si>
    <t>EJECUTIVO DE VENTA Y ATENCIÓN MOVISTAR PYMES</t>
  </si>
  <si>
    <t>ILIMITADAS</t>
  </si>
  <si>
    <t xml:space="preserve">PAZMIÑO HERRERA </t>
  </si>
  <si>
    <t>maercegpp@gmail.com</t>
  </si>
  <si>
    <t xml:space="preserve">0969182147
</t>
  </si>
  <si>
    <t>E 35 AV JOSE MARIA PAZMIÑO Y LOS PUENTES LOTE 56C, VALLE DE LOS CHILLOS</t>
  </si>
  <si>
    <t>VON MÜHLINEN</t>
  </si>
  <si>
    <t>EMILIANO</t>
  </si>
  <si>
    <t>emiliano.vonmuhlinen@gmail.com</t>
  </si>
  <si>
    <t>0999051161</t>
  </si>
  <si>
    <t>ZAMORA 27</t>
  </si>
  <si>
    <t>MOVISTAR TIENDAS</t>
  </si>
  <si>
    <t>EJECUTIVO DE VENTA Y ATENCIÓN HIBRIDO</t>
  </si>
  <si>
    <t xml:space="preserve">ARGUELLO BURBANO </t>
  </si>
  <si>
    <t>Hibrido America</t>
  </si>
  <si>
    <t xml:space="preserve">CEDEÑO DIAZ </t>
  </si>
  <si>
    <t xml:space="preserve">GONZALEZ MINCHALA </t>
  </si>
  <si>
    <t>SALAS PARRA MARIA JOSE</t>
  </si>
  <si>
    <t xml:space="preserve">FERNANDEZ ÑACATO </t>
  </si>
  <si>
    <t xml:space="preserve">ROBALINO LAVAYEN </t>
  </si>
  <si>
    <t xml:space="preserve">VALLEJO DELEG </t>
  </si>
  <si>
    <t xml:space="preserve">CELI VELEZ </t>
  </si>
  <si>
    <t xml:space="preserve">OSORIO TEJADA </t>
  </si>
  <si>
    <t xml:space="preserve">LOPEZ DIAZ </t>
  </si>
  <si>
    <t xml:space="preserve">MENA COBA  </t>
  </si>
  <si>
    <t xml:space="preserve">CEVALLOS PONCE  </t>
  </si>
  <si>
    <t xml:space="preserve">GUERRA ZURITA </t>
  </si>
  <si>
    <t>VILLAMAR BUSTAMANTE</t>
  </si>
  <si>
    <t>SALIDA EN SEPTIEMBRE</t>
  </si>
  <si>
    <t xml:space="preserve">ALISSON MISHELL </t>
  </si>
  <si>
    <t>alissongaleas@gmail.com</t>
  </si>
  <si>
    <t>0998188654-024526646</t>
  </si>
  <si>
    <t xml:space="preserve">PINOS DE MIRANDA. RIO BLANCO N29-220 Y RIO BERMEJO (CONOCOTO) SECTOR LA SALLE </t>
  </si>
  <si>
    <t>POR DEFINIR</t>
  </si>
  <si>
    <t>MOVISTAR-PAY JOY</t>
  </si>
  <si>
    <t>PROMOTOR DE VENTAS</t>
  </si>
  <si>
    <t xml:space="preserve">LAURA XIOMARA </t>
  </si>
  <si>
    <t>laucx3906@gmail.com</t>
  </si>
  <si>
    <t>0979162139</t>
  </si>
  <si>
    <t>SOLANDA SECTOR LA ISLA PADAJE K S 25 Y AMBUQUI OE5-13</t>
  </si>
  <si>
    <t xml:space="preserve">FEDERICO ANDRES </t>
  </si>
  <si>
    <t>federicotengelmann@gmail.com</t>
  </si>
  <si>
    <t>0983116003</t>
  </si>
  <si>
    <t>NAVARRO N24-79 Y AV. LA GASCA</t>
  </si>
  <si>
    <t>0152291324</t>
  </si>
  <si>
    <t>SOTO LOPEZ</t>
  </si>
  <si>
    <t xml:space="preserve">LISMAR CAROL </t>
  </si>
  <si>
    <t>lismarcarolsl@gmail.com</t>
  </si>
  <si>
    <t>0963285654</t>
  </si>
  <si>
    <t xml:space="preserve">CUENCA, AV. HÉROES DE VERDELOMA CON TOMAS ORDOÑEZ. </t>
  </si>
  <si>
    <t>jessimadai2012@gmail.com</t>
  </si>
  <si>
    <t xml:space="preserve"> 0998016677</t>
  </si>
  <si>
    <t>SAYAUSI CORAZON DE JESUS</t>
  </si>
  <si>
    <t>0706564895</t>
  </si>
  <si>
    <t>ANDRADE DAVILA</t>
  </si>
  <si>
    <t>ELVIS GONZALO</t>
  </si>
  <si>
    <t>elvis_andrade24@hotmail.com</t>
  </si>
  <si>
    <t>0995957387</t>
  </si>
  <si>
    <t>VEGA DAVILA ENTRE SUCRE Y COLON</t>
  </si>
  <si>
    <t xml:space="preserve">ESPINOZA MARTÍNEZ </t>
  </si>
  <si>
    <t xml:space="preserve">TERAN ENGELMANN </t>
  </si>
  <si>
    <t>GUACHAMIN CAZA</t>
  </si>
  <si>
    <t xml:space="preserve">HUGO ADRIAN </t>
  </si>
  <si>
    <t>hugoguachamin@hotmail.com</t>
  </si>
  <si>
    <t>0999706816</t>
  </si>
  <si>
    <t>AV DIEGO DE VASQUEZ Y MARIA ONATENEDA</t>
  </si>
  <si>
    <t>ESPECIAL EMERGENTE (6 MESES)</t>
  </si>
  <si>
    <t>PAY JOY</t>
  </si>
  <si>
    <t>0106667637</t>
  </si>
  <si>
    <t>LUNA JACHO</t>
  </si>
  <si>
    <t>ANDREA GABRIELA</t>
  </si>
  <si>
    <t>andrea546852@gmail.com</t>
  </si>
  <si>
    <t>0992041413</t>
  </si>
  <si>
    <t>MARIANO ESTRELLA Y CARLOS BERREZUETA</t>
  </si>
  <si>
    <t>JARAMILLO MOLINA</t>
  </si>
  <si>
    <t xml:space="preserve">MARÍA FERNANDA </t>
  </si>
  <si>
    <t>mafer_j.m@hotmail.com</t>
  </si>
  <si>
    <t>0984755978</t>
  </si>
  <si>
    <t>EDUARDO CRESPO MALO Y JOSÉ ASTUDILLO, EDIFICIO LA CUADRA DEPARTAMENTO 4J</t>
  </si>
  <si>
    <t>EJECUTIVO DE ATENCIÓN Y VENTA</t>
  </si>
  <si>
    <t>VALENZUELA YEROVI</t>
  </si>
  <si>
    <t>ANDRES ALEJANDRO</t>
  </si>
  <si>
    <t>andres.valenzuela.y@hotmail.com</t>
  </si>
  <si>
    <t xml:space="preserve">0995624854-2036216 </t>
  </si>
  <si>
    <t>CALDERÓN (CONJUNTO STA. MARIANITAS)</t>
  </si>
  <si>
    <t>ESPECIAL EMERGENTE (hasta la fecha de la extensión de payjoy</t>
  </si>
  <si>
    <t>INGRESO</t>
  </si>
  <si>
    <t>FERNANDA SALOME</t>
  </si>
  <si>
    <t>ferziithacela.97@gmail.com</t>
  </si>
  <si>
    <t>0963709406</t>
  </si>
  <si>
    <t>EL CALZADO</t>
  </si>
  <si>
    <t>JUANA SOLEDAD</t>
  </si>
  <si>
    <t>sapis_16@hotmail.com</t>
  </si>
  <si>
    <t>0984767762</t>
  </si>
  <si>
    <t>BARRIO BAÑOS</t>
  </si>
  <si>
    <t>MOVISTAR TIENDA</t>
  </si>
  <si>
    <t>EJECUTIVO DE ATENCION Y VENTA</t>
  </si>
  <si>
    <t>MOVISTAR MACHALA</t>
  </si>
  <si>
    <t>MARCEL LANEADO Y 11AVA OESTE</t>
  </si>
  <si>
    <t>pillith_riola17@hotmail.com</t>
  </si>
  <si>
    <t>MARIA DEL PILAR</t>
  </si>
  <si>
    <t>NAPOLEON MERA Y BUENAVISTA</t>
  </si>
  <si>
    <t>0989419789</t>
  </si>
  <si>
    <t xml:space="preserve">josbelpizram@gmail.com </t>
  </si>
  <si>
    <t xml:space="preserve">JOSELYN BELEN </t>
  </si>
  <si>
    <t>MOVISTAR CUENCA CENTRO</t>
  </si>
  <si>
    <t>CALLE ZARAHURCO Y ANDES</t>
  </si>
  <si>
    <t>0995963651</t>
  </si>
  <si>
    <t>karenjimenezta98@gmail.com</t>
  </si>
  <si>
    <t>KAREN ANTONELA</t>
  </si>
  <si>
    <t>0105711782</t>
  </si>
  <si>
    <t>EJECUTIVO DE ATENCIÓN Y VENTA - HÍBRIDO</t>
  </si>
  <si>
    <t>JORGE AGUSTÍN KAISER Y SAN SILVESTRE</t>
  </si>
  <si>
    <t>0983352936-0985740128</t>
  </si>
  <si>
    <t>zaermc@hotmail.com</t>
  </si>
  <si>
    <t xml:space="preserve">FREDDY XAVIER </t>
  </si>
  <si>
    <t xml:space="preserve">RODRIGUEZ QUITO </t>
  </si>
  <si>
    <t xml:space="preserve">JIMENEZ TACURI </t>
  </si>
  <si>
    <t xml:space="preserve">TENORIO AJILA </t>
  </si>
  <si>
    <t>MARIA BELEN</t>
  </si>
  <si>
    <t>babenetqm@hotmail.com</t>
  </si>
  <si>
    <t>4191331- 0991316714</t>
  </si>
  <si>
    <t>SANTA MARÍA SAYAUSI AVDA. ORDOÑEZ LAZZO TRAS EL RANCHO DORADO</t>
  </si>
  <si>
    <t>VIUDO</t>
  </si>
  <si>
    <t>MOVISTAR CUENCA REMIGIO</t>
  </si>
  <si>
    <t>EJECUTIVO DE VENTA Y ATENCION HIBRIDO</t>
  </si>
  <si>
    <t xml:space="preserve">CARRION ARRIETA </t>
  </si>
  <si>
    <t>MARTINEZ MONTES DAVID FERNANDO</t>
  </si>
  <si>
    <t xml:space="preserve">CELA CABASCANGO </t>
  </si>
  <si>
    <t xml:space="preserve">PRIEDRA ZAVALA </t>
  </si>
  <si>
    <t>0963981616   /  0962962972</t>
  </si>
  <si>
    <t xml:space="preserve">ANDRES SANTIAGO </t>
  </si>
  <si>
    <t>santiago.patino1993@gmail.com</t>
  </si>
  <si>
    <t>099 449 2436</t>
  </si>
  <si>
    <t>AV. LAS AMÉRICAS Y CALLE ARENILLAS</t>
  </si>
  <si>
    <t>EJECUTIVO DE VENTA Y ATENCIÓN</t>
  </si>
  <si>
    <t xml:space="preserve">ROBERTO FERNANDO </t>
  </si>
  <si>
    <t>robertopacheco.b@hotmail.com</t>
  </si>
  <si>
    <t>PICHINCHA ENTRE JUAN MONTALVO Y JUNIN</t>
  </si>
  <si>
    <t xml:space="preserve">PATIÑO TAPIA </t>
  </si>
  <si>
    <t xml:space="preserve">GALEAS VILLOTA </t>
  </si>
  <si>
    <t xml:space="preserve">HOYOS MARURY  </t>
  </si>
  <si>
    <t xml:space="preserve">PATIÑO URGILES </t>
  </si>
  <si>
    <t xml:space="preserve">BERMEO REYES </t>
  </si>
  <si>
    <t>RIVADENEIRA LUZARDO</t>
  </si>
  <si>
    <t xml:space="preserve">LIZBETH KATHERINE </t>
  </si>
  <si>
    <t>katitalis@hotmail.com</t>
  </si>
  <si>
    <t>0985267132 0987124539 0967811400</t>
  </si>
  <si>
    <t>AYACUCHO/ KLEBER FRANCO Y GUABO</t>
  </si>
  <si>
    <t xml:space="preserve">YADIRA ESPERANZA </t>
  </si>
  <si>
    <t>yara_8709@hotmail.com</t>
  </si>
  <si>
    <t>0979057114 - 0984773867</t>
  </si>
  <si>
    <t>JUNIN Y NOVENA NORTE</t>
  </si>
  <si>
    <t>PAYJOY</t>
  </si>
  <si>
    <t>CAPA ROMERO</t>
  </si>
  <si>
    <t xml:space="preserve">CRISTHIAN HENRY </t>
  </si>
  <si>
    <t>cristhiancapa0@gmail.com</t>
  </si>
  <si>
    <t>0984625315</t>
  </si>
  <si>
    <t>CALLE 21 DE AGOSTO S/N Y S27E</t>
  </si>
  <si>
    <t>MOVISTAR CONDADO</t>
  </si>
  <si>
    <t>SANCHEZ SARITAMA</t>
  </si>
  <si>
    <t>LUIS JOEL</t>
  </si>
  <si>
    <t>joelsanchezluis@gmail.com</t>
  </si>
  <si>
    <t>0964125385</t>
  </si>
  <si>
    <t>PASAJE CIUDADELA LAS NIEVES</t>
  </si>
  <si>
    <t>DAYSE LISSETH</t>
  </si>
  <si>
    <t>dayselisseth@hotmail.com</t>
  </si>
  <si>
    <t>0998510304 / 0992853696</t>
  </si>
  <si>
    <t>BARRIO CENTENARIO</t>
  </si>
  <si>
    <t>LEONARDO MANUEL</t>
  </si>
  <si>
    <t>leonardoyunga22@gmail.com</t>
  </si>
  <si>
    <t>0968422984</t>
  </si>
  <si>
    <t>PUERTO DE PALOS Y CIRCULACIÓN SUR</t>
  </si>
  <si>
    <t>JESSICA JOHANNA</t>
  </si>
  <si>
    <t>jjmatute07@hotmail.com</t>
  </si>
  <si>
    <t>0998914636– 072 887 118</t>
  </si>
  <si>
    <t>ALONSO DE ZAMORA Y LINO BENÍTEZ</t>
  </si>
  <si>
    <t xml:space="preserve">GONZAGA YUPANGUI </t>
  </si>
  <si>
    <t xml:space="preserve">ARROBO VICENTE </t>
  </si>
  <si>
    <t>YUNGA CHIMBO</t>
  </si>
  <si>
    <t>NÚÑEZ OTERO</t>
  </si>
  <si>
    <t>EDISON ALEXANDER</t>
  </si>
  <si>
    <t>edison8596@hotmail.com</t>
  </si>
  <si>
    <t>0983414735 - 0995006880</t>
  </si>
  <si>
    <t>AV IGNACIO REGALADO Y MARIANO GUAMÁN – SANGOLQUÍ- VALLE DE LOS CHILLOS</t>
  </si>
  <si>
    <t>PIZARRO RAMIREZ</t>
  </si>
  <si>
    <t>0983471223 - 2968543  -  0958733019</t>
  </si>
  <si>
    <t>OBACO SISALIMA</t>
  </si>
  <si>
    <t>BRAVO CASTILLO</t>
  </si>
  <si>
    <t>GALARZA PIZARRO</t>
  </si>
  <si>
    <t>ZHIZHINGO OJEDA</t>
  </si>
  <si>
    <t>CUENCA CENTRO</t>
  </si>
  <si>
    <t xml:space="preserve">PAYJOY </t>
  </si>
  <si>
    <t>0104711775</t>
  </si>
  <si>
    <t>CHRISTIAN EDUARDO</t>
  </si>
  <si>
    <t>chrisandrade1122@gmail.com</t>
  </si>
  <si>
    <t>0998277547</t>
  </si>
  <si>
    <t>La Colina y Huasipungo Urb. La Colina</t>
  </si>
  <si>
    <t>ECHEVERRIA PALACIOS</t>
  </si>
  <si>
    <t>JORGE EDUARDO</t>
  </si>
  <si>
    <t>jorge3690@hotmail.com</t>
  </si>
  <si>
    <t>RICAURTE</t>
  </si>
  <si>
    <t>EJECUTIVO HIBRIDO DE VENTA Y ATENCIÓN</t>
  </si>
  <si>
    <t>1315575199</t>
  </si>
  <si>
    <t>1717828824</t>
  </si>
  <si>
    <t>JULIAN ENRIQUE</t>
  </si>
  <si>
    <t>juliansal1998@hotmail.com</t>
  </si>
  <si>
    <t xml:space="preserve"> 0984650143</t>
  </si>
  <si>
    <t>BARRIO LA BOTA , CALLES CAMILO CIENFUEGOS N67-153 Y MARIA PINTO E15A LOTE 691</t>
  </si>
  <si>
    <t>1726640129</t>
  </si>
  <si>
    <t>0105842611</t>
  </si>
  <si>
    <t xml:space="preserve">LOAYZA AGUILAR </t>
  </si>
  <si>
    <t>JONATHAN FABIAN</t>
  </si>
  <si>
    <t>jonatha.f.loayza@gmail.com</t>
  </si>
  <si>
    <t>0996358054</t>
  </si>
  <si>
    <t>CALLE AUCAS N51-81 Y AV. LA FLORIDA</t>
  </si>
  <si>
    <t>MOVISTAR RECREO</t>
  </si>
  <si>
    <t>ANDREA SOLEDAD</t>
  </si>
  <si>
    <t>andy.sol.2@hotmail.com</t>
  </si>
  <si>
    <t>0963102271</t>
  </si>
  <si>
    <t>AV. MORO MORO TURUBAMBA BAJO</t>
  </si>
  <si>
    <t xml:space="preserve">OTERO YEPEZ </t>
  </si>
  <si>
    <t>1719360685</t>
  </si>
  <si>
    <t>PACHECO BUSTAMANTE</t>
  </si>
  <si>
    <t>1717524035</t>
  </si>
  <si>
    <t>0996799977 - 0983088709- 0979128087</t>
  </si>
  <si>
    <t>1718661463</t>
  </si>
  <si>
    <t>0919397653</t>
  </si>
  <si>
    <t>YIN STEVEN</t>
  </si>
  <si>
    <t>yinijhose15@gmail.com</t>
  </si>
  <si>
    <t>BATION POPULAR BLOQUE 10 MANZANA 1270 SOLAR 5</t>
  </si>
  <si>
    <t>PAY JOY-OPEN CHANNEL</t>
  </si>
  <si>
    <t>MERY ALEXANDRA</t>
  </si>
  <si>
    <t>alex_27gutierrez@hotmail.com</t>
  </si>
  <si>
    <t>0995223898</t>
  </si>
  <si>
    <t>CDLA PRESIDENCIAL PASAJE JERONIMO CARRION 212 Y GALO PLAZA</t>
  </si>
  <si>
    <t>AMBATO</t>
  </si>
  <si>
    <t>TUNGURAHUA</t>
  </si>
  <si>
    <t>MORALES ALVEAR</t>
  </si>
  <si>
    <t>JOSE ALEXANDER</t>
  </si>
  <si>
    <t>am2785669@gmail.com</t>
  </si>
  <si>
    <t>0986317149</t>
  </si>
  <si>
    <t>MEJIA Y VARGAS MACHUCA</t>
  </si>
  <si>
    <t>BABAHOYO</t>
  </si>
  <si>
    <t>LOS RIOS</t>
  </si>
  <si>
    <t>QUIÑONEZ BONILLA</t>
  </si>
  <si>
    <t>DIANA CAROLINE</t>
  </si>
  <si>
    <t>carolinequiboni@gmail.com</t>
  </si>
  <si>
    <t>0978735972</t>
  </si>
  <si>
    <t>VILLA ESPAÑA ETAPA BARCELONA MZ 2264 V10</t>
  </si>
  <si>
    <t>IBARRA</t>
  </si>
  <si>
    <t>IMBABURA</t>
  </si>
  <si>
    <t>KRISTEL STEPHANY</t>
  </si>
  <si>
    <t>kristelpesantez@gmail.com</t>
  </si>
  <si>
    <t>0994105614</t>
  </si>
  <si>
    <t>URBANIZACIÓN LAS GAVIOTAS, PASAJE</t>
  </si>
  <si>
    <t>FRANCO MENDOZA</t>
  </si>
  <si>
    <t>JOSE ALFREDO</t>
  </si>
  <si>
    <t>joseph92-n_@hotmail.com</t>
  </si>
  <si>
    <t>0968662194</t>
  </si>
  <si>
    <t>CALLE 5 DE MAYO-MONTECRISTI PARROQUIA COLORADO</t>
  </si>
  <si>
    <t>MANTA</t>
  </si>
  <si>
    <t>MANABÍ</t>
  </si>
  <si>
    <t>SALAZAR MOPOSITA</t>
  </si>
  <si>
    <t>KATHERINE MIREYA</t>
  </si>
  <si>
    <t>0958869084</t>
  </si>
  <si>
    <t>CARAN S/N Y DE LOS CLAVELES</t>
  </si>
  <si>
    <t>ERIK ALEXANDER</t>
  </si>
  <si>
    <t>erik.vizcaino1996@gmail.com</t>
  </si>
  <si>
    <t>0984456368</t>
  </si>
  <si>
    <t>LATACUNGA</t>
  </si>
  <si>
    <t>COTOPAXI</t>
  </si>
  <si>
    <t>CARLA MAITHE</t>
  </si>
  <si>
    <t>maithe.pullas@gmail.com</t>
  </si>
  <si>
    <t>0999911620 - 023160168</t>
  </si>
  <si>
    <t>TOLA ALTA. ARAUCAÑA Y RAMÓN MIÑO N5-63</t>
  </si>
  <si>
    <t>PAY JOY-MOVISTAR</t>
  </si>
  <si>
    <t>ANDREA DOMENICA</t>
  </si>
  <si>
    <t>andreitatene80@gmail.com</t>
  </si>
  <si>
    <t>0994481529</t>
  </si>
  <si>
    <t>CALLE CARIHUAYRAZO 128 Y QUITO</t>
  </si>
  <si>
    <t>MARTINEZ MARTINEZ</t>
  </si>
  <si>
    <t>PAY JOY-MOVISTAR RECREO</t>
  </si>
  <si>
    <t>PAY JOY-MOVISTAR Valles</t>
  </si>
  <si>
    <t xml:space="preserve">Sector de Lasso Rio Blanco Alto </t>
  </si>
  <si>
    <t>GONZALEZ ALBARRACIN</t>
  </si>
  <si>
    <t>PAOLA YESSENIA</t>
  </si>
  <si>
    <t>gonzalezalvarracin@gmail.com</t>
  </si>
  <si>
    <t>0992795906</t>
  </si>
  <si>
    <t>FEDERICO MALO Y TADEO TORRES</t>
  </si>
  <si>
    <t>ASESOR COMERCIAL</t>
  </si>
  <si>
    <t>1725186264</t>
  </si>
  <si>
    <t>998442664</t>
  </si>
  <si>
    <t>REA ESPINOZA</t>
  </si>
  <si>
    <t>CARLA KARINA</t>
  </si>
  <si>
    <t>karyalmeida@live.com</t>
  </si>
  <si>
    <t>0987953113</t>
  </si>
  <si>
    <t>CALLE SANTA TERESA Y JOSE H. FIGUEROA “CONJUNTO SANTA TERESA” (COTOCOLLAO)</t>
  </si>
  <si>
    <t>0958842619</t>
  </si>
  <si>
    <t>EDISON LENIN</t>
  </si>
  <si>
    <t>edisonchiarana@gmail.com</t>
  </si>
  <si>
    <t>0984657697 - 0983372663</t>
  </si>
  <si>
    <t>COOP. GALLEGOS LARA MZ T57 SL 12</t>
  </si>
  <si>
    <t>PAYJOY OPEN CHANNEL</t>
  </si>
  <si>
    <t>0804232684</t>
  </si>
  <si>
    <t>GABRIELA ALEXANDRA</t>
  </si>
  <si>
    <t>gabrielamiranda-95@hotmail.com</t>
  </si>
  <si>
    <t>062011465 / 0939501197 / 0988699545</t>
  </si>
  <si>
    <t>CALLE JAIME ROLDOS AGUILERA Y EDGAR GUERRERO, BARRIO VOLUNTAD DE DIOS</t>
  </si>
  <si>
    <t>ESMERALDAS</t>
  </si>
  <si>
    <t xml:space="preserve">PESANTEZ NIETO </t>
  </si>
  <si>
    <t>katham0907@gmail.com</t>
  </si>
  <si>
    <t xml:space="preserve"> MIRANDA SANTAN</t>
  </si>
  <si>
    <t>ANDRADE CONDO</t>
  </si>
  <si>
    <t xml:space="preserve">MARTHA VERÓNICA </t>
  </si>
  <si>
    <t>marthaverito00@hotmail.com</t>
  </si>
  <si>
    <t>0998438577</t>
  </si>
  <si>
    <t>LUCHA DE LOS POBRES CALLE 21 DE AGOSTO PASAJE 6 CASA E359</t>
  </si>
  <si>
    <t>RODRIGUEZ ECHEGARAY</t>
  </si>
  <si>
    <t>DANNY STEVEN</t>
  </si>
  <si>
    <t>dannysr1996@gmail.com</t>
  </si>
  <si>
    <t>0963243408</t>
  </si>
  <si>
    <t>JUAN DE SALINAS Y ELIAS LIBORIO MADERA</t>
  </si>
  <si>
    <t>SALVATIERRA GUERRA</t>
  </si>
  <si>
    <t>1719620898</t>
  </si>
  <si>
    <t>2300327703</t>
  </si>
  <si>
    <t>0201987179</t>
  </si>
  <si>
    <t>NIAMA JÁCOME</t>
  </si>
  <si>
    <t xml:space="preserve">MARÍA GABRIELA </t>
  </si>
  <si>
    <t>maga_gabby@hotmail.com</t>
  </si>
  <si>
    <t>0984145214</t>
  </si>
  <si>
    <t>CALLE QUICHUAS S13-187 Y OE5Q</t>
  </si>
  <si>
    <t>MOVISTAR AMERICA</t>
  </si>
  <si>
    <t>ESPECIALISTA DE ATENCIÓN Y VENTAS</t>
  </si>
  <si>
    <t>MICHAEL ANDRÉS</t>
  </si>
  <si>
    <t>ortiz.michaelandres@gmail.com</t>
  </si>
  <si>
    <t>0995862812</t>
  </si>
  <si>
    <t>AV. MARISCAL SUCRE CALLEQUICHUAS PASAJE OE5Q CASA S13 -248</t>
  </si>
  <si>
    <t>DANIEL AUGUSTO</t>
  </si>
  <si>
    <t>dgimenez929@gmail.com</t>
  </si>
  <si>
    <t>0979382690</t>
  </si>
  <si>
    <t>ANTONIO DE ULLOA N34-601 y AV. REPÚBLICA, QUITO</t>
  </si>
  <si>
    <t>MAROLA ALEJANDRA</t>
  </si>
  <si>
    <t>alejandratamayoc@gmail.com</t>
  </si>
  <si>
    <t>0993862704</t>
  </si>
  <si>
    <t xml:space="preserve">CALLE ORION Y GALAXIAS </t>
  </si>
  <si>
    <t>JEFE DE VENTAS Y ATENCIÓN</t>
  </si>
  <si>
    <t>PINOS PALACIOS</t>
  </si>
  <si>
    <t>GEOVANNY GENARO</t>
  </si>
  <si>
    <t>geovannyjr17@gmail.com</t>
  </si>
  <si>
    <t>0982095715</t>
  </si>
  <si>
    <t>VIA A MALUAY SECTOR COCHAPAMBA</t>
  </si>
  <si>
    <t>ALMEIDA ESPINOSA</t>
  </si>
  <si>
    <t xml:space="preserve">CHAPIN TAPIA </t>
  </si>
  <si>
    <t>VIZCAINO MUÑOZ</t>
  </si>
  <si>
    <t>OPEN CHANNEL</t>
  </si>
  <si>
    <t>PAYJOY VALLES</t>
  </si>
  <si>
    <t>PAYJOY CUENCA</t>
  </si>
  <si>
    <t>TAMAYO COELLO</t>
  </si>
  <si>
    <t>MATUTE CAJAS</t>
  </si>
  <si>
    <t>ESPINOSA MIRANDA</t>
  </si>
  <si>
    <t>1722887062</t>
  </si>
  <si>
    <t>KARINA LORENA</t>
  </si>
  <si>
    <t>karinapezoreyes@gmail.com</t>
  </si>
  <si>
    <t>0967760559 - 0968119511</t>
  </si>
  <si>
    <t>PRIMERA NORTE 913 y SEGUNDA ESTE</t>
  </si>
  <si>
    <t xml:space="preserve"> DIANA CAROLINA</t>
  </si>
  <si>
    <t>dianawcarolinaw@gmail.com</t>
  </si>
  <si>
    <t xml:space="preserve">0999522473 /0990421746 </t>
  </si>
  <si>
    <t xml:space="preserve">AV. CUSUBAMBA Y TENDALES (SANTA RITA) </t>
  </si>
  <si>
    <t xml:space="preserve">PALACIOS SALAZAR </t>
  </si>
  <si>
    <t xml:space="preserve">TAMARA SAMANTA </t>
  </si>
  <si>
    <t>tamarapalacios78@gmail,com</t>
  </si>
  <si>
    <t>0984786880</t>
  </si>
  <si>
    <t>CUTUGLAHUA SAN JOSE</t>
  </si>
  <si>
    <t>PAYJOY MOVISTAR</t>
  </si>
  <si>
    <t>0106588429</t>
  </si>
  <si>
    <t>RAMIREZ RUBIO</t>
  </si>
  <si>
    <t>NELLY LILIANA</t>
  </si>
  <si>
    <t>li.ramirezr89@gmail.com</t>
  </si>
  <si>
    <t>0967585152</t>
  </si>
  <si>
    <t>EL BOSQUE 1 DE MONAY</t>
  </si>
  <si>
    <t>ZARATE ALVARADO</t>
  </si>
  <si>
    <t>YOSDY SELENA</t>
  </si>
  <si>
    <t>zelyfresa@gmail.com</t>
  </si>
  <si>
    <t>0978740381-02596180</t>
  </si>
  <si>
    <t xml:space="preserve">FLAVIO ALFARO  Y CORNEJO N60-23 </t>
  </si>
  <si>
    <t>FIGUEROA FALCONETTE</t>
  </si>
  <si>
    <t>KATHERINE JANETH</t>
  </si>
  <si>
    <t>kathe.figueroa17@gmail.com</t>
  </si>
  <si>
    <t>0979014367</t>
  </si>
  <si>
    <t>SECTOR CARAPUNGO, CALLE ILALO N19-115 Y CARIHUAIRAZO.</t>
  </si>
  <si>
    <t xml:space="preserve"> PEZO REYES </t>
  </si>
  <si>
    <t xml:space="preserve">CHINGA ALAVA  </t>
  </si>
  <si>
    <t>CENTRO</t>
  </si>
  <si>
    <t>VARGAS MOLINA</t>
  </si>
  <si>
    <t>1719004804</t>
  </si>
  <si>
    <t>1720039203</t>
  </si>
  <si>
    <t>1312668831</t>
  </si>
  <si>
    <t>MORENO LLERENA</t>
  </si>
  <si>
    <t>1753133584</t>
  </si>
  <si>
    <t xml:space="preserve">GUTIERREZ MORALES </t>
  </si>
  <si>
    <t>1803610359</t>
  </si>
  <si>
    <t>1710936590</t>
  </si>
  <si>
    <t xml:space="preserve">ANDRÉS FERNANDO </t>
  </si>
  <si>
    <t>andyborja@gmail.com</t>
  </si>
  <si>
    <t>0995669000</t>
  </si>
  <si>
    <t>SECTOR PUSUQUI. AV. MANUEL CORDOVA GALARZA</t>
  </si>
  <si>
    <t>GABRIELA LIZETH</t>
  </si>
  <si>
    <t>gabyliiz@outlook.com</t>
  </si>
  <si>
    <t>0987788779</t>
  </si>
  <si>
    <t>PACAMOROS S9-160 Y MUISNE</t>
  </si>
  <si>
    <t>PAYJOY TIENDAS</t>
  </si>
  <si>
    <t>YAIR JOSUE</t>
  </si>
  <si>
    <t>pullasjair@gmail.com</t>
  </si>
  <si>
    <t>0979174121- 023160168</t>
  </si>
  <si>
    <t>1716531742</t>
  </si>
  <si>
    <t>0104835251</t>
  </si>
  <si>
    <t>VILLA TORRES</t>
  </si>
  <si>
    <t>ALEXANDRA ESTEFANIA</t>
  </si>
  <si>
    <t>ale_tef@hotmail.com</t>
  </si>
  <si>
    <t>0983394393</t>
  </si>
  <si>
    <t>GENERAL ARTIGAS 4-64 Y JOSE SANTOS</t>
  </si>
  <si>
    <t>0963675152</t>
  </si>
  <si>
    <t xml:space="preserve">CASTRO BOCANEGRA </t>
  </si>
  <si>
    <t>KARLA ANDREA</t>
  </si>
  <si>
    <t>karla_andrea91@hotmail.com</t>
  </si>
  <si>
    <t>0984637971</t>
  </si>
  <si>
    <t>CARAPUNGO</t>
  </si>
  <si>
    <t>VALLEJO VIVANCO</t>
  </si>
  <si>
    <t>ISRAEL BERTIN</t>
  </si>
  <si>
    <t>celteim.info@yahoo.com</t>
  </si>
  <si>
    <t>0991137225 / 0979159129</t>
  </si>
  <si>
    <t>AV. QUITUMBE Y CONDOR ÑAN</t>
  </si>
  <si>
    <t xml:space="preserve">SOBREVILLA LUCERO </t>
  </si>
  <si>
    <t xml:space="preserve">PAYJOY TIENDAS REMIGIO </t>
  </si>
  <si>
    <t>PAYJOY TIENDAS CONDADO</t>
  </si>
  <si>
    <t>1718857335</t>
  </si>
  <si>
    <t>OK</t>
  </si>
  <si>
    <t>1754440921</t>
  </si>
  <si>
    <t>CABEZAS LÓPEZ</t>
  </si>
  <si>
    <t xml:space="preserve">ROBERTO ALEJANDRO </t>
  </si>
  <si>
    <t>robertohp94@hotmail.com</t>
  </si>
  <si>
    <t>0984056530</t>
  </si>
  <si>
    <t>EJECUTIVO DE VENTA Y ATENCIÓN - HIBRIDO</t>
  </si>
  <si>
    <t>MORENO NORIEGA</t>
  </si>
  <si>
    <t>JORGE OSWALDO</t>
  </si>
  <si>
    <t>jorge_jom@hotmail.com</t>
  </si>
  <si>
    <t>0962757006</t>
  </si>
  <si>
    <t>CAUPICHO</t>
  </si>
  <si>
    <t xml:space="preserve">MOVISTAR CONDADOR </t>
  </si>
  <si>
    <t>ALBA CAROLINA</t>
  </si>
  <si>
    <t>0996469753-0983715116</t>
  </si>
  <si>
    <t>LA ARMENIA</t>
  </si>
  <si>
    <t xml:space="preserve">ERICK ANDRES </t>
  </si>
  <si>
    <t>jaic_5155@hotmail.com</t>
  </si>
  <si>
    <t>URBANIZACIÓN PUSUQUI CALLE MANUEL LOPERA OE3-244 Y PEDRO BIENA</t>
  </si>
  <si>
    <t xml:space="preserve">JAIRO STEFANO </t>
  </si>
  <si>
    <t>stefanorosero@outlook.es</t>
  </si>
  <si>
    <t>0983298240
0992879957</t>
  </si>
  <si>
    <t>CARCELEN CALLE ISIDRO AYORA</t>
  </si>
  <si>
    <t xml:space="preserve">MOVISTAR AMERICA </t>
  </si>
  <si>
    <t>PROMOTOR DE VENTA</t>
  </si>
  <si>
    <t>MARITZA ESMERALDA</t>
  </si>
  <si>
    <t>maritza15aroca@gmail.com</t>
  </si>
  <si>
    <t>0982052504</t>
  </si>
  <si>
    <t>EL SALTO COOP. JORGE YANES CASTRO</t>
  </si>
  <si>
    <t>SANTIAGO SEBASTIAN</t>
  </si>
  <si>
    <t>joansebaz@gmail.com</t>
  </si>
  <si>
    <t>0979683965</t>
  </si>
  <si>
    <t>ERNESTO ALBAN Y PACIFICO GUAMAN</t>
  </si>
  <si>
    <t>SARMIENTO ABARCA</t>
  </si>
  <si>
    <t>SANTIAGO</t>
  </si>
  <si>
    <t>sarmientos16@hotmail.com</t>
  </si>
  <si>
    <t>593)998216801 / (593)2590092</t>
  </si>
  <si>
    <t>LOS CEDROS OE3-290 Y PEDRO BOTO</t>
  </si>
  <si>
    <t>LOZANO HERRERA</t>
  </si>
  <si>
    <t>lozanopaola928@gmail.com</t>
  </si>
  <si>
    <t>0987409172/0997137644</t>
  </si>
  <si>
    <t>GUASMO SUR PROLETARIO SIN TIERRA MZ 329</t>
  </si>
  <si>
    <t>PAY JOY OPEN CHANNEL</t>
  </si>
  <si>
    <t>FERNANDO ALEX</t>
  </si>
  <si>
    <t>alex_chacon23@hotmail.com</t>
  </si>
  <si>
    <t>0967304838-022686468.</t>
  </si>
  <si>
    <t>PALENQUE BLOQUE E 44 Y AV. MALDONADO</t>
  </si>
  <si>
    <t>MO VISTAR AMERICA</t>
  </si>
  <si>
    <t>BENAVIDES FLORES</t>
  </si>
  <si>
    <t>MARIA EMILIA</t>
  </si>
  <si>
    <t>maito1488@gmail.com</t>
  </si>
  <si>
    <t>0988248015</t>
  </si>
  <si>
    <t>La Pulida</t>
  </si>
  <si>
    <t>CONVENIO DE PASANTIA</t>
  </si>
  <si>
    <t>ESTRUCTURA - SALESLAND</t>
  </si>
  <si>
    <t>ESTRUCTURA</t>
  </si>
  <si>
    <t>PASANTE DE TALENTO HUMANO</t>
  </si>
  <si>
    <t>ORTEGA RUIZ</t>
  </si>
  <si>
    <t>GABRIEL ANTONIO</t>
  </si>
  <si>
    <t xml:space="preserve">gabrielortega440@gmail.com </t>
  </si>
  <si>
    <t>0992792239</t>
  </si>
  <si>
    <t xml:space="preserve">Carapungo </t>
  </si>
  <si>
    <t>LOZADA BONILLA</t>
  </si>
  <si>
    <t>YANIRY PAOLA</t>
  </si>
  <si>
    <t>GRANIZO SUAREZ</t>
  </si>
  <si>
    <t>ENRIQUEZ DE LA CADENA</t>
  </si>
  <si>
    <t>ROSERO CAICEDO</t>
  </si>
  <si>
    <t xml:space="preserve">SALAZAR VASQUEZ </t>
  </si>
  <si>
    <t xml:space="preserve">OPEN CHANNEL </t>
  </si>
  <si>
    <t>CRUZ CRUZ</t>
  </si>
  <si>
    <t>1716635691</t>
  </si>
  <si>
    <t>GIMENEZ DIAZ</t>
  </si>
  <si>
    <t>PAREDES RAMIREZ</t>
  </si>
  <si>
    <t>1751101922</t>
  </si>
  <si>
    <t xml:space="preserve">CHACON ZAVALA </t>
  </si>
  <si>
    <t>ya no HIBRIDO</t>
  </si>
  <si>
    <t>SALAZAR MAZAMBA</t>
  </si>
  <si>
    <t xml:space="preserve">ANDRADE QUINTUÑA </t>
  </si>
  <si>
    <t xml:space="preserve">AREVALO URGILES  </t>
  </si>
  <si>
    <t xml:space="preserve">CELI LATORRE </t>
  </si>
  <si>
    <t>99 817 4007</t>
  </si>
  <si>
    <t>LE ENVIE A SOLEDAD</t>
  </si>
  <si>
    <t xml:space="preserve"> $ -   </t>
  </si>
  <si>
    <t>12/21/1984</t>
  </si>
  <si>
    <t>JUAN DE PRADO S8 253 Y PEDRO BOTO</t>
  </si>
  <si>
    <t>victormh32@hotmail.com</t>
  </si>
  <si>
    <t>VICTOR HUGO</t>
  </si>
  <si>
    <t>SUAREZ MENESES</t>
  </si>
  <si>
    <t>ESPINOSA DONOSO</t>
  </si>
  <si>
    <t>TAMARA PAULINA</t>
  </si>
  <si>
    <t>etamara_paulina@outlook.com</t>
  </si>
  <si>
    <t>0987162917</t>
  </si>
  <si>
    <t>LAS FUENTES N65-45 Y AGUA CLARA</t>
  </si>
  <si>
    <t>AMBULUDI ROLDAN</t>
  </si>
  <si>
    <t>GIANELLA GRIMANEZA</t>
  </si>
  <si>
    <t>giane_dvillacis_93@outlook.com</t>
  </si>
  <si>
    <t>0979246206 - 0997458203</t>
  </si>
  <si>
    <t>JARAMILLO ESPINOZA</t>
  </si>
  <si>
    <t>KENIA KATRINA</t>
  </si>
  <si>
    <t>kenia_dora_jaramillo22@hotmail.com</t>
  </si>
  <si>
    <t>0992597720</t>
  </si>
  <si>
    <t>CONJUNTO PRADOS DEL CONDADO</t>
  </si>
  <si>
    <t xml:space="preserve">BASANTES JACOME  </t>
  </si>
  <si>
    <t>1725120941</t>
  </si>
  <si>
    <t>TENE OCAÑA</t>
  </si>
  <si>
    <t>1752613149</t>
  </si>
  <si>
    <t>ESTRELLA AMAYA</t>
  </si>
  <si>
    <t xml:space="preserve">PROAÑO OCHOA </t>
  </si>
  <si>
    <t>HOYOS SANDOVAL</t>
  </si>
  <si>
    <t>VANESSA ARACELY</t>
  </si>
  <si>
    <t>aralove_08@hotmail.com</t>
  </si>
  <si>
    <t>022-631 089 / 098-3449667</t>
  </si>
  <si>
    <t>CDLA. LOS CANTONES (CANTON GUALACEO Y CANTON ISABEL)</t>
  </si>
  <si>
    <t>8/22/1993</t>
  </si>
  <si>
    <t>COBRO DE PAGARÉ A LA ORDEN</t>
  </si>
  <si>
    <t>BORJA VITER</t>
  </si>
  <si>
    <t>PULLAS NEGRETE</t>
  </si>
  <si>
    <t>AROCA ALVARADO</t>
  </si>
  <si>
    <t>S17-65 Y EL TABLON-SAN BARTOLO</t>
  </si>
  <si>
    <t>1750583294</t>
  </si>
  <si>
    <t>ok</t>
  </si>
  <si>
    <t>KATHERINE ALEJANDRA</t>
  </si>
  <si>
    <t>kathy_romy@hotmail.com</t>
  </si>
  <si>
    <t>0968951231 – 022627171</t>
  </si>
  <si>
    <t>QUICHUAS S13-215 Y AV. MARISCAL SUCRE</t>
  </si>
  <si>
    <t>ANDRES FERNANDO</t>
  </si>
  <si>
    <t>andrestanguila@gmail.com</t>
  </si>
  <si>
    <t>0999966512 - 0999905528</t>
  </si>
  <si>
    <t>AV. EL CARMEN S/N Y 25 DE NOVIEMBRE</t>
  </si>
  <si>
    <t>LARA ALVAREZ</t>
  </si>
  <si>
    <t>VERONICA ALEXANDRA</t>
  </si>
  <si>
    <t>cuca1226@gmail.com</t>
  </si>
  <si>
    <t>0996794316
0984103170</t>
  </si>
  <si>
    <t>SAN MIGUEL DE CONOCOTO. ISIDRO AYORA CONJUNTO EEQ</t>
  </si>
  <si>
    <t>GUAIGUA REINOSO</t>
  </si>
  <si>
    <t>GENNESIS CAROLINA</t>
  </si>
  <si>
    <t>carolinaguaigua2011@gmail.com</t>
  </si>
  <si>
    <t>2657569-0995253376</t>
  </si>
  <si>
    <t>El Recreo La Clementina Calle Puerto nuevo S14 y Joaquin Guitierrez</t>
  </si>
  <si>
    <t>MOVISTAR CENTRO</t>
  </si>
  <si>
    <t>CRUZ MONTUFAR</t>
  </si>
  <si>
    <t>1725401549</t>
  </si>
  <si>
    <t>1721302162</t>
  </si>
  <si>
    <t>1711185528</t>
  </si>
  <si>
    <t>1726323304</t>
  </si>
  <si>
    <t>1750251165</t>
  </si>
  <si>
    <t>1713316386</t>
  </si>
  <si>
    <t>RIVAS LEON</t>
  </si>
  <si>
    <t>1759631300</t>
  </si>
  <si>
    <t>TANGUILA PUCHA</t>
  </si>
  <si>
    <t xml:space="preserve">COLLS UZCATEGUI </t>
  </si>
  <si>
    <t>DARIANA NAILIUD</t>
  </si>
  <si>
    <t>coritomio@hotmail.com</t>
  </si>
  <si>
    <t>0995932930</t>
  </si>
  <si>
    <t xml:space="preserve">AV. TENIENTE HUGO ORTIZ, TURUBAMBA BAJO. </t>
  </si>
  <si>
    <t>MOVISTAR SCALA</t>
  </si>
  <si>
    <t>PayJoy Escala</t>
  </si>
  <si>
    <t>1761014636</t>
  </si>
  <si>
    <t>0103690301</t>
  </si>
  <si>
    <t>1724717176</t>
  </si>
  <si>
    <t>0702763020</t>
  </si>
  <si>
    <t>1718249871</t>
  </si>
  <si>
    <t>1104077514</t>
  </si>
  <si>
    <t>0503250730</t>
  </si>
  <si>
    <t>1757583115</t>
  </si>
  <si>
    <t>1724019425</t>
  </si>
  <si>
    <t>1721041612</t>
  </si>
  <si>
    <t>0104908157</t>
  </si>
  <si>
    <t>1802845147</t>
  </si>
  <si>
    <t>0105357792</t>
  </si>
  <si>
    <t>1726499765</t>
  </si>
  <si>
    <t>1722630884</t>
  </si>
  <si>
    <t>0106081086</t>
  </si>
  <si>
    <t>0104851159</t>
  </si>
  <si>
    <t>1205470881</t>
  </si>
  <si>
    <t>1726003112</t>
  </si>
  <si>
    <t>0104729298</t>
  </si>
  <si>
    <t>0704068915</t>
  </si>
  <si>
    <t>0704785625</t>
  </si>
  <si>
    <t>1716903438</t>
  </si>
  <si>
    <t>1724762859</t>
  </si>
  <si>
    <t>0104134069</t>
  </si>
  <si>
    <t>1758991069</t>
  </si>
  <si>
    <t>1713109385</t>
  </si>
  <si>
    <t>1759625062</t>
  </si>
  <si>
    <t>1751551209</t>
  </si>
  <si>
    <t>1722887070</t>
  </si>
  <si>
    <t>1757991151</t>
  </si>
  <si>
    <t>0105034649</t>
  </si>
  <si>
    <t>0104184387</t>
  </si>
  <si>
    <t>1759228610</t>
  </si>
  <si>
    <t>2200069504</t>
  </si>
  <si>
    <t>1757596497</t>
  </si>
  <si>
    <t>1721395034</t>
  </si>
  <si>
    <t>1759785361</t>
  </si>
  <si>
    <t>1723506521</t>
  </si>
  <si>
    <t>1105419533</t>
  </si>
  <si>
    <t>1718656919</t>
  </si>
  <si>
    <t>1757825219</t>
  </si>
  <si>
    <t>1104480049</t>
  </si>
  <si>
    <t>1721402475</t>
  </si>
  <si>
    <t>0107143315</t>
  </si>
  <si>
    <t>1721832358</t>
  </si>
  <si>
    <t>1727528646</t>
  </si>
  <si>
    <t>0103519815</t>
  </si>
  <si>
    <t>0AAF155779</t>
  </si>
  <si>
    <t>1720691789</t>
  </si>
  <si>
    <t>1756201628</t>
  </si>
  <si>
    <t>0104368147</t>
  </si>
  <si>
    <t>1720281391</t>
  </si>
  <si>
    <t>0105674261</t>
  </si>
  <si>
    <t>0920960382</t>
  </si>
  <si>
    <t>1716593833</t>
  </si>
  <si>
    <t>0704615798</t>
  </si>
  <si>
    <t>0705216638</t>
  </si>
  <si>
    <t>0706012929</t>
  </si>
  <si>
    <t>0603964040</t>
  </si>
  <si>
    <t>0706253119</t>
  </si>
  <si>
    <t>1804296901</t>
  </si>
  <si>
    <t>1759664673</t>
  </si>
  <si>
    <t>0105269823</t>
  </si>
  <si>
    <t>1720720240</t>
  </si>
  <si>
    <t>0931103618</t>
  </si>
  <si>
    <t>1804283701</t>
  </si>
  <si>
    <t>0963415492</t>
  </si>
  <si>
    <t>0105836720</t>
  </si>
  <si>
    <t>1714940093</t>
  </si>
  <si>
    <t>1721792099</t>
  </si>
  <si>
    <t>1753531506</t>
  </si>
  <si>
    <t>1760490845</t>
  </si>
  <si>
    <t>1758527699</t>
  </si>
  <si>
    <t>1726198243</t>
  </si>
  <si>
    <t>0104298013</t>
  </si>
  <si>
    <t>1713173712</t>
  </si>
  <si>
    <t>1721399754</t>
  </si>
  <si>
    <t>1717536948</t>
  </si>
  <si>
    <t>1716297815</t>
  </si>
  <si>
    <t>0706526787</t>
  </si>
  <si>
    <t>1719818567</t>
  </si>
  <si>
    <t>1709592081</t>
  </si>
  <si>
    <t>1713311718</t>
  </si>
  <si>
    <t>0926059940</t>
  </si>
  <si>
    <t>0105886162</t>
  </si>
  <si>
    <t>1715288831</t>
  </si>
  <si>
    <t>1725336190</t>
  </si>
  <si>
    <t>1722616057</t>
  </si>
  <si>
    <t>0105507628</t>
  </si>
  <si>
    <t>0104556915</t>
  </si>
  <si>
    <t>0750612285</t>
  </si>
  <si>
    <t>0104364708</t>
  </si>
  <si>
    <t>1804735494</t>
  </si>
  <si>
    <t>0105768154</t>
  </si>
  <si>
    <t>0706376449</t>
  </si>
  <si>
    <t>0705229847</t>
  </si>
  <si>
    <t>0704893403</t>
  </si>
  <si>
    <t>1725426868</t>
  </si>
  <si>
    <t>0750724114</t>
  </si>
  <si>
    <t>0704650860</t>
  </si>
  <si>
    <t>0104857115</t>
  </si>
  <si>
    <t>1207825470</t>
  </si>
  <si>
    <t>0931303713</t>
  </si>
  <si>
    <t>0706117595</t>
  </si>
  <si>
    <t>1313744102</t>
  </si>
  <si>
    <t>1712908662</t>
  </si>
  <si>
    <t>0504123225</t>
  </si>
  <si>
    <t>0106390214</t>
  </si>
  <si>
    <t>1725426801</t>
  </si>
  <si>
    <t>1003976451</t>
  </si>
  <si>
    <t>1723654263</t>
  </si>
  <si>
    <t>1760490993</t>
  </si>
  <si>
    <t>1714438635</t>
  </si>
  <si>
    <t>1401173990</t>
  </si>
  <si>
    <t>0704511252</t>
  </si>
  <si>
    <t>1729257707</t>
  </si>
  <si>
    <t>1718402603</t>
  </si>
  <si>
    <t>1725860710</t>
  </si>
  <si>
    <t>1759520925</t>
  </si>
  <si>
    <t>1712366333</t>
  </si>
  <si>
    <t>1711731651</t>
  </si>
  <si>
    <t>1751885532</t>
  </si>
  <si>
    <t>1755557830</t>
  </si>
  <si>
    <t>1709363517</t>
  </si>
  <si>
    <t>0925053670</t>
  </si>
  <si>
    <t>1718533019</t>
  </si>
  <si>
    <t>1751415199</t>
  </si>
  <si>
    <t>1758871766</t>
  </si>
  <si>
    <t>1723625859</t>
  </si>
  <si>
    <t>1719967661</t>
  </si>
  <si>
    <t>1722206958</t>
  </si>
  <si>
    <t>1722169701</t>
  </si>
  <si>
    <t>1725371932</t>
  </si>
  <si>
    <t>1207805472</t>
  </si>
  <si>
    <t>0105747521</t>
  </si>
  <si>
    <t>1718292137</t>
  </si>
  <si>
    <t>1725511974</t>
  </si>
  <si>
    <t>1724643638</t>
  </si>
  <si>
    <t>VITERI ALULEMA</t>
  </si>
  <si>
    <t>JAVIER EDUARDO</t>
  </si>
  <si>
    <t>javiviteri1985@hotmail.com</t>
  </si>
  <si>
    <t>(02) 2649-857 / 0984701228</t>
  </si>
  <si>
    <t>ALAQUEZ E6-226 Y PEDRO CALLAZOS</t>
  </si>
  <si>
    <t>VARGAS REYES</t>
  </si>
  <si>
    <t>LUIS EDUARDO</t>
  </si>
  <si>
    <t>eduva2109.evr@gmail.com</t>
  </si>
  <si>
    <t>0959218815</t>
  </si>
  <si>
    <t>MARISCAL SUCRE Y CHICAÑA OR7 14</t>
  </si>
  <si>
    <t>0105564280</t>
  </si>
  <si>
    <t>FAICAN VASQUEZ</t>
  </si>
  <si>
    <t>JENNIFER ELIANA</t>
  </si>
  <si>
    <t>eli_faican@hotmail.com</t>
  </si>
  <si>
    <t>0995517453</t>
  </si>
  <si>
    <t>CDLA LOS CANTONES</t>
  </si>
  <si>
    <t>1720035698</t>
  </si>
  <si>
    <t>1719779496</t>
  </si>
  <si>
    <t>lucas._311@hotmail.com</t>
  </si>
  <si>
    <t>0987541327</t>
  </si>
  <si>
    <t>RANCHO LOS PINOS CALLE I MANZANA 30 LOTE 15</t>
  </si>
  <si>
    <t xml:space="preserve">PICHINCHA </t>
  </si>
  <si>
    <t xml:space="preserve">Ecuatoriano </t>
  </si>
  <si>
    <t>MOVISTAR CUMBAYA - TUMBACO</t>
  </si>
  <si>
    <t>VINUEZA VELASCO</t>
  </si>
  <si>
    <t>ANGY DAYANA</t>
  </si>
  <si>
    <t>vinuezaangy85@gmail.com</t>
  </si>
  <si>
    <t>023020126/
0995764211</t>
  </si>
  <si>
    <t>CDLA INTERNACIONAL NICOLAS DE LA PEÑA TOMAS GUERRA</t>
  </si>
  <si>
    <t>MOVISTAR SAN LUIS</t>
  </si>
  <si>
    <t>0706806585</t>
  </si>
  <si>
    <t>CARLOS NAIM</t>
  </si>
  <si>
    <t>naimfreire@gmail.com</t>
  </si>
  <si>
    <t>0998709176</t>
  </si>
  <si>
    <t xml:space="preserve">GAPAL </t>
  </si>
  <si>
    <t>0706366002</t>
  </si>
  <si>
    <t>MONTES CASTILLO</t>
  </si>
  <si>
    <t>JOSSMERY CATHERINE</t>
  </si>
  <si>
    <t>ossmym28@gmail.com</t>
  </si>
  <si>
    <t>0996405494-072929091</t>
  </si>
  <si>
    <t>CDLA VIRGEN DEL CISNE</t>
  </si>
  <si>
    <t xml:space="preserve">NORMA CECILIA </t>
  </si>
  <si>
    <t>normis_ceci21@hotmail.com</t>
  </si>
  <si>
    <t>2695 840 / 0984257530</t>
  </si>
  <si>
    <t>COOPERATIVA PUEBLO SOLO PUEBLO CALLE L CASA S43-14</t>
  </si>
  <si>
    <t>PayJoy Scala</t>
  </si>
  <si>
    <t>PayJoy San Luis</t>
  </si>
  <si>
    <t>Open Channel CUENCA</t>
  </si>
  <si>
    <t>Open Chanel MACHALA</t>
  </si>
  <si>
    <t>1753055662</t>
  </si>
  <si>
    <t>1754254397</t>
  </si>
  <si>
    <t>1716131295</t>
  </si>
  <si>
    <t xml:space="preserve">VIVAS ORELLANA </t>
  </si>
  <si>
    <t>WILSON SANTIAGO</t>
  </si>
  <si>
    <t>santi-murillo@live.com</t>
  </si>
  <si>
    <t>022679664-0958615635</t>
  </si>
  <si>
    <t>TURUBAMBA - OE2Q OE2-368 y S26C</t>
  </si>
  <si>
    <t>ANALISTA DE BI</t>
  </si>
  <si>
    <t>Oficina</t>
  </si>
  <si>
    <t>1750188888</t>
  </si>
  <si>
    <t xml:space="preserve">MURILLO NOBLECILLA </t>
  </si>
  <si>
    <t>MABE</t>
  </si>
  <si>
    <t>SELECIONADO</t>
  </si>
  <si>
    <t>PULLAS NEGRETE YAIR JOSUE</t>
  </si>
  <si>
    <t xml:space="preserve">CAPA ROMERO  </t>
  </si>
  <si>
    <t>FREIRE NOVILLO</t>
  </si>
  <si>
    <t>PASANTE DE TH</t>
  </si>
  <si>
    <t>CALDERON</t>
  </si>
  <si>
    <t>0999729209</t>
  </si>
  <si>
    <t>isaacmate.flo7@gmail.com</t>
  </si>
  <si>
    <t>MATEO ISAAC</t>
  </si>
  <si>
    <t>FLORES NOVILLO</t>
  </si>
  <si>
    <t>RECLUTADOR</t>
  </si>
  <si>
    <t>TUENTI</t>
  </si>
  <si>
    <t>MANUEL VEGA Y JUAN JARAMILLO CUENCA/AZUAY</t>
  </si>
  <si>
    <t>0962895128</t>
  </si>
  <si>
    <t>gabojer23@outlook.es</t>
  </si>
  <si>
    <t>LUIS GABRIEL</t>
  </si>
  <si>
    <t>RIVADENEIRA ORTIZ</t>
  </si>
  <si>
    <t>EJECUTIVO DE VENTA Y ATENCIÓN HÍBRIDO</t>
  </si>
  <si>
    <t>UNION LIBRE</t>
  </si>
  <si>
    <t>Av. REAL AUDIENCIA N75-224</t>
  </si>
  <si>
    <t>096 908 9707</t>
  </si>
  <si>
    <t>luisdino@gmail.com</t>
  </si>
  <si>
    <t>MACHALA-Av 25 JUNIO Klm 5</t>
  </si>
  <si>
    <t>yqramirez@hotmail.com</t>
  </si>
  <si>
    <t>YULEXI</t>
  </si>
  <si>
    <t>0705760700</t>
  </si>
  <si>
    <t>JEFE DE CUENTA</t>
  </si>
  <si>
    <t>REEMPLAZO</t>
  </si>
  <si>
    <t>BENITO PÉREZ GALDOS Y MELENDEZ Y PELAYO</t>
  </si>
  <si>
    <t>07-288-67-88 / 0959873705</t>
  </si>
  <si>
    <t>juank3268@gmail.com</t>
  </si>
  <si>
    <t>SERRANO VINTIMILLA</t>
  </si>
  <si>
    <t>0101890085</t>
  </si>
  <si>
    <t>ES AV ELOY ALFARO Y LA HIGUERA URB LOMAS DE SANTA LUCÍA</t>
  </si>
  <si>
    <t>0983663365</t>
  </si>
  <si>
    <t>andresgranda@hotmail.es</t>
  </si>
  <si>
    <t>ANDRES SEBASTIAN</t>
  </si>
  <si>
    <t xml:space="preserve">GRANDA ESPINOZA </t>
  </si>
  <si>
    <t>EL PINTADO Y MARISCAL</t>
  </si>
  <si>
    <t>0963802349</t>
  </si>
  <si>
    <t>berenice.yendis@gmail.com</t>
  </si>
  <si>
    <t>BERENICE DEL CARMEN</t>
  </si>
  <si>
    <t>AGUILARTE YENDI</t>
  </si>
  <si>
    <t>JAMBELÍ 0E3-08 Y GRAL EPICLACHIMA</t>
  </si>
  <si>
    <t>0979123488</t>
  </si>
  <si>
    <t xml:space="preserve"> bryan_alex_hm@hotmail.com</t>
  </si>
  <si>
    <t>BRYAN ALEXANDER</t>
  </si>
  <si>
    <t>HUERA MORALES</t>
  </si>
  <si>
    <t>CONDO GARCIA</t>
  </si>
  <si>
    <t>NICOLAS MATIAS</t>
  </si>
  <si>
    <t>nicolascondo87@gmail.com</t>
  </si>
  <si>
    <t>0963809458</t>
  </si>
  <si>
    <t>MALDONADO CONJUNTO CHIRIYACU</t>
  </si>
  <si>
    <t>REEMPLAZO DE JUAN CARLOS VELASCO</t>
  </si>
  <si>
    <t xml:space="preserve">VALBUENA SANCHEZ </t>
  </si>
  <si>
    <t>ALBERT ANTHONY</t>
  </si>
  <si>
    <t>albertvalbuenaabg@gmail.com</t>
  </si>
  <si>
    <t>0983993054/0991436882</t>
  </si>
  <si>
    <t>MARTHA BUCARAM Y MANUEL CEVALLOS</t>
  </si>
  <si>
    <t>1750132449</t>
  </si>
  <si>
    <t>QUISHPE RAMIREZI</t>
  </si>
  <si>
    <t>SANCHEZ GOMEZ</t>
  </si>
  <si>
    <t>1759542804</t>
  </si>
  <si>
    <t>653896358998532536</t>
  </si>
  <si>
    <t>0103871893</t>
  </si>
  <si>
    <t>HURTADO FLORES</t>
  </si>
  <si>
    <t>DIEGO IGNACIO</t>
  </si>
  <si>
    <t>avidigitalcuenca@gmail.com</t>
  </si>
  <si>
    <t>0995259466</t>
  </si>
  <si>
    <t>SANTIAGO CARRASCO Y COMELIO MERCHAN</t>
  </si>
  <si>
    <t>JEFE COMERCIAL</t>
  </si>
  <si>
    <t>COLCHA QUISHPE</t>
  </si>
  <si>
    <t xml:space="preserve">ERICK FABRICIO </t>
  </si>
  <si>
    <t>chavorck72@gmail.com</t>
  </si>
  <si>
    <t>025142274/0990518128</t>
  </si>
  <si>
    <t>YURAC Y JUAN VÁSQUEZ (MARTHA BUCARAM)</t>
  </si>
  <si>
    <t>PAYJOY RECREO</t>
  </si>
  <si>
    <t xml:space="preserve"> BRYAN EMILIO</t>
  </si>
  <si>
    <t>bryanemilio1@gmail.
Com</t>
  </si>
  <si>
    <t>0998687656</t>
  </si>
  <si>
    <t>PAYJOY TUMBACO</t>
  </si>
  <si>
    <t>VALERIA LISZETH</t>
  </si>
  <si>
    <t>vlgrijalvar@hotmail.com</t>
  </si>
  <si>
    <t>0983955573</t>
  </si>
  <si>
    <t>LLANO GRANDE</t>
  </si>
  <si>
    <t xml:space="preserve">ESTRUCTURA </t>
  </si>
  <si>
    <t>ANALISTA DE RECLUTAMIENTO Y SELECCIÓN</t>
  </si>
  <si>
    <t>CORDOVA GAIBOR</t>
  </si>
  <si>
    <t>JONATHAN HERNÁN</t>
  </si>
  <si>
    <t>jhonninterista@gmail.com</t>
  </si>
  <si>
    <t>0996575221</t>
  </si>
  <si>
    <t>SAN CARLOS</t>
  </si>
  <si>
    <t xml:space="preserve">EJECUTIVO DE VENTAS Y ATENCIÓN </t>
  </si>
  <si>
    <t xml:space="preserve">CEDULA </t>
  </si>
  <si>
    <t xml:space="preserve"> CHIPANTIZA ARANA </t>
  </si>
  <si>
    <t>RAMON CAÑOLA</t>
  </si>
  <si>
    <t xml:space="preserve"> LUCAS  ORLANDO</t>
  </si>
  <si>
    <t>1400611537</t>
  </si>
  <si>
    <t>ORTIZ RODRÍGUEZ</t>
  </si>
  <si>
    <t>1719965806</t>
  </si>
  <si>
    <t xml:space="preserve">SUBIA IMBAQUINGO </t>
  </si>
  <si>
    <t>1720336096</t>
  </si>
  <si>
    <t xml:space="preserve">GRIJALVA ROCHA </t>
  </si>
  <si>
    <t>1722525019</t>
  </si>
  <si>
    <t>1724612641</t>
  </si>
  <si>
    <t>CAJAS PICHUCHO</t>
  </si>
  <si>
    <t>JEFFERSON ANDRES</t>
  </si>
  <si>
    <t>jcajasp2@est.ups.edu.ec</t>
  </si>
  <si>
    <t>02-3699019/0983848014</t>
  </si>
  <si>
    <t>Abdón Calderón y valdivia, Conocoto</t>
  </si>
  <si>
    <t>5/31/1996</t>
  </si>
  <si>
    <t>MASCULINO</t>
  </si>
  <si>
    <t>PASANTÍA</t>
  </si>
  <si>
    <t>PASANTE TI</t>
  </si>
  <si>
    <t>10/26/2022</t>
  </si>
  <si>
    <t>ID_CARGO</t>
  </si>
  <si>
    <t>ID_USUARIO</t>
  </si>
  <si>
    <t>ID_CENTRO_COSTO</t>
  </si>
  <si>
    <t>NOMBRE</t>
  </si>
  <si>
    <t>APELLIDO</t>
  </si>
  <si>
    <t>GENERO</t>
  </si>
  <si>
    <t>CORREO_ELETRONICO</t>
  </si>
  <si>
    <t>DIRRECCION</t>
  </si>
  <si>
    <t>fecha del contrato</t>
  </si>
  <si>
    <t>finalizacion contrato</t>
  </si>
  <si>
    <t>status</t>
  </si>
  <si>
    <t>observacion</t>
  </si>
  <si>
    <t>fecha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</si>
</sst>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&quot;$&quot;\-#,##0.00"/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dd/mm/yyyy;@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color rgb="FFFFFFFF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rgb="FF0563C1"/>
      <name val="Calibri"/>
      <family val="2"/>
    </font>
    <font>
      <u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238">
    <xf numFmtId="0" fontId="0" fillId="0" borderId="0" xfId="0"/>
    <xf numFmtId="0" fontId="7" fillId="4" borderId="1" xfId="0" applyFont="1" applyFill="1" applyBorder="1" applyAlignment="1">
      <alignment horizontal="center" wrapText="1" readingOrder="1"/>
    </xf>
    <xf numFmtId="0" fontId="8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5" borderId="1" xfId="0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16" fontId="14" fillId="0" borderId="1" xfId="0" applyNumberFormat="1" applyFont="1" applyBorder="1" applyAlignment="1">
      <alignment horizontal="center"/>
    </xf>
    <xf numFmtId="0" fontId="13" fillId="6" borderId="1" xfId="0" applyFont="1" applyFill="1" applyBorder="1"/>
    <xf numFmtId="0" fontId="13" fillId="6" borderId="1" xfId="0" applyFont="1" applyFill="1" applyBorder="1" applyAlignment="1">
      <alignment horizontal="center"/>
    </xf>
    <xf numFmtId="16" fontId="14" fillId="0" borderId="0" xfId="0" applyNumberFormat="1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1" fillId="0" borderId="4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9" fillId="8" borderId="1" xfId="2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14" fontId="9" fillId="8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49" fontId="19" fillId="9" borderId="1" xfId="0" applyNumberFormat="1" applyFont="1" applyFill="1" applyBorder="1" applyAlignment="1">
      <alignment horizontal="center" vertical="center"/>
    </xf>
    <xf numFmtId="0" fontId="9" fillId="9" borderId="1" xfId="2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10" fillId="9" borderId="1" xfId="2" applyFont="1" applyFill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 wrapText="1"/>
    </xf>
    <xf numFmtId="164" fontId="8" fillId="9" borderId="1" xfId="3" applyFont="1" applyFill="1" applyBorder="1"/>
    <xf numFmtId="14" fontId="11" fillId="9" borderId="1" xfId="0" applyNumberFormat="1" applyFont="1" applyFill="1" applyBorder="1" applyAlignment="1">
      <alignment horizontal="center"/>
    </xf>
    <xf numFmtId="0" fontId="8" fillId="9" borderId="0" xfId="0" applyFont="1" applyFill="1"/>
    <xf numFmtId="14" fontId="11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9" fontId="19" fillId="0" borderId="1" xfId="0" applyNumberFormat="1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0" xfId="0" applyFont="1"/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 vertical="center"/>
    </xf>
    <xf numFmtId="0" fontId="21" fillId="8" borderId="1" xfId="2" applyFont="1" applyFill="1" applyBorder="1" applyAlignment="1">
      <alignment horizontal="center" vertical="center"/>
    </xf>
    <xf numFmtId="164" fontId="9" fillId="8" borderId="1" xfId="3" applyFont="1" applyFill="1" applyBorder="1"/>
    <xf numFmtId="14" fontId="9" fillId="8" borderId="1" xfId="0" applyNumberFormat="1" applyFont="1" applyFill="1" applyBorder="1" applyAlignment="1">
      <alignment horizontal="center"/>
    </xf>
    <xf numFmtId="0" fontId="9" fillId="8" borderId="0" xfId="0" applyFont="1" applyFill="1"/>
    <xf numFmtId="0" fontId="22" fillId="2" borderId="1" xfId="0" applyFont="1" applyFill="1" applyBorder="1"/>
    <xf numFmtId="0" fontId="14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14" fillId="8" borderId="1" xfId="0" applyFont="1" applyFill="1" applyBorder="1" applyAlignment="1">
      <alignment horizontal="center" vertical="center"/>
    </xf>
    <xf numFmtId="9" fontId="22" fillId="8" borderId="1" xfId="0" applyNumberFormat="1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14" fontId="22" fillId="8" borderId="1" xfId="0" applyNumberFormat="1" applyFont="1" applyFill="1" applyBorder="1" applyAlignment="1">
      <alignment horizontal="center"/>
    </xf>
    <xf numFmtId="0" fontId="22" fillId="8" borderId="1" xfId="0" applyFont="1" applyFill="1" applyBorder="1"/>
    <xf numFmtId="0" fontId="22" fillId="8" borderId="0" xfId="0" applyFont="1" applyFill="1"/>
    <xf numFmtId="0" fontId="22" fillId="8" borderId="1" xfId="0" applyFont="1" applyFill="1" applyBorder="1" applyAlignment="1">
      <alignment horizontal="center" vertical="center"/>
    </xf>
    <xf numFmtId="0" fontId="25" fillId="8" borderId="1" xfId="2" applyFont="1" applyFill="1" applyBorder="1" applyAlignment="1">
      <alignment horizontal="center" vertical="center"/>
    </xf>
    <xf numFmtId="49" fontId="22" fillId="8" borderId="1" xfId="2" applyNumberFormat="1" applyFont="1" applyFill="1" applyBorder="1" applyAlignment="1">
      <alignment horizontal="center" vertical="center"/>
    </xf>
    <xf numFmtId="0" fontId="22" fillId="8" borderId="1" xfId="2" applyFont="1" applyFill="1" applyBorder="1" applyAlignment="1">
      <alignment horizontal="center" vertical="center"/>
    </xf>
    <xf numFmtId="14" fontId="22" fillId="8" borderId="1" xfId="2" applyNumberFormat="1" applyFont="1" applyFill="1" applyBorder="1" applyAlignment="1">
      <alignment horizontal="center" vertical="center"/>
    </xf>
    <xf numFmtId="9" fontId="22" fillId="8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8" borderId="1" xfId="0" applyFont="1" applyFill="1" applyBorder="1" applyAlignment="1">
      <alignment horizontal="center" vertical="center"/>
    </xf>
    <xf numFmtId="14" fontId="23" fillId="8" borderId="1" xfId="0" applyNumberFormat="1" applyFont="1" applyFill="1" applyBorder="1" applyAlignment="1">
      <alignment horizontal="center" vertical="center"/>
    </xf>
    <xf numFmtId="0" fontId="22" fillId="3" borderId="0" xfId="0" applyFont="1" applyFill="1"/>
    <xf numFmtId="0" fontId="24" fillId="8" borderId="1" xfId="2" applyFont="1" applyFill="1" applyBorder="1" applyAlignment="1">
      <alignment horizontal="center"/>
    </xf>
    <xf numFmtId="0" fontId="22" fillId="8" borderId="0" xfId="0" applyFont="1" applyFill="1" applyAlignment="1">
      <alignment horizontal="center"/>
    </xf>
    <xf numFmtId="1" fontId="22" fillId="8" borderId="1" xfId="0" applyNumberFormat="1" applyFont="1" applyFill="1" applyBorder="1" applyAlignment="1">
      <alignment horizontal="center"/>
    </xf>
    <xf numFmtId="9" fontId="22" fillId="8" borderId="1" xfId="6" applyFont="1" applyFill="1" applyBorder="1" applyAlignment="1">
      <alignment horizontal="center"/>
    </xf>
    <xf numFmtId="0" fontId="25" fillId="8" borderId="1" xfId="2" applyFont="1" applyFill="1" applyBorder="1" applyAlignment="1">
      <alignment horizontal="center"/>
    </xf>
    <xf numFmtId="0" fontId="22" fillId="0" borderId="1" xfId="0" applyFont="1" applyBorder="1"/>
    <xf numFmtId="0" fontId="22" fillId="0" borderId="3" xfId="0" applyFont="1" applyBorder="1"/>
    <xf numFmtId="0" fontId="26" fillId="8" borderId="1" xfId="2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23" fillId="8" borderId="1" xfId="0" applyFont="1" applyFill="1" applyBorder="1"/>
    <xf numFmtId="9" fontId="23" fillId="8" borderId="1" xfId="0" applyNumberFormat="1" applyFont="1" applyFill="1" applyBorder="1" applyAlignment="1">
      <alignment horizontal="center" vertical="center"/>
    </xf>
    <xf numFmtId="9" fontId="23" fillId="8" borderId="1" xfId="6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/>
    </xf>
    <xf numFmtId="14" fontId="23" fillId="8" borderId="1" xfId="0" applyNumberFormat="1" applyFont="1" applyFill="1" applyBorder="1" applyAlignment="1">
      <alignment horizontal="center"/>
    </xf>
    <xf numFmtId="0" fontId="23" fillId="8" borderId="0" xfId="0" applyFont="1" applyFill="1"/>
    <xf numFmtId="49" fontId="22" fillId="8" borderId="1" xfId="0" applyNumberFormat="1" applyFont="1" applyFill="1" applyBorder="1" applyAlignment="1">
      <alignment horizontal="center"/>
    </xf>
    <xf numFmtId="0" fontId="22" fillId="0" borderId="0" xfId="0" applyFont="1"/>
    <xf numFmtId="0" fontId="23" fillId="0" borderId="0" xfId="0" applyFont="1"/>
    <xf numFmtId="0" fontId="22" fillId="8" borderId="1" xfId="0" quotePrefix="1" applyFont="1" applyFill="1" applyBorder="1" applyAlignment="1">
      <alignment horizontal="center" vertical="center"/>
    </xf>
    <xf numFmtId="14" fontId="22" fillId="8" borderId="1" xfId="0" applyNumberFormat="1" applyFont="1" applyFill="1" applyBorder="1" applyAlignment="1">
      <alignment horizontal="center" vertical="center"/>
    </xf>
    <xf numFmtId="9" fontId="22" fillId="8" borderId="1" xfId="6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26" fillId="8" borderId="1" xfId="2" applyFont="1" applyFill="1" applyBorder="1" applyAlignment="1">
      <alignment horizontal="center"/>
    </xf>
    <xf numFmtId="0" fontId="23" fillId="8" borderId="1" xfId="0" quotePrefix="1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 wrapText="1"/>
    </xf>
    <xf numFmtId="9" fontId="23" fillId="8" borderId="1" xfId="0" applyNumberFormat="1" applyFont="1" applyFill="1" applyBorder="1" applyAlignment="1">
      <alignment horizontal="center"/>
    </xf>
    <xf numFmtId="0" fontId="19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/>
    </xf>
    <xf numFmtId="49" fontId="19" fillId="10" borderId="1" xfId="0" applyNumberFormat="1" applyFont="1" applyFill="1" applyBorder="1" applyAlignment="1">
      <alignment horizontal="center" vertical="center"/>
    </xf>
    <xf numFmtId="0" fontId="9" fillId="10" borderId="1" xfId="2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10" fillId="10" borderId="1" xfId="2" applyFont="1" applyFill="1" applyBorder="1" applyAlignment="1">
      <alignment horizontal="center" vertical="center"/>
    </xf>
    <xf numFmtId="14" fontId="9" fillId="10" borderId="1" xfId="0" applyNumberFormat="1" applyFont="1" applyFill="1" applyBorder="1" applyAlignment="1">
      <alignment horizontal="center" vertical="center" wrapText="1"/>
    </xf>
    <xf numFmtId="0" fontId="8" fillId="10" borderId="1" xfId="0" applyFont="1" applyFill="1" applyBorder="1"/>
    <xf numFmtId="14" fontId="8" fillId="10" borderId="1" xfId="0" applyNumberFormat="1" applyFont="1" applyFill="1" applyBorder="1" applyAlignment="1">
      <alignment horizontal="center"/>
    </xf>
    <xf numFmtId="0" fontId="8" fillId="10" borderId="0" xfId="0" applyFont="1" applyFill="1"/>
    <xf numFmtId="14" fontId="22" fillId="9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 vertical="center"/>
    </xf>
    <xf numFmtId="0" fontId="24" fillId="9" borderId="1" xfId="2" applyFont="1" applyFill="1" applyBorder="1" applyAlignment="1">
      <alignment horizontal="center" vertical="center"/>
    </xf>
    <xf numFmtId="49" fontId="23" fillId="9" borderId="1" xfId="2" applyNumberFormat="1" applyFont="1" applyFill="1" applyBorder="1" applyAlignment="1">
      <alignment horizontal="center" vertical="center"/>
    </xf>
    <xf numFmtId="0" fontId="23" fillId="9" borderId="1" xfId="2" applyFont="1" applyFill="1" applyBorder="1" applyAlignment="1">
      <alignment horizontal="center" vertical="center"/>
    </xf>
    <xf numFmtId="14" fontId="23" fillId="9" borderId="1" xfId="2" applyNumberFormat="1" applyFont="1" applyFill="1" applyBorder="1" applyAlignment="1">
      <alignment horizontal="center" vertical="center"/>
    </xf>
    <xf numFmtId="0" fontId="22" fillId="9" borderId="1" xfId="0" applyFont="1" applyFill="1" applyBorder="1"/>
    <xf numFmtId="0" fontId="22" fillId="9" borderId="1" xfId="0" applyFont="1" applyFill="1" applyBorder="1" applyAlignment="1">
      <alignment horizontal="center"/>
    </xf>
    <xf numFmtId="165" fontId="22" fillId="9" borderId="1" xfId="0" applyNumberFormat="1" applyFont="1" applyFill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22" fillId="8" borderId="1" xfId="0" quotePrefix="1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 wrapText="1"/>
    </xf>
    <xf numFmtId="0" fontId="24" fillId="9" borderId="1" xfId="2" applyFont="1" applyFill="1" applyBorder="1" applyAlignment="1">
      <alignment horizontal="center"/>
    </xf>
    <xf numFmtId="2" fontId="22" fillId="9" borderId="1" xfId="0" applyNumberFormat="1" applyFont="1" applyFill="1" applyBorder="1" applyAlignment="1">
      <alignment horizontal="center"/>
    </xf>
    <xf numFmtId="9" fontId="22" fillId="9" borderId="1" xfId="0" applyNumberFormat="1" applyFont="1" applyFill="1" applyBorder="1" applyAlignment="1">
      <alignment horizontal="center"/>
    </xf>
    <xf numFmtId="0" fontId="23" fillId="10" borderId="0" xfId="0" applyFont="1" applyFill="1"/>
    <xf numFmtId="0" fontId="19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/>
    </xf>
    <xf numFmtId="49" fontId="19" fillId="8" borderId="1" xfId="0" applyNumberFormat="1" applyFont="1" applyFill="1" applyBorder="1" applyAlignment="1">
      <alignment horizontal="center" vertical="center"/>
    </xf>
    <xf numFmtId="0" fontId="10" fillId="8" borderId="1" xfId="2" applyFont="1" applyFill="1" applyBorder="1" applyAlignment="1">
      <alignment horizontal="center" vertical="center"/>
    </xf>
    <xf numFmtId="0" fontId="8" fillId="8" borderId="1" xfId="0" applyFont="1" applyFill="1" applyBorder="1"/>
    <xf numFmtId="14" fontId="11" fillId="8" borderId="1" xfId="0" applyNumberFormat="1" applyFont="1" applyFill="1" applyBorder="1" applyAlignment="1">
      <alignment horizontal="center"/>
    </xf>
    <xf numFmtId="0" fontId="8" fillId="8" borderId="0" xfId="0" applyFont="1" applyFill="1"/>
    <xf numFmtId="9" fontId="14" fillId="9" borderId="1" xfId="0" applyNumberFormat="1" applyFont="1" applyFill="1" applyBorder="1" applyAlignment="1">
      <alignment horizontal="center" vertical="center"/>
    </xf>
    <xf numFmtId="9" fontId="22" fillId="9" borderId="1" xfId="6" applyFont="1" applyFill="1" applyBorder="1" applyAlignment="1">
      <alignment horizontal="center"/>
    </xf>
    <xf numFmtId="9" fontId="22" fillId="0" borderId="0" xfId="0" applyNumberFormat="1" applyFont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6" xfId="0" applyFont="1" applyBorder="1"/>
    <xf numFmtId="0" fontId="23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14" fillId="0" borderId="1" xfId="0" applyFont="1" applyBorder="1" applyAlignment="1">
      <alignment horizontal="right" vertical="center"/>
    </xf>
    <xf numFmtId="0" fontId="24" fillId="0" borderId="1" xfId="2" applyFont="1" applyFill="1" applyBorder="1" applyAlignment="1">
      <alignment horizontal="center" vertical="center"/>
    </xf>
    <xf numFmtId="49" fontId="23" fillId="0" borderId="1" xfId="2" applyNumberFormat="1" applyFont="1" applyFill="1" applyBorder="1" applyAlignment="1">
      <alignment horizontal="center" vertical="center"/>
    </xf>
    <xf numFmtId="0" fontId="23" fillId="0" borderId="1" xfId="2" applyFont="1" applyFill="1" applyBorder="1" applyAlignment="1">
      <alignment horizontal="center" vertical="center"/>
    </xf>
    <xf numFmtId="14" fontId="23" fillId="0" borderId="1" xfId="2" applyNumberFormat="1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14" fontId="25" fillId="8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9" borderId="1" xfId="0" applyNumberFormat="1" applyFont="1" applyFill="1" applyBorder="1" applyAlignment="1">
      <alignment horizontal="center"/>
    </xf>
    <xf numFmtId="0" fontId="25" fillId="9" borderId="1" xfId="2" applyFont="1" applyFill="1" applyBorder="1" applyAlignment="1">
      <alignment horizontal="center"/>
    </xf>
    <xf numFmtId="0" fontId="23" fillId="9" borderId="1" xfId="0" applyFont="1" applyFill="1" applyBorder="1" applyAlignment="1">
      <alignment horizontal="center"/>
    </xf>
    <xf numFmtId="0" fontId="26" fillId="9" borderId="1" xfId="2" applyFont="1" applyFill="1" applyBorder="1" applyAlignment="1">
      <alignment horizontal="center"/>
    </xf>
    <xf numFmtId="0" fontId="23" fillId="9" borderId="1" xfId="0" quotePrefix="1" applyFont="1" applyFill="1" applyBorder="1" applyAlignment="1">
      <alignment horizontal="center"/>
    </xf>
    <xf numFmtId="0" fontId="23" fillId="9" borderId="1" xfId="0" applyFont="1" applyFill="1" applyBorder="1" applyAlignment="1">
      <alignment horizontal="center" wrapText="1"/>
    </xf>
    <xf numFmtId="14" fontId="23" fillId="9" borderId="1" xfId="0" applyNumberFormat="1" applyFont="1" applyFill="1" applyBorder="1" applyAlignment="1">
      <alignment horizontal="center"/>
    </xf>
    <xf numFmtId="0" fontId="23" fillId="9" borderId="1" xfId="0" applyFont="1" applyFill="1" applyBorder="1"/>
    <xf numFmtId="9" fontId="23" fillId="9" borderId="1" xfId="0" applyNumberFormat="1" applyFont="1" applyFill="1" applyBorder="1" applyAlignment="1">
      <alignment horizontal="center"/>
    </xf>
    <xf numFmtId="9" fontId="23" fillId="9" borderId="1" xfId="6" applyFont="1" applyFill="1" applyBorder="1" applyAlignment="1">
      <alignment horizontal="center" vertical="center"/>
    </xf>
    <xf numFmtId="14" fontId="23" fillId="9" borderId="1" xfId="0" applyNumberFormat="1" applyFont="1" applyFill="1" applyBorder="1" applyAlignment="1">
      <alignment horizontal="center" vertical="center"/>
    </xf>
    <xf numFmtId="44" fontId="23" fillId="9" borderId="1" xfId="8" applyFont="1" applyFill="1" applyBorder="1" applyAlignment="1">
      <alignment horizontal="center"/>
    </xf>
    <xf numFmtId="0" fontId="22" fillId="9" borderId="1" xfId="0" quotePrefix="1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 wrapText="1"/>
    </xf>
    <xf numFmtId="9" fontId="22" fillId="9" borderId="1" xfId="6" applyFont="1" applyFill="1" applyBorder="1" applyAlignment="1">
      <alignment horizontal="center" vertical="center"/>
    </xf>
    <xf numFmtId="14" fontId="22" fillId="9" borderId="1" xfId="0" applyNumberFormat="1" applyFont="1" applyFill="1" applyBorder="1" applyAlignment="1">
      <alignment horizontal="center" vertical="center"/>
    </xf>
    <xf numFmtId="0" fontId="24" fillId="8" borderId="1" xfId="2" applyFont="1" applyFill="1" applyBorder="1" applyAlignment="1">
      <alignment horizontal="center" vertical="center"/>
    </xf>
    <xf numFmtId="49" fontId="23" fillId="8" borderId="1" xfId="2" applyNumberFormat="1" applyFont="1" applyFill="1" applyBorder="1" applyAlignment="1">
      <alignment horizontal="center" vertical="center"/>
    </xf>
    <xf numFmtId="0" fontId="23" fillId="8" borderId="1" xfId="2" applyFont="1" applyFill="1" applyBorder="1" applyAlignment="1">
      <alignment horizontal="center" vertical="center"/>
    </xf>
    <xf numFmtId="14" fontId="23" fillId="8" borderId="1" xfId="2" applyNumberFormat="1" applyFont="1" applyFill="1" applyBorder="1" applyAlignment="1">
      <alignment horizontal="center" vertical="center"/>
    </xf>
    <xf numFmtId="9" fontId="14" fillId="8" borderId="1" xfId="0" applyNumberFormat="1" applyFont="1" applyFill="1" applyBorder="1" applyAlignment="1">
      <alignment horizontal="center" vertical="center"/>
    </xf>
    <xf numFmtId="166" fontId="22" fillId="8" borderId="1" xfId="3" applyNumberFormat="1" applyFont="1" applyFill="1" applyBorder="1" applyAlignment="1">
      <alignment horizontal="center"/>
    </xf>
    <xf numFmtId="166" fontId="22" fillId="0" borderId="1" xfId="3" applyNumberFormat="1" applyFont="1" applyFill="1" applyBorder="1" applyAlignment="1">
      <alignment horizontal="center"/>
    </xf>
    <xf numFmtId="166" fontId="22" fillId="0" borderId="6" xfId="3" applyNumberFormat="1" applyFont="1" applyFill="1" applyBorder="1" applyAlignment="1">
      <alignment horizontal="center"/>
    </xf>
    <xf numFmtId="166" fontId="22" fillId="9" borderId="1" xfId="3" applyNumberFormat="1" applyFont="1" applyFill="1" applyBorder="1" applyAlignment="1">
      <alignment horizontal="center"/>
    </xf>
    <xf numFmtId="166" fontId="23" fillId="9" borderId="1" xfId="8" applyNumberFormat="1" applyFont="1" applyFill="1" applyBorder="1" applyAlignment="1">
      <alignment horizontal="center"/>
    </xf>
    <xf numFmtId="166" fontId="23" fillId="8" borderId="1" xfId="8" applyNumberFormat="1" applyFont="1" applyFill="1" applyBorder="1" applyAlignment="1">
      <alignment horizontal="center"/>
    </xf>
    <xf numFmtId="166" fontId="23" fillId="8" borderId="1" xfId="8" applyNumberFormat="1" applyFont="1" applyFill="1" applyBorder="1" applyAlignment="1">
      <alignment horizontal="center" vertical="center"/>
    </xf>
    <xf numFmtId="166" fontId="23" fillId="8" borderId="1" xfId="3" applyNumberFormat="1" applyFont="1" applyFill="1" applyBorder="1" applyAlignment="1">
      <alignment horizontal="center"/>
    </xf>
    <xf numFmtId="166" fontId="22" fillId="8" borderId="1" xfId="7" applyNumberFormat="1" applyFont="1" applyFill="1" applyBorder="1" applyAlignment="1">
      <alignment horizontal="center" vertical="center"/>
    </xf>
    <xf numFmtId="166" fontId="22" fillId="9" borderId="1" xfId="8" applyNumberFormat="1" applyFont="1" applyFill="1" applyBorder="1" applyAlignment="1">
      <alignment horizontal="center"/>
    </xf>
    <xf numFmtId="166" fontId="22" fillId="0" borderId="0" xfId="3" applyNumberFormat="1" applyFont="1" applyAlignment="1">
      <alignment horizontal="center"/>
    </xf>
    <xf numFmtId="49" fontId="14" fillId="9" borderId="1" xfId="0" applyNumberFormat="1" applyFont="1" applyFill="1" applyBorder="1" applyAlignment="1">
      <alignment horizontal="right" vertical="center"/>
    </xf>
    <xf numFmtId="49" fontId="14" fillId="8" borderId="1" xfId="0" applyNumberFormat="1" applyFont="1" applyFill="1" applyBorder="1" applyAlignment="1">
      <alignment horizontal="right" vertical="center"/>
    </xf>
    <xf numFmtId="49" fontId="22" fillId="8" borderId="1" xfId="0" applyNumberFormat="1" applyFont="1" applyFill="1" applyBorder="1" applyAlignment="1">
      <alignment horizontal="right" vertical="center"/>
    </xf>
    <xf numFmtId="0" fontId="22" fillId="0" borderId="6" xfId="0" applyFont="1" applyBorder="1" applyAlignment="1">
      <alignment horizontal="right"/>
    </xf>
    <xf numFmtId="49" fontId="22" fillId="9" borderId="1" xfId="0" applyNumberFormat="1" applyFont="1" applyFill="1" applyBorder="1" applyAlignment="1">
      <alignment horizontal="right"/>
    </xf>
    <xf numFmtId="49" fontId="22" fillId="8" borderId="1" xfId="0" applyNumberFormat="1" applyFont="1" applyFill="1" applyBorder="1" applyAlignment="1">
      <alignment horizontal="right"/>
    </xf>
    <xf numFmtId="49" fontId="23" fillId="9" borderId="1" xfId="0" applyNumberFormat="1" applyFont="1" applyFill="1" applyBorder="1" applyAlignment="1">
      <alignment horizontal="right"/>
    </xf>
    <xf numFmtId="49" fontId="23" fillId="8" borderId="1" xfId="0" applyNumberFormat="1" applyFont="1" applyFill="1" applyBorder="1" applyAlignment="1">
      <alignment horizontal="right"/>
    </xf>
    <xf numFmtId="49" fontId="23" fillId="8" borderId="1" xfId="0" quotePrefix="1" applyNumberFormat="1" applyFont="1" applyFill="1" applyBorder="1" applyAlignment="1">
      <alignment horizontal="right" vertical="center"/>
    </xf>
    <xf numFmtId="49" fontId="22" fillId="8" borderId="1" xfId="0" quotePrefix="1" applyNumberFormat="1" applyFont="1" applyFill="1" applyBorder="1" applyAlignment="1">
      <alignment horizontal="right" vertical="center"/>
    </xf>
    <xf numFmtId="0" fontId="22" fillId="0" borderId="0" xfId="0" applyFont="1" applyAlignment="1">
      <alignment horizontal="right"/>
    </xf>
    <xf numFmtId="0" fontId="4" fillId="0" borderId="1" xfId="2" applyFill="1" applyBorder="1" applyAlignment="1">
      <alignment horizontal="center" vertical="center"/>
    </xf>
    <xf numFmtId="0" fontId="4" fillId="9" borderId="1" xfId="2" applyFill="1" applyBorder="1" applyAlignment="1">
      <alignment horizontal="center"/>
    </xf>
    <xf numFmtId="0" fontId="23" fillId="0" borderId="0" xfId="0" applyFont="1" applyAlignment="1">
      <alignment horizontal="center"/>
    </xf>
    <xf numFmtId="49" fontId="23" fillId="8" borderId="1" xfId="0" applyNumberFormat="1" applyFont="1" applyFill="1" applyBorder="1" applyAlignment="1">
      <alignment horizontal="center"/>
    </xf>
    <xf numFmtId="0" fontId="4" fillId="8" borderId="1" xfId="2" applyFill="1" applyBorder="1" applyAlignment="1">
      <alignment horizontal="center"/>
    </xf>
    <xf numFmtId="49" fontId="27" fillId="11" borderId="1" xfId="0" applyNumberFormat="1" applyFont="1" applyFill="1" applyBorder="1" applyAlignment="1">
      <alignment horizontal="right" vertical="center"/>
    </xf>
    <xf numFmtId="0" fontId="27" fillId="11" borderId="1" xfId="0" applyFont="1" applyFill="1" applyBorder="1" applyAlignment="1">
      <alignment horizontal="center" vertical="center"/>
    </xf>
    <xf numFmtId="0" fontId="28" fillId="11" borderId="1" xfId="2" applyFont="1" applyFill="1" applyBorder="1" applyAlignment="1">
      <alignment horizontal="center" vertical="center"/>
    </xf>
    <xf numFmtId="49" fontId="27" fillId="11" borderId="1" xfId="2" applyNumberFormat="1" applyFont="1" applyFill="1" applyBorder="1" applyAlignment="1">
      <alignment horizontal="center" vertical="center"/>
    </xf>
    <xf numFmtId="0" fontId="27" fillId="11" borderId="1" xfId="2" applyFont="1" applyFill="1" applyBorder="1" applyAlignment="1">
      <alignment horizontal="center" vertical="center"/>
    </xf>
    <xf numFmtId="14" fontId="27" fillId="11" borderId="1" xfId="2" applyNumberFormat="1" applyFont="1" applyFill="1" applyBorder="1" applyAlignment="1">
      <alignment horizontal="center" vertical="center"/>
    </xf>
    <xf numFmtId="9" fontId="27" fillId="11" borderId="1" xfId="0" applyNumberFormat="1" applyFont="1" applyFill="1" applyBorder="1" applyAlignment="1">
      <alignment horizontal="center"/>
    </xf>
    <xf numFmtId="9" fontId="27" fillId="11" borderId="1" xfId="0" applyNumberFormat="1" applyFont="1" applyFill="1" applyBorder="1" applyAlignment="1">
      <alignment horizontal="center" vertical="center"/>
    </xf>
    <xf numFmtId="14" fontId="27" fillId="11" borderId="1" xfId="3" applyNumberFormat="1" applyFont="1" applyFill="1" applyBorder="1" applyAlignment="1">
      <alignment horizontal="center"/>
    </xf>
    <xf numFmtId="14" fontId="22" fillId="0" borderId="6" xfId="0" applyNumberFormat="1" applyFont="1" applyBorder="1" applyAlignment="1">
      <alignment horizontal="center"/>
    </xf>
    <xf numFmtId="14" fontId="22" fillId="0" borderId="0" xfId="0" applyNumberFormat="1" applyFont="1" applyAlignment="1">
      <alignment horizontal="center"/>
    </xf>
    <xf numFmtId="164" fontId="22" fillId="8" borderId="1" xfId="3" applyFont="1" applyFill="1" applyBorder="1" applyAlignment="1">
      <alignment horizontal="left"/>
    </xf>
    <xf numFmtId="164" fontId="22" fillId="9" borderId="1" xfId="3" applyFont="1" applyFill="1" applyBorder="1" applyAlignment="1">
      <alignment horizontal="left"/>
    </xf>
    <xf numFmtId="164" fontId="22" fillId="0" borderId="0" xfId="3" applyFont="1" applyFill="1" applyAlignment="1">
      <alignment horizontal="left" vertical="top"/>
    </xf>
    <xf numFmtId="164" fontId="22" fillId="0" borderId="6" xfId="3" applyFont="1" applyFill="1" applyBorder="1" applyAlignment="1">
      <alignment horizontal="left" vertical="top"/>
    </xf>
    <xf numFmtId="164" fontId="22" fillId="8" borderId="1" xfId="3" applyFont="1" applyFill="1" applyBorder="1" applyAlignment="1">
      <alignment horizontal="left" vertical="top"/>
    </xf>
    <xf numFmtId="164" fontId="22" fillId="9" borderId="1" xfId="3" applyFont="1" applyFill="1" applyBorder="1" applyAlignment="1">
      <alignment horizontal="left" vertical="top"/>
    </xf>
    <xf numFmtId="164" fontId="23" fillId="8" borderId="1" xfId="3" applyFont="1" applyFill="1" applyBorder="1" applyAlignment="1">
      <alignment horizontal="left" vertical="top"/>
    </xf>
    <xf numFmtId="164" fontId="23" fillId="9" borderId="1" xfId="3" applyFont="1" applyFill="1" applyBorder="1" applyAlignment="1">
      <alignment horizontal="left" vertical="top"/>
    </xf>
    <xf numFmtId="164" fontId="27" fillId="11" borderId="1" xfId="3" applyFont="1" applyFill="1" applyBorder="1" applyAlignment="1">
      <alignment horizontal="left" vertical="top"/>
    </xf>
    <xf numFmtId="164" fontId="22" fillId="0" borderId="0" xfId="3" applyFont="1" applyAlignment="1">
      <alignment horizontal="left" vertical="top"/>
    </xf>
    <xf numFmtId="44" fontId="22" fillId="0" borderId="1" xfId="0" applyNumberFormat="1" applyFont="1" applyBorder="1" applyAlignment="1">
      <alignment horizontal="left"/>
    </xf>
    <xf numFmtId="44" fontId="22" fillId="0" borderId="7" xfId="0" applyNumberFormat="1" applyFont="1" applyBorder="1" applyAlignment="1">
      <alignment horizontal="left"/>
    </xf>
    <xf numFmtId="44" fontId="23" fillId="8" borderId="1" xfId="8" applyFont="1" applyFill="1" applyBorder="1" applyAlignment="1">
      <alignment horizontal="left"/>
    </xf>
    <xf numFmtId="44" fontId="23" fillId="9" borderId="1" xfId="8" applyFont="1" applyFill="1" applyBorder="1" applyAlignment="1">
      <alignment horizontal="left"/>
    </xf>
    <xf numFmtId="44" fontId="22" fillId="9" borderId="1" xfId="8" applyFont="1" applyFill="1" applyBorder="1" applyAlignment="1">
      <alignment horizontal="left"/>
    </xf>
    <xf numFmtId="44" fontId="22" fillId="0" borderId="0" xfId="0" applyNumberFormat="1" applyFont="1" applyAlignment="1">
      <alignment horizontal="left"/>
    </xf>
    <xf numFmtId="44" fontId="22" fillId="8" borderId="1" xfId="7" applyFont="1" applyFill="1" applyBorder="1" applyAlignment="1">
      <alignment horizontal="left"/>
    </xf>
    <xf numFmtId="0" fontId="27" fillId="11" borderId="0" xfId="0" applyFont="1" applyFill="1"/>
    <xf numFmtId="0" fontId="22" fillId="0" borderId="0" xfId="0" applyFont="1" applyAlignment="1">
      <alignment vertical="center"/>
    </xf>
    <xf numFmtId="8" fontId="22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22" fillId="0" borderId="0" xfId="0" applyFont="1" applyBorder="1"/>
  </cellXfs>
  <cellStyles count="15">
    <cellStyle name="Hipervínculo" xfId="2" builtinId="8"/>
    <cellStyle name="Hipervínculo 2" xfId="1" xr:uid="{00000000-0005-0000-0000-000001000000}"/>
    <cellStyle name="Hipervínculo 3" xfId="5" xr:uid="{60A9A0CD-2681-435C-B0DC-556C2F2A62EE}"/>
    <cellStyle name="Moneda" xfId="3" builtinId="4"/>
    <cellStyle name="Moneda 2" xfId="7" xr:uid="{5652356D-5436-4984-B492-7D791CCC887D}"/>
    <cellStyle name="Moneda 3" xfId="8" xr:uid="{D78045A5-A2F2-47DA-87C9-BD515B4A9B46}"/>
    <cellStyle name="Moneda 4" xfId="9" xr:uid="{446B2448-438D-4C20-91B5-A3D1410F1493}"/>
    <cellStyle name="Moneda 5" xfId="10" xr:uid="{04FD808D-6523-4C33-86A2-6C1F3540E3C9}"/>
    <cellStyle name="Moneda 6" xfId="11" xr:uid="{E7481902-918A-45E8-BCED-5ABA4EB5577C}"/>
    <cellStyle name="Moneda 7" xfId="12" xr:uid="{73E54A26-0D65-444A-9DF4-D6C99778C1DE}"/>
    <cellStyle name="Moneda 8" xfId="13" xr:uid="{5394B9B8-4AEA-4E4D-A88E-A6E3E02247A7}"/>
    <cellStyle name="Moneda 9" xfId="14" xr:uid="{15B2D9FC-0C85-480C-AA36-E36C26D04F9B}"/>
    <cellStyle name="Normal" xfId="0" builtinId="0"/>
    <cellStyle name="Normal 2" xfId="4" xr:uid="{5178A43C-47E3-4C95-A601-B13243456F57}"/>
    <cellStyle name="Porcentaje" xfId="6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ADFF"/>
      <color rgb="FFF2FEAE"/>
      <color rgb="FFCEFE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dragonball/Library/Containers/com.apple.mail/Data/Library/Mail%20Downloads/3E919485-4D77-45D4-8F3D-6DEAE849834B/Ana&#769;lisis%20Salesland%2010%20tiendas%20VF%2009.07.2020%20propuesta%20Salesland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 de venta"/>
      <sheetName val="P&amp;L"/>
      <sheetName val="Utilidad Neta con inver y adm"/>
    </sheetNames>
    <sheetDataSet>
      <sheetData sheetId="0" refreshError="1"/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d" refreshedDate="44081.715663657407" createdVersion="5" refreshedVersion="5" minRefreshableVersion="3" recordCount="62" xr:uid="{00000000-000A-0000-FFFF-FFFF01000000}">
  <cacheSource type="worksheet">
    <worksheetSource ref="A2:AD49" sheet="PERSONAL COMERCIAL"/>
  </cacheSource>
  <cacheFields count="30">
    <cacheField name="CI" numFmtId="0">
      <sharedItems containsMixedTypes="1" containsNumber="1" containsInteger="1" minValue="104134069" maxValue="2300327703"/>
    </cacheField>
    <cacheField name="APELLIDOS" numFmtId="0">
      <sharedItems/>
    </cacheField>
    <cacheField name="NOMBRES" numFmtId="0">
      <sharedItems/>
    </cacheField>
    <cacheField name="CORREO" numFmtId="0">
      <sharedItems/>
    </cacheField>
    <cacheField name="TELEFONO CELULAR" numFmtId="0">
      <sharedItems containsBlank="1" containsMixedTypes="1" containsNumber="1" containsInteger="1" minValue="9980459762" maxValue="9980459762"/>
    </cacheField>
    <cacheField name="DIRECCION DOMICILIO" numFmtId="0">
      <sharedItems containsBlank="1"/>
    </cacheField>
    <cacheField name="CIUDAD " numFmtId="0">
      <sharedItems containsBlank="1"/>
    </cacheField>
    <cacheField name="PROVINCIA" numFmtId="0">
      <sharedItems containsBlank="1"/>
    </cacheField>
    <cacheField name="ESTADO CIVIL" numFmtId="0">
      <sharedItems containsBlank="1"/>
    </cacheField>
    <cacheField name="FECHA DE NACIMIENTO" numFmtId="0">
      <sharedItems containsDate="1" containsString="0" containsBlank="1" containsMixedTypes="1" minDate="1971-06-04T00:00:00" maxDate="1993-05-05T00:00:00"/>
    </cacheField>
    <cacheField name="NACIONALIDAD" numFmtId="0">
      <sharedItems containsBlank="1"/>
    </cacheField>
    <cacheField name="EDAD" numFmtId="0">
      <sharedItems containsSemiMixedTypes="0" containsDate="1" containsString="0" containsMixedTypes="1" minDate="1899-12-31T00:52:04" maxDate="1899-12-31T01:03:04"/>
    </cacheField>
    <cacheField name="TIPO DE CONTRATO" numFmtId="0">
      <sharedItems containsBlank="1"/>
    </cacheField>
    <cacheField name="TIPO" numFmtId="0">
      <sharedItems/>
    </cacheField>
    <cacheField name="TIENDA" numFmtId="0">
      <sharedItems containsBlank="1"/>
    </cacheField>
    <cacheField name="PUESTO" numFmtId="0">
      <sharedItems count="4">
        <s v="EJECUTIVO DE VENTAS Y ATENCION"/>
        <s v="ESPECIALISTA DE VENTAS Y ATENCION "/>
        <s v="EJECUTIVO DE CAJA Y BODEGA"/>
        <s v="JEFE DE TIENDA"/>
      </sharedItems>
    </cacheField>
    <cacheField name="ANTECEDENTES PERSONALES" numFmtId="0">
      <sharedItems/>
    </cacheField>
    <cacheField name="LISTA NEGRA" numFmtId="0">
      <sharedItems containsBlank="1"/>
    </cacheField>
    <cacheField name="MULTITEST" numFmtId="0">
      <sharedItems containsSemiMixedTypes="0" containsString="0" containsNumber="1" minValue="0.41" maxValue="0.89"/>
    </cacheField>
    <cacheField name="ENTREVISTA" numFmtId="0">
      <sharedItems containsSemiMixedTypes="0" containsString="0" containsNumber="1" minValue="0.6" maxValue="0.95"/>
    </cacheField>
    <cacheField name="ESTUDIOS UNIVERSITARIOS&gt;50%" numFmtId="0">
      <sharedItems containsSemiMixedTypes="0" containsString="0" containsNumber="1" minValue="0.7" maxValue="1"/>
    </cacheField>
    <cacheField name="EXPERIENCIA &gt; 1 AÑO" numFmtId="0">
      <sharedItems containsSemiMixedTypes="0" containsString="0" containsNumber="1" minValue="0.7" maxValue="1"/>
    </cacheField>
    <cacheField name="PROMEDIO" numFmtId="0">
      <sharedItems containsSemiMixedTypes="0" containsString="0" containsNumber="1" minValue="0.67699999999999994" maxValue="0.90200000000000014"/>
    </cacheField>
    <cacheField name="STATUS" numFmtId="0">
      <sharedItems/>
    </cacheField>
    <cacheField name="CIUDAD ASIGNADA" numFmtId="0">
      <sharedItems containsBlank="1"/>
    </cacheField>
    <cacheField name="TIENDA ASIGNADA" numFmtId="0">
      <sharedItems containsBlank="1" count="6">
        <s v="CUENCA"/>
        <s v="RECREO"/>
        <s v="AMERICA"/>
        <m/>
        <s v="CONDADO"/>
        <s v="AMERICA Y CONDADO"/>
      </sharedItems>
    </cacheField>
    <cacheField name="FECHA DE INICIO DE  CONTRATO" numFmtId="0">
      <sharedItems containsNonDate="0" containsDate="1" containsString="0" containsBlank="1" minDate="2020-09-01T00:00:00" maxDate="2020-09-24T00:00:00"/>
    </cacheField>
    <cacheField name="SALARIO" numFmtId="0">
      <sharedItems containsBlank="1" containsMixedTypes="1" containsNumber="1" containsInteger="1" minValue="406" maxValue="406"/>
    </cacheField>
    <cacheField name="COMISIONES (100%)" numFmtId="0">
      <sharedItems containsBlank="1" containsMixedTypes="1" containsNumber="1" containsInteger="1" minValue="250" maxValue="250"/>
    </cacheField>
    <cacheField name="Contrato Firmado" numFmtId="0">
      <sharedItems containsBlank="1" count="3">
        <s v="CUENCA NO FIRMA"/>
        <s v="Firmado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104791900"/>
    <s v="PEÑALOZA BONILLA"/>
    <s v="JUAN DIEGO "/>
    <s v="jdpenalozab@gmail.com"/>
    <s v="0995875495"/>
    <s v="JOSE MARIA ORTEGA Y ALFONSO CUESTA"/>
    <s v="CUENCA"/>
    <s v="AZUAY"/>
    <s v="SOLTERO"/>
    <d v="1989-12-27T00:00:00"/>
    <s v="ECUATORIANA"/>
    <n v="30"/>
    <s v="ESPECIAL EMERGENTE"/>
    <s v="TRASPASO"/>
    <s v="CUENCA"/>
    <x v="0"/>
    <s v="NO"/>
    <s v="NO"/>
    <n v="0.76"/>
    <n v="0.9"/>
    <n v="1"/>
    <n v="1"/>
    <n v="0.90200000000000014"/>
    <s v="ACEPTO PROPUESTA"/>
    <s v="CUENCA"/>
    <x v="0"/>
    <d v="2020-09-14T00:00:00"/>
    <s v="$406"/>
    <s v="$250"/>
    <x v="0"/>
  </r>
  <r>
    <n v="1724717176"/>
    <s v="CEDEÑO DIAZ"/>
    <s v="JENNY ELIZABETH "/>
    <s v="jennyco463@gmail.com"/>
    <s v="0967340040"/>
    <s v="EDMUNDO CARVAJAL TUMBACO"/>
    <s v="QUITO"/>
    <s v="PICHINCHA"/>
    <s v="SOLTERA"/>
    <d v="1994-05-26T00:00:00"/>
    <s v="ECUATORIANA "/>
    <n v="26"/>
    <s v="ESPECIAL EMERGENTE"/>
    <s v="TRASPASO"/>
    <s v="ESCALA"/>
    <x v="0"/>
    <s v="NO"/>
    <s v="NO"/>
    <n v="0.62"/>
    <n v="0.95"/>
    <n v="1"/>
    <n v="1"/>
    <n v="0.89900000000000002"/>
    <s v="ACEPTO PROPUESTA"/>
    <s v="QUITO"/>
    <x v="1"/>
    <d v="2020-09-09T00:00:00"/>
    <s v="$406"/>
    <s v="$250"/>
    <x v="1"/>
  </r>
  <r>
    <n v="1722887070"/>
    <s v="CANDO CIFUENTES"/>
    <s v="JOSELIN ANABEL"/>
    <s v="candoanabel587@gmail.com"/>
    <s v="0979279685"/>
    <s v="AV CARDENAL DE LA TORRE SECTOR SOLANDA "/>
    <s v="QUITO"/>
    <s v="PICHINCHA"/>
    <s v="SOLTERA"/>
    <d v="1992-08-16T00:00:00"/>
    <s v="ECUATORIANA "/>
    <n v="28"/>
    <s v="ESPECIAL EMERGENTE"/>
    <s v="TRASPASO"/>
    <s v="RECREO"/>
    <x v="0"/>
    <s v="NO"/>
    <s v="NO"/>
    <n v="0.74"/>
    <n v="0.9"/>
    <n v="1"/>
    <n v="1"/>
    <n v="0.89800000000000002"/>
    <s v="ACEPTO PROPUESTA"/>
    <s v="QUITO"/>
    <x v="1"/>
    <d v="2020-09-09T00:00:00"/>
    <s v="$406"/>
    <s v="$250"/>
    <x v="1"/>
  </r>
  <r>
    <n v="1757991151"/>
    <s v="VIVAS HERRERA"/>
    <s v="YRAN RAFAEL"/>
    <s v="yran.vivas5@gmail.com"/>
    <s v="0963129821"/>
    <s v="CALLE HUGO DIAZ ROMERO Y CALLE 5 CHILLOGALLO"/>
    <s v="QUITO"/>
    <s v="PICHINCHA"/>
    <s v="SOLTERO"/>
    <d v="1987-08-04T00:00:00"/>
    <s v="VENEZOLANA "/>
    <n v="33"/>
    <s v="ESPECIAL EMERGENTE"/>
    <s v="TRASPASO"/>
    <s v="RECREO"/>
    <x v="0"/>
    <s v="NO"/>
    <m/>
    <n v="0.74"/>
    <n v="0.9"/>
    <n v="1"/>
    <n v="1"/>
    <n v="0.89800000000000002"/>
    <s v="ACEPTO PROPUESTA"/>
    <s v="QUITO"/>
    <x v="1"/>
    <d v="2020-09-09T00:00:00"/>
    <s v="$406"/>
    <s v="$250"/>
    <x v="1"/>
  </r>
  <r>
    <n v="702763020"/>
    <s v="LUZARDO CENTENO"/>
    <s v="BORIS PAUL "/>
    <s v="boris.luzardo.centeno@gmail.com"/>
    <s v="0998400800"/>
    <s v="PRESIDENTE CORDOVA 4-19 Y VARGAS MACHUCA"/>
    <s v="CUENCA"/>
    <s v="AZUAY"/>
    <s v="SOLTERO"/>
    <n v="27234"/>
    <s v="ECUATORIANA"/>
    <d v="1900-02-14T00:00:00"/>
    <s v="ESPECIAL EMERGENTE"/>
    <s v="TRASPASO"/>
    <s v="CUENCA"/>
    <x v="1"/>
    <s v="NO"/>
    <s v="NO"/>
    <n v="0.7"/>
    <n v="0.9"/>
    <n v="1"/>
    <n v="1"/>
    <n v="0.89"/>
    <s v="ACEPTO PROPUESTA"/>
    <s v="CUENCA"/>
    <x v="0"/>
    <d v="2020-09-14T00:00:00"/>
    <s v="$634"/>
    <s v="$625"/>
    <x v="0"/>
  </r>
  <r>
    <s v="CUENCA NO FIRMA"/>
    <s v="GONZALEZ MINCHALA"/>
    <s v="MARCELO EDUARDO"/>
    <s v="edug2012@hotmail.com"/>
    <s v="0981558539"/>
    <s v="PASA CALLE 1-99 Y NICASIO SAFADI"/>
    <s v="CUENCA"/>
    <s v="AZUAY"/>
    <s v="CASADO"/>
    <d v="1989-08-12T00:00:00"/>
    <s v="ECUATORIANA"/>
    <n v="42"/>
    <s v="ESPECIAL EMERGENTE"/>
    <s v="TRASPASO"/>
    <s v="CUENCA"/>
    <x v="2"/>
    <s v="NO"/>
    <s v="NO"/>
    <n v="0.69"/>
    <n v="0.9"/>
    <n v="1"/>
    <n v="1"/>
    <n v="0.88800000000000001"/>
    <s v="ACEPTO PROPUESTA"/>
    <s v="CUENCA"/>
    <x v="0"/>
    <d v="2020-09-09T00:00:00"/>
    <s v="$600"/>
    <s v="$0"/>
    <x v="0"/>
  </r>
  <r>
    <n v="1718249871"/>
    <s v="CELI LATORRE"/>
    <s v="JOSE MIGUEL"/>
    <s v="josemiguelceli@hotmail.com"/>
    <s v="0990511658"/>
    <s v="GRANDA CENTENO SECTOR  CANAL 4"/>
    <s v="QUITO"/>
    <s v="PICHINCHA"/>
    <s v="SOLTERO "/>
    <d v="1999-03-03T00:00:00"/>
    <s v="ECUATORIANA "/>
    <n v="21"/>
    <s v="ESPECIAL EMERGENTE"/>
    <s v="NUEVO"/>
    <s v="EXTERNO"/>
    <x v="0"/>
    <s v="NO"/>
    <s v="NO"/>
    <n v="0.78"/>
    <n v="0.95"/>
    <n v="1"/>
    <n v="0.7"/>
    <n v="0.88600000000000001"/>
    <s v="ACEPTO PROPUESTA"/>
    <s v="QUITO"/>
    <x v="2"/>
    <d v="2020-09-14T00:00:00"/>
    <s v="$406"/>
    <s v="$250"/>
    <x v="1"/>
  </r>
  <r>
    <n v="105034649"/>
    <s v="SOLIS AVILES"/>
    <s v="MARIA DANIELA "/>
    <s v="dannis21@hotmail.com"/>
    <s v="0995260662"/>
    <s v="SERRANO ABAD 1-15 Y MIGUEL DE LEON"/>
    <s v="CUENCA"/>
    <s v="AZUAY"/>
    <s v="CASADA"/>
    <d v="1990-05-21T00:00:00"/>
    <s v="ECUATORIANA"/>
    <n v="30"/>
    <s v="ESPECIAL EMERGENTE"/>
    <s v="TRASPASO"/>
    <s v="CUENCA"/>
    <x v="0"/>
    <s v="NO"/>
    <s v="NO"/>
    <n v="0.67"/>
    <n v="0.9"/>
    <n v="1"/>
    <n v="1"/>
    <n v="0.88400000000000012"/>
    <s v="ACEPTO PROPUESTA"/>
    <s v="CUENCA"/>
    <x v="0"/>
    <d v="2020-09-14T00:00:00"/>
    <s v="$406"/>
    <s v="$250"/>
    <x v="0"/>
  </r>
  <r>
    <s v="0705860799"/>
    <s v="LOAIZA ARMIJOS"/>
    <s v="WILLIAM VLADIMIR"/>
    <s v="willianloaiza_30@hotmail.com"/>
    <s v="0995210778"/>
    <s v="MIGUEL PEÑA Y GONZALO CORDERO"/>
    <s v="CUENCA"/>
    <s v="AZUAY"/>
    <s v="SOLTERO"/>
    <d v="1991-01-13T00:00:00"/>
    <s v="ECUATORIANA"/>
    <n v="29"/>
    <s v="ESPECIAL EMERGENTE"/>
    <s v="TRASPASO"/>
    <s v="CUENCA"/>
    <x v="0"/>
    <s v="NO"/>
    <s v="NO"/>
    <n v="0.66"/>
    <n v="0.9"/>
    <n v="1"/>
    <n v="1"/>
    <n v="0.88200000000000012"/>
    <s v="NO APTO"/>
    <s v="CUENCA"/>
    <x v="0"/>
    <d v="2020-09-09T00:00:00"/>
    <s v="$406"/>
    <s v="$250"/>
    <x v="2"/>
  </r>
  <r>
    <n v="1104077514"/>
    <s v="BRAVO CASTILLO"/>
    <s v="LEONARDO ESTEBAN "/>
    <s v="_x0009_nayobravocastillo@gmail.com"/>
    <s v="0979890120"/>
    <s v="AV. TURUGUAICO Y ENRIQUE ESPIN"/>
    <s v="CUENCA"/>
    <s v="AZUAY"/>
    <s v="SOLTERO"/>
    <d v="1991-01-28T00:00:00"/>
    <s v="ECUATORIANA"/>
    <n v="29"/>
    <s v="ESPECIAL EMERGENTE"/>
    <s v="TRASPASO"/>
    <s v="CUENCA"/>
    <x v="0"/>
    <s v="NO"/>
    <s v="NO"/>
    <n v="0.76"/>
    <n v="0.85"/>
    <n v="1"/>
    <n v="1"/>
    <n v="0.877"/>
    <s v="ACEPTO PROPUESTA"/>
    <s v="CUENCA"/>
    <x v="0"/>
    <d v="2020-09-14T00:00:00"/>
    <s v="$406"/>
    <s v="$250"/>
    <x v="0"/>
  </r>
  <r>
    <n v="503250730"/>
    <s v="CHICAIZA TOAPANTA "/>
    <s v="ALEX DANILO "/>
    <s v="xe.la15@hotmail.com"/>
    <s v="0992532305"/>
    <s v="MARISCAL SUCRE Y RODRIGO DE CHAVEZ LA MASCOTA "/>
    <s v="QUITO"/>
    <s v="PICHINCHA"/>
    <s v="SOLTERO "/>
    <d v="1989-02-05T00:00:00"/>
    <s v="ECUATORIANA "/>
    <n v="31"/>
    <s v="ESPECIAL EMERGENTE"/>
    <s v="TRASPASO"/>
    <s v="RECREO"/>
    <x v="0"/>
    <s v="NO"/>
    <s v="NO"/>
    <n v="0.63"/>
    <n v="0.9"/>
    <n v="1"/>
    <n v="1"/>
    <n v="0.87600000000000011"/>
    <s v="ACEPTO PROPUESTA"/>
    <s v="QUITO"/>
    <x v="1"/>
    <d v="2020-09-09T00:00:00"/>
    <s v="$406"/>
    <s v="$250"/>
    <x v="1"/>
  </r>
  <r>
    <n v="104184387"/>
    <s v="ORTIZ PARRA"/>
    <s v="MAYRA ALEXANDRA "/>
    <s v="maya_ortiz19@hotmail.com"/>
    <s v="0995785712"/>
    <s v="VICTORIA DEL PORTETE Y BATALLON RIFLES"/>
    <s v="CUENCA"/>
    <s v="AZUAY"/>
    <s v="CASADA"/>
    <d v="1987-09-27T00:00:00"/>
    <s v="ECUATORIANA"/>
    <n v="32"/>
    <s v="ESPECIAL EMERGENTE"/>
    <s v="TRASPASO"/>
    <s v="CUENCA"/>
    <x v="0"/>
    <s v="NO"/>
    <s v="NO"/>
    <n v="0.61"/>
    <n v="0.9"/>
    <n v="1"/>
    <n v="1"/>
    <n v="0.87200000000000011"/>
    <s v="ACEPTO PROPUESTA"/>
    <s v="CUENCA"/>
    <x v="0"/>
    <d v="2020-09-14T00:00:00"/>
    <s v="$406"/>
    <s v="$250"/>
    <x v="0"/>
  </r>
  <r>
    <n v="1757583115"/>
    <s v="CORDOBA PINTO "/>
    <s v="ERNESTO JOSE"/>
    <s v="_x0009_ernestjoseph1979@hotmail.com"/>
    <s v="0991522034"/>
    <s v="AV EL INCA ISLA SEYMOUR Y GUEPI "/>
    <s v="QUITO"/>
    <s v="PICHINCHA"/>
    <s v="SOLTERO "/>
    <d v="1979-12-16T00:00:00"/>
    <s v="VENEZOLANA "/>
    <n v="40"/>
    <s v="ESPECIAL EMERGENTE"/>
    <s v="TRASPASO"/>
    <s v="RECREO"/>
    <x v="2"/>
    <s v="NO"/>
    <s v="NO"/>
    <n v="0.57999999999999996"/>
    <n v="0.9"/>
    <n v="1"/>
    <n v="1"/>
    <n v="0.8660000000000001"/>
    <s v="ACEPTO PROPUESTA"/>
    <s v="QUITO"/>
    <x v="2"/>
    <d v="2020-09-23T00:00:00"/>
    <s v="$600"/>
    <s v="$0"/>
    <x v="1"/>
  </r>
  <r>
    <n v="1724019425"/>
    <s v="ROSALES  MALDONADO "/>
    <s v="JESSICA GABRIELA "/>
    <s v="jessy_r.m@hotmail.com"/>
    <s v="0998151774"/>
    <s v="CALLE HUMBERTO HINOJOSA TUFIÑO E235 Y CALLE 17 DE SEPTIEMBRE "/>
    <s v="QUITO"/>
    <s v="PICHINCHA"/>
    <s v="SOLTERA"/>
    <d v="1990-04-23T00:00:00"/>
    <s v="ECUATORIANA "/>
    <n v="30"/>
    <s v="ESPECIAL EMERGENTE"/>
    <s v="TRASPASO"/>
    <s v="QUICENTRO SUR"/>
    <x v="0"/>
    <s v="NO"/>
    <s v="NO"/>
    <n v="0.8"/>
    <n v="0.9"/>
    <n v="0.7"/>
    <n v="1"/>
    <n v="0.8650000000000001"/>
    <s v="ACEPTO PROPUESTA"/>
    <s v="QUITO"/>
    <x v="1"/>
    <d v="2020-09-09T00:00:00"/>
    <s v="$406"/>
    <s v="$250"/>
    <x v="1"/>
  </r>
  <r>
    <n v="1759228610"/>
    <s v="HERNANDEZ RIERA "/>
    <s v="HODILYSS VICTORIA "/>
    <s v="hhodilyss@gmail.com"/>
    <s v="0962726640"/>
    <s v="AV JOSE MARIA GUERRERO UNION Y PROGRESO COTOCOLLAO "/>
    <s v="QUITO"/>
    <s v="PICHINCHA"/>
    <s v="SOLTERA"/>
    <d v="1991-12-08T00:00:00"/>
    <s v="VENEZOLANA "/>
    <n v="28"/>
    <s v="ESPECIAL EMERGENTE"/>
    <s v="NUEVO"/>
    <s v="EXTERNO"/>
    <x v="0"/>
    <s v=" NO"/>
    <s v="NO"/>
    <n v="0.7"/>
    <n v="0.85"/>
    <n v="1"/>
    <n v="1"/>
    <n v="0.86499999999999999"/>
    <s v="ACEPTO PROPUESTA"/>
    <s v="QUITO"/>
    <x v="2"/>
    <d v="2020-09-14T00:00:00"/>
    <s v="$406"/>
    <s v="$250"/>
    <x v="1"/>
  </r>
  <r>
    <n v="1721041612"/>
    <s v="VELASCO GUERRA"/>
    <s v="JUAN CARLOS "/>
    <s v="danny0878velasco@gmail.com"/>
    <s v="0999692917"/>
    <s v="NICOLAS DE LA PEÑA S14-183 Y THOMAS GUERRA "/>
    <s v="QUITO"/>
    <s v="PICHINCHA"/>
    <s v="SOLTERO "/>
    <d v="1990-05-26T00:00:00"/>
    <s v="ECUATORIANA "/>
    <n v="30"/>
    <s v="ESPECIAL EMERGENTE"/>
    <s v="NUEVO"/>
    <s v="ESCALA"/>
    <x v="0"/>
    <s v="NO"/>
    <s v="NO"/>
    <n v="0.56999999999999995"/>
    <n v="0.9"/>
    <n v="1"/>
    <n v="1"/>
    <n v="0.8640000000000001"/>
    <s v="ACEPTO PROPUESTA"/>
    <s v="QUITO"/>
    <x v="2"/>
    <d v="2020-09-14T00:00:00"/>
    <s v="$406"/>
    <s v="$250"/>
    <x v="1"/>
  </r>
  <r>
    <n v="2200069504"/>
    <s v="MONTENEGRO MEJIA"/>
    <s v="MARITZA ELOISA"/>
    <s v="eloisam3004@hotmail.com"/>
    <s v="0999460994"/>
    <s v="SECTOR EL CONDADO "/>
    <s v="QUITO"/>
    <s v="PICHINCHA"/>
    <s v="CASADA "/>
    <d v="1989-04-30T00:00:00"/>
    <s v="ECUATORIANA "/>
    <n v="31"/>
    <s v="ESPECIAL EMERGENTE"/>
    <s v="TRASPASO"/>
    <s v="RECREO"/>
    <x v="0"/>
    <s v="NO"/>
    <s v="NO"/>
    <n v="0.56000000000000005"/>
    <n v="0.9"/>
    <n v="1"/>
    <n v="1"/>
    <n v="0.8620000000000001"/>
    <s v="ACEPTO PROPUESTA"/>
    <s v="QUITO"/>
    <x v="1"/>
    <d v="2020-09-09T00:00:00"/>
    <s v="$406"/>
    <s v="$250"/>
    <x v="1"/>
  </r>
  <r>
    <n v="1312668831"/>
    <s v="SALAZAR MAZAMBA"/>
    <s v="CRISTIAN FABIAN"/>
    <s v="smcfabian@gmail.com"/>
    <s v="0988887832"/>
    <s v="JOAQUIN ZALDUMBIDE E3-82 Y ANTONIO RIVERA"/>
    <s v="QUITO"/>
    <s v="PICHINCHA"/>
    <s v="CASADO"/>
    <d v="1987-04-08T00:00:00"/>
    <s v="ECUATORIANA "/>
    <n v="33"/>
    <s v="ESPECIAL EMERGENTE"/>
    <s v="TRASPASO"/>
    <s v="RECREO"/>
    <x v="0"/>
    <s v="NO"/>
    <s v="NO"/>
    <n v="0.76"/>
    <n v="0.9"/>
    <n v="0.7"/>
    <n v="1"/>
    <n v="0.8570000000000001"/>
    <s v="ACEPTO PROPUESTA"/>
    <s v="QUITO"/>
    <x v="1"/>
    <d v="2020-09-09T00:00:00"/>
    <s v="$406"/>
    <s v="$250"/>
    <x v="1"/>
  </r>
  <r>
    <n v="104908157"/>
    <s v="ANDRADE QUINTUÑA"/>
    <s v="SAMANTHA ESTEFANIA"/>
    <s v="sammyjfk4@hotmail.com"/>
    <s v="0995771950"/>
    <s v="CIUDADELA TOMEBAMBA"/>
    <s v="CUENCA"/>
    <s v="AZUAY"/>
    <s v="DIVORCIADA"/>
    <d v="1971-06-04T00:00:00"/>
    <s v="ECUATORIANA"/>
    <n v="29"/>
    <s v="ESPECIAL EMERGENTE"/>
    <s v="NUEVO"/>
    <s v="CUENCA"/>
    <x v="0"/>
    <s v="NO"/>
    <s v="NO"/>
    <n v="0.86"/>
    <n v="0.85"/>
    <n v="1"/>
    <n v="0.7"/>
    <n v="0.85199999999999998"/>
    <s v="ACEPTO PROPUESTA"/>
    <s v="CUENCA"/>
    <x v="0"/>
    <d v="2020-09-01T00:00:00"/>
    <s v="$406"/>
    <s v="$250"/>
    <x v="0"/>
  </r>
  <r>
    <n v="1802845147"/>
    <s v="CASTILLO AGUIRRE "/>
    <s v="EDWIN MODESTO "/>
    <s v="_x0009_edwincast1901@gmail.com"/>
    <s v="0987471883"/>
    <s v="VICENTINA NATALIA VELA N16-33 Y JOSE TOBAR "/>
    <s v="QUITO"/>
    <s v="PICHINCHA"/>
    <s v="SOLTERO"/>
    <d v="1974-04-02T00:00:00"/>
    <s v="ECUATORIANA "/>
    <n v="45"/>
    <s v="ESPECIAL EMERGENTE"/>
    <s v="TRASPASO"/>
    <s v="RECREO"/>
    <x v="0"/>
    <s v="NO"/>
    <s v="NO"/>
    <n v="0.73"/>
    <n v="0.9"/>
    <n v="0.7"/>
    <n v="1"/>
    <n v="0.85099999999999998"/>
    <s v="ACEPTO PROPUESTA"/>
    <s v="QUITO"/>
    <x v="1"/>
    <d v="2020-09-09T00:00:00"/>
    <s v="$406"/>
    <s v="$250"/>
    <x v="1"/>
  </r>
  <r>
    <n v="105357792"/>
    <s v="AREVALO URGILES"/>
    <s v="TAMARA CRISTINA "/>
    <s v="_x0009_tami.arevalo0330@gmail.com"/>
    <s v="0992645595"/>
    <s v="RIO MALACATOS 436 Y GONZALES SUAREZ"/>
    <s v="CUENCA"/>
    <s v="AZUAY"/>
    <s v="DIVORCIADA"/>
    <d v="1993-10-02T00:00:00"/>
    <s v="ECUATORIANA"/>
    <n v="26"/>
    <s v="ESPECIAL EMERGENTE"/>
    <s v="TRASPASO"/>
    <s v="CUENCA"/>
    <x v="0"/>
    <s v="NO"/>
    <s v="NO"/>
    <n v="0.72"/>
    <n v="0.9"/>
    <n v="0.7"/>
    <n v="1"/>
    <n v="0.84899999999999998"/>
    <s v="ACEPTO PROPUESTA"/>
    <s v="CUENCA"/>
    <x v="0"/>
    <d v="2020-09-14T00:00:00"/>
    <s v="$406"/>
    <s v="$250"/>
    <x v="0"/>
  </r>
  <r>
    <s v="0926772278"/>
    <s v="CEVALLOS ORTEGA "/>
    <s v="HUGO GIOVANNY "/>
    <s v="geocev@hotmail.com"/>
    <m/>
    <m/>
    <m/>
    <m/>
    <m/>
    <m/>
    <m/>
    <n v="31"/>
    <m/>
    <s v="TRASPASO"/>
    <s v="TELEFONICA (PORTAL)"/>
    <x v="0"/>
    <s v="NO"/>
    <m/>
    <n v="0.74"/>
    <n v="0.8"/>
    <n v="1"/>
    <n v="1"/>
    <n v="0.84800000000000009"/>
    <s v="BACKUP"/>
    <m/>
    <x v="3"/>
    <m/>
    <m/>
    <m/>
    <x v="2"/>
  </r>
  <r>
    <n v="1757596497"/>
    <s v="TORREALBA GONZALEZ"/>
    <s v="GIOVANNA ANGELINA "/>
    <s v="_x0009_giovannatorrealba22@gmail.com_x0009_"/>
    <s v="0987782192"/>
    <s v="OE5U COOP IESS SAN BARTOLO "/>
    <s v="QUITO"/>
    <s v="PICHINCHA"/>
    <s v="CASADA"/>
    <d v="1994-03-14T00:00:00"/>
    <s v="VENEZOLANA "/>
    <n v="26"/>
    <s v="ESPECIAL EMERGENTE"/>
    <s v="TRASPASO"/>
    <s v="QUICENTRO SUR"/>
    <x v="0"/>
    <s v="NO"/>
    <s v="NO"/>
    <n v="0.59"/>
    <n v="0.95"/>
    <n v="0.7"/>
    <n v="1"/>
    <n v="0.84799999999999998"/>
    <s v="ACEPTO PROPUESTA"/>
    <s v="QUITO"/>
    <x v="1"/>
    <d v="2020-09-09T00:00:00"/>
    <s v="$406"/>
    <s v="$250"/>
    <x v="1"/>
  </r>
  <r>
    <n v="1726499765"/>
    <s v="SALAS PARRA"/>
    <s v="MARIA JOSE"/>
    <s v="majitohermosa2011@hotmail.com"/>
    <s v="0980606841"/>
    <s v="ACCION CIVICA Y GUALACEO SECTOR EL CAMAL "/>
    <s v="QUITO"/>
    <s v="PICHINCHA"/>
    <s v="SOLTERA"/>
    <d v="1997-01-17T00:00:00"/>
    <s v="ECUATORIANA "/>
    <n v="23"/>
    <s v="ESPECIAL EMERGENTE"/>
    <s v="TRASPASO"/>
    <s v="RECREO"/>
    <x v="0"/>
    <s v="NO"/>
    <m/>
    <n v="0.71"/>
    <n v="0.9"/>
    <n v="1"/>
    <n v="0.7"/>
    <n v="0.84699999999999998"/>
    <s v="ACEPTO PROPUESTA"/>
    <s v="QUITO"/>
    <x v="1"/>
    <d v="2020-09-09T00:00:00"/>
    <s v="$406"/>
    <s v="$250"/>
    <x v="1"/>
  </r>
  <r>
    <n v="1721395034"/>
    <s v="FERNANDEZ ÑACATO"/>
    <s v="CRISTOPHER ALEXANDER"/>
    <s v="alexander.fer86@gmail.com"/>
    <s v="0987444170"/>
    <s v="MIGUEL ALONSO Y GONZALO MARTIN "/>
    <s v="QUITO"/>
    <s v="PICHINCHA"/>
    <s v="SOLTERO "/>
    <d v="1998-04-16T00:00:00"/>
    <s v="ECUATORIANA "/>
    <n v="22"/>
    <s v="ESPECIAL EMERGENTE"/>
    <s v="TRASPASO"/>
    <s v="RECREO"/>
    <x v="2"/>
    <s v="NO"/>
    <s v="NO"/>
    <n v="0.7"/>
    <n v="0.9"/>
    <n v="0.7"/>
    <n v="1"/>
    <n v="0.84499999999999997"/>
    <s v="ACEPTO PROPUESTA"/>
    <s v="QUITO"/>
    <x v="1"/>
    <d v="2020-09-09T00:00:00"/>
    <s v="$600"/>
    <s v="$0"/>
    <x v="1"/>
  </r>
  <r>
    <n v="1722630884"/>
    <s v="OSORIO TEJADA"/>
    <s v="ANA ESTEFANIA "/>
    <s v="anny.estefy@gmail.com"/>
    <s v="0998839838"/>
    <s v="CACIQUE COQUIMBO 1-09"/>
    <s v="CUENCA"/>
    <s v="AZUAY"/>
    <s v="SOLTERO"/>
    <d v="1990-08-17T00:00:00"/>
    <s v="ECUATORIANA"/>
    <n v="30"/>
    <s v="ESPECIAL EMERGENTE"/>
    <s v="TRASPASO"/>
    <s v="CUENCA"/>
    <x v="0"/>
    <s v="NO"/>
    <s v="NO"/>
    <n v="0.7"/>
    <n v="0.9"/>
    <n v="0.7"/>
    <n v="1"/>
    <n v="0.84499999999999997"/>
    <s v="ACEPTO PROPUESTA"/>
    <s v="CUENCA"/>
    <x v="0"/>
    <d v="2020-09-14T00:00:00"/>
    <s v="$406"/>
    <s v="$250"/>
    <x v="0"/>
  </r>
  <r>
    <n v="106081086"/>
    <s v="VALLEJO DELEG"/>
    <s v="ROMAN NICOLAS"/>
    <s v="nicolas.vallejo@ucuenca.edu.ec_x0009_"/>
    <s v="0996937731"/>
    <s v="AV. DEL MIGRANTE Y GUILLERMO SEGARRA"/>
    <s v="CUENCA"/>
    <s v="AZUAY"/>
    <s v="SOLTERO"/>
    <d v="1995-10-05T00:00:00"/>
    <s v="ECUATORIANA"/>
    <n v="25"/>
    <s v="ESPECIAL EMERGENTE"/>
    <s v="NUEVO"/>
    <s v="CUENCA"/>
    <x v="0"/>
    <s v="NO"/>
    <s v="NO"/>
    <n v="0.8"/>
    <n v="0.85"/>
    <n v="1"/>
    <n v="0.7"/>
    <n v="0.84"/>
    <s v="ACEPTO PROPUESTA"/>
    <s v="CUENCA"/>
    <x v="0"/>
    <d v="2020-09-01T00:00:00"/>
    <s v="$406"/>
    <s v="$250"/>
    <x v="0"/>
  </r>
  <r>
    <n v="1310030299"/>
    <s v="CHAVEZ AMPUERO"/>
    <s v="JANETH ESPERANZA "/>
    <s v="janeth1981chavez7@gmail.com"/>
    <m/>
    <m/>
    <m/>
    <m/>
    <m/>
    <m/>
    <m/>
    <n v="39"/>
    <m/>
    <s v="TRASPASO"/>
    <s v="QUICENTRO SUR"/>
    <x v="0"/>
    <s v="NO"/>
    <s v="NO"/>
    <n v="0.55000000000000004"/>
    <n v="0.95"/>
    <n v="0.7"/>
    <n v="1"/>
    <n v="0.84"/>
    <s v="NO ACEPTO PROPUESTA"/>
    <m/>
    <x v="3"/>
    <m/>
    <m/>
    <m/>
    <x v="2"/>
  </r>
  <r>
    <n v="1751101922"/>
    <s v="PAREDES RAMIREZ"/>
    <s v="FATIMA DANIELA "/>
    <s v="danifiusa18@hotmail.com"/>
    <s v="0992775655"/>
    <s v="SECTOR LA VILLA VEGA PASAJE LOS ARUPOS "/>
    <s v="QUITO"/>
    <s v="PICHINCHA"/>
    <s v="UNION DE HECHO"/>
    <d v="1994-03-18T00:00:00"/>
    <s v="ECUATORIANA "/>
    <n v="26"/>
    <s v="ESPECIAL EMERGENTE"/>
    <s v="TRASPASO"/>
    <s v="ESCALA"/>
    <x v="0"/>
    <s v="NO"/>
    <s v="NO"/>
    <n v="0.66"/>
    <n v="0.9"/>
    <n v="0.7"/>
    <n v="1"/>
    <n v="0.83700000000000008"/>
    <s v="ACEPTO PROPUESTA"/>
    <s v="QUITO"/>
    <x v="1"/>
    <d v="2020-09-09T00:00:00"/>
    <s v="$406"/>
    <s v="$250"/>
    <x v="1"/>
  </r>
  <r>
    <n v="104851159"/>
    <s v="SAMANIEGO OJEDA"/>
    <s v="OLGA MARIA"/>
    <s v="mary4456@hotmail.es"/>
    <s v="0959616228"/>
    <s v="DOLORES J. TORRES  Y UNION DE EDUCADORES"/>
    <s v="CUENCA"/>
    <s v="AZUAY"/>
    <s v="CASADA"/>
    <d v="1981-10-25T00:00:00"/>
    <s v="ECUATORIANA"/>
    <n v="38"/>
    <s v="ESPECIAL EMERGENTE"/>
    <s v="TRASPASO"/>
    <s v="CUENCA"/>
    <x v="2"/>
    <s v="NO"/>
    <s v="NO"/>
    <n v="0.64"/>
    <n v="0.9"/>
    <n v="0.7"/>
    <n v="1"/>
    <n v="0.83300000000000007"/>
    <s v="ACEPTO PROPUESTA"/>
    <s v="CUENCA"/>
    <x v="0"/>
    <d v="2020-09-09T00:00:00"/>
    <s v="$600"/>
    <s v="$0"/>
    <x v="0"/>
  </r>
  <r>
    <n v="1760302636"/>
    <s v="RAMIREZ LOPEZ"/>
    <s v="RAIMUNDO JOSE "/>
    <s v="alexmotovelo123@gmail.com"/>
    <m/>
    <m/>
    <m/>
    <m/>
    <m/>
    <m/>
    <m/>
    <n v="24"/>
    <m/>
    <s v="TRASPASO"/>
    <s v="RECREO"/>
    <x v="0"/>
    <s v="NO"/>
    <s v="NO"/>
    <n v="0.51"/>
    <n v="0.95"/>
    <n v="0.7"/>
    <n v="1"/>
    <n v="0.83199999999999996"/>
    <s v="NO ACEPTO PROPUESTA"/>
    <m/>
    <x v="3"/>
    <m/>
    <m/>
    <m/>
    <x v="2"/>
  </r>
  <r>
    <n v="1719047704"/>
    <s v="PORTILLA CEVALLOS "/>
    <s v="CESAR JESUS "/>
    <s v="cesarportillacevallos@yahoo.es"/>
    <m/>
    <m/>
    <m/>
    <m/>
    <m/>
    <m/>
    <m/>
    <n v="31"/>
    <m/>
    <s v="NUEVO"/>
    <s v="EXTERNO"/>
    <x v="0"/>
    <s v="NO"/>
    <s v="NO"/>
    <n v="0.63"/>
    <n v="0.9"/>
    <n v="0.7"/>
    <n v="1"/>
    <n v="0.83100000000000007"/>
    <s v="NO ACEPTO PROPUESTA"/>
    <m/>
    <x v="3"/>
    <m/>
    <m/>
    <m/>
    <x v="2"/>
  </r>
  <r>
    <n v="2300327703"/>
    <s v="GUERRA ZURITA"/>
    <s v="ANDREA MISHELL"/>
    <s v="andreaguerra_1995@hotmail.com_x0009_"/>
    <s v="0958701227"/>
    <s v="PUEMBO BARRIO LA CRUZ CALLE JULIO TOBAR DONOSO Y PASAJE EL PROGRESO "/>
    <s v="QUITO"/>
    <s v="PICHINCHA"/>
    <s v="SOLTERA "/>
    <d v="1995-06-07T00:00:00"/>
    <s v="ECUATORIANA "/>
    <n v="25"/>
    <s v="ESPECIAL EMERGENTE"/>
    <s v="TRASPASO"/>
    <s v="ESCALA"/>
    <x v="2"/>
    <s v="NO"/>
    <s v="NO"/>
    <n v="0.63"/>
    <n v="0.9"/>
    <n v="0.7"/>
    <n v="1"/>
    <n v="0.83100000000000007"/>
    <s v="ACEPTO PROPUESTA"/>
    <s v="QUITO"/>
    <x v="4"/>
    <d v="2020-09-23T00:00:00"/>
    <s v="$600"/>
    <s v="$0"/>
    <x v="1"/>
  </r>
  <r>
    <n v="1759785361"/>
    <s v="BRAZON ROJAS "/>
    <s v="DANIELYS ARIANNYS "/>
    <s v="familiabrazonrojas@gmail.com"/>
    <s v="0979311440"/>
    <s v="IESS FUT AV. AJAVI Y YANTZANZA S16-50"/>
    <s v="QUITO"/>
    <s v="PICHINCHA"/>
    <s v="SOLTERA "/>
    <d v="2000-01-13T00:00:00"/>
    <s v="VENEZOLANA "/>
    <n v="20"/>
    <s v="ESPECIAL EMERGENTE"/>
    <s v="TRASPASO"/>
    <s v="RECREO"/>
    <x v="0"/>
    <s v="NO"/>
    <s v="NO"/>
    <n v="0.72"/>
    <n v="0.95"/>
    <n v="0.7"/>
    <n v="0.7"/>
    <n v="0.82899999999999996"/>
    <s v="ACEPTO PROPUESTA"/>
    <s v="QUITO"/>
    <x v="1"/>
    <d v="2020-09-09T00:00:00"/>
    <s v="$406"/>
    <s v="$250"/>
    <x v="1"/>
  </r>
  <r>
    <n v="1723506521"/>
    <s v="TOAPANTA NAVARRETE"/>
    <s v="ALEX DAVID"/>
    <s v="_x0009_alextoa90@hotmail.com"/>
    <s v="0988264011"/>
    <s v="AV MALDONADO KM 11 1/12 Y SUSANA LETOR SECTOR EL CONDE BARRIO PRIMERO DE AGOSTO"/>
    <s v="QUITO"/>
    <s v="PICHINCHA"/>
    <s v="SOLTERO "/>
    <d v="1990-07-08T00:00:00"/>
    <s v="ECUATORIANA "/>
    <n v="30"/>
    <s v="ESPECIAL EMERGENTE"/>
    <s v="TRASPASO"/>
    <s v="RECREO"/>
    <x v="0"/>
    <s v="NO"/>
    <s v="NO"/>
    <n v="0.59"/>
    <n v="0.9"/>
    <n v="0.7"/>
    <n v="1"/>
    <n v="0.82300000000000006"/>
    <s v="ACEPTO PROPUESTA"/>
    <s v="QUITO"/>
    <x v="2"/>
    <d v="2020-09-23T00:00:00"/>
    <s v="$406"/>
    <s v="$250"/>
    <x v="1"/>
  </r>
  <r>
    <n v="1205470881"/>
    <s v="VARGAS MOLINA"/>
    <s v="ALEXANDRA ELIZABETH"/>
    <s v="alexandra1205470881@hotmail.com_x0009_"/>
    <s v="0999233183"/>
    <s v="AV MALDONADO CALLE JOAQUIN GUTIERREZ LOTE E4-30"/>
    <s v="QUITO"/>
    <s v="PICHINCHA"/>
    <s v="SOLTERA "/>
    <n v="35235"/>
    <s v="ECUATORIANA "/>
    <d v="1900-01-23T00:00:00"/>
    <s v="ESPECIAL EMERGENTE"/>
    <s v="TRASPASO"/>
    <s v="RECREO"/>
    <x v="2"/>
    <s v="NO"/>
    <s v="NO"/>
    <n v="0.55000000000000004"/>
    <n v="0.9"/>
    <n v="0.7"/>
    <n v="1"/>
    <n v="0.81500000000000006"/>
    <s v="ACEPTO PROPUESTA"/>
    <s v="QUITO"/>
    <x v="1"/>
    <d v="2020-09-09T00:00:00"/>
    <s v="$600"/>
    <s v="$0"/>
    <x v="1"/>
  </r>
  <r>
    <n v="1726003112"/>
    <s v="CATAGÑA CHICAIZA "/>
    <s v="KEVIN ALEXANDER "/>
    <s v="kevin-awc@hotmail.com"/>
    <s v="0983011780"/>
    <s v="TUMBACO CALLE CARVAJAL 3 Y VASQUEZ ORDOÑEZ"/>
    <s v="QUITO"/>
    <s v="PICHINCHA"/>
    <s v="SOLTERO "/>
    <d v="1993-11-02T00:00:00"/>
    <s v="ECUATORIANA "/>
    <n v="27"/>
    <s v="ESPECIAL EMERGENTE"/>
    <s v="TRASPASO"/>
    <s v="ESCALA"/>
    <x v="2"/>
    <s v="NO"/>
    <s v="NO"/>
    <n v="0.55000000000000004"/>
    <n v="0.9"/>
    <n v="0.7"/>
    <n v="1"/>
    <n v="0.81500000000000006"/>
    <s v="ACEPTO PROPUESTA"/>
    <s v="QUITO"/>
    <x v="4"/>
    <d v="2020-09-23T00:00:00"/>
    <s v="$600"/>
    <s v="$0"/>
    <x v="1"/>
  </r>
  <r>
    <n v="1105419533"/>
    <s v="SANTOS ROMERO "/>
    <s v="JONATHAN ALEXANDER "/>
    <s v="jasantos12@hotmail.com"/>
    <s v="0999066021"/>
    <s v="CALLE HERMANDAD FERROVIARIA S14-125 Y JOAQUIN GUTIERREZ "/>
    <s v="QUITO"/>
    <s v="PICHINCHA"/>
    <s v="SOLTERO "/>
    <d v="1992-12-12T00:00:00"/>
    <s v="ECUATORIANA "/>
    <n v="27"/>
    <s v="ESPECIAL EMERGENTE"/>
    <s v="NUEVO"/>
    <s v="EXTERNO"/>
    <x v="0"/>
    <s v="NO"/>
    <s v="NO"/>
    <n v="0.55000000000000004"/>
    <n v="0.9"/>
    <n v="0.7"/>
    <n v="1"/>
    <n v="0.81500000000000006"/>
    <s v="ACEPTO PROPUESTA"/>
    <s v="QUITO"/>
    <x v="4"/>
    <d v="2020-09-14T00:00:00"/>
    <s v="$406"/>
    <s v="$250"/>
    <x v="1"/>
  </r>
  <r>
    <n v="1750583294"/>
    <s v="VILLAMAR BUSTAMANTE "/>
    <s v="HUGO ANDRES "/>
    <s v="andresbustamante96@outlook.com"/>
    <s v="0995368441"/>
    <s v="LA SANTIAGO Y AMANCAY TERCERA TRANSVERSAL "/>
    <s v="QUITO"/>
    <s v="PICHINCHA"/>
    <s v="SOLTERO "/>
    <d v="1993-05-08T00:00:00"/>
    <s v="ECUATORIANA "/>
    <n v="26"/>
    <s v="ESPECIAL EMERGENTE"/>
    <s v="TRASPASO"/>
    <s v="RECREO"/>
    <x v="0"/>
    <s v="NO"/>
    <m/>
    <n v="0.65"/>
    <n v="0.85"/>
    <n v="1"/>
    <n v="0.7"/>
    <n v="0.80999999999999994"/>
    <s v="ACEPTO PROPUESTA"/>
    <s v="QUITO"/>
    <x v="2"/>
    <d v="2020-09-23T00:00:00"/>
    <s v="$406"/>
    <s v="$250"/>
    <x v="1"/>
  </r>
  <r>
    <n v="1207220961"/>
    <s v="AVILES VILLAVICENCIO "/>
    <s v="AMPARO ISOLANDA "/>
    <s v="amparoaviles112@gmail.com"/>
    <m/>
    <m/>
    <m/>
    <m/>
    <m/>
    <m/>
    <m/>
    <n v="29"/>
    <m/>
    <s v="TRASPASO"/>
    <s v="RECREO"/>
    <x v="0"/>
    <s v="NO"/>
    <m/>
    <n v="0.52"/>
    <n v="0.9"/>
    <n v="0.7"/>
    <n v="1"/>
    <n v="0.80900000000000005"/>
    <s v="NO ACEPTO PROPUESTA"/>
    <m/>
    <x v="3"/>
    <m/>
    <m/>
    <m/>
    <x v="2"/>
  </r>
  <r>
    <n v="1725584021"/>
    <s v="CADENA ALVAREZ "/>
    <s v="CARLOS DAMIAN "/>
    <s v="darmian949@gmail.com"/>
    <s v="0983888889"/>
    <s v="AV GENERAL RUMIÑAHUI Y AUT SIMON BOLIVAR "/>
    <s v="QUITO"/>
    <s v="PICHINCHA"/>
    <s v="SOLTERO "/>
    <d v="1993-06-20T00:00:00"/>
    <s v="ECUATORIANA "/>
    <n v="27"/>
    <s v="ESPECIAL EMERGENTE"/>
    <s v="NUEVO"/>
    <s v="QUICENTRO SUR"/>
    <x v="0"/>
    <s v="NO"/>
    <m/>
    <n v="0.63"/>
    <n v="0.85"/>
    <n v="0.7"/>
    <n v="1"/>
    <n v="0.80599999999999994"/>
    <s v="ACEPTO PROPUESTA"/>
    <s v="QUITO"/>
    <x v="4"/>
    <d v="2020-09-14T00:00:00"/>
    <s v="$406"/>
    <s v="$250"/>
    <x v="1"/>
  </r>
  <r>
    <n v="1718656919"/>
    <s v="CISNEROS VASQUEZ"/>
    <s v="PABLO ESTEBAN"/>
    <s v="paesciva@outlook.com"/>
    <s v="0993413039"/>
    <s v="CONJUNTO DIGGAGIO CASA N 11 CUMBAYA "/>
    <s v="QUITO"/>
    <s v="PICHINCHA"/>
    <s v="SOLTERO "/>
    <d v="1996-06-13T00:00:00"/>
    <s v="ECUATORIANA "/>
    <n v="24"/>
    <s v="ESPECIAL EMERGENTE"/>
    <s v="NUEVO"/>
    <s v="EXTERNO"/>
    <x v="0"/>
    <s v="NO"/>
    <s v="NO"/>
    <n v="0.57999999999999996"/>
    <n v="0.95"/>
    <n v="0.7"/>
    <n v="0.7"/>
    <n v="0.80099999999999993"/>
    <s v="ACEPTO PROPUESTA"/>
    <s v="QUITO"/>
    <x v="4"/>
    <d v="2020-09-14T00:00:00"/>
    <s v="$406"/>
    <s v="$250"/>
    <x v="1"/>
  </r>
  <r>
    <n v="104729298"/>
    <s v="CALLE CHACA "/>
    <s v="JORGE VINICIO "/>
    <s v="dannis21@hotmail.com"/>
    <s v="0998146464"/>
    <s v="MARISCAL LAMAR 7 -56 Y LUIS CORDERO"/>
    <s v="CUENCA"/>
    <s v="AZUAY"/>
    <s v="CASADO"/>
    <d v="1983-04-12T00:00:00"/>
    <s v="ECUATORIANA"/>
    <n v="37"/>
    <s v="ESPECIAL EMERGENTE"/>
    <s v="TRASPASO"/>
    <s v="CUENCA"/>
    <x v="0"/>
    <s v="NO"/>
    <s v="NO"/>
    <n v="0.59"/>
    <n v="0.85"/>
    <n v="0.7"/>
    <n v="1"/>
    <n v="0.79799999999999993"/>
    <s v="ACEPTO PROPUESTA"/>
    <s v="CUENCA"/>
    <x v="0"/>
    <d v="2020-09-14T00:00:00"/>
    <s v="$406"/>
    <s v="$250"/>
    <x v="0"/>
  </r>
  <r>
    <n v="704068915"/>
    <s v="ESTRELLA AMAYA"/>
    <s v="KERLY CAROLINA"/>
    <s v="kerlycaro@hotmail.com"/>
    <s v="0994021236"/>
    <s v="AV. LOJA ENTRE PRIMERO DE MAYO Y CIEZA DE LEON"/>
    <s v="CUENCA"/>
    <s v="AZUAY"/>
    <s v="DIVORCIADA"/>
    <d v="1985-07-20T00:00:00"/>
    <s v="ECUATORIANA"/>
    <n v="34"/>
    <s v="ESPECIAL EMERGENTE"/>
    <s v="NUEVO"/>
    <s v="CUENCA"/>
    <x v="0"/>
    <s v="NO"/>
    <s v="NO"/>
    <n v="0.71"/>
    <n v="0.8"/>
    <n v="1"/>
    <n v="0.7"/>
    <n v="0.79700000000000004"/>
    <s v="ACEPTO PROPUESTA"/>
    <s v="CUENCA"/>
    <x v="0"/>
    <d v="2020-09-01T00:00:00"/>
    <s v="$406"/>
    <s v="$250"/>
    <x v="0"/>
  </r>
  <r>
    <s v="1750042226"/>
    <s v="HERRERA CABRERA"/>
    <s v="DIEGO SANTIAGO"/>
    <s v="herreras_cbi@hotmail.com"/>
    <m/>
    <m/>
    <m/>
    <m/>
    <m/>
    <m/>
    <m/>
    <n v="26"/>
    <m/>
    <s v="NUEVO"/>
    <s v="EXTERNO"/>
    <x v="0"/>
    <s v="NO"/>
    <s v="NO"/>
    <n v="0.64"/>
    <n v="0.95"/>
    <n v="0.7"/>
    <n v="0.7"/>
    <n v="0.81299999999999994"/>
    <s v="NO ACEPTO PROPUESTA"/>
    <m/>
    <x v="3"/>
    <m/>
    <m/>
    <m/>
    <x v="2"/>
  </r>
  <r>
    <n v="1757825219"/>
    <s v="FARIAS APOLINAR"/>
    <s v="CARLA ESTIVALIZ"/>
    <s v="_x0009_carlafarias.ea@hotmail.com"/>
    <s v="0988333891"/>
    <s v="JHON FKENEDY Y LEONARO DAVINCY "/>
    <s v="QUITO"/>
    <s v="PICHINCHA"/>
    <s v="CASADA"/>
    <d v="1990-08-04T00:00:00"/>
    <s v="VENEZOLANA "/>
    <n v="30"/>
    <s v="ESPECIAL EMERGENTE"/>
    <s v="NUEVO"/>
    <s v="QUICENTRO SUR"/>
    <x v="0"/>
    <s v="NO"/>
    <m/>
    <n v="0.75"/>
    <n v="0.9"/>
    <n v="0.7"/>
    <n v="0.7"/>
    <n v="0.81"/>
    <s v="ACEPTO PROPUESTA"/>
    <s v="QUITO"/>
    <x v="4"/>
    <d v="2020-09-14T00:00:00"/>
    <s v="$406"/>
    <s v="$250"/>
    <x v="1"/>
  </r>
  <r>
    <n v="1104480049"/>
    <s v="MAITA SARANGO"/>
    <s v="TANIA YAMILETH"/>
    <s v="yamiledth24@gmail.com"/>
    <s v="0999866779"/>
    <s v="VIA SININCAY CRUCE DEL CARMEN MIRAFLORES"/>
    <s v="CUENCA"/>
    <s v="AZUAY"/>
    <s v="UNION DE HECHO"/>
    <d v="1991-04-24T00:00:00"/>
    <s v="ECUATORIANO"/>
    <n v="29"/>
    <s v="ESPECIAL EMERGENTE"/>
    <s v="NUEVO"/>
    <s v="CUENCA"/>
    <x v="0"/>
    <s v="NO"/>
    <s v="NO"/>
    <n v="0.64"/>
    <n v="0.8"/>
    <n v="1"/>
    <n v="0.7"/>
    <n v="0.78300000000000003"/>
    <s v="ACEPTO PROPUESTA"/>
    <s v="CUENCA"/>
    <x v="0"/>
    <d v="2020-09-01T00:00:00"/>
    <s v="$406"/>
    <s v="$250"/>
    <x v="0"/>
  </r>
  <r>
    <n v="1721402475"/>
    <s v="CORRAL AVALOS"/>
    <s v="ANDRE FRANCISCO"/>
    <s v="andrecorralavalos@gmail.com"/>
    <s v="0998333561"/>
    <s v="JUAN PROCEL OE6-536 Y REVENTADOR EL CONDADO "/>
    <s v="QUITO"/>
    <s v="PICHINCHA"/>
    <s v="SOLTERA "/>
    <d v="1992-09-26T00:00:00"/>
    <s v="ECUATORIANA "/>
    <n v="27"/>
    <s v="ESPECIAL EMERGENTE"/>
    <s v="NUEVO"/>
    <s v="EXTERNO"/>
    <x v="0"/>
    <s v="NO"/>
    <s v="NO"/>
    <n v="0.56999999999999995"/>
    <n v="0.85"/>
    <n v="1"/>
    <n v="0.7"/>
    <n v="0.79399999999999993"/>
    <s v="ACEPTO PROPUESTA"/>
    <s v="QUITO"/>
    <x v="4"/>
    <d v="2020-09-14T00:00:00"/>
    <s v="$406"/>
    <s v="$250"/>
    <x v="1"/>
  </r>
  <r>
    <n v="1759037466"/>
    <s v="SUAREZ GONZALEZ"/>
    <s v="HECTOR ENRIQUE "/>
    <s v="enriquejjpa@gmail.com"/>
    <m/>
    <m/>
    <m/>
    <m/>
    <m/>
    <m/>
    <m/>
    <n v="31"/>
    <m/>
    <s v="TRASPASO"/>
    <s v="RECREO"/>
    <x v="0"/>
    <s v="NO"/>
    <s v="NO"/>
    <n v="0.59"/>
    <n v="0.7"/>
    <n v="1"/>
    <n v="1"/>
    <n v="0.76800000000000002"/>
    <s v="NO APTO"/>
    <m/>
    <x v="3"/>
    <m/>
    <m/>
    <m/>
    <x v="2"/>
  </r>
  <r>
    <n v="1723916753"/>
    <s v="GUERRERO VELEZ "/>
    <s v="FANNY JOHANNA "/>
    <s v="johannafgv@gmail.com"/>
    <s v="0983898415"/>
    <s v="ALONSO DE LA FUENTE OE2-24 Y EMILIO MULLENDORS "/>
    <s v="QUITO"/>
    <s v="PICHINCHA"/>
    <s v="SOLTERA "/>
    <d v="1989-06-27T00:00:00"/>
    <s v="ECUATORIANA "/>
    <n v="31"/>
    <s v="ESPECIAL EMERGENTE"/>
    <s v="NUEVO"/>
    <s v="QUICENTRO SUR"/>
    <x v="0"/>
    <s v="NO"/>
    <m/>
    <n v="0.69"/>
    <n v="0.85"/>
    <n v="0.7"/>
    <n v="1"/>
    <n v="0.81799999999999995"/>
    <s v="ACEPTO PROPUESTA"/>
    <s v="QUITO"/>
    <x v="4"/>
    <d v="2020-09-14T00:00:00"/>
    <s v="$406"/>
    <s v="$250"/>
    <x v="1"/>
  </r>
  <r>
    <s v="0151812898"/>
    <s v="GIL SALAS"/>
    <s v="ABISAI AMANDA"/>
    <s v="abbi.gil@gmail.com"/>
    <m/>
    <m/>
    <m/>
    <m/>
    <m/>
    <m/>
    <m/>
    <n v="29"/>
    <m/>
    <s v="NUEVO"/>
    <s v="CUENCA"/>
    <x v="0"/>
    <s v="NO"/>
    <s v="NO"/>
    <n v="0.55000000000000004"/>
    <n v="0.8"/>
    <n v="0.7"/>
    <n v="0.7"/>
    <n v="0.72"/>
    <s v="BACKUP"/>
    <m/>
    <x v="3"/>
    <m/>
    <m/>
    <m/>
    <x v="2"/>
  </r>
  <r>
    <n v="1721832358"/>
    <s v="ONTANEDA VERDEZOTO"/>
    <s v="LUIS DAVID"/>
    <s v="dadmat_pro@hotmail.com"/>
    <m/>
    <m/>
    <m/>
    <m/>
    <m/>
    <m/>
    <m/>
    <n v="32"/>
    <m/>
    <s v="NUEVO"/>
    <s v="EXTERNO"/>
    <x v="0"/>
    <s v="NO"/>
    <s v="NO"/>
    <n v="0.66"/>
    <n v="0.75"/>
    <n v="0.7"/>
    <n v="0.7"/>
    <n v="0.71699999999999997"/>
    <s v="BACKUP"/>
    <m/>
    <x v="3"/>
    <m/>
    <m/>
    <m/>
    <x v="2"/>
  </r>
  <r>
    <n v="1723254866"/>
    <s v="MANTILLA ORDEÑANA"/>
    <s v="CRISTIAN DAVID"/>
    <s v="davidmantilla_o@hotmail.com"/>
    <m/>
    <m/>
    <m/>
    <m/>
    <m/>
    <m/>
    <m/>
    <n v="19"/>
    <m/>
    <s v="NUEVO"/>
    <s v="EXTERNO"/>
    <x v="0"/>
    <s v="NO"/>
    <m/>
    <n v="0.69"/>
    <n v="0.7"/>
    <n v="0.7"/>
    <n v="0.7"/>
    <n v="0.69799999999999995"/>
    <s v="NO APTO"/>
    <m/>
    <x v="3"/>
    <m/>
    <m/>
    <m/>
    <x v="2"/>
  </r>
  <r>
    <n v="1716495930"/>
    <s v="LOPEZ LOPEZ"/>
    <s v="CARLOS GONZALO"/>
    <s v="carlosll5@hotmail.com"/>
    <m/>
    <m/>
    <m/>
    <m/>
    <m/>
    <m/>
    <m/>
    <n v="25"/>
    <m/>
    <s v="NUEVO"/>
    <s v="EXTERNO"/>
    <x v="0"/>
    <s v="NO"/>
    <m/>
    <n v="0.61"/>
    <n v="0.6"/>
    <n v="1"/>
    <n v="0.7"/>
    <n v="0.67699999999999994"/>
    <s v="NO APTO"/>
    <m/>
    <x v="3"/>
    <m/>
    <m/>
    <m/>
    <x v="2"/>
  </r>
  <r>
    <n v="704785625"/>
    <s v="LUNA LUNA"/>
    <s v="MERCY DANIELA"/>
    <s v="mercitalunita@hotmail.it"/>
    <s v="0987339834"/>
    <s v="CAMAL METROPOLITANO Y LA ECUATORIANA "/>
    <s v="QUITO"/>
    <s v="PICHINCHA"/>
    <s v="SOLTERA "/>
    <d v="1991-04-23T00:00:00"/>
    <s v="ECUATORIANA "/>
    <n v="29"/>
    <s v="ESPECIAL EMERGENTE"/>
    <s v="TRASPASO"/>
    <s v="CONDADO"/>
    <x v="2"/>
    <s v="NO"/>
    <m/>
    <n v="0.47"/>
    <n v="0.9"/>
    <n v="0.7"/>
    <n v="1"/>
    <n v="0.79900000000000004"/>
    <s v="ACEPTO PROPUESTA"/>
    <s v="QUITO"/>
    <x v="2"/>
    <d v="2020-09-23T00:00:00"/>
    <s v="$600"/>
    <s v="$0"/>
    <x v="1"/>
  </r>
  <r>
    <n v="1716903438"/>
    <s v="CELI VELEZ"/>
    <s v="JONATHAN MAURICIO"/>
    <s v="jonasjc82@gmail.com"/>
    <s v="0991397784"/>
    <s v="GENERAL DUMA  E15-363 Y DE LAS MALVAS EDF. NUEVO MILENIO DPTO 3B"/>
    <s v="QUITO"/>
    <s v="PICHINCHA"/>
    <s v="CASADO"/>
    <n v="30232"/>
    <s v="ECUATORIANA"/>
    <n v="37"/>
    <s v="ESPECIAL EMERGENTE"/>
    <s v="NUEVO"/>
    <s v="EXTERNO"/>
    <x v="3"/>
    <s v="NO"/>
    <m/>
    <n v="0.42"/>
    <n v="0.85"/>
    <n v="1"/>
    <n v="1"/>
    <n v="0.80900000000000005"/>
    <s v="ACEPTO PROPUESTA"/>
    <s v="QUITO"/>
    <x v="1"/>
    <d v="2020-09-01T00:00:00"/>
    <s v="$818"/>
    <s v="$806"/>
    <x v="1"/>
  </r>
  <r>
    <n v="1724762859"/>
    <s v="ROBALINO LAVAYEN"/>
    <s v="BENJAMIN JAIME "/>
    <s v="robalin92411@gmail.com"/>
    <s v="09984150630"/>
    <s v="ALFONSO LAMIÑA Y 24 DE MAYO"/>
    <s v="QUITO"/>
    <s v="PICHINCHA"/>
    <s v="SOLTERO"/>
    <d v="1992-11-24T00:00:00"/>
    <s v="ECUATORIANA"/>
    <n v="27"/>
    <s v="ESPECIAL EMERGENTE"/>
    <s v="TRASPASO"/>
    <s v="QUICENTRO SUR"/>
    <x v="1"/>
    <s v="NO"/>
    <m/>
    <n v="0.89"/>
    <n v="0.8"/>
    <n v="1"/>
    <n v="1"/>
    <n v="0.87800000000000011"/>
    <s v="ACEPTO PROPUESTA"/>
    <s v="QUITO"/>
    <x v="1"/>
    <d v="2020-09-09T00:00:00"/>
    <s v="$634"/>
    <s v="$625"/>
    <x v="1"/>
  </r>
  <r>
    <n v="104134069"/>
    <s v="HOYOS MARURY"/>
    <s v="LOURDES ELIZABETH "/>
    <s v="ely-h@hotmail.com"/>
    <s v="0987224764"/>
    <s v="EL BOSQUE DE MONAY "/>
    <s v="CUENCA"/>
    <s v="AZUAY"/>
    <s v="CASADO"/>
    <d v="1979-07-22T00:00:00"/>
    <s v="ECUATORIANA"/>
    <n v="41"/>
    <s v="ESPECIAL EMERGENTE"/>
    <s v="TRASPASO"/>
    <s v="CONDADO"/>
    <x v="3"/>
    <s v="NO"/>
    <m/>
    <n v="0.41"/>
    <n v="0.85"/>
    <n v="1"/>
    <n v="1"/>
    <n v="0.80700000000000005"/>
    <s v="ACEPTO PROPUESTA"/>
    <s v="CUENCA"/>
    <x v="0"/>
    <d v="2020-09-14T00:00:00"/>
    <s v="$818"/>
    <s v="$806"/>
    <x v="0"/>
  </r>
  <r>
    <n v="1758991069"/>
    <s v="LOPEZ DIAZ"/>
    <s v="ANGEL ENRIQUE "/>
    <s v="_x0009_angelolestrange@gmail.com"/>
    <s v="0962794423"/>
    <s v="AV DE LOS GRANADOS Y DE LOS COLIMES CONJUNTO MADRIGAL"/>
    <s v="QUITO"/>
    <s v="PICHINCHA"/>
    <s v="SOLTERO"/>
    <d v="1989-07-01T00:00:00"/>
    <s v="VENEZOLANA"/>
    <n v="31"/>
    <s v="ESPECIAL EMERGENTE"/>
    <s v="TRASPASO"/>
    <m/>
    <x v="3"/>
    <s v="NO"/>
    <m/>
    <n v="0.45"/>
    <n v="0.85"/>
    <n v="1"/>
    <n v="1"/>
    <n v="0.81500000000000006"/>
    <s v="ACEPTO PROPUESTA"/>
    <s v="QUITO"/>
    <x v="5"/>
    <d v="2020-09-14T00:00:00"/>
    <s v="$818"/>
    <s v="$806"/>
    <x v="1"/>
  </r>
  <r>
    <n v="1713109385"/>
    <s v="MENA COBA"/>
    <s v=" MARIA SOLEDAD"/>
    <s v="solmena1@outlook.es"/>
    <s v="0987511757"/>
    <s v="MIRAFLORES ALTO RITHER 87 Y BOLIVIA"/>
    <s v="QUITO"/>
    <s v="PICHINCHA"/>
    <s v="DIVORCIADO"/>
    <n v="44041"/>
    <s v="ECUATORIANA"/>
    <d v="1900-02-09T00:00:00"/>
    <s v="ESPECIAL EMERGENTE"/>
    <s v="NUEVO"/>
    <m/>
    <x v="1"/>
    <s v="NO"/>
    <m/>
    <n v="0.62"/>
    <n v="0.8"/>
    <n v="1"/>
    <n v="1"/>
    <n v="0.82400000000000007"/>
    <s v="ACEPTO PROPUESTA"/>
    <s v="QUITO"/>
    <x v="2"/>
    <d v="2020-09-14T00:00:00"/>
    <s v="$634"/>
    <s v="$625"/>
    <x v="1"/>
  </r>
  <r>
    <n v="1759625062"/>
    <s v="BLANCA BASTIDAS"/>
    <s v=" MERYN RAQUELY "/>
    <s v="merynblanca@gmail.com"/>
    <s v="0998118968"/>
    <s v="AV MARISCAL SUCRE CON AV. TENIENTE HUGO ORTIZ"/>
    <s v="QUITO"/>
    <s v="PICHINCHA"/>
    <s v="SOLTERO"/>
    <d v="1989-09-20T00:00:00"/>
    <s v="VENEZOLANA"/>
    <n v="30"/>
    <s v="ESPECIAL EMERGENTE"/>
    <s v="TRASPASO"/>
    <m/>
    <x v="1"/>
    <s v="NO"/>
    <m/>
    <n v="0.53"/>
    <n v="0.9"/>
    <n v="1"/>
    <n v="1"/>
    <n v="0.85600000000000009"/>
    <s v="ACEPTO PROPUESTA"/>
    <s v="QUITO"/>
    <x v="4"/>
    <d v="2020-09-23T00:00:00"/>
    <s v="$634"/>
    <s v="$625"/>
    <x v="1"/>
  </r>
  <r>
    <n v="107143315"/>
    <s v="URGILES NOGUERA"/>
    <s v="STEVEN XAVIER"/>
    <s v="steven4urgiles@gmail.com"/>
    <n v="9980459762"/>
    <s v="CALLE ROMA Y VIENA"/>
    <s v="CUENCA"/>
    <s v="AZUAY"/>
    <s v="SOLTERO"/>
    <d v="1993-05-04T00:00:00"/>
    <s v="ECUATORIANO"/>
    <n v="27"/>
    <s v="ESPECIAL EMERGENTE"/>
    <s v="NUEVO"/>
    <s v="CUENCA"/>
    <x v="0"/>
    <s v="NO"/>
    <m/>
    <n v="0.78"/>
    <n v="0.9"/>
    <n v="0.7"/>
    <n v="0.7"/>
    <n v="0.82"/>
    <s v="ACEPTO PROPUESTA"/>
    <s v="CUENCA"/>
    <x v="0"/>
    <d v="2020-09-04T00:00:00"/>
    <n v="406"/>
    <n v="25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F6" firstHeaderRow="1" firstDataRow="2" firstDataCol="1" rowPageCount="1" colPageCount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5"/>
        <item x="4"/>
        <item x="0"/>
        <item x="1"/>
        <item h="1" x="3"/>
        <item t="default"/>
      </items>
    </pivotField>
    <pivotField showAll="0"/>
    <pivotField showAll="0"/>
    <pivotField showAll="0"/>
    <pivotField axis="axisPage" dataField="1" multipleItemSelectionAllowed="1" showAll="0">
      <items count="4">
        <item x="0"/>
        <item h="1" x="1"/>
        <item h="1" x="2"/>
        <item t="default"/>
      </items>
    </pivotField>
  </pivotFields>
  <rowFields count="1">
    <field x="25"/>
  </rowFields>
  <rowItems count="2"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1">
    <pageField fld="29" hier="-1"/>
  </pageFields>
  <dataFields count="1">
    <dataField name="Cuenta de Contrato Firmado" fld="2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vier.javc@gmail.com" TargetMode="External"/><Relationship Id="rId3" Type="http://schemas.openxmlformats.org/officeDocument/2006/relationships/hyperlink" Target="mailto:kevinpaulcalle@gmail.com" TargetMode="External"/><Relationship Id="rId7" Type="http://schemas.openxmlformats.org/officeDocument/2006/relationships/hyperlink" Target="mailto:gabriela.orbe.calvachi@gmail.com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filetob@gmail.com" TargetMode="External"/><Relationship Id="rId1" Type="http://schemas.openxmlformats.org/officeDocument/2006/relationships/hyperlink" Target="mailto:erika.flores81@outlook.com" TargetMode="External"/><Relationship Id="rId6" Type="http://schemas.openxmlformats.org/officeDocument/2006/relationships/hyperlink" Target="mailto:joscalvacampoverde@gmail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diegomenav@hot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daliosed@gmail.com" TargetMode="External"/><Relationship Id="rId9" Type="http://schemas.openxmlformats.org/officeDocument/2006/relationships/hyperlink" Target="mailto:ivan.espinosads@hotmail.es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aithe.pullas@gmail.com" TargetMode="External"/><Relationship Id="rId21" Type="http://schemas.openxmlformats.org/officeDocument/2006/relationships/hyperlink" Target="mailto:andrecorralavalos@gmail.com" TargetMode="External"/><Relationship Id="rId42" Type="http://schemas.openxmlformats.org/officeDocument/2006/relationships/hyperlink" Target="mailto:yajairaproano@gmail.com" TargetMode="External"/><Relationship Id="rId63" Type="http://schemas.openxmlformats.org/officeDocument/2006/relationships/hyperlink" Target="mailto:dyepezsarbel@gmail.com" TargetMode="External"/><Relationship Id="rId84" Type="http://schemas.openxmlformats.org/officeDocument/2006/relationships/hyperlink" Target="mailto:emiliano.vonmuhlinen@gmail.com" TargetMode="External"/><Relationship Id="rId138" Type="http://schemas.openxmlformats.org/officeDocument/2006/relationships/hyperlink" Target="mailto:karla_andrea91@hotmail.com" TargetMode="External"/><Relationship Id="rId159" Type="http://schemas.openxmlformats.org/officeDocument/2006/relationships/hyperlink" Target="mailto:andrestanguila@gmail.com" TargetMode="External"/><Relationship Id="rId170" Type="http://schemas.openxmlformats.org/officeDocument/2006/relationships/hyperlink" Target="mailto:santi-murillo@live.com" TargetMode="External"/><Relationship Id="rId107" Type="http://schemas.openxmlformats.org/officeDocument/2006/relationships/hyperlink" Target="mailto:edison8596@hotmail.com" TargetMode="External"/><Relationship Id="rId11" Type="http://schemas.openxmlformats.org/officeDocument/2006/relationships/hyperlink" Target="mailto:jessy_r.m@hotmail.com" TargetMode="External"/><Relationship Id="rId32" Type="http://schemas.openxmlformats.org/officeDocument/2006/relationships/hyperlink" Target="mailto:mercitalunita@hotmail.it" TargetMode="External"/><Relationship Id="rId53" Type="http://schemas.openxmlformats.org/officeDocument/2006/relationships/hyperlink" Target="mailto:evygarden2016@gmail.com" TargetMode="External"/><Relationship Id="rId74" Type="http://schemas.openxmlformats.org/officeDocument/2006/relationships/hyperlink" Target="mailto:carito220813@gmail.com" TargetMode="External"/><Relationship Id="rId128" Type="http://schemas.openxmlformats.org/officeDocument/2006/relationships/hyperlink" Target="mailto:dannysr1996@gmail.com" TargetMode="External"/><Relationship Id="rId149" Type="http://schemas.openxmlformats.org/officeDocument/2006/relationships/hyperlink" Target="mailto:sarmientos16@hotmail.com" TargetMode="External"/><Relationship Id="rId5" Type="http://schemas.openxmlformats.org/officeDocument/2006/relationships/hyperlink" Target="mailto:andresbustamante96@outlook.com" TargetMode="External"/><Relationship Id="rId95" Type="http://schemas.openxmlformats.org/officeDocument/2006/relationships/hyperlink" Target="mailto:zaermc@hotmail.com" TargetMode="External"/><Relationship Id="rId160" Type="http://schemas.openxmlformats.org/officeDocument/2006/relationships/hyperlink" Target="mailto:cuca1226@gmail.com" TargetMode="External"/><Relationship Id="rId22" Type="http://schemas.openxmlformats.org/officeDocument/2006/relationships/hyperlink" Target="mailto:danny0878velasco@gmail.com" TargetMode="External"/><Relationship Id="rId43" Type="http://schemas.openxmlformats.org/officeDocument/2006/relationships/hyperlink" Target="mailto:criszarate.93@outlook.com" TargetMode="External"/><Relationship Id="rId64" Type="http://schemas.openxmlformats.org/officeDocument/2006/relationships/hyperlink" Target="mailto:alejox_16@hotmail.com" TargetMode="External"/><Relationship Id="rId118" Type="http://schemas.openxmlformats.org/officeDocument/2006/relationships/hyperlink" Target="mailto:andreitatene80@gmail.com" TargetMode="External"/><Relationship Id="rId139" Type="http://schemas.openxmlformats.org/officeDocument/2006/relationships/hyperlink" Target="mailto:andyborja@gmail.com" TargetMode="External"/><Relationship Id="rId85" Type="http://schemas.openxmlformats.org/officeDocument/2006/relationships/hyperlink" Target="mailto:alissongaleas@gmail.com" TargetMode="External"/><Relationship Id="rId150" Type="http://schemas.openxmlformats.org/officeDocument/2006/relationships/hyperlink" Target="mailto:gabrielortega440@gmail.com" TargetMode="External"/><Relationship Id="rId171" Type="http://schemas.openxmlformats.org/officeDocument/2006/relationships/hyperlink" Target="mailto:berenice.yendis@gmail.com" TargetMode="External"/><Relationship Id="rId12" Type="http://schemas.openxmlformats.org/officeDocument/2006/relationships/hyperlink" Target="mailto:familiabrazonrojas@gmail.com" TargetMode="External"/><Relationship Id="rId33" Type="http://schemas.openxmlformats.org/officeDocument/2006/relationships/hyperlink" Target="mailto:jonasjc82@gmail.com" TargetMode="External"/><Relationship Id="rId108" Type="http://schemas.openxmlformats.org/officeDocument/2006/relationships/hyperlink" Target="mailto:yara_8709@hotmail.com" TargetMode="External"/><Relationship Id="rId129" Type="http://schemas.openxmlformats.org/officeDocument/2006/relationships/hyperlink" Target="mailto:maga_gabby@hotmail.com" TargetMode="External"/><Relationship Id="rId54" Type="http://schemas.openxmlformats.org/officeDocument/2006/relationships/hyperlink" Target="mailto:katherinezambrano24@gmail.com" TargetMode="External"/><Relationship Id="rId75" Type="http://schemas.openxmlformats.org/officeDocument/2006/relationships/hyperlink" Target="mailto:criszarate.93@outlook.com" TargetMode="External"/><Relationship Id="rId96" Type="http://schemas.openxmlformats.org/officeDocument/2006/relationships/hyperlink" Target="mailto:karenjimenezta98@gmail.com" TargetMode="External"/><Relationship Id="rId140" Type="http://schemas.openxmlformats.org/officeDocument/2006/relationships/hyperlink" Target="mailto:gabyliiz@outlook.com" TargetMode="External"/><Relationship Id="rId161" Type="http://schemas.openxmlformats.org/officeDocument/2006/relationships/hyperlink" Target="mailto:carolinaguaigua2011@gmail.com" TargetMode="External"/><Relationship Id="rId6" Type="http://schemas.openxmlformats.org/officeDocument/2006/relationships/hyperlink" Target="mailto:xe.la15@hotmail.com" TargetMode="External"/><Relationship Id="rId23" Type="http://schemas.openxmlformats.org/officeDocument/2006/relationships/hyperlink" Target="mailto:jasantos12@hotmail.com" TargetMode="External"/><Relationship Id="rId28" Type="http://schemas.openxmlformats.org/officeDocument/2006/relationships/hyperlink" Target="mailto:kerlycaro@hotmail.com" TargetMode="External"/><Relationship Id="rId49" Type="http://schemas.openxmlformats.org/officeDocument/2006/relationships/hyperlink" Target="mailto:anitalorena190223@gmail.com" TargetMode="External"/><Relationship Id="rId114" Type="http://schemas.openxmlformats.org/officeDocument/2006/relationships/hyperlink" Target="mailto:andy.sol.2@hotmail.com" TargetMode="External"/><Relationship Id="rId119" Type="http://schemas.openxmlformats.org/officeDocument/2006/relationships/hyperlink" Target="mailto:alex_27gutierrez@hotmail.com" TargetMode="External"/><Relationship Id="rId44" Type="http://schemas.openxmlformats.org/officeDocument/2006/relationships/hyperlink" Target="mailto:angieskobar@hotmail.com" TargetMode="External"/><Relationship Id="rId60" Type="http://schemas.openxmlformats.org/officeDocument/2006/relationships/hyperlink" Target="mailto:juanizquierdo11990@gmail.com" TargetMode="External"/><Relationship Id="rId65" Type="http://schemas.openxmlformats.org/officeDocument/2006/relationships/hyperlink" Target="mailto:angelm.96.rea@hotmail.com" TargetMode="External"/><Relationship Id="rId81" Type="http://schemas.openxmlformats.org/officeDocument/2006/relationships/hyperlink" Target="mailto:giova_santi1992@hotmail.com" TargetMode="External"/><Relationship Id="rId86" Type="http://schemas.openxmlformats.org/officeDocument/2006/relationships/hyperlink" Target="mailto:laucx3906@gmail.com" TargetMode="External"/><Relationship Id="rId130" Type="http://schemas.openxmlformats.org/officeDocument/2006/relationships/hyperlink" Target="mailto:ortiz.michaelandres@gmail.com" TargetMode="External"/><Relationship Id="rId135" Type="http://schemas.openxmlformats.org/officeDocument/2006/relationships/hyperlink" Target="mailto:dianawcarolinaw@gmail.com" TargetMode="External"/><Relationship Id="rId151" Type="http://schemas.openxmlformats.org/officeDocument/2006/relationships/hyperlink" Target="mailto:joansebaz@gmail.com" TargetMode="External"/><Relationship Id="rId156" Type="http://schemas.openxmlformats.org/officeDocument/2006/relationships/hyperlink" Target="mailto:aralove_08@hotmail.com" TargetMode="External"/><Relationship Id="rId177" Type="http://schemas.openxmlformats.org/officeDocument/2006/relationships/hyperlink" Target="mailto:bryanemilio1@gmail.Com" TargetMode="External"/><Relationship Id="rId172" Type="http://schemas.openxmlformats.org/officeDocument/2006/relationships/hyperlink" Target="mailto:andresgranda@hotmail.es" TargetMode="External"/><Relationship Id="rId13" Type="http://schemas.openxmlformats.org/officeDocument/2006/relationships/hyperlink" Target="mailto:boris.luzardo.centeno@gmail.com" TargetMode="External"/><Relationship Id="rId18" Type="http://schemas.openxmlformats.org/officeDocument/2006/relationships/hyperlink" Target="mailto:jennyco463@gmail.com" TargetMode="External"/><Relationship Id="rId39" Type="http://schemas.openxmlformats.org/officeDocument/2006/relationships/hyperlink" Target="mailto:willianloaiza_30@hotmail.com" TargetMode="External"/><Relationship Id="rId109" Type="http://schemas.openxmlformats.org/officeDocument/2006/relationships/hyperlink" Target="mailto:joelsanchezluis@gmail.com" TargetMode="External"/><Relationship Id="rId34" Type="http://schemas.openxmlformats.org/officeDocument/2006/relationships/hyperlink" Target="mailto:robalin92411@gmail.com" TargetMode="External"/><Relationship Id="rId50" Type="http://schemas.openxmlformats.org/officeDocument/2006/relationships/hyperlink" Target="mailto:shermosa1995@gmail.com" TargetMode="External"/><Relationship Id="rId55" Type="http://schemas.openxmlformats.org/officeDocument/2006/relationships/hyperlink" Target="mailto:diego.bermeo88@gmail.com" TargetMode="External"/><Relationship Id="rId76" Type="http://schemas.openxmlformats.org/officeDocument/2006/relationships/hyperlink" Target="mailto:mariagloriapasq@yahoo.es" TargetMode="External"/><Relationship Id="rId97" Type="http://schemas.openxmlformats.org/officeDocument/2006/relationships/hyperlink" Target="mailto:josbelpizram@gmail.com" TargetMode="External"/><Relationship Id="rId104" Type="http://schemas.openxmlformats.org/officeDocument/2006/relationships/hyperlink" Target="mailto:dayselisseth@hotmail.com" TargetMode="External"/><Relationship Id="rId120" Type="http://schemas.openxmlformats.org/officeDocument/2006/relationships/hyperlink" Target="mailto:karyalmeida@live.com" TargetMode="External"/><Relationship Id="rId125" Type="http://schemas.openxmlformats.org/officeDocument/2006/relationships/hyperlink" Target="mailto:am2785669@gmail.com" TargetMode="External"/><Relationship Id="rId141" Type="http://schemas.openxmlformats.org/officeDocument/2006/relationships/hyperlink" Target="mailto:pullasjair@gmail.com" TargetMode="External"/><Relationship Id="rId146" Type="http://schemas.openxmlformats.org/officeDocument/2006/relationships/hyperlink" Target="mailto:jaic_5155@hotmail.com" TargetMode="External"/><Relationship Id="rId167" Type="http://schemas.openxmlformats.org/officeDocument/2006/relationships/hyperlink" Target="mailto:vinuezaangy85@gmail.com" TargetMode="External"/><Relationship Id="rId7" Type="http://schemas.openxmlformats.org/officeDocument/2006/relationships/hyperlink" Target="mailto:eloisam3004@hotmail.com" TargetMode="External"/><Relationship Id="rId71" Type="http://schemas.openxmlformats.org/officeDocument/2006/relationships/hyperlink" Target="mailto:lorena.vera8@hotmail.com" TargetMode="External"/><Relationship Id="rId92" Type="http://schemas.openxmlformats.org/officeDocument/2006/relationships/hyperlink" Target="mailto:andrea546852@gmail.com" TargetMode="External"/><Relationship Id="rId162" Type="http://schemas.openxmlformats.org/officeDocument/2006/relationships/hyperlink" Target="mailto:coritomio@hotmail.com" TargetMode="External"/><Relationship Id="rId2" Type="http://schemas.openxmlformats.org/officeDocument/2006/relationships/hyperlink" Target="mailto:yran.vivas5@gmail.com" TargetMode="External"/><Relationship Id="rId29" Type="http://schemas.openxmlformats.org/officeDocument/2006/relationships/hyperlink" Target="mailto:edug2012@hotmail.com" TargetMode="External"/><Relationship Id="rId24" Type="http://schemas.openxmlformats.org/officeDocument/2006/relationships/hyperlink" Target="mailto:kevin-awc@hotmail.com" TargetMode="External"/><Relationship Id="rId40" Type="http://schemas.openxmlformats.org/officeDocument/2006/relationships/hyperlink" Target="mailto:dadmat_pro@hotmail.com" TargetMode="External"/><Relationship Id="rId45" Type="http://schemas.openxmlformats.org/officeDocument/2006/relationships/hyperlink" Target="mailto:maridelcarmenfeican627@gmail.com" TargetMode="External"/><Relationship Id="rId66" Type="http://schemas.openxmlformats.org/officeDocument/2006/relationships/hyperlink" Target="mailto:marilynlozada07@live.com" TargetMode="External"/><Relationship Id="rId87" Type="http://schemas.openxmlformats.org/officeDocument/2006/relationships/hyperlink" Target="mailto:federicotengelmann@gmail.com" TargetMode="External"/><Relationship Id="rId110" Type="http://schemas.openxmlformats.org/officeDocument/2006/relationships/hyperlink" Target="mailto:chrisandrade1122@gmail.com" TargetMode="External"/><Relationship Id="rId115" Type="http://schemas.openxmlformats.org/officeDocument/2006/relationships/hyperlink" Target="mailto:yinijhose15@gmail.com" TargetMode="External"/><Relationship Id="rId131" Type="http://schemas.openxmlformats.org/officeDocument/2006/relationships/hyperlink" Target="mailto:dgimenez929@gmail.com" TargetMode="External"/><Relationship Id="rId136" Type="http://schemas.openxmlformats.org/officeDocument/2006/relationships/hyperlink" Target="mailto:tamarapalacios78@gmail,com" TargetMode="External"/><Relationship Id="rId157" Type="http://schemas.openxmlformats.org/officeDocument/2006/relationships/hyperlink" Target="mailto:lozanopaola928@gmail.com" TargetMode="External"/><Relationship Id="rId178" Type="http://schemas.openxmlformats.org/officeDocument/2006/relationships/printerSettings" Target="../printerSettings/printerSettings2.bin"/><Relationship Id="rId61" Type="http://schemas.openxmlformats.org/officeDocument/2006/relationships/hyperlink" Target="mailto:r_galarzapizarro@hotmail.com" TargetMode="External"/><Relationship Id="rId82" Type="http://schemas.openxmlformats.org/officeDocument/2006/relationships/hyperlink" Target="mailto:maercegpp@gmail.com" TargetMode="External"/><Relationship Id="rId152" Type="http://schemas.openxmlformats.org/officeDocument/2006/relationships/hyperlink" Target="mailto:etamara_paulina@outlook.com" TargetMode="External"/><Relationship Id="rId173" Type="http://schemas.openxmlformats.org/officeDocument/2006/relationships/hyperlink" Target="mailto:juank3268@gmail.com" TargetMode="External"/><Relationship Id="rId19" Type="http://schemas.openxmlformats.org/officeDocument/2006/relationships/hyperlink" Target="mailto:maya_ortiz19@hotmail.com" TargetMode="External"/><Relationship Id="rId14" Type="http://schemas.openxmlformats.org/officeDocument/2006/relationships/hyperlink" Target="mailto:hhodilyss@gmail.com" TargetMode="External"/><Relationship Id="rId30" Type="http://schemas.openxmlformats.org/officeDocument/2006/relationships/hyperlink" Target="mailto:yamiledth24@gmail.com" TargetMode="External"/><Relationship Id="rId35" Type="http://schemas.openxmlformats.org/officeDocument/2006/relationships/hyperlink" Target="mailto:ely-h@hotmail.com" TargetMode="External"/><Relationship Id="rId56" Type="http://schemas.openxmlformats.org/officeDocument/2006/relationships/hyperlink" Target="mailto:aylin_pr.93@hotmail.com" TargetMode="External"/><Relationship Id="rId77" Type="http://schemas.openxmlformats.org/officeDocument/2006/relationships/hyperlink" Target="mailto:stefyriluz@hotmail.com" TargetMode="External"/><Relationship Id="rId100" Type="http://schemas.openxmlformats.org/officeDocument/2006/relationships/hyperlink" Target="mailto:robertopacheco.b@hotmail.com" TargetMode="External"/><Relationship Id="rId105" Type="http://schemas.openxmlformats.org/officeDocument/2006/relationships/hyperlink" Target="mailto:leonardoyunga22@gmail.com" TargetMode="External"/><Relationship Id="rId126" Type="http://schemas.openxmlformats.org/officeDocument/2006/relationships/hyperlink" Target="mailto:kristelpesantez@gmail.com" TargetMode="External"/><Relationship Id="rId147" Type="http://schemas.openxmlformats.org/officeDocument/2006/relationships/hyperlink" Target="mailto:stefanorosero@outlook.es" TargetMode="External"/><Relationship Id="rId168" Type="http://schemas.openxmlformats.org/officeDocument/2006/relationships/hyperlink" Target="mailto:ossmym28@gmail.com" TargetMode="External"/><Relationship Id="rId8" Type="http://schemas.openxmlformats.org/officeDocument/2006/relationships/hyperlink" Target="mailto:alexandra1205470881@hotmail.com" TargetMode="External"/><Relationship Id="rId51" Type="http://schemas.openxmlformats.org/officeDocument/2006/relationships/hyperlink" Target="mailto:fannyrivasleon@gmail.com" TargetMode="External"/><Relationship Id="rId72" Type="http://schemas.openxmlformats.org/officeDocument/2006/relationships/hyperlink" Target="mailto:estebanvillacreslara@icloud.com" TargetMode="External"/><Relationship Id="rId93" Type="http://schemas.openxmlformats.org/officeDocument/2006/relationships/hyperlink" Target="mailto:mafer_j.m@hotmail.com" TargetMode="External"/><Relationship Id="rId98" Type="http://schemas.openxmlformats.org/officeDocument/2006/relationships/hyperlink" Target="mailto:babenetqm@hotmail.com" TargetMode="External"/><Relationship Id="rId121" Type="http://schemas.openxmlformats.org/officeDocument/2006/relationships/hyperlink" Target="mailto:edisonchiarana@gmail.com" TargetMode="External"/><Relationship Id="rId142" Type="http://schemas.openxmlformats.org/officeDocument/2006/relationships/hyperlink" Target="mailto:celteim.info@yahoo.com" TargetMode="External"/><Relationship Id="rId163" Type="http://schemas.openxmlformats.org/officeDocument/2006/relationships/hyperlink" Target="mailto:javiviteri1985@hotmail.com" TargetMode="External"/><Relationship Id="rId3" Type="http://schemas.openxmlformats.org/officeDocument/2006/relationships/hyperlink" Target="mailto:candoanabel587@gmail.com" TargetMode="External"/><Relationship Id="rId25" Type="http://schemas.openxmlformats.org/officeDocument/2006/relationships/hyperlink" Target="mailto:sammyjfk4@hotmail.com" TargetMode="External"/><Relationship Id="rId46" Type="http://schemas.openxmlformats.org/officeDocument/2006/relationships/hyperlink" Target="mailto:cfabian_de25@hotmail.com" TargetMode="External"/><Relationship Id="rId67" Type="http://schemas.openxmlformats.org/officeDocument/2006/relationships/hyperlink" Target="mailto:angie_sl@hotmail.es" TargetMode="External"/><Relationship Id="rId116" Type="http://schemas.openxmlformats.org/officeDocument/2006/relationships/hyperlink" Target="mailto:erik.vizcaino1996@gmail.com" TargetMode="External"/><Relationship Id="rId137" Type="http://schemas.openxmlformats.org/officeDocument/2006/relationships/hyperlink" Target="mailto:ale_tef@hotmail.com" TargetMode="External"/><Relationship Id="rId158" Type="http://schemas.openxmlformats.org/officeDocument/2006/relationships/hyperlink" Target="mailto:kathy_romy@hotmail.com" TargetMode="External"/><Relationship Id="rId20" Type="http://schemas.openxmlformats.org/officeDocument/2006/relationships/hyperlink" Target="mailto:paesciva@outlook.com" TargetMode="External"/><Relationship Id="rId41" Type="http://schemas.openxmlformats.org/officeDocument/2006/relationships/hyperlink" Target="mailto:dianacs2232012@gmail.com" TargetMode="External"/><Relationship Id="rId62" Type="http://schemas.openxmlformats.org/officeDocument/2006/relationships/hyperlink" Target="mailto:crash_axel_85@hotmail.com" TargetMode="External"/><Relationship Id="rId83" Type="http://schemas.openxmlformats.org/officeDocument/2006/relationships/hyperlink" Target="mailto:dgpaulipau@hotmail.com" TargetMode="External"/><Relationship Id="rId88" Type="http://schemas.openxmlformats.org/officeDocument/2006/relationships/hyperlink" Target="mailto:lismarcarolsl@gmail.com" TargetMode="External"/><Relationship Id="rId111" Type="http://schemas.openxmlformats.org/officeDocument/2006/relationships/hyperlink" Target="mailto:jorge3690@hotmail.com" TargetMode="External"/><Relationship Id="rId132" Type="http://schemas.openxmlformats.org/officeDocument/2006/relationships/hyperlink" Target="mailto:alejandratamayoc@gmail.com" TargetMode="External"/><Relationship Id="rId153" Type="http://schemas.openxmlformats.org/officeDocument/2006/relationships/hyperlink" Target="mailto:giane_dvillacis_93@outlook.com" TargetMode="External"/><Relationship Id="rId174" Type="http://schemas.openxmlformats.org/officeDocument/2006/relationships/hyperlink" Target="mailto:isaacmate.flo7@gmail.com" TargetMode="External"/><Relationship Id="rId179" Type="http://schemas.openxmlformats.org/officeDocument/2006/relationships/vmlDrawing" Target="../drawings/vmlDrawing2.vml"/><Relationship Id="rId15" Type="http://schemas.openxmlformats.org/officeDocument/2006/relationships/hyperlink" Target="mailto:andreaguerra_1995@hotmail.com" TargetMode="External"/><Relationship Id="rId36" Type="http://schemas.openxmlformats.org/officeDocument/2006/relationships/hyperlink" Target="mailto:solmena1@outlook.es" TargetMode="External"/><Relationship Id="rId57" Type="http://schemas.openxmlformats.org/officeDocument/2006/relationships/hyperlink" Target="mailto:jessika0731@hotmail.com" TargetMode="External"/><Relationship Id="rId106" Type="http://schemas.openxmlformats.org/officeDocument/2006/relationships/hyperlink" Target="mailto:jjmatute07@hotmail.com" TargetMode="External"/><Relationship Id="rId127" Type="http://schemas.openxmlformats.org/officeDocument/2006/relationships/hyperlink" Target="mailto:marthaverito00@hotmail.com" TargetMode="External"/><Relationship Id="rId10" Type="http://schemas.openxmlformats.org/officeDocument/2006/relationships/hyperlink" Target="mailto:dannis21@hotmail.com" TargetMode="External"/><Relationship Id="rId31" Type="http://schemas.openxmlformats.org/officeDocument/2006/relationships/hyperlink" Target="mailto:mary4456@hotmail.es" TargetMode="External"/><Relationship Id="rId52" Type="http://schemas.openxmlformats.org/officeDocument/2006/relationships/hyperlink" Target="mailto:gleamema@gmail.com" TargetMode="External"/><Relationship Id="rId73" Type="http://schemas.openxmlformats.org/officeDocument/2006/relationships/hyperlink" Target="mailto:kathiuska35@gmail.com" TargetMode="External"/><Relationship Id="rId78" Type="http://schemas.openxmlformats.org/officeDocument/2006/relationships/hyperlink" Target="mailto:eloisam3004@hotmail.com" TargetMode="External"/><Relationship Id="rId94" Type="http://schemas.openxmlformats.org/officeDocument/2006/relationships/hyperlink" Target="mailto:pillith_riola17@hotmail.com" TargetMode="External"/><Relationship Id="rId99" Type="http://schemas.openxmlformats.org/officeDocument/2006/relationships/hyperlink" Target="mailto:santiago.patino1993@gmail.com" TargetMode="External"/><Relationship Id="rId101" Type="http://schemas.openxmlformats.org/officeDocument/2006/relationships/hyperlink" Target="mailto:jhosmeryrojaa@gmail.com" TargetMode="External"/><Relationship Id="rId122" Type="http://schemas.openxmlformats.org/officeDocument/2006/relationships/hyperlink" Target="mailto:gabrielamiranda-95@hotmail.com" TargetMode="External"/><Relationship Id="rId143" Type="http://schemas.openxmlformats.org/officeDocument/2006/relationships/hyperlink" Target="mailto:robertohp94@hotmail.com" TargetMode="External"/><Relationship Id="rId148" Type="http://schemas.openxmlformats.org/officeDocument/2006/relationships/hyperlink" Target="mailto:cristhiancapa0@gmail.com" TargetMode="External"/><Relationship Id="rId164" Type="http://schemas.openxmlformats.org/officeDocument/2006/relationships/hyperlink" Target="mailto:eli_faican@hotmail.com" TargetMode="External"/><Relationship Id="rId169" Type="http://schemas.openxmlformats.org/officeDocument/2006/relationships/hyperlink" Target="mailto:normis_ceci21@hotmail.com" TargetMode="External"/><Relationship Id="rId4" Type="http://schemas.openxmlformats.org/officeDocument/2006/relationships/hyperlink" Target="mailto:alexander.fer86@gmail.com" TargetMode="External"/><Relationship Id="rId9" Type="http://schemas.openxmlformats.org/officeDocument/2006/relationships/hyperlink" Target="mailto:anny.estefy@gmail.com" TargetMode="External"/><Relationship Id="rId180" Type="http://schemas.openxmlformats.org/officeDocument/2006/relationships/comments" Target="../comments2.xml"/><Relationship Id="rId26" Type="http://schemas.openxmlformats.org/officeDocument/2006/relationships/hyperlink" Target="mailto:nicolas.vallejo@ucuenca.edu.ec" TargetMode="External"/><Relationship Id="rId47" Type="http://schemas.openxmlformats.org/officeDocument/2006/relationships/hyperlink" Target="mailto:raymalifmf@gmail.com" TargetMode="External"/><Relationship Id="rId68" Type="http://schemas.openxmlformats.org/officeDocument/2006/relationships/hyperlink" Target="mailto:franciscogarciacastillo007@gmail.com" TargetMode="External"/><Relationship Id="rId89" Type="http://schemas.openxmlformats.org/officeDocument/2006/relationships/hyperlink" Target="mailto:jessimadai2012@gmail.com" TargetMode="External"/><Relationship Id="rId112" Type="http://schemas.openxmlformats.org/officeDocument/2006/relationships/hyperlink" Target="mailto:juliansal1998@hotmail.com" TargetMode="External"/><Relationship Id="rId133" Type="http://schemas.openxmlformats.org/officeDocument/2006/relationships/hyperlink" Target="mailto:geovannyjr17@gmail.com" TargetMode="External"/><Relationship Id="rId154" Type="http://schemas.openxmlformats.org/officeDocument/2006/relationships/hyperlink" Target="mailto:kenia_dora_jaramillo22@hotmail.com" TargetMode="External"/><Relationship Id="rId175" Type="http://schemas.openxmlformats.org/officeDocument/2006/relationships/hyperlink" Target="mailto:avidigitalcuenca@gmail.com" TargetMode="External"/><Relationship Id="rId16" Type="http://schemas.openxmlformats.org/officeDocument/2006/relationships/hyperlink" Target="mailto:dannis21@hotmail.com" TargetMode="External"/><Relationship Id="rId37" Type="http://schemas.openxmlformats.org/officeDocument/2006/relationships/hyperlink" Target="mailto:merynblanca@gmail.com" TargetMode="External"/><Relationship Id="rId58" Type="http://schemas.openxmlformats.org/officeDocument/2006/relationships/hyperlink" Target="mailto:kata_261092@outlook.com" TargetMode="External"/><Relationship Id="rId79" Type="http://schemas.openxmlformats.org/officeDocument/2006/relationships/hyperlink" Target="mailto:cris141181@gmail.com" TargetMode="External"/><Relationship Id="rId102" Type="http://schemas.openxmlformats.org/officeDocument/2006/relationships/hyperlink" Target="mailto:katitalis@hotmail.com" TargetMode="External"/><Relationship Id="rId123" Type="http://schemas.openxmlformats.org/officeDocument/2006/relationships/hyperlink" Target="mailto:katham0907@gmail.com" TargetMode="External"/><Relationship Id="rId144" Type="http://schemas.openxmlformats.org/officeDocument/2006/relationships/hyperlink" Target="mailto:jorge_jom@hotmail.com" TargetMode="External"/><Relationship Id="rId90" Type="http://schemas.openxmlformats.org/officeDocument/2006/relationships/hyperlink" Target="mailto:elvis_andrade24@hotmail.com" TargetMode="External"/><Relationship Id="rId165" Type="http://schemas.openxmlformats.org/officeDocument/2006/relationships/hyperlink" Target="mailto:eduva2109.evr@gmail.com" TargetMode="External"/><Relationship Id="rId27" Type="http://schemas.openxmlformats.org/officeDocument/2006/relationships/hyperlink" Target="mailto:josemiguelceli@hotmail.com" TargetMode="External"/><Relationship Id="rId48" Type="http://schemas.openxmlformats.org/officeDocument/2006/relationships/hyperlink" Target="mailto:dianiscpu@hotmail.com" TargetMode="External"/><Relationship Id="rId69" Type="http://schemas.openxmlformats.org/officeDocument/2006/relationships/hyperlink" Target="mailto:isaac.melchiade@hotmail.com" TargetMode="External"/><Relationship Id="rId113" Type="http://schemas.openxmlformats.org/officeDocument/2006/relationships/hyperlink" Target="mailto:jonatha.f.loayza@gmail.com" TargetMode="External"/><Relationship Id="rId134" Type="http://schemas.openxmlformats.org/officeDocument/2006/relationships/hyperlink" Target="mailto:karinapezoreyes@gmail.com" TargetMode="External"/><Relationship Id="rId80" Type="http://schemas.openxmlformats.org/officeDocument/2006/relationships/hyperlink" Target="mailto:willianloaiza_30@hotmail.com" TargetMode="External"/><Relationship Id="rId155" Type="http://schemas.openxmlformats.org/officeDocument/2006/relationships/hyperlink" Target="mailto:joseph92-n_@hotmail.com" TargetMode="External"/><Relationship Id="rId176" Type="http://schemas.openxmlformats.org/officeDocument/2006/relationships/hyperlink" Target="mailto:chavorck72@gmail.com" TargetMode="External"/><Relationship Id="rId17" Type="http://schemas.openxmlformats.org/officeDocument/2006/relationships/hyperlink" Target="mailto:danifiusa18@hotmail.com" TargetMode="External"/><Relationship Id="rId38" Type="http://schemas.openxmlformats.org/officeDocument/2006/relationships/hyperlink" Target="mailto:steven4urgiles@gmail.com" TargetMode="External"/><Relationship Id="rId59" Type="http://schemas.openxmlformats.org/officeDocument/2006/relationships/hyperlink" Target="mailto:giojgiannone@gmail.com" TargetMode="External"/><Relationship Id="rId103" Type="http://schemas.openxmlformats.org/officeDocument/2006/relationships/hyperlink" Target="mailto:cristhiancapa0@gmail.com" TargetMode="External"/><Relationship Id="rId124" Type="http://schemas.openxmlformats.org/officeDocument/2006/relationships/hyperlink" Target="mailto:gonzalezalvarracin@gmail.com" TargetMode="External"/><Relationship Id="rId70" Type="http://schemas.openxmlformats.org/officeDocument/2006/relationships/hyperlink" Target="mailto:jhonnyjvc1202@hotmail.com" TargetMode="External"/><Relationship Id="rId91" Type="http://schemas.openxmlformats.org/officeDocument/2006/relationships/hyperlink" Target="mailto:hugoguachamin@hotmail.com" TargetMode="External"/><Relationship Id="rId145" Type="http://schemas.openxmlformats.org/officeDocument/2006/relationships/hyperlink" Target="mailto:jorge_jom@hotmail.com" TargetMode="External"/><Relationship Id="rId166" Type="http://schemas.openxmlformats.org/officeDocument/2006/relationships/hyperlink" Target="mailto:lucas._311@hotmail.com" TargetMode="External"/><Relationship Id="rId1" Type="http://schemas.openxmlformats.org/officeDocument/2006/relationships/hyperlink" Target="mailto:smcfabi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"/>
  <sheetViews>
    <sheetView topLeftCell="B1" zoomScale="120" zoomScaleNormal="120" workbookViewId="0">
      <pane xSplit="3" ySplit="1" topLeftCell="E2" activePane="bottomRight" state="frozen"/>
      <selection activeCell="B1" sqref="B1"/>
      <selection pane="topRight" activeCell="E1" sqref="E1"/>
      <selection pane="bottomLeft" activeCell="B2" sqref="B2"/>
      <selection pane="bottomRight" activeCell="D18" sqref="D18"/>
    </sheetView>
  </sheetViews>
  <sheetFormatPr baseColWidth="10" defaultColWidth="10.88671875" defaultRowHeight="14.4" x14ac:dyDescent="0.3"/>
  <cols>
    <col min="1" max="1" width="20.109375" customWidth="1"/>
    <col min="2" max="2" width="17.5546875" bestFit="1" customWidth="1"/>
    <col min="3" max="3" width="19.6640625" customWidth="1"/>
    <col min="4" max="4" width="22.109375" customWidth="1"/>
    <col min="5" max="5" width="45.33203125" customWidth="1"/>
    <col min="6" max="6" width="17.33203125" customWidth="1"/>
    <col min="7" max="7" width="29.33203125" customWidth="1"/>
    <col min="8" max="8" width="75.5546875" customWidth="1"/>
    <col min="9" max="13" width="29.33203125" customWidth="1"/>
    <col min="14" max="15" width="10.88671875" customWidth="1"/>
    <col min="16" max="16" width="23.88671875" customWidth="1"/>
  </cols>
  <sheetData>
    <row r="1" spans="1:31" s="2" customFormat="1" ht="12" x14ac:dyDescent="0.25">
      <c r="A1" s="1" t="s">
        <v>1</v>
      </c>
      <c r="B1" s="1" t="s">
        <v>52</v>
      </c>
      <c r="C1" s="1" t="s">
        <v>44</v>
      </c>
      <c r="D1" s="1" t="s">
        <v>32</v>
      </c>
      <c r="E1" s="1" t="s">
        <v>194</v>
      </c>
      <c r="F1" s="1" t="s">
        <v>195</v>
      </c>
      <c r="G1" s="1" t="s">
        <v>196</v>
      </c>
      <c r="H1" s="1" t="s">
        <v>168</v>
      </c>
      <c r="I1" s="1" t="s">
        <v>0</v>
      </c>
      <c r="J1" s="1" t="s">
        <v>171</v>
      </c>
      <c r="K1" s="1" t="s">
        <v>164</v>
      </c>
      <c r="L1" s="1" t="s">
        <v>197</v>
      </c>
      <c r="M1" s="1" t="s">
        <v>166</v>
      </c>
      <c r="N1" s="1" t="s">
        <v>198</v>
      </c>
      <c r="O1" s="1" t="s">
        <v>199</v>
      </c>
      <c r="P1" s="1" t="s">
        <v>312</v>
      </c>
    </row>
    <row r="2" spans="1:31" s="50" customFormat="1" ht="13.5" customHeight="1" x14ac:dyDescent="0.25">
      <c r="A2" s="42">
        <v>1713085593</v>
      </c>
      <c r="B2" s="43" t="s">
        <v>313</v>
      </c>
      <c r="C2" s="44" t="s">
        <v>314</v>
      </c>
      <c r="D2" s="45" t="s">
        <v>115</v>
      </c>
      <c r="E2" s="46" t="s">
        <v>315</v>
      </c>
      <c r="F2" s="44" t="s">
        <v>316</v>
      </c>
      <c r="G2" s="47" t="s">
        <v>317</v>
      </c>
      <c r="H2" s="46" t="s">
        <v>318</v>
      </c>
      <c r="I2" s="46" t="s">
        <v>219</v>
      </c>
      <c r="J2" s="46" t="s">
        <v>220</v>
      </c>
      <c r="K2" s="46" t="s">
        <v>227</v>
      </c>
      <c r="L2" s="48">
        <v>27604</v>
      </c>
      <c r="M2" s="48" t="s">
        <v>224</v>
      </c>
      <c r="N2" s="49"/>
      <c r="O2" s="49"/>
      <c r="P2" s="41">
        <v>44027</v>
      </c>
    </row>
    <row r="3" spans="1:31" s="50" customFormat="1" ht="13.5" customHeight="1" x14ac:dyDescent="0.25">
      <c r="A3" s="42">
        <v>1710213966</v>
      </c>
      <c r="B3" s="43" t="s">
        <v>245</v>
      </c>
      <c r="C3" s="44" t="s">
        <v>200</v>
      </c>
      <c r="D3" s="45" t="s">
        <v>115</v>
      </c>
      <c r="E3" s="46" t="s">
        <v>304</v>
      </c>
      <c r="F3" s="44" t="s">
        <v>201</v>
      </c>
      <c r="G3" s="47" t="s">
        <v>202</v>
      </c>
      <c r="H3" s="46" t="s">
        <v>244</v>
      </c>
      <c r="I3" s="46" t="s">
        <v>219</v>
      </c>
      <c r="J3" s="46" t="s">
        <v>220</v>
      </c>
      <c r="K3" s="46" t="s">
        <v>227</v>
      </c>
      <c r="L3" s="48">
        <v>27926</v>
      </c>
      <c r="M3" s="48" t="s">
        <v>224</v>
      </c>
      <c r="N3" s="49" t="s">
        <v>300</v>
      </c>
      <c r="O3" s="49" t="s">
        <v>301</v>
      </c>
      <c r="P3" s="41" t="s">
        <v>323</v>
      </c>
    </row>
    <row r="4" spans="1:31" s="50" customFormat="1" ht="13.5" customHeight="1" x14ac:dyDescent="0.25">
      <c r="A4" s="42">
        <v>1716940935</v>
      </c>
      <c r="B4" s="43" t="s">
        <v>203</v>
      </c>
      <c r="C4" s="44" t="s">
        <v>204</v>
      </c>
      <c r="D4" s="45" t="s">
        <v>115</v>
      </c>
      <c r="E4" s="46" t="s">
        <v>40</v>
      </c>
      <c r="F4" s="44" t="s">
        <v>205</v>
      </c>
      <c r="G4" s="47" t="s">
        <v>206</v>
      </c>
      <c r="H4" s="46" t="s">
        <v>303</v>
      </c>
      <c r="I4" s="46" t="s">
        <v>219</v>
      </c>
      <c r="J4" s="46" t="s">
        <v>220</v>
      </c>
      <c r="K4" s="46" t="s">
        <v>235</v>
      </c>
      <c r="L4" s="48">
        <v>29853</v>
      </c>
      <c r="M4" s="48" t="s">
        <v>224</v>
      </c>
      <c r="N4" s="49" t="s">
        <v>124</v>
      </c>
      <c r="O4" s="49" t="s">
        <v>192</v>
      </c>
      <c r="P4" s="41" t="s">
        <v>323</v>
      </c>
    </row>
    <row r="5" spans="1:31" s="112" customFormat="1" ht="13.5" customHeight="1" x14ac:dyDescent="0.25">
      <c r="A5" s="103">
        <v>1758028540</v>
      </c>
      <c r="B5" s="104" t="s">
        <v>207</v>
      </c>
      <c r="C5" s="105" t="s">
        <v>825</v>
      </c>
      <c r="D5" s="106" t="s">
        <v>115</v>
      </c>
      <c r="E5" s="107" t="s">
        <v>358</v>
      </c>
      <c r="F5" s="105" t="s">
        <v>208</v>
      </c>
      <c r="G5" s="108" t="s">
        <v>209</v>
      </c>
      <c r="H5" s="107" t="s">
        <v>363</v>
      </c>
      <c r="I5" s="107" t="s">
        <v>219</v>
      </c>
      <c r="J5" s="107" t="s">
        <v>220</v>
      </c>
      <c r="K5" s="107" t="s">
        <v>222</v>
      </c>
      <c r="L5" s="109">
        <v>33491</v>
      </c>
      <c r="M5" s="109" t="s">
        <v>221</v>
      </c>
      <c r="N5" s="110" t="s">
        <v>124</v>
      </c>
      <c r="O5" s="110" t="s">
        <v>192</v>
      </c>
      <c r="P5" s="111">
        <v>44077</v>
      </c>
      <c r="Q5" s="112" t="s">
        <v>589</v>
      </c>
    </row>
    <row r="6" spans="1:31" s="135" customFormat="1" ht="13.5" customHeight="1" x14ac:dyDescent="0.25">
      <c r="A6" s="129">
        <v>1719769216</v>
      </c>
      <c r="B6" s="130" t="s">
        <v>210</v>
      </c>
      <c r="C6" s="131" t="s">
        <v>211</v>
      </c>
      <c r="D6" s="28" t="s">
        <v>115</v>
      </c>
      <c r="E6" s="29" t="s">
        <v>306</v>
      </c>
      <c r="F6" s="131" t="s">
        <v>212</v>
      </c>
      <c r="G6" s="132" t="s">
        <v>213</v>
      </c>
      <c r="H6" s="29" t="s">
        <v>243</v>
      </c>
      <c r="I6" s="29" t="s">
        <v>219</v>
      </c>
      <c r="J6" s="29" t="s">
        <v>220</v>
      </c>
      <c r="K6" s="29" t="s">
        <v>222</v>
      </c>
      <c r="L6" s="30">
        <v>30901</v>
      </c>
      <c r="M6" s="30" t="s">
        <v>224</v>
      </c>
      <c r="N6" s="133" t="s">
        <v>124</v>
      </c>
      <c r="O6" s="133" t="s">
        <v>192</v>
      </c>
      <c r="P6" s="134">
        <v>44081</v>
      </c>
      <c r="Q6" s="135" t="s">
        <v>726</v>
      </c>
    </row>
    <row r="7" spans="1:31" s="50" customFormat="1" ht="13.5" customHeight="1" x14ac:dyDescent="0.25">
      <c r="A7" s="42">
        <v>606156461</v>
      </c>
      <c r="B7" s="43" t="s">
        <v>214</v>
      </c>
      <c r="C7" s="44" t="s">
        <v>215</v>
      </c>
      <c r="D7" s="45" t="s">
        <v>115</v>
      </c>
      <c r="E7" s="46" t="s">
        <v>307</v>
      </c>
      <c r="F7" s="44" t="s">
        <v>216</v>
      </c>
      <c r="G7" s="47" t="s">
        <v>217</v>
      </c>
      <c r="H7" s="46" t="s">
        <v>242</v>
      </c>
      <c r="I7" s="46" t="s">
        <v>219</v>
      </c>
      <c r="J7" s="46" t="s">
        <v>220</v>
      </c>
      <c r="K7" s="46" t="s">
        <v>222</v>
      </c>
      <c r="L7" s="48">
        <v>34463</v>
      </c>
      <c r="M7" s="48" t="s">
        <v>224</v>
      </c>
      <c r="N7" s="49" t="s">
        <v>176</v>
      </c>
      <c r="O7" s="49" t="s">
        <v>192</v>
      </c>
      <c r="P7" s="41">
        <v>44078</v>
      </c>
    </row>
    <row r="8" spans="1:31" s="50" customFormat="1" ht="13.5" customHeight="1" x14ac:dyDescent="0.25">
      <c r="A8" s="42">
        <v>1712117678</v>
      </c>
      <c r="B8" s="43" t="s">
        <v>319</v>
      </c>
      <c r="C8" s="44" t="s">
        <v>320</v>
      </c>
      <c r="D8" s="45" t="s">
        <v>115</v>
      </c>
      <c r="E8" s="46" t="s">
        <v>305</v>
      </c>
      <c r="F8" s="44" t="s">
        <v>321</v>
      </c>
      <c r="G8" s="47" t="s">
        <v>375</v>
      </c>
      <c r="H8" s="46" t="s">
        <v>322</v>
      </c>
      <c r="I8" s="46" t="s">
        <v>219</v>
      </c>
      <c r="J8" s="46" t="s">
        <v>220</v>
      </c>
      <c r="K8" s="46" t="s">
        <v>227</v>
      </c>
      <c r="L8" s="48">
        <v>28359</v>
      </c>
      <c r="M8" s="48" t="s">
        <v>224</v>
      </c>
      <c r="N8" s="49" t="s">
        <v>124</v>
      </c>
      <c r="O8" s="49" t="s">
        <v>192</v>
      </c>
      <c r="P8" s="41">
        <v>44088</v>
      </c>
    </row>
    <row r="9" spans="1:31" s="50" customFormat="1" ht="13.5" customHeight="1" x14ac:dyDescent="0.25">
      <c r="A9" s="42">
        <v>1722648878</v>
      </c>
      <c r="B9" s="43" t="s">
        <v>365</v>
      </c>
      <c r="C9" s="44" t="s">
        <v>366</v>
      </c>
      <c r="D9" s="45" t="s">
        <v>115</v>
      </c>
      <c r="E9" s="46" t="s">
        <v>302</v>
      </c>
      <c r="F9" s="44">
        <v>593998500828</v>
      </c>
      <c r="G9" s="47" t="s">
        <v>367</v>
      </c>
      <c r="H9" s="46" t="s">
        <v>368</v>
      </c>
      <c r="I9" s="46" t="s">
        <v>219</v>
      </c>
      <c r="J9" s="46" t="s">
        <v>220</v>
      </c>
      <c r="K9" s="46" t="s">
        <v>227</v>
      </c>
      <c r="L9" s="48">
        <v>33785</v>
      </c>
      <c r="M9" s="48" t="s">
        <v>224</v>
      </c>
      <c r="N9" s="49">
        <v>550</v>
      </c>
      <c r="O9" s="49">
        <v>150</v>
      </c>
      <c r="P9" s="41">
        <v>44082</v>
      </c>
    </row>
    <row r="10" spans="1:31" s="50" customFormat="1" ht="13.5" customHeight="1" x14ac:dyDescent="0.25">
      <c r="A10" s="42">
        <v>1721228227</v>
      </c>
      <c r="B10" s="43" t="s">
        <v>533</v>
      </c>
      <c r="C10" s="44" t="s">
        <v>534</v>
      </c>
      <c r="D10" s="45" t="s">
        <v>540</v>
      </c>
      <c r="E10" s="46" t="s">
        <v>539</v>
      </c>
      <c r="F10" s="44" t="s">
        <v>990</v>
      </c>
      <c r="G10" s="195" t="s">
        <v>535</v>
      </c>
      <c r="H10" s="46" t="s">
        <v>536</v>
      </c>
      <c r="I10" s="46" t="s">
        <v>219</v>
      </c>
      <c r="J10" s="46" t="s">
        <v>220</v>
      </c>
      <c r="K10" s="46" t="s">
        <v>537</v>
      </c>
      <c r="L10" s="48" t="s">
        <v>538</v>
      </c>
      <c r="M10" s="48" t="s">
        <v>224</v>
      </c>
      <c r="N10" s="49">
        <v>700</v>
      </c>
      <c r="O10" s="49">
        <v>0</v>
      </c>
      <c r="P10" s="41">
        <v>44322</v>
      </c>
    </row>
    <row r="11" spans="1:31" s="40" customFormat="1" ht="13.5" customHeight="1" x14ac:dyDescent="0.25">
      <c r="A11" s="31">
        <v>1721395034</v>
      </c>
      <c r="B11" s="32" t="s">
        <v>716</v>
      </c>
      <c r="C11" s="33" t="s">
        <v>98</v>
      </c>
      <c r="D11" s="34" t="s">
        <v>591</v>
      </c>
      <c r="E11" s="35" t="s">
        <v>358</v>
      </c>
      <c r="F11" s="33" t="s">
        <v>27</v>
      </c>
      <c r="G11" s="36" t="s">
        <v>130</v>
      </c>
      <c r="H11" s="35" t="s">
        <v>272</v>
      </c>
      <c r="I11" s="35" t="s">
        <v>219</v>
      </c>
      <c r="J11" s="35" t="s">
        <v>220</v>
      </c>
      <c r="K11" s="35" t="s">
        <v>222</v>
      </c>
      <c r="L11" s="37">
        <v>35901</v>
      </c>
      <c r="M11" s="37" t="s">
        <v>224</v>
      </c>
      <c r="N11" s="38">
        <v>700</v>
      </c>
      <c r="O11" s="38"/>
      <c r="P11" s="39">
        <v>44448</v>
      </c>
    </row>
    <row r="12" spans="1:31" s="57" customFormat="1" ht="13.5" customHeight="1" x14ac:dyDescent="0.25">
      <c r="A12" s="51">
        <v>1714342779</v>
      </c>
      <c r="B12" s="52" t="s">
        <v>691</v>
      </c>
      <c r="C12" s="53" t="s">
        <v>592</v>
      </c>
      <c r="D12" s="28" t="s">
        <v>115</v>
      </c>
      <c r="E12" s="29" t="s">
        <v>596</v>
      </c>
      <c r="F12" s="53" t="s">
        <v>594</v>
      </c>
      <c r="G12" s="54" t="s">
        <v>593</v>
      </c>
      <c r="H12" s="29" t="s">
        <v>595</v>
      </c>
      <c r="I12" s="29" t="s">
        <v>219</v>
      </c>
      <c r="J12" s="29" t="s">
        <v>220</v>
      </c>
      <c r="K12" s="29" t="s">
        <v>222</v>
      </c>
      <c r="L12" s="30">
        <v>32585</v>
      </c>
      <c r="M12" s="30" t="s">
        <v>224</v>
      </c>
      <c r="N12" s="55">
        <v>850</v>
      </c>
      <c r="O12" s="55">
        <v>0</v>
      </c>
      <c r="P12" s="56">
        <v>44368</v>
      </c>
    </row>
    <row r="13" spans="1:31" s="94" customFormat="1" ht="41.4" x14ac:dyDescent="0.3">
      <c r="A13" s="190" t="s">
        <v>1059</v>
      </c>
      <c r="B13" s="154" t="s">
        <v>1058</v>
      </c>
      <c r="C13" s="154" t="s">
        <v>671</v>
      </c>
      <c r="D13" s="155" t="s">
        <v>672</v>
      </c>
      <c r="E13" s="156" t="s">
        <v>673</v>
      </c>
      <c r="F13" s="157" t="s">
        <v>674</v>
      </c>
      <c r="G13" s="154" t="s">
        <v>219</v>
      </c>
      <c r="H13" s="154" t="s">
        <v>220</v>
      </c>
      <c r="I13" s="154" t="s">
        <v>227</v>
      </c>
      <c r="J13" s="158">
        <v>34963</v>
      </c>
      <c r="K13" s="154" t="s">
        <v>311</v>
      </c>
      <c r="L13" s="154">
        <v>25</v>
      </c>
      <c r="M13" s="154" t="s">
        <v>193</v>
      </c>
      <c r="N13" s="154" t="s">
        <v>115</v>
      </c>
      <c r="O13" s="154" t="s">
        <v>675</v>
      </c>
      <c r="P13" s="154" t="s">
        <v>596</v>
      </c>
      <c r="Q13" s="154" t="s">
        <v>38</v>
      </c>
      <c r="R13" s="159"/>
      <c r="S13" s="160">
        <v>0.9</v>
      </c>
      <c r="T13" s="160">
        <v>0.87</v>
      </c>
      <c r="U13" s="160">
        <v>1</v>
      </c>
      <c r="V13" s="160">
        <v>1</v>
      </c>
      <c r="W13" s="161">
        <v>0.91500000000000004</v>
      </c>
      <c r="X13" s="154" t="s">
        <v>467</v>
      </c>
      <c r="Y13" s="154" t="s">
        <v>219</v>
      </c>
      <c r="Z13" s="154" t="s">
        <v>689</v>
      </c>
      <c r="AA13" s="162">
        <v>44424</v>
      </c>
      <c r="AB13" s="177">
        <v>700</v>
      </c>
      <c r="AC13" s="163">
        <v>0</v>
      </c>
      <c r="AD13" s="163">
        <v>0</v>
      </c>
      <c r="AE13" s="197"/>
    </row>
  </sheetData>
  <phoneticPr fontId="3" type="noConversion"/>
  <conditionalFormatting sqref="C3:C4 F3:F4">
    <cfRule type="duplicateValues" dxfId="6" priority="14"/>
  </conditionalFormatting>
  <conditionalFormatting sqref="C5 F5">
    <cfRule type="duplicateValues" dxfId="5" priority="9"/>
  </conditionalFormatting>
  <conditionalFormatting sqref="C2 F2">
    <cfRule type="duplicateValues" dxfId="4" priority="6"/>
  </conditionalFormatting>
  <conditionalFormatting sqref="C11 F11">
    <cfRule type="duplicateValues" dxfId="3" priority="4"/>
  </conditionalFormatting>
  <conditionalFormatting sqref="C12 F12">
    <cfRule type="duplicateValues" dxfId="2" priority="3"/>
  </conditionalFormatting>
  <conditionalFormatting sqref="C6 F6">
    <cfRule type="duplicateValues" dxfId="1" priority="2"/>
  </conditionalFormatting>
  <conditionalFormatting sqref="C7:C10 F7:F10">
    <cfRule type="duplicateValues" dxfId="0" priority="1"/>
  </conditionalFormatting>
  <hyperlinks>
    <hyperlink ref="G4" r:id="rId1" xr:uid="{00000000-0004-0000-0000-000000000000}"/>
    <hyperlink ref="G6" r:id="rId2" xr:uid="{00000000-0004-0000-0000-000001000000}"/>
    <hyperlink ref="G7" r:id="rId3" xr:uid="{00000000-0004-0000-0000-000002000000}"/>
    <hyperlink ref="G5" r:id="rId4" xr:uid="{00000000-0004-0000-0000-000003000000}"/>
    <hyperlink ref="G2" r:id="rId5" xr:uid="{00000000-0004-0000-0000-000004000000}"/>
    <hyperlink ref="G9" r:id="rId6" xr:uid="{00000000-0004-0000-0000-000005000000}"/>
    <hyperlink ref="G10" r:id="rId7" xr:uid="{04DE6312-B8FA-4C80-B368-45311B3EE231}"/>
    <hyperlink ref="G12" r:id="rId8" xr:uid="{11B9C5AB-7EF1-4684-B850-D6E3A493020F}"/>
    <hyperlink ref="D13" r:id="rId9" xr:uid="{4093E36D-6180-4D1B-B0BC-E08EE4300C2B}"/>
  </hyperlinks>
  <pageMargins left="0.7" right="0.7" top="0.75" bottom="0.75" header="0.3" footer="0.3"/>
  <pageSetup orientation="portrait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D1048358"/>
  <sheetViews>
    <sheetView showGridLines="0" tabSelected="1" zoomScale="98" zoomScaleNormal="98" workbookViewId="0">
      <pane xSplit="4" ySplit="2" topLeftCell="L150" activePane="bottomRight" state="frozen"/>
      <selection pane="topRight" activeCell="E1" sqref="E1"/>
      <selection pane="bottomLeft" activeCell="A3" sqref="A3"/>
      <selection pane="bottomRight" activeCell="P150" sqref="P150"/>
    </sheetView>
  </sheetViews>
  <sheetFormatPr baseColWidth="10" defaultColWidth="11.44140625" defaultRowHeight="13.8" x14ac:dyDescent="0.3"/>
  <cols>
    <col min="1" max="1" width="11.5546875" style="194" customWidth="1"/>
    <col min="2" max="2" width="23.44140625" style="73" customWidth="1"/>
    <col min="3" max="3" width="22.109375" style="73" customWidth="1"/>
    <col min="4" max="4" width="32.6640625" style="73" customWidth="1"/>
    <col min="5" max="5" width="28.88671875" style="73" customWidth="1"/>
    <col min="6" max="6" width="57.33203125" style="73" customWidth="1"/>
    <col min="7" max="7" width="12.44140625" style="73" customWidth="1"/>
    <col min="8" max="8" width="14.5546875" style="73" customWidth="1"/>
    <col min="9" max="9" width="16.5546875" style="73" customWidth="1"/>
    <col min="10" max="10" width="24.33203125" style="210" customWidth="1"/>
    <col min="11" max="11" width="18.44140625" style="73" customWidth="1"/>
    <col min="12" max="12" width="5.88671875" style="93" customWidth="1"/>
    <col min="13" max="13" width="19.5546875" style="93" customWidth="1"/>
    <col min="14" max="14" width="10.33203125" style="73" customWidth="1"/>
    <col min="15" max="15" width="15.33203125" style="73" customWidth="1"/>
    <col min="16" max="16" width="24.6640625" style="73" customWidth="1"/>
    <col min="17" max="17" width="32.6640625" style="73" customWidth="1"/>
    <col min="18" max="18" width="12.44140625" style="73" customWidth="1"/>
    <col min="19" max="20" width="11.44140625" style="73" customWidth="1"/>
    <col min="21" max="21" width="26.44140625" style="73" customWidth="1"/>
    <col min="22" max="22" width="21.88671875" style="73" customWidth="1"/>
    <col min="23" max="23" width="11" style="73" customWidth="1"/>
    <col min="24" max="25" width="21.88671875" style="73" customWidth="1"/>
    <col min="26" max="26" width="19.44140625" style="73" customWidth="1"/>
    <col min="27" max="27" width="23.44140625" style="93" customWidth="1"/>
    <col min="28" max="28" width="11.44140625" style="183"/>
    <col min="29" max="29" width="17.88671875" style="226" bestFit="1" customWidth="1"/>
    <col min="30" max="30" width="17.88671875" style="220" customWidth="1"/>
    <col min="31" max="16384" width="11.44140625" style="93"/>
  </cols>
  <sheetData>
    <row r="1" spans="1:30" x14ac:dyDescent="0.3">
      <c r="A1" s="231"/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S1" s="138">
        <v>0.2</v>
      </c>
      <c r="T1" s="138">
        <v>0.5</v>
      </c>
      <c r="U1" s="138">
        <v>0.15</v>
      </c>
      <c r="V1" s="138">
        <v>0.15</v>
      </c>
      <c r="X1" s="60"/>
      <c r="Y1" s="60"/>
      <c r="Z1" s="139"/>
      <c r="AA1" s="82"/>
      <c r="AB1" s="174"/>
      <c r="AC1" s="221"/>
      <c r="AD1" s="213"/>
    </row>
    <row r="2" spans="1:30" x14ac:dyDescent="0.3">
      <c r="A2" s="187" t="s">
        <v>1587</v>
      </c>
      <c r="B2" s="140" t="s">
        <v>44</v>
      </c>
      <c r="C2" s="140" t="s">
        <v>52</v>
      </c>
      <c r="D2" s="140"/>
      <c r="E2" s="140" t="s">
        <v>169</v>
      </c>
      <c r="F2" s="140" t="s">
        <v>168</v>
      </c>
      <c r="G2" s="140" t="s">
        <v>170</v>
      </c>
      <c r="H2" s="140" t="s">
        <v>171</v>
      </c>
      <c r="I2" s="140" t="s">
        <v>164</v>
      </c>
      <c r="J2" s="209" t="s">
        <v>165</v>
      </c>
      <c r="K2" s="140" t="s">
        <v>166</v>
      </c>
      <c r="L2" s="141" t="s">
        <v>43</v>
      </c>
      <c r="M2" s="141" t="s">
        <v>167</v>
      </c>
      <c r="N2" s="140" t="s">
        <v>114</v>
      </c>
      <c r="O2" s="140" t="s">
        <v>41</v>
      </c>
      <c r="P2" s="140" t="s">
        <v>33</v>
      </c>
      <c r="Q2" s="140" t="s">
        <v>34</v>
      </c>
      <c r="R2" s="140" t="s">
        <v>84</v>
      </c>
      <c r="S2" s="142" t="s">
        <v>35</v>
      </c>
      <c r="T2" s="142" t="s">
        <v>36</v>
      </c>
      <c r="U2" s="142" t="s">
        <v>85</v>
      </c>
      <c r="V2" s="142" t="s">
        <v>86</v>
      </c>
      <c r="W2" s="142" t="s">
        <v>37</v>
      </c>
      <c r="X2" s="140" t="s">
        <v>32</v>
      </c>
      <c r="Y2" s="140" t="s">
        <v>173</v>
      </c>
      <c r="Z2" s="143" t="s">
        <v>122</v>
      </c>
      <c r="AA2" s="141" t="s">
        <v>172</v>
      </c>
      <c r="AB2" s="175" t="s">
        <v>174</v>
      </c>
      <c r="AC2" s="222" t="s">
        <v>175</v>
      </c>
      <c r="AD2" s="214" t="s">
        <v>584</v>
      </c>
    </row>
    <row r="3" spans="1:30" x14ac:dyDescent="0.3">
      <c r="A3" s="185" t="s">
        <v>1295</v>
      </c>
      <c r="B3" s="61" t="s">
        <v>713</v>
      </c>
      <c r="C3" s="61" t="s">
        <v>79</v>
      </c>
      <c r="D3" s="168" t="s">
        <v>149</v>
      </c>
      <c r="E3" s="169" t="s">
        <v>22</v>
      </c>
      <c r="F3" s="170" t="s">
        <v>246</v>
      </c>
      <c r="G3" s="170" t="s">
        <v>219</v>
      </c>
      <c r="H3" s="170" t="s">
        <v>220</v>
      </c>
      <c r="I3" s="170" t="s">
        <v>247</v>
      </c>
      <c r="J3" s="171">
        <v>34480</v>
      </c>
      <c r="K3" s="171" t="s">
        <v>248</v>
      </c>
      <c r="L3" s="61">
        <v>26</v>
      </c>
      <c r="M3" s="61" t="s">
        <v>193</v>
      </c>
      <c r="N3" s="61" t="s">
        <v>116</v>
      </c>
      <c r="O3" s="61" t="s">
        <v>75</v>
      </c>
      <c r="P3" s="61" t="s">
        <v>181</v>
      </c>
      <c r="Q3" s="61" t="s">
        <v>38</v>
      </c>
      <c r="R3" s="62" t="s">
        <v>38</v>
      </c>
      <c r="S3" s="172">
        <v>0.62</v>
      </c>
      <c r="T3" s="62">
        <v>0.95</v>
      </c>
      <c r="U3" s="62">
        <v>1</v>
      </c>
      <c r="V3" s="62">
        <v>1</v>
      </c>
      <c r="W3" s="62">
        <f t="shared" ref="W3:W33" si="0">(S3*$S$1)+(T3*$T$1)+(U3*$U$1)+(V3*$V$1)</f>
        <v>0.89900000000000002</v>
      </c>
      <c r="X3" s="63" t="s">
        <v>121</v>
      </c>
      <c r="Y3" s="63" t="s">
        <v>219</v>
      </c>
      <c r="Z3" s="63" t="s">
        <v>42</v>
      </c>
      <c r="AA3" s="64">
        <v>44083</v>
      </c>
      <c r="AB3" s="173">
        <v>406</v>
      </c>
      <c r="AC3" s="211">
        <v>250</v>
      </c>
      <c r="AD3" s="215" t="s">
        <v>325</v>
      </c>
    </row>
    <row r="4" spans="1:30" x14ac:dyDescent="0.3">
      <c r="A4" s="184" t="s">
        <v>1296</v>
      </c>
      <c r="B4" s="114" t="s">
        <v>684</v>
      </c>
      <c r="C4" s="114" t="s">
        <v>56</v>
      </c>
      <c r="D4" s="115" t="s">
        <v>145</v>
      </c>
      <c r="E4" s="117" t="s">
        <v>4</v>
      </c>
      <c r="F4" s="118" t="s">
        <v>228</v>
      </c>
      <c r="G4" s="118" t="s">
        <v>70</v>
      </c>
      <c r="H4" s="114" t="s">
        <v>226</v>
      </c>
      <c r="I4" s="120" t="s">
        <v>222</v>
      </c>
      <c r="J4" s="113">
        <v>27234</v>
      </c>
      <c r="K4" s="120" t="s">
        <v>224</v>
      </c>
      <c r="L4" s="114">
        <v>46</v>
      </c>
      <c r="M4" s="119" t="s">
        <v>193</v>
      </c>
      <c r="N4" s="120" t="s">
        <v>116</v>
      </c>
      <c r="O4" s="120" t="s">
        <v>70</v>
      </c>
      <c r="P4" s="120" t="s">
        <v>309</v>
      </c>
      <c r="Q4" s="120" t="s">
        <v>38</v>
      </c>
      <c r="R4" s="120" t="s">
        <v>38</v>
      </c>
      <c r="S4" s="120">
        <v>0.7</v>
      </c>
      <c r="T4" s="137">
        <v>0.9</v>
      </c>
      <c r="U4" s="137">
        <v>1</v>
      </c>
      <c r="V4" s="137">
        <v>1</v>
      </c>
      <c r="W4" s="137">
        <f t="shared" si="0"/>
        <v>0.89</v>
      </c>
      <c r="X4" s="120" t="s">
        <v>121</v>
      </c>
      <c r="Y4" s="120" t="s">
        <v>70</v>
      </c>
      <c r="Z4" s="120" t="s">
        <v>70</v>
      </c>
      <c r="AA4" s="113">
        <v>44088</v>
      </c>
      <c r="AB4" s="176">
        <v>634</v>
      </c>
      <c r="AC4" s="212">
        <v>625</v>
      </c>
      <c r="AD4" s="216" t="s">
        <v>326</v>
      </c>
    </row>
    <row r="5" spans="1:30" x14ac:dyDescent="0.3">
      <c r="A5" s="184" t="s">
        <v>1294</v>
      </c>
      <c r="B5" s="114" t="s">
        <v>714</v>
      </c>
      <c r="C5" s="114" t="s">
        <v>110</v>
      </c>
      <c r="D5" s="115" t="s">
        <v>160</v>
      </c>
      <c r="E5" s="116" t="s">
        <v>29</v>
      </c>
      <c r="F5" s="117" t="s">
        <v>229</v>
      </c>
      <c r="G5" s="117" t="s">
        <v>70</v>
      </c>
      <c r="H5" s="117" t="s">
        <v>226</v>
      </c>
      <c r="I5" s="117" t="s">
        <v>227</v>
      </c>
      <c r="J5" s="118">
        <v>32732</v>
      </c>
      <c r="K5" s="118" t="s">
        <v>224</v>
      </c>
      <c r="L5" s="114">
        <v>42</v>
      </c>
      <c r="M5" s="114" t="s">
        <v>193</v>
      </c>
      <c r="N5" s="114" t="s">
        <v>116</v>
      </c>
      <c r="O5" s="114" t="s">
        <v>70</v>
      </c>
      <c r="P5" s="114" t="s">
        <v>308</v>
      </c>
      <c r="Q5" s="114" t="s">
        <v>38</v>
      </c>
      <c r="R5" s="127" t="s">
        <v>38</v>
      </c>
      <c r="S5" s="136">
        <v>0.69</v>
      </c>
      <c r="T5" s="127">
        <v>0.9</v>
      </c>
      <c r="U5" s="127">
        <v>1</v>
      </c>
      <c r="V5" s="127">
        <v>1</v>
      </c>
      <c r="W5" s="127">
        <f t="shared" si="0"/>
        <v>0.88800000000000001</v>
      </c>
      <c r="X5" s="120" t="s">
        <v>121</v>
      </c>
      <c r="Y5" s="120" t="s">
        <v>70</v>
      </c>
      <c r="Z5" s="120" t="s">
        <v>70</v>
      </c>
      <c r="AA5" s="113">
        <v>44083</v>
      </c>
      <c r="AB5" s="176">
        <v>600</v>
      </c>
      <c r="AC5" s="212">
        <v>0</v>
      </c>
      <c r="AD5" s="216" t="s">
        <v>326</v>
      </c>
    </row>
    <row r="6" spans="1:30" x14ac:dyDescent="0.3">
      <c r="A6" s="185" t="s">
        <v>1297</v>
      </c>
      <c r="B6" s="61" t="s">
        <v>1215</v>
      </c>
      <c r="C6" s="61" t="s">
        <v>89</v>
      </c>
      <c r="D6" s="168" t="s">
        <v>158</v>
      </c>
      <c r="E6" s="169" t="s">
        <v>254</v>
      </c>
      <c r="F6" s="170" t="s">
        <v>255</v>
      </c>
      <c r="G6" s="63" t="s">
        <v>219</v>
      </c>
      <c r="H6" s="65" t="s">
        <v>220</v>
      </c>
      <c r="I6" s="65" t="s">
        <v>256</v>
      </c>
      <c r="J6" s="64">
        <v>36222</v>
      </c>
      <c r="K6" s="63" t="s">
        <v>248</v>
      </c>
      <c r="L6" s="63">
        <v>21</v>
      </c>
      <c r="M6" s="65" t="s">
        <v>193</v>
      </c>
      <c r="N6" s="63" t="s">
        <v>115</v>
      </c>
      <c r="O6" s="63" t="s">
        <v>88</v>
      </c>
      <c r="P6" s="63" t="s">
        <v>181</v>
      </c>
      <c r="Q6" s="63" t="s">
        <v>38</v>
      </c>
      <c r="R6" s="63" t="s">
        <v>38</v>
      </c>
      <c r="S6" s="63">
        <v>0.78</v>
      </c>
      <c r="T6" s="63">
        <v>0.95</v>
      </c>
      <c r="U6" s="80">
        <v>1</v>
      </c>
      <c r="V6" s="80">
        <v>0.7</v>
      </c>
      <c r="W6" s="80">
        <f t="shared" si="0"/>
        <v>0.88600000000000001</v>
      </c>
      <c r="X6" s="63" t="s">
        <v>121</v>
      </c>
      <c r="Y6" s="63" t="s">
        <v>219</v>
      </c>
      <c r="Z6" s="63" t="s">
        <v>123</v>
      </c>
      <c r="AA6" s="64">
        <v>44088</v>
      </c>
      <c r="AB6" s="173">
        <v>406</v>
      </c>
      <c r="AC6" s="211">
        <v>250</v>
      </c>
      <c r="AD6" s="215" t="s">
        <v>325</v>
      </c>
    </row>
    <row r="7" spans="1:30" x14ac:dyDescent="0.3">
      <c r="A7" s="185" t="s">
        <v>1298</v>
      </c>
      <c r="B7" s="61" t="s">
        <v>886</v>
      </c>
      <c r="C7" s="61" t="s">
        <v>61</v>
      </c>
      <c r="D7" s="168" t="s">
        <v>142</v>
      </c>
      <c r="E7" s="169" t="s">
        <v>28</v>
      </c>
      <c r="F7" s="170" t="s">
        <v>232</v>
      </c>
      <c r="G7" s="63" t="s">
        <v>70</v>
      </c>
      <c r="H7" s="65" t="s">
        <v>226</v>
      </c>
      <c r="I7" s="65" t="s">
        <v>222</v>
      </c>
      <c r="J7" s="64">
        <v>33266</v>
      </c>
      <c r="K7" s="63" t="s">
        <v>224</v>
      </c>
      <c r="L7" s="63">
        <v>29</v>
      </c>
      <c r="M7" s="65" t="s">
        <v>193</v>
      </c>
      <c r="N7" s="63" t="s">
        <v>116</v>
      </c>
      <c r="O7" s="63" t="s">
        <v>70</v>
      </c>
      <c r="P7" s="63" t="s">
        <v>181</v>
      </c>
      <c r="Q7" s="63" t="s">
        <v>38</v>
      </c>
      <c r="R7" s="63" t="s">
        <v>38</v>
      </c>
      <c r="S7" s="63">
        <v>0.76</v>
      </c>
      <c r="T7" s="63">
        <v>0.85</v>
      </c>
      <c r="U7" s="80">
        <v>1</v>
      </c>
      <c r="V7" s="80">
        <v>1</v>
      </c>
      <c r="W7" s="80">
        <f t="shared" si="0"/>
        <v>0.877</v>
      </c>
      <c r="X7" s="63" t="s">
        <v>121</v>
      </c>
      <c r="Y7" s="63" t="s">
        <v>70</v>
      </c>
      <c r="Z7" s="63" t="s">
        <v>70</v>
      </c>
      <c r="AA7" s="64">
        <v>44088</v>
      </c>
      <c r="AB7" s="173">
        <v>406</v>
      </c>
      <c r="AC7" s="211">
        <v>250</v>
      </c>
      <c r="AD7" s="215" t="s">
        <v>326</v>
      </c>
    </row>
    <row r="8" spans="1:30" x14ac:dyDescent="0.3">
      <c r="A8" s="184" t="s">
        <v>1299</v>
      </c>
      <c r="B8" s="114" t="s">
        <v>49</v>
      </c>
      <c r="C8" s="114" t="s">
        <v>48</v>
      </c>
      <c r="D8" s="115" t="s">
        <v>132</v>
      </c>
      <c r="E8" s="116" t="s">
        <v>24</v>
      </c>
      <c r="F8" s="117" t="s">
        <v>257</v>
      </c>
      <c r="G8" s="117" t="s">
        <v>219</v>
      </c>
      <c r="H8" s="117" t="s">
        <v>220</v>
      </c>
      <c r="I8" s="117" t="s">
        <v>256</v>
      </c>
      <c r="J8" s="118">
        <v>32544</v>
      </c>
      <c r="K8" s="118" t="s">
        <v>248</v>
      </c>
      <c r="L8" s="114">
        <v>31</v>
      </c>
      <c r="M8" s="114" t="s">
        <v>193</v>
      </c>
      <c r="N8" s="114" t="s">
        <v>116</v>
      </c>
      <c r="O8" s="114" t="s">
        <v>42</v>
      </c>
      <c r="P8" s="114" t="s">
        <v>181</v>
      </c>
      <c r="Q8" s="114" t="s">
        <v>38</v>
      </c>
      <c r="R8" s="127" t="s">
        <v>38</v>
      </c>
      <c r="S8" s="136">
        <v>0.63</v>
      </c>
      <c r="T8" s="127">
        <v>0.9</v>
      </c>
      <c r="U8" s="127">
        <v>1</v>
      </c>
      <c r="V8" s="127">
        <v>1</v>
      </c>
      <c r="W8" s="127">
        <f t="shared" si="0"/>
        <v>0.87600000000000011</v>
      </c>
      <c r="X8" s="120" t="s">
        <v>121</v>
      </c>
      <c r="Y8" s="120" t="s">
        <v>219</v>
      </c>
      <c r="Z8" s="120" t="s">
        <v>42</v>
      </c>
      <c r="AA8" s="113">
        <v>44083</v>
      </c>
      <c r="AB8" s="176">
        <v>406</v>
      </c>
      <c r="AC8" s="212">
        <v>250</v>
      </c>
      <c r="AD8" s="216" t="s">
        <v>325</v>
      </c>
    </row>
    <row r="9" spans="1:30" x14ac:dyDescent="0.3">
      <c r="A9" s="185" t="s">
        <v>1300</v>
      </c>
      <c r="B9" s="61" t="s">
        <v>92</v>
      </c>
      <c r="C9" s="61" t="s">
        <v>93</v>
      </c>
      <c r="D9" s="168" t="s">
        <v>133</v>
      </c>
      <c r="E9" s="169" t="s">
        <v>258</v>
      </c>
      <c r="F9" s="170" t="s">
        <v>259</v>
      </c>
      <c r="G9" s="63" t="s">
        <v>219</v>
      </c>
      <c r="H9" s="65" t="s">
        <v>220</v>
      </c>
      <c r="I9" s="65" t="s">
        <v>256</v>
      </c>
      <c r="J9" s="64">
        <v>29205</v>
      </c>
      <c r="K9" s="63" t="s">
        <v>252</v>
      </c>
      <c r="L9" s="63">
        <v>40</v>
      </c>
      <c r="M9" s="65" t="s">
        <v>193</v>
      </c>
      <c r="N9" s="63" t="s">
        <v>116</v>
      </c>
      <c r="O9" s="63" t="s">
        <v>42</v>
      </c>
      <c r="P9" s="63" t="s">
        <v>308</v>
      </c>
      <c r="Q9" s="63" t="s">
        <v>38</v>
      </c>
      <c r="R9" s="63" t="s">
        <v>38</v>
      </c>
      <c r="S9" s="63">
        <v>0.57999999999999996</v>
      </c>
      <c r="T9" s="63">
        <v>0.9</v>
      </c>
      <c r="U9" s="80">
        <v>1</v>
      </c>
      <c r="V9" s="80">
        <v>1</v>
      </c>
      <c r="W9" s="80">
        <f t="shared" si="0"/>
        <v>0.8660000000000001</v>
      </c>
      <c r="X9" s="63" t="s">
        <v>121</v>
      </c>
      <c r="Y9" s="63" t="s">
        <v>219</v>
      </c>
      <c r="Z9" s="63" t="s">
        <v>123</v>
      </c>
      <c r="AA9" s="64">
        <v>44097</v>
      </c>
      <c r="AB9" s="173">
        <v>600</v>
      </c>
      <c r="AC9" s="211">
        <v>0</v>
      </c>
      <c r="AD9" s="215" t="s">
        <v>325</v>
      </c>
    </row>
    <row r="10" spans="1:30" x14ac:dyDescent="0.3">
      <c r="A10" s="184" t="s">
        <v>1301</v>
      </c>
      <c r="B10" s="114" t="s">
        <v>63</v>
      </c>
      <c r="C10" s="114" t="s">
        <v>66</v>
      </c>
      <c r="D10" s="115" t="s">
        <v>138</v>
      </c>
      <c r="E10" s="116" t="s">
        <v>31</v>
      </c>
      <c r="F10" s="117" t="s">
        <v>260</v>
      </c>
      <c r="G10" s="117" t="s">
        <v>219</v>
      </c>
      <c r="H10" s="117" t="s">
        <v>220</v>
      </c>
      <c r="I10" s="117" t="s">
        <v>247</v>
      </c>
      <c r="J10" s="118">
        <v>32986</v>
      </c>
      <c r="K10" s="118" t="s">
        <v>248</v>
      </c>
      <c r="L10" s="114">
        <v>30</v>
      </c>
      <c r="M10" s="114" t="s">
        <v>193</v>
      </c>
      <c r="N10" s="114" t="s">
        <v>116</v>
      </c>
      <c r="O10" s="114" t="s">
        <v>87</v>
      </c>
      <c r="P10" s="114" t="s">
        <v>181</v>
      </c>
      <c r="Q10" s="114" t="s">
        <v>38</v>
      </c>
      <c r="R10" s="127" t="s">
        <v>38</v>
      </c>
      <c r="S10" s="136">
        <v>0.8</v>
      </c>
      <c r="T10" s="127">
        <v>0.9</v>
      </c>
      <c r="U10" s="127">
        <v>0.7</v>
      </c>
      <c r="V10" s="127">
        <v>1</v>
      </c>
      <c r="W10" s="127">
        <f t="shared" si="0"/>
        <v>0.8650000000000001</v>
      </c>
      <c r="X10" s="120" t="s">
        <v>121</v>
      </c>
      <c r="Y10" s="120" t="s">
        <v>219</v>
      </c>
      <c r="Z10" s="120" t="s">
        <v>42</v>
      </c>
      <c r="AA10" s="113">
        <v>44083</v>
      </c>
      <c r="AB10" s="176">
        <v>406</v>
      </c>
      <c r="AC10" s="212">
        <v>250</v>
      </c>
      <c r="AD10" s="216" t="s">
        <v>325</v>
      </c>
    </row>
    <row r="11" spans="1:30" x14ac:dyDescent="0.3">
      <c r="A11" s="185" t="s">
        <v>1302</v>
      </c>
      <c r="B11" s="61" t="s">
        <v>73</v>
      </c>
      <c r="C11" s="61" t="s">
        <v>76</v>
      </c>
      <c r="D11" s="168" t="s">
        <v>153</v>
      </c>
      <c r="E11" s="169" t="s">
        <v>263</v>
      </c>
      <c r="F11" s="170" t="s">
        <v>264</v>
      </c>
      <c r="G11" s="63" t="s">
        <v>219</v>
      </c>
      <c r="H11" s="65" t="s">
        <v>220</v>
      </c>
      <c r="I11" s="65" t="s">
        <v>256</v>
      </c>
      <c r="J11" s="64">
        <v>33019</v>
      </c>
      <c r="K11" s="63" t="s">
        <v>248</v>
      </c>
      <c r="L11" s="63">
        <v>30</v>
      </c>
      <c r="M11" s="65" t="s">
        <v>193</v>
      </c>
      <c r="N11" s="63" t="s">
        <v>115</v>
      </c>
      <c r="O11" s="63" t="s">
        <v>75</v>
      </c>
      <c r="P11" s="63" t="s">
        <v>181</v>
      </c>
      <c r="Q11" s="63" t="s">
        <v>38</v>
      </c>
      <c r="R11" s="63" t="s">
        <v>38</v>
      </c>
      <c r="S11" s="63">
        <v>0.56999999999999995</v>
      </c>
      <c r="T11" s="63">
        <v>0.9</v>
      </c>
      <c r="U11" s="80">
        <v>1</v>
      </c>
      <c r="V11" s="80">
        <v>1</v>
      </c>
      <c r="W11" s="80">
        <f t="shared" si="0"/>
        <v>0.8640000000000001</v>
      </c>
      <c r="X11" s="63" t="s">
        <v>121</v>
      </c>
      <c r="Y11" s="63" t="s">
        <v>219</v>
      </c>
      <c r="Z11" s="63" t="s">
        <v>123</v>
      </c>
      <c r="AA11" s="64">
        <v>44088</v>
      </c>
      <c r="AB11" s="173">
        <v>406</v>
      </c>
      <c r="AC11" s="211">
        <v>250</v>
      </c>
      <c r="AD11" s="215" t="s">
        <v>325</v>
      </c>
    </row>
    <row r="12" spans="1:30" x14ac:dyDescent="0.3">
      <c r="A12" s="185" t="s">
        <v>1096</v>
      </c>
      <c r="B12" s="61" t="s">
        <v>1212</v>
      </c>
      <c r="C12" s="61" t="s">
        <v>96</v>
      </c>
      <c r="D12" s="168" t="s">
        <v>125</v>
      </c>
      <c r="E12" s="169" t="s">
        <v>14</v>
      </c>
      <c r="F12" s="170" t="s">
        <v>267</v>
      </c>
      <c r="G12" s="63" t="s">
        <v>219</v>
      </c>
      <c r="H12" s="65" t="s">
        <v>220</v>
      </c>
      <c r="I12" s="65" t="s">
        <v>227</v>
      </c>
      <c r="J12" s="64">
        <v>31875</v>
      </c>
      <c r="K12" s="63" t="s">
        <v>248</v>
      </c>
      <c r="L12" s="63">
        <v>33</v>
      </c>
      <c r="M12" s="65" t="s">
        <v>193</v>
      </c>
      <c r="N12" s="63" t="s">
        <v>116</v>
      </c>
      <c r="O12" s="63" t="s">
        <v>42</v>
      </c>
      <c r="P12" s="63" t="s">
        <v>181</v>
      </c>
      <c r="Q12" s="63" t="s">
        <v>38</v>
      </c>
      <c r="R12" s="63" t="s">
        <v>38</v>
      </c>
      <c r="S12" s="63">
        <v>0.76</v>
      </c>
      <c r="T12" s="63">
        <v>0.9</v>
      </c>
      <c r="U12" s="80">
        <v>0.7</v>
      </c>
      <c r="V12" s="80">
        <v>1</v>
      </c>
      <c r="W12" s="80">
        <f t="shared" si="0"/>
        <v>0.8570000000000001</v>
      </c>
      <c r="X12" s="63" t="s">
        <v>121</v>
      </c>
      <c r="Y12" s="63" t="s">
        <v>219</v>
      </c>
      <c r="Z12" s="63" t="s">
        <v>42</v>
      </c>
      <c r="AA12" s="64">
        <v>44083</v>
      </c>
      <c r="AB12" s="173">
        <v>406</v>
      </c>
      <c r="AC12" s="211">
        <v>250</v>
      </c>
      <c r="AD12" s="215" t="s">
        <v>325</v>
      </c>
    </row>
    <row r="13" spans="1:30" x14ac:dyDescent="0.3">
      <c r="A13" s="185" t="s">
        <v>1303</v>
      </c>
      <c r="B13" s="61" t="s">
        <v>1213</v>
      </c>
      <c r="C13" s="61" t="s">
        <v>107</v>
      </c>
      <c r="D13" s="168" t="s">
        <v>156</v>
      </c>
      <c r="E13" s="169" t="s">
        <v>290</v>
      </c>
      <c r="F13" s="170" t="s">
        <v>234</v>
      </c>
      <c r="G13" s="63" t="s">
        <v>70</v>
      </c>
      <c r="H13" s="65" t="s">
        <v>226</v>
      </c>
      <c r="I13" s="65" t="s">
        <v>235</v>
      </c>
      <c r="J13" s="64">
        <v>26088</v>
      </c>
      <c r="K13" s="63" t="s">
        <v>224</v>
      </c>
      <c r="L13" s="63">
        <v>29</v>
      </c>
      <c r="M13" s="65" t="s">
        <v>193</v>
      </c>
      <c r="N13" s="63" t="s">
        <v>115</v>
      </c>
      <c r="O13" s="63" t="s">
        <v>70</v>
      </c>
      <c r="P13" s="63" t="s">
        <v>181</v>
      </c>
      <c r="Q13" s="63" t="s">
        <v>38</v>
      </c>
      <c r="R13" s="63" t="s">
        <v>38</v>
      </c>
      <c r="S13" s="63">
        <v>0.86</v>
      </c>
      <c r="T13" s="63">
        <v>0.85</v>
      </c>
      <c r="U13" s="80">
        <v>1</v>
      </c>
      <c r="V13" s="80">
        <v>0.7</v>
      </c>
      <c r="W13" s="80">
        <f t="shared" si="0"/>
        <v>0.85199999999999998</v>
      </c>
      <c r="X13" s="63" t="s">
        <v>121</v>
      </c>
      <c r="Y13" s="63" t="s">
        <v>70</v>
      </c>
      <c r="Z13" s="63" t="s">
        <v>70</v>
      </c>
      <c r="AA13" s="64">
        <v>44075</v>
      </c>
      <c r="AB13" s="173">
        <v>406</v>
      </c>
      <c r="AC13" s="211">
        <v>250</v>
      </c>
      <c r="AD13" s="215" t="s">
        <v>326</v>
      </c>
    </row>
    <row r="14" spans="1:30" x14ac:dyDescent="0.3">
      <c r="A14" s="184" t="s">
        <v>1304</v>
      </c>
      <c r="B14" s="114" t="s">
        <v>47</v>
      </c>
      <c r="C14" s="114" t="s">
        <v>46</v>
      </c>
      <c r="D14" s="115" t="s">
        <v>128</v>
      </c>
      <c r="E14" s="116" t="s">
        <v>18</v>
      </c>
      <c r="F14" s="117" t="s">
        <v>268</v>
      </c>
      <c r="G14" s="117" t="s">
        <v>219</v>
      </c>
      <c r="H14" s="117" t="s">
        <v>220</v>
      </c>
      <c r="I14" s="117" t="s">
        <v>222</v>
      </c>
      <c r="J14" s="118">
        <v>27121</v>
      </c>
      <c r="K14" s="118" t="s">
        <v>248</v>
      </c>
      <c r="L14" s="114">
        <v>45</v>
      </c>
      <c r="M14" s="114" t="s">
        <v>193</v>
      </c>
      <c r="N14" s="114" t="s">
        <v>116</v>
      </c>
      <c r="O14" s="114" t="s">
        <v>42</v>
      </c>
      <c r="P14" s="114" t="s">
        <v>181</v>
      </c>
      <c r="Q14" s="114" t="s">
        <v>38</v>
      </c>
      <c r="R14" s="127" t="s">
        <v>38</v>
      </c>
      <c r="S14" s="136">
        <v>0.73</v>
      </c>
      <c r="T14" s="127">
        <v>0.9</v>
      </c>
      <c r="U14" s="127">
        <v>0.7</v>
      </c>
      <c r="V14" s="127">
        <v>1</v>
      </c>
      <c r="W14" s="127">
        <f t="shared" si="0"/>
        <v>0.85099999999999998</v>
      </c>
      <c r="X14" s="120" t="s">
        <v>121</v>
      </c>
      <c r="Y14" s="120" t="s">
        <v>219</v>
      </c>
      <c r="Z14" s="120" t="s">
        <v>42</v>
      </c>
      <c r="AA14" s="113">
        <v>44083</v>
      </c>
      <c r="AB14" s="176">
        <v>406</v>
      </c>
      <c r="AC14" s="212">
        <v>250</v>
      </c>
      <c r="AD14" s="216" t="s">
        <v>325</v>
      </c>
    </row>
    <row r="15" spans="1:30" x14ac:dyDescent="0.3">
      <c r="A15" s="185" t="s">
        <v>1305</v>
      </c>
      <c r="B15" s="61" t="s">
        <v>1214</v>
      </c>
      <c r="C15" s="61" t="s">
        <v>62</v>
      </c>
      <c r="D15" s="168" t="s">
        <v>144</v>
      </c>
      <c r="E15" s="169" t="s">
        <v>7</v>
      </c>
      <c r="F15" s="170" t="s">
        <v>236</v>
      </c>
      <c r="G15" s="63" t="s">
        <v>70</v>
      </c>
      <c r="H15" s="65" t="s">
        <v>226</v>
      </c>
      <c r="I15" s="65" t="s">
        <v>235</v>
      </c>
      <c r="J15" s="64">
        <v>34244</v>
      </c>
      <c r="K15" s="63" t="s">
        <v>224</v>
      </c>
      <c r="L15" s="63">
        <v>26</v>
      </c>
      <c r="M15" s="65" t="s">
        <v>193</v>
      </c>
      <c r="N15" s="63" t="s">
        <v>116</v>
      </c>
      <c r="O15" s="63" t="s">
        <v>70</v>
      </c>
      <c r="P15" s="63" t="s">
        <v>181</v>
      </c>
      <c r="Q15" s="63" t="s">
        <v>38</v>
      </c>
      <c r="R15" s="63" t="s">
        <v>38</v>
      </c>
      <c r="S15" s="63">
        <v>0.72</v>
      </c>
      <c r="T15" s="63">
        <v>0.9</v>
      </c>
      <c r="U15" s="80">
        <v>0.7</v>
      </c>
      <c r="V15" s="80">
        <v>1</v>
      </c>
      <c r="W15" s="80">
        <f t="shared" si="0"/>
        <v>0.84899999999999998</v>
      </c>
      <c r="X15" s="63" t="s">
        <v>121</v>
      </c>
      <c r="Y15" s="63" t="s">
        <v>70</v>
      </c>
      <c r="Z15" s="63" t="s">
        <v>70</v>
      </c>
      <c r="AA15" s="64">
        <v>44088</v>
      </c>
      <c r="AB15" s="173">
        <v>406</v>
      </c>
      <c r="AC15" s="211">
        <v>250</v>
      </c>
      <c r="AD15" s="215" t="s">
        <v>326</v>
      </c>
    </row>
    <row r="16" spans="1:30" x14ac:dyDescent="0.3">
      <c r="A16" s="184" t="s">
        <v>1306</v>
      </c>
      <c r="B16" s="114" t="s">
        <v>715</v>
      </c>
      <c r="C16" s="114" t="s">
        <v>50</v>
      </c>
      <c r="D16" s="115" t="s">
        <v>129</v>
      </c>
      <c r="E16" s="116" t="s">
        <v>270</v>
      </c>
      <c r="F16" s="117" t="s">
        <v>271</v>
      </c>
      <c r="G16" s="117" t="s">
        <v>219</v>
      </c>
      <c r="H16" s="117" t="s">
        <v>220</v>
      </c>
      <c r="I16" s="117" t="s">
        <v>247</v>
      </c>
      <c r="J16" s="118">
        <v>35447</v>
      </c>
      <c r="K16" s="118" t="s">
        <v>248</v>
      </c>
      <c r="L16" s="114">
        <v>23</v>
      </c>
      <c r="M16" s="114" t="s">
        <v>193</v>
      </c>
      <c r="N16" s="114" t="s">
        <v>116</v>
      </c>
      <c r="O16" s="114" t="s">
        <v>42</v>
      </c>
      <c r="P16" s="114" t="s">
        <v>181</v>
      </c>
      <c r="Q16" s="114" t="s">
        <v>38</v>
      </c>
      <c r="R16" s="127"/>
      <c r="S16" s="136">
        <v>0.71</v>
      </c>
      <c r="T16" s="127">
        <v>0.9</v>
      </c>
      <c r="U16" s="127">
        <v>1</v>
      </c>
      <c r="V16" s="127">
        <v>0.7</v>
      </c>
      <c r="W16" s="127">
        <f t="shared" si="0"/>
        <v>0.84699999999999998</v>
      </c>
      <c r="X16" s="120" t="s">
        <v>121</v>
      </c>
      <c r="Y16" s="120" t="s">
        <v>219</v>
      </c>
      <c r="Z16" s="120" t="s">
        <v>42</v>
      </c>
      <c r="AA16" s="113">
        <v>44083</v>
      </c>
      <c r="AB16" s="176">
        <v>406</v>
      </c>
      <c r="AC16" s="212">
        <v>250</v>
      </c>
      <c r="AD16" s="216" t="s">
        <v>325</v>
      </c>
    </row>
    <row r="17" spans="1:30 16351:16358" x14ac:dyDescent="0.3">
      <c r="A17" s="184" t="s">
        <v>1307</v>
      </c>
      <c r="B17" s="114" t="s">
        <v>720</v>
      </c>
      <c r="C17" s="114" t="s">
        <v>57</v>
      </c>
      <c r="D17" s="115" t="s">
        <v>136</v>
      </c>
      <c r="E17" s="116" t="s">
        <v>6</v>
      </c>
      <c r="F17" s="117" t="s">
        <v>237</v>
      </c>
      <c r="G17" s="117" t="s">
        <v>70</v>
      </c>
      <c r="H17" s="117" t="s">
        <v>226</v>
      </c>
      <c r="I17" s="117" t="s">
        <v>222</v>
      </c>
      <c r="J17" s="118">
        <v>33102</v>
      </c>
      <c r="K17" s="118" t="s">
        <v>224</v>
      </c>
      <c r="L17" s="114">
        <v>30</v>
      </c>
      <c r="M17" s="114" t="s">
        <v>193</v>
      </c>
      <c r="N17" s="114" t="s">
        <v>116</v>
      </c>
      <c r="O17" s="114" t="s">
        <v>70</v>
      </c>
      <c r="P17" s="114" t="s">
        <v>181</v>
      </c>
      <c r="Q17" s="114" t="s">
        <v>38</v>
      </c>
      <c r="R17" s="127" t="s">
        <v>38</v>
      </c>
      <c r="S17" s="136">
        <v>0.7</v>
      </c>
      <c r="T17" s="127">
        <v>0.9</v>
      </c>
      <c r="U17" s="127">
        <v>0.7</v>
      </c>
      <c r="V17" s="127">
        <v>1</v>
      </c>
      <c r="W17" s="127">
        <f t="shared" si="0"/>
        <v>0.84499999999999997</v>
      </c>
      <c r="X17" s="120" t="s">
        <v>121</v>
      </c>
      <c r="Y17" s="120" t="s">
        <v>70</v>
      </c>
      <c r="Z17" s="120" t="s">
        <v>70</v>
      </c>
      <c r="AA17" s="113">
        <v>44088</v>
      </c>
      <c r="AB17" s="176">
        <v>406</v>
      </c>
      <c r="AC17" s="212">
        <v>250</v>
      </c>
      <c r="AD17" s="216" t="s">
        <v>326</v>
      </c>
    </row>
    <row r="18" spans="1:30 16351:16358" x14ac:dyDescent="0.3">
      <c r="A18" s="184" t="s">
        <v>1308</v>
      </c>
      <c r="B18" s="114" t="s">
        <v>718</v>
      </c>
      <c r="C18" s="114" t="s">
        <v>108</v>
      </c>
      <c r="D18" s="115" t="s">
        <v>157</v>
      </c>
      <c r="E18" s="116" t="s">
        <v>291</v>
      </c>
      <c r="F18" s="117" t="s">
        <v>238</v>
      </c>
      <c r="G18" s="117" t="s">
        <v>70</v>
      </c>
      <c r="H18" s="117" t="s">
        <v>226</v>
      </c>
      <c r="I18" s="117" t="s">
        <v>222</v>
      </c>
      <c r="J18" s="118">
        <v>34977</v>
      </c>
      <c r="K18" s="118" t="s">
        <v>224</v>
      </c>
      <c r="L18" s="114">
        <v>25</v>
      </c>
      <c r="M18" s="114" t="s">
        <v>193</v>
      </c>
      <c r="N18" s="114" t="s">
        <v>115</v>
      </c>
      <c r="O18" s="114" t="s">
        <v>70</v>
      </c>
      <c r="P18" s="114" t="s">
        <v>181</v>
      </c>
      <c r="Q18" s="114" t="s">
        <v>38</v>
      </c>
      <c r="R18" s="127" t="s">
        <v>38</v>
      </c>
      <c r="S18" s="136">
        <v>0.8</v>
      </c>
      <c r="T18" s="127">
        <v>0.85</v>
      </c>
      <c r="U18" s="127">
        <v>1</v>
      </c>
      <c r="V18" s="127">
        <v>0.7</v>
      </c>
      <c r="W18" s="127">
        <f t="shared" si="0"/>
        <v>0.84</v>
      </c>
      <c r="X18" s="120" t="s">
        <v>121</v>
      </c>
      <c r="Y18" s="120" t="s">
        <v>70</v>
      </c>
      <c r="Z18" s="120" t="s">
        <v>70</v>
      </c>
      <c r="AA18" s="113">
        <v>44075</v>
      </c>
      <c r="AB18" s="176">
        <v>406</v>
      </c>
      <c r="AC18" s="212">
        <v>250</v>
      </c>
      <c r="AD18" s="216" t="s">
        <v>326</v>
      </c>
    </row>
    <row r="19" spans="1:30 16351:16358" x14ac:dyDescent="0.3">
      <c r="A19" s="185" t="s">
        <v>1209</v>
      </c>
      <c r="B19" s="61" t="s">
        <v>1208</v>
      </c>
      <c r="C19" s="61" t="s">
        <v>78</v>
      </c>
      <c r="D19" s="168" t="s">
        <v>148</v>
      </c>
      <c r="E19" s="169" t="s">
        <v>15</v>
      </c>
      <c r="F19" s="170" t="s">
        <v>273</v>
      </c>
      <c r="G19" s="63" t="s">
        <v>219</v>
      </c>
      <c r="H19" s="65" t="s">
        <v>220</v>
      </c>
      <c r="I19" s="65" t="s">
        <v>274</v>
      </c>
      <c r="J19" s="64">
        <v>34411</v>
      </c>
      <c r="K19" s="63" t="s">
        <v>248</v>
      </c>
      <c r="L19" s="63">
        <v>26</v>
      </c>
      <c r="M19" s="65" t="s">
        <v>193</v>
      </c>
      <c r="N19" s="63" t="s">
        <v>116</v>
      </c>
      <c r="O19" s="63" t="s">
        <v>75</v>
      </c>
      <c r="P19" s="63" t="s">
        <v>181</v>
      </c>
      <c r="Q19" s="63" t="s">
        <v>38</v>
      </c>
      <c r="R19" s="63" t="s">
        <v>38</v>
      </c>
      <c r="S19" s="63">
        <v>0.66</v>
      </c>
      <c r="T19" s="63">
        <v>0.9</v>
      </c>
      <c r="U19" s="80">
        <v>0.7</v>
      </c>
      <c r="V19" s="80">
        <v>1</v>
      </c>
      <c r="W19" s="80">
        <f t="shared" si="0"/>
        <v>0.83700000000000008</v>
      </c>
      <c r="X19" s="63" t="s">
        <v>121</v>
      </c>
      <c r="Y19" s="63" t="s">
        <v>219</v>
      </c>
      <c r="Z19" s="63" t="s">
        <v>42</v>
      </c>
      <c r="AA19" s="64">
        <v>44083</v>
      </c>
      <c r="AB19" s="173">
        <v>406</v>
      </c>
      <c r="AC19" s="211">
        <v>250</v>
      </c>
      <c r="AD19" s="215" t="s">
        <v>325</v>
      </c>
    </row>
    <row r="20" spans="1:30 16351:16358" x14ac:dyDescent="0.3">
      <c r="A20" s="184" t="s">
        <v>1309</v>
      </c>
      <c r="B20" s="114" t="s">
        <v>111</v>
      </c>
      <c r="C20" s="114" t="s">
        <v>112</v>
      </c>
      <c r="D20" s="115" t="s">
        <v>162</v>
      </c>
      <c r="E20" s="116" t="s">
        <v>299</v>
      </c>
      <c r="F20" s="117" t="s">
        <v>239</v>
      </c>
      <c r="G20" s="117" t="s">
        <v>70</v>
      </c>
      <c r="H20" s="117" t="s">
        <v>226</v>
      </c>
      <c r="I20" s="117" t="s">
        <v>231</v>
      </c>
      <c r="J20" s="118">
        <v>29884</v>
      </c>
      <c r="K20" s="118" t="s">
        <v>224</v>
      </c>
      <c r="L20" s="114">
        <v>38</v>
      </c>
      <c r="M20" s="114" t="s">
        <v>193</v>
      </c>
      <c r="N20" s="114" t="s">
        <v>116</v>
      </c>
      <c r="O20" s="114" t="s">
        <v>70</v>
      </c>
      <c r="P20" s="114" t="s">
        <v>308</v>
      </c>
      <c r="Q20" s="114" t="s">
        <v>38</v>
      </c>
      <c r="R20" s="127" t="s">
        <v>38</v>
      </c>
      <c r="S20" s="136">
        <v>0.64</v>
      </c>
      <c r="T20" s="127">
        <v>0.9</v>
      </c>
      <c r="U20" s="127">
        <v>0.7</v>
      </c>
      <c r="V20" s="127">
        <v>1</v>
      </c>
      <c r="W20" s="127">
        <f t="shared" si="0"/>
        <v>0.83300000000000007</v>
      </c>
      <c r="X20" s="120" t="s">
        <v>121</v>
      </c>
      <c r="Y20" s="120" t="s">
        <v>70</v>
      </c>
      <c r="Z20" s="120" t="s">
        <v>70</v>
      </c>
      <c r="AA20" s="113">
        <v>44083</v>
      </c>
      <c r="AB20" s="176">
        <v>600</v>
      </c>
      <c r="AC20" s="212">
        <v>0</v>
      </c>
      <c r="AD20" s="216" t="s">
        <v>326</v>
      </c>
    </row>
    <row r="21" spans="1:30 16351:16358" x14ac:dyDescent="0.3">
      <c r="A21" s="184" t="s">
        <v>1023</v>
      </c>
      <c r="B21" s="114" t="s">
        <v>724</v>
      </c>
      <c r="C21" s="114" t="s">
        <v>106</v>
      </c>
      <c r="D21" s="115" t="s">
        <v>147</v>
      </c>
      <c r="E21" s="116" t="s">
        <v>17</v>
      </c>
      <c r="F21" s="117" t="s">
        <v>275</v>
      </c>
      <c r="G21" s="117" t="s">
        <v>219</v>
      </c>
      <c r="H21" s="117" t="s">
        <v>220</v>
      </c>
      <c r="I21" s="117" t="s">
        <v>253</v>
      </c>
      <c r="J21" s="118">
        <v>34857</v>
      </c>
      <c r="K21" s="118" t="s">
        <v>248</v>
      </c>
      <c r="L21" s="114">
        <v>25</v>
      </c>
      <c r="M21" s="114" t="s">
        <v>193</v>
      </c>
      <c r="N21" s="114" t="s">
        <v>116</v>
      </c>
      <c r="O21" s="114" t="s">
        <v>75</v>
      </c>
      <c r="P21" s="114" t="s">
        <v>308</v>
      </c>
      <c r="Q21" s="114" t="s">
        <v>38</v>
      </c>
      <c r="R21" s="127" t="s">
        <v>38</v>
      </c>
      <c r="S21" s="136">
        <v>0.63</v>
      </c>
      <c r="T21" s="127">
        <v>0.9</v>
      </c>
      <c r="U21" s="127">
        <v>0.7</v>
      </c>
      <c r="V21" s="127">
        <v>1</v>
      </c>
      <c r="W21" s="127">
        <f t="shared" si="0"/>
        <v>0.83100000000000007</v>
      </c>
      <c r="X21" s="120" t="s">
        <v>121</v>
      </c>
      <c r="Y21" s="120" t="s">
        <v>219</v>
      </c>
      <c r="Z21" s="120" t="s">
        <v>117</v>
      </c>
      <c r="AA21" s="113">
        <v>44097</v>
      </c>
      <c r="AB21" s="176">
        <v>600</v>
      </c>
      <c r="AC21" s="212">
        <v>0</v>
      </c>
      <c r="AD21" s="216" t="s">
        <v>325</v>
      </c>
    </row>
    <row r="22" spans="1:30 16351:16358" x14ac:dyDescent="0.3">
      <c r="A22" s="185" t="s">
        <v>1310</v>
      </c>
      <c r="B22" s="61" t="s">
        <v>1093</v>
      </c>
      <c r="C22" s="61" t="s">
        <v>51</v>
      </c>
      <c r="D22" s="168" t="s">
        <v>135</v>
      </c>
      <c r="E22" s="169" t="s">
        <v>19</v>
      </c>
      <c r="F22" s="170" t="s">
        <v>279</v>
      </c>
      <c r="G22" s="63" t="s">
        <v>219</v>
      </c>
      <c r="H22" s="65" t="s">
        <v>220</v>
      </c>
      <c r="I22" s="65" t="s">
        <v>253</v>
      </c>
      <c r="J22" s="64">
        <v>35235</v>
      </c>
      <c r="K22" s="63" t="s">
        <v>248</v>
      </c>
      <c r="L22" s="63">
        <v>24</v>
      </c>
      <c r="M22" s="65" t="s">
        <v>193</v>
      </c>
      <c r="N22" s="63" t="s">
        <v>116</v>
      </c>
      <c r="O22" s="63" t="s">
        <v>42</v>
      </c>
      <c r="P22" s="63" t="s">
        <v>308</v>
      </c>
      <c r="Q22" s="63" t="s">
        <v>38</v>
      </c>
      <c r="R22" s="63" t="s">
        <v>38</v>
      </c>
      <c r="S22" s="63">
        <v>0.55000000000000004</v>
      </c>
      <c r="T22" s="63">
        <v>0.9</v>
      </c>
      <c r="U22" s="80">
        <v>0.7</v>
      </c>
      <c r="V22" s="80">
        <v>1</v>
      </c>
      <c r="W22" s="80">
        <f t="shared" si="0"/>
        <v>0.81500000000000006</v>
      </c>
      <c r="X22" s="63" t="s">
        <v>121</v>
      </c>
      <c r="Y22" s="63" t="s">
        <v>219</v>
      </c>
      <c r="Z22" s="63" t="s">
        <v>42</v>
      </c>
      <c r="AA22" s="64">
        <v>44083</v>
      </c>
      <c r="AB22" s="173">
        <v>600</v>
      </c>
      <c r="AC22" s="211">
        <v>0</v>
      </c>
      <c r="AD22" s="215" t="s">
        <v>325</v>
      </c>
    </row>
    <row r="23" spans="1:30 16351:16358" x14ac:dyDescent="0.3">
      <c r="A23" s="184" t="s">
        <v>1311</v>
      </c>
      <c r="B23" s="114" t="s">
        <v>74</v>
      </c>
      <c r="C23" s="114" t="s">
        <v>77</v>
      </c>
      <c r="D23" s="115" t="s">
        <v>155</v>
      </c>
      <c r="E23" s="116" t="s">
        <v>23</v>
      </c>
      <c r="F23" s="117" t="s">
        <v>280</v>
      </c>
      <c r="G23" s="117" t="s">
        <v>219</v>
      </c>
      <c r="H23" s="117" t="s">
        <v>220</v>
      </c>
      <c r="I23" s="117" t="s">
        <v>256</v>
      </c>
      <c r="J23" s="118">
        <v>34275</v>
      </c>
      <c r="K23" s="118" t="s">
        <v>248</v>
      </c>
      <c r="L23" s="114">
        <v>27</v>
      </c>
      <c r="M23" s="114" t="s">
        <v>193</v>
      </c>
      <c r="N23" s="114" t="s">
        <v>116</v>
      </c>
      <c r="O23" s="114" t="s">
        <v>75</v>
      </c>
      <c r="P23" s="114" t="s">
        <v>308</v>
      </c>
      <c r="Q23" s="114" t="s">
        <v>38</v>
      </c>
      <c r="R23" s="127" t="s">
        <v>38</v>
      </c>
      <c r="S23" s="136">
        <v>0.55000000000000004</v>
      </c>
      <c r="T23" s="127">
        <v>0.9</v>
      </c>
      <c r="U23" s="127">
        <v>0.7</v>
      </c>
      <c r="V23" s="127">
        <v>1</v>
      </c>
      <c r="W23" s="127">
        <f t="shared" si="0"/>
        <v>0.81500000000000006</v>
      </c>
      <c r="X23" s="120" t="s">
        <v>121</v>
      </c>
      <c r="Y23" s="120" t="s">
        <v>219</v>
      </c>
      <c r="Z23" s="120" t="s">
        <v>117</v>
      </c>
      <c r="AA23" s="113">
        <v>44097</v>
      </c>
      <c r="AB23" s="176">
        <v>600</v>
      </c>
      <c r="AC23" s="212">
        <v>0</v>
      </c>
      <c r="AD23" s="216" t="s">
        <v>325</v>
      </c>
    </row>
    <row r="24" spans="1:30 16351:16358" x14ac:dyDescent="0.3">
      <c r="A24" s="185" t="s">
        <v>1255</v>
      </c>
      <c r="B24" s="61" t="s">
        <v>725</v>
      </c>
      <c r="C24" s="61" t="s">
        <v>45</v>
      </c>
      <c r="D24" s="168" t="s">
        <v>131</v>
      </c>
      <c r="E24" s="169" t="s">
        <v>283</v>
      </c>
      <c r="F24" s="170" t="s">
        <v>284</v>
      </c>
      <c r="G24" s="63" t="s">
        <v>219</v>
      </c>
      <c r="H24" s="65" t="s">
        <v>220</v>
      </c>
      <c r="I24" s="65" t="s">
        <v>256</v>
      </c>
      <c r="J24" s="64">
        <v>34097</v>
      </c>
      <c r="K24" s="63" t="s">
        <v>248</v>
      </c>
      <c r="L24" s="63">
        <v>26</v>
      </c>
      <c r="M24" s="65" t="s">
        <v>193</v>
      </c>
      <c r="N24" s="63" t="s">
        <v>116</v>
      </c>
      <c r="O24" s="63" t="s">
        <v>42</v>
      </c>
      <c r="P24" s="63" t="s">
        <v>181</v>
      </c>
      <c r="Q24" s="63" t="s">
        <v>38</v>
      </c>
      <c r="R24" s="63"/>
      <c r="S24" s="63">
        <v>0.65</v>
      </c>
      <c r="T24" s="63">
        <v>0.85</v>
      </c>
      <c r="U24" s="80">
        <v>1</v>
      </c>
      <c r="V24" s="80">
        <v>0.7</v>
      </c>
      <c r="W24" s="80">
        <f t="shared" si="0"/>
        <v>0.80999999999999994</v>
      </c>
      <c r="X24" s="63" t="s">
        <v>121</v>
      </c>
      <c r="Y24" s="63" t="s">
        <v>219</v>
      </c>
      <c r="Z24" s="63" t="s">
        <v>123</v>
      </c>
      <c r="AA24" s="64">
        <v>44097</v>
      </c>
      <c r="AB24" s="173">
        <v>406</v>
      </c>
      <c r="AC24" s="211">
        <v>250</v>
      </c>
      <c r="AD24" s="215" t="s">
        <v>325</v>
      </c>
    </row>
    <row r="25" spans="1:30 16351:16358" x14ac:dyDescent="0.3">
      <c r="A25" s="184" t="s">
        <v>1312</v>
      </c>
      <c r="B25" s="114" t="s">
        <v>54</v>
      </c>
      <c r="C25" s="114" t="s">
        <v>59</v>
      </c>
      <c r="D25" s="115" t="s">
        <v>137</v>
      </c>
      <c r="E25" s="116" t="s">
        <v>292</v>
      </c>
      <c r="F25" s="117" t="s">
        <v>240</v>
      </c>
      <c r="G25" s="117" t="s">
        <v>70</v>
      </c>
      <c r="H25" s="117" t="s">
        <v>226</v>
      </c>
      <c r="I25" s="117" t="s">
        <v>227</v>
      </c>
      <c r="J25" s="118">
        <v>30418</v>
      </c>
      <c r="K25" s="118" t="s">
        <v>224</v>
      </c>
      <c r="L25" s="114">
        <v>37</v>
      </c>
      <c r="M25" s="114" t="s">
        <v>193</v>
      </c>
      <c r="N25" s="114" t="s">
        <v>116</v>
      </c>
      <c r="O25" s="114" t="s">
        <v>70</v>
      </c>
      <c r="P25" s="114" t="s">
        <v>181</v>
      </c>
      <c r="Q25" s="114" t="s">
        <v>38</v>
      </c>
      <c r="R25" s="127" t="s">
        <v>38</v>
      </c>
      <c r="S25" s="136">
        <v>0.59</v>
      </c>
      <c r="T25" s="127">
        <v>0.85</v>
      </c>
      <c r="U25" s="127">
        <v>0.7</v>
      </c>
      <c r="V25" s="127">
        <v>1</v>
      </c>
      <c r="W25" s="127">
        <f t="shared" si="0"/>
        <v>0.79799999999999993</v>
      </c>
      <c r="X25" s="120" t="s">
        <v>121</v>
      </c>
      <c r="Y25" s="120" t="s">
        <v>70</v>
      </c>
      <c r="Z25" s="120" t="s">
        <v>70</v>
      </c>
      <c r="AA25" s="113">
        <v>44088</v>
      </c>
      <c r="AB25" s="176">
        <v>406</v>
      </c>
      <c r="AC25" s="212">
        <v>250</v>
      </c>
      <c r="AD25" s="216" t="s">
        <v>326</v>
      </c>
    </row>
    <row r="26" spans="1:30 16351:16358" x14ac:dyDescent="0.3">
      <c r="A26" s="185" t="s">
        <v>1313</v>
      </c>
      <c r="B26" s="61" t="s">
        <v>1242</v>
      </c>
      <c r="C26" s="61" t="s">
        <v>109</v>
      </c>
      <c r="D26" s="168" t="s">
        <v>159</v>
      </c>
      <c r="E26" s="169" t="s">
        <v>293</v>
      </c>
      <c r="F26" s="170" t="s">
        <v>241</v>
      </c>
      <c r="G26" s="63" t="s">
        <v>70</v>
      </c>
      <c r="H26" s="65" t="s">
        <v>226</v>
      </c>
      <c r="I26" s="65" t="s">
        <v>235</v>
      </c>
      <c r="J26" s="64">
        <v>31248</v>
      </c>
      <c r="K26" s="63" t="s">
        <v>224</v>
      </c>
      <c r="L26" s="63">
        <v>34</v>
      </c>
      <c r="M26" s="65" t="s">
        <v>193</v>
      </c>
      <c r="N26" s="63" t="s">
        <v>115</v>
      </c>
      <c r="O26" s="63" t="s">
        <v>70</v>
      </c>
      <c r="P26" s="63" t="s">
        <v>181</v>
      </c>
      <c r="Q26" s="63" t="s">
        <v>38</v>
      </c>
      <c r="R26" s="63" t="s">
        <v>38</v>
      </c>
      <c r="S26" s="63">
        <v>0.71</v>
      </c>
      <c r="T26" s="63">
        <v>0.8</v>
      </c>
      <c r="U26" s="80">
        <v>1</v>
      </c>
      <c r="V26" s="80">
        <v>0.7</v>
      </c>
      <c r="W26" s="80">
        <f t="shared" si="0"/>
        <v>0.79700000000000004</v>
      </c>
      <c r="X26" s="63" t="s">
        <v>121</v>
      </c>
      <c r="Y26" s="63" t="s">
        <v>70</v>
      </c>
      <c r="Z26" s="63" t="s">
        <v>70</v>
      </c>
      <c r="AA26" s="64">
        <v>44075</v>
      </c>
      <c r="AB26" s="173">
        <v>406</v>
      </c>
      <c r="AC26" s="211">
        <v>250</v>
      </c>
      <c r="AD26" s="215" t="s">
        <v>326</v>
      </c>
    </row>
    <row r="27" spans="1:30 16351:16358" x14ac:dyDescent="0.3">
      <c r="A27" s="185" t="s">
        <v>1314</v>
      </c>
      <c r="B27" s="61" t="s">
        <v>119</v>
      </c>
      <c r="C27" s="61" t="s">
        <v>120</v>
      </c>
      <c r="D27" s="168" t="s">
        <v>163</v>
      </c>
      <c r="E27" s="169" t="s">
        <v>12</v>
      </c>
      <c r="F27" s="170" t="s">
        <v>289</v>
      </c>
      <c r="G27" s="63" t="s">
        <v>219</v>
      </c>
      <c r="H27" s="65" t="s">
        <v>220</v>
      </c>
      <c r="I27" s="65" t="s">
        <v>253</v>
      </c>
      <c r="J27" s="64">
        <v>33351</v>
      </c>
      <c r="K27" s="63" t="s">
        <v>248</v>
      </c>
      <c r="L27" s="63">
        <v>29</v>
      </c>
      <c r="M27" s="65" t="s">
        <v>193</v>
      </c>
      <c r="N27" s="63" t="s">
        <v>116</v>
      </c>
      <c r="O27" s="63" t="s">
        <v>117</v>
      </c>
      <c r="P27" s="63" t="s">
        <v>308</v>
      </c>
      <c r="Q27" s="63" t="s">
        <v>38</v>
      </c>
      <c r="R27" s="63"/>
      <c r="S27" s="63">
        <v>0.47</v>
      </c>
      <c r="T27" s="63">
        <v>0.9</v>
      </c>
      <c r="U27" s="80">
        <v>0.7</v>
      </c>
      <c r="V27" s="80">
        <v>1</v>
      </c>
      <c r="W27" s="80">
        <f t="shared" si="0"/>
        <v>0.79900000000000004</v>
      </c>
      <c r="X27" s="63" t="s">
        <v>121</v>
      </c>
      <c r="Y27" s="63" t="s">
        <v>219</v>
      </c>
      <c r="Z27" s="63" t="s">
        <v>123</v>
      </c>
      <c r="AA27" s="64">
        <v>44097</v>
      </c>
      <c r="AB27" s="173">
        <v>600</v>
      </c>
      <c r="AC27" s="211">
        <v>0</v>
      </c>
      <c r="AD27" s="215" t="s">
        <v>325</v>
      </c>
    </row>
    <row r="28" spans="1:30 16351:16358" x14ac:dyDescent="0.3">
      <c r="A28" s="185" t="s">
        <v>1315</v>
      </c>
      <c r="B28" s="61" t="s">
        <v>719</v>
      </c>
      <c r="C28" s="61" t="s">
        <v>177</v>
      </c>
      <c r="D28" s="168" t="s">
        <v>178</v>
      </c>
      <c r="E28" s="169" t="s">
        <v>2</v>
      </c>
      <c r="F28" s="170" t="s">
        <v>295</v>
      </c>
      <c r="G28" s="63" t="s">
        <v>219</v>
      </c>
      <c r="H28" s="65" t="s">
        <v>220</v>
      </c>
      <c r="I28" s="65" t="s">
        <v>227</v>
      </c>
      <c r="J28" s="64">
        <v>30232</v>
      </c>
      <c r="K28" s="63" t="s">
        <v>224</v>
      </c>
      <c r="L28" s="63">
        <v>37</v>
      </c>
      <c r="M28" s="65" t="s">
        <v>193</v>
      </c>
      <c r="N28" s="63" t="s">
        <v>115</v>
      </c>
      <c r="O28" s="63" t="s">
        <v>88</v>
      </c>
      <c r="P28" s="63" t="s">
        <v>39</v>
      </c>
      <c r="Q28" s="63" t="s">
        <v>38</v>
      </c>
      <c r="R28" s="63"/>
      <c r="S28" s="63">
        <v>0.42</v>
      </c>
      <c r="T28" s="63">
        <v>0.85</v>
      </c>
      <c r="U28" s="80">
        <v>1</v>
      </c>
      <c r="V28" s="80">
        <v>1</v>
      </c>
      <c r="W28" s="80">
        <f t="shared" si="0"/>
        <v>0.80900000000000005</v>
      </c>
      <c r="X28" s="63" t="s">
        <v>121</v>
      </c>
      <c r="Y28" s="63" t="s">
        <v>219</v>
      </c>
      <c r="Z28" s="63" t="s">
        <v>42</v>
      </c>
      <c r="AA28" s="64">
        <v>44075</v>
      </c>
      <c r="AB28" s="173">
        <v>818</v>
      </c>
      <c r="AC28" s="211">
        <v>806</v>
      </c>
      <c r="AD28" s="215" t="s">
        <v>325</v>
      </c>
    </row>
    <row r="29" spans="1:30 16351:16358" x14ac:dyDescent="0.3">
      <c r="A29" s="185" t="s">
        <v>1316</v>
      </c>
      <c r="B29" s="61" t="s">
        <v>717</v>
      </c>
      <c r="C29" s="61" t="s">
        <v>179</v>
      </c>
      <c r="D29" s="168" t="s">
        <v>180</v>
      </c>
      <c r="E29" s="169" t="s">
        <v>294</v>
      </c>
      <c r="F29" s="170" t="s">
        <v>225</v>
      </c>
      <c r="G29" s="170" t="s">
        <v>219</v>
      </c>
      <c r="H29" s="170" t="s">
        <v>220</v>
      </c>
      <c r="I29" s="170" t="s">
        <v>222</v>
      </c>
      <c r="J29" s="171">
        <v>33932</v>
      </c>
      <c r="K29" s="171" t="s">
        <v>224</v>
      </c>
      <c r="L29" s="61">
        <v>27</v>
      </c>
      <c r="M29" s="61" t="s">
        <v>193</v>
      </c>
      <c r="N29" s="171" t="s">
        <v>116</v>
      </c>
      <c r="O29" s="61" t="s">
        <v>87</v>
      </c>
      <c r="P29" s="61" t="s">
        <v>309</v>
      </c>
      <c r="Q29" s="61" t="s">
        <v>38</v>
      </c>
      <c r="R29" s="62"/>
      <c r="S29" s="172">
        <v>0.89</v>
      </c>
      <c r="T29" s="62">
        <v>0.8</v>
      </c>
      <c r="U29" s="62">
        <v>1</v>
      </c>
      <c r="V29" s="62">
        <v>1</v>
      </c>
      <c r="W29" s="62">
        <f t="shared" si="0"/>
        <v>0.87800000000000011</v>
      </c>
      <c r="X29" s="63" t="s">
        <v>121</v>
      </c>
      <c r="Y29" s="63" t="s">
        <v>219</v>
      </c>
      <c r="Z29" s="63" t="s">
        <v>42</v>
      </c>
      <c r="AA29" s="64">
        <v>44083</v>
      </c>
      <c r="AB29" s="173">
        <v>634</v>
      </c>
      <c r="AC29" s="211">
        <v>625</v>
      </c>
      <c r="AD29" s="215" t="s">
        <v>325</v>
      </c>
    </row>
    <row r="30" spans="1:30 16351:16358" x14ac:dyDescent="0.3">
      <c r="A30" s="184" t="s">
        <v>1317</v>
      </c>
      <c r="B30" s="114" t="s">
        <v>839</v>
      </c>
      <c r="C30" s="114" t="s">
        <v>182</v>
      </c>
      <c r="D30" s="115" t="s">
        <v>183</v>
      </c>
      <c r="E30" s="116" t="s">
        <v>9</v>
      </c>
      <c r="F30" s="117" t="s">
        <v>296</v>
      </c>
      <c r="G30" s="117" t="s">
        <v>70</v>
      </c>
      <c r="H30" s="117" t="s">
        <v>226</v>
      </c>
      <c r="I30" s="117" t="s">
        <v>227</v>
      </c>
      <c r="J30" s="118">
        <v>29058</v>
      </c>
      <c r="K30" s="118" t="s">
        <v>224</v>
      </c>
      <c r="L30" s="114">
        <v>41</v>
      </c>
      <c r="M30" s="114" t="s">
        <v>193</v>
      </c>
      <c r="N30" s="114" t="s">
        <v>116</v>
      </c>
      <c r="O30" s="114" t="s">
        <v>117</v>
      </c>
      <c r="P30" s="114" t="s">
        <v>39</v>
      </c>
      <c r="Q30" s="114" t="s">
        <v>38</v>
      </c>
      <c r="R30" s="127"/>
      <c r="S30" s="136">
        <v>0.41</v>
      </c>
      <c r="T30" s="127">
        <v>0.85</v>
      </c>
      <c r="U30" s="127">
        <v>1</v>
      </c>
      <c r="V30" s="127">
        <v>1</v>
      </c>
      <c r="W30" s="127">
        <f t="shared" si="0"/>
        <v>0.80700000000000005</v>
      </c>
      <c r="X30" s="120" t="s">
        <v>121</v>
      </c>
      <c r="Y30" s="120" t="s">
        <v>70</v>
      </c>
      <c r="Z30" s="120" t="s">
        <v>70</v>
      </c>
      <c r="AA30" s="121">
        <v>44088</v>
      </c>
      <c r="AB30" s="176">
        <v>818</v>
      </c>
      <c r="AC30" s="212">
        <v>806</v>
      </c>
      <c r="AD30" s="216" t="s">
        <v>326</v>
      </c>
    </row>
    <row r="31" spans="1:30 16351:16358" x14ac:dyDescent="0.3">
      <c r="A31" s="184" t="s">
        <v>1318</v>
      </c>
      <c r="B31" s="114" t="s">
        <v>721</v>
      </c>
      <c r="C31" s="114" t="s">
        <v>184</v>
      </c>
      <c r="D31" s="115" t="s">
        <v>185</v>
      </c>
      <c r="E31" s="116" t="s">
        <v>20</v>
      </c>
      <c r="F31" s="117" t="s">
        <v>297</v>
      </c>
      <c r="G31" s="117" t="s">
        <v>219</v>
      </c>
      <c r="H31" s="117" t="s">
        <v>220</v>
      </c>
      <c r="I31" s="117" t="s">
        <v>222</v>
      </c>
      <c r="J31" s="118">
        <v>32690</v>
      </c>
      <c r="K31" s="118" t="s">
        <v>221</v>
      </c>
      <c r="L31" s="114">
        <v>31</v>
      </c>
      <c r="M31" s="114" t="s">
        <v>193</v>
      </c>
      <c r="N31" s="114" t="s">
        <v>116</v>
      </c>
      <c r="O31" s="114"/>
      <c r="P31" s="114" t="s">
        <v>39</v>
      </c>
      <c r="Q31" s="114" t="s">
        <v>38</v>
      </c>
      <c r="R31" s="127"/>
      <c r="S31" s="136">
        <v>0.45</v>
      </c>
      <c r="T31" s="127">
        <v>0.85</v>
      </c>
      <c r="U31" s="127">
        <v>1</v>
      </c>
      <c r="V31" s="127">
        <v>1</v>
      </c>
      <c r="W31" s="127">
        <f t="shared" si="0"/>
        <v>0.81500000000000006</v>
      </c>
      <c r="X31" s="120" t="s">
        <v>121</v>
      </c>
      <c r="Y31" s="120" t="s">
        <v>219</v>
      </c>
      <c r="Z31" s="120" t="s">
        <v>191</v>
      </c>
      <c r="AA31" s="121">
        <v>44088</v>
      </c>
      <c r="AB31" s="176">
        <v>818</v>
      </c>
      <c r="AC31" s="212">
        <v>806</v>
      </c>
      <c r="AD31" s="216" t="s">
        <v>325</v>
      </c>
    </row>
    <row r="32" spans="1:30 16351:16358" x14ac:dyDescent="0.3">
      <c r="A32" s="184" t="s">
        <v>1319</v>
      </c>
      <c r="B32" s="114" t="s">
        <v>722</v>
      </c>
      <c r="C32" s="114" t="s">
        <v>186</v>
      </c>
      <c r="D32" s="115" t="s">
        <v>187</v>
      </c>
      <c r="E32" s="117" t="s">
        <v>30</v>
      </c>
      <c r="F32" s="120" t="s">
        <v>298</v>
      </c>
      <c r="G32" s="120" t="s">
        <v>219</v>
      </c>
      <c r="H32" s="120" t="s">
        <v>220</v>
      </c>
      <c r="I32" s="120" t="s">
        <v>223</v>
      </c>
      <c r="J32" s="118">
        <v>29065</v>
      </c>
      <c r="K32" s="120" t="s">
        <v>224</v>
      </c>
      <c r="L32" s="120">
        <f>2020-1979</f>
        <v>41</v>
      </c>
      <c r="M32" s="119" t="s">
        <v>193</v>
      </c>
      <c r="N32" s="120" t="s">
        <v>115</v>
      </c>
      <c r="O32" s="120"/>
      <c r="P32" s="120" t="s">
        <v>309</v>
      </c>
      <c r="Q32" s="120" t="s">
        <v>38</v>
      </c>
      <c r="R32" s="120"/>
      <c r="S32" s="120">
        <v>0.62</v>
      </c>
      <c r="T32" s="120">
        <v>0.8</v>
      </c>
      <c r="U32" s="137">
        <v>1</v>
      </c>
      <c r="V32" s="137">
        <v>1</v>
      </c>
      <c r="W32" s="137">
        <f t="shared" si="0"/>
        <v>0.82400000000000007</v>
      </c>
      <c r="X32" s="120" t="s">
        <v>121</v>
      </c>
      <c r="Y32" s="120" t="s">
        <v>219</v>
      </c>
      <c r="Z32" s="120" t="s">
        <v>123</v>
      </c>
      <c r="AA32" s="113">
        <v>44088</v>
      </c>
      <c r="AB32" s="176">
        <v>634</v>
      </c>
      <c r="AC32" s="212">
        <v>625</v>
      </c>
      <c r="AD32" s="216" t="s">
        <v>325</v>
      </c>
      <c r="XDW32" s="144"/>
      <c r="XDX32" s="59"/>
      <c r="XDY32" s="59"/>
      <c r="XDZ32" s="145"/>
      <c r="XEA32" s="146"/>
      <c r="XEB32" s="147"/>
      <c r="XEC32" s="148"/>
      <c r="XED32" s="59"/>
    </row>
    <row r="33" spans="1:30 16321:16358" x14ac:dyDescent="0.3">
      <c r="A33" s="185" t="s">
        <v>1320</v>
      </c>
      <c r="B33" s="61" t="s">
        <v>189</v>
      </c>
      <c r="C33" s="61" t="s">
        <v>188</v>
      </c>
      <c r="D33" s="168" t="s">
        <v>190</v>
      </c>
      <c r="E33" s="169" t="s">
        <v>25</v>
      </c>
      <c r="F33" s="170" t="s">
        <v>218</v>
      </c>
      <c r="G33" s="170" t="s">
        <v>219</v>
      </c>
      <c r="H33" s="170" t="s">
        <v>220</v>
      </c>
      <c r="I33" s="170" t="s">
        <v>222</v>
      </c>
      <c r="J33" s="171">
        <v>32771</v>
      </c>
      <c r="K33" s="171" t="s">
        <v>221</v>
      </c>
      <c r="L33" s="61">
        <v>30</v>
      </c>
      <c r="M33" s="61" t="s">
        <v>193</v>
      </c>
      <c r="N33" s="61" t="s">
        <v>116</v>
      </c>
      <c r="O33" s="61"/>
      <c r="P33" s="61" t="s">
        <v>309</v>
      </c>
      <c r="Q33" s="61" t="s">
        <v>38</v>
      </c>
      <c r="R33" s="62"/>
      <c r="S33" s="172">
        <v>0.53</v>
      </c>
      <c r="T33" s="62">
        <v>0.9</v>
      </c>
      <c r="U33" s="62">
        <v>1</v>
      </c>
      <c r="V33" s="62">
        <v>1</v>
      </c>
      <c r="W33" s="62">
        <f t="shared" si="0"/>
        <v>0.85600000000000009</v>
      </c>
      <c r="X33" s="63" t="s">
        <v>121</v>
      </c>
      <c r="Y33" s="63" t="s">
        <v>219</v>
      </c>
      <c r="Z33" s="63" t="s">
        <v>117</v>
      </c>
      <c r="AA33" s="64">
        <v>44097</v>
      </c>
      <c r="AB33" s="173">
        <v>634</v>
      </c>
      <c r="AC33" s="211">
        <v>625</v>
      </c>
      <c r="AD33" s="215" t="s">
        <v>325</v>
      </c>
    </row>
    <row r="34" spans="1:30 16321:16358" x14ac:dyDescent="0.3">
      <c r="A34" s="184" t="s">
        <v>1321</v>
      </c>
      <c r="B34" s="114" t="s">
        <v>723</v>
      </c>
      <c r="C34" s="114" t="s">
        <v>381</v>
      </c>
      <c r="D34" s="115" t="s">
        <v>382</v>
      </c>
      <c r="E34" s="116" t="s">
        <v>383</v>
      </c>
      <c r="F34" s="117" t="s">
        <v>384</v>
      </c>
      <c r="G34" s="117" t="s">
        <v>219</v>
      </c>
      <c r="H34" s="117" t="s">
        <v>220</v>
      </c>
      <c r="I34" s="117" t="s">
        <v>247</v>
      </c>
      <c r="J34" s="118">
        <v>34375</v>
      </c>
      <c r="K34" s="118" t="s">
        <v>248</v>
      </c>
      <c r="L34" s="114">
        <v>26</v>
      </c>
      <c r="M34" s="114" t="s">
        <v>193</v>
      </c>
      <c r="N34" s="114" t="s">
        <v>115</v>
      </c>
      <c r="O34" s="114"/>
      <c r="P34" s="114" t="s">
        <v>181</v>
      </c>
      <c r="Q34" s="114" t="s">
        <v>38</v>
      </c>
      <c r="R34" s="127"/>
      <c r="S34" s="136">
        <v>0.64</v>
      </c>
      <c r="T34" s="127">
        <v>0.85</v>
      </c>
      <c r="U34" s="127">
        <v>0.7</v>
      </c>
      <c r="V34" s="127">
        <v>1</v>
      </c>
      <c r="W34" s="127">
        <v>0.80799999999999994</v>
      </c>
      <c r="X34" s="120" t="s">
        <v>121</v>
      </c>
      <c r="Y34" s="120" t="s">
        <v>219</v>
      </c>
      <c r="Z34" s="120" t="s">
        <v>42</v>
      </c>
      <c r="AA34" s="113">
        <v>44088</v>
      </c>
      <c r="AB34" s="176">
        <v>406</v>
      </c>
      <c r="AC34" s="212">
        <v>250</v>
      </c>
      <c r="AD34" s="216"/>
    </row>
    <row r="35" spans="1:30 16321:16358" x14ac:dyDescent="0.3">
      <c r="A35" s="186" t="s">
        <v>1322</v>
      </c>
      <c r="B35" s="67" t="s">
        <v>90</v>
      </c>
      <c r="C35" s="67" t="s">
        <v>91</v>
      </c>
      <c r="D35" s="68" t="s">
        <v>127</v>
      </c>
      <c r="E35" s="69" t="s">
        <v>26</v>
      </c>
      <c r="F35" s="70" t="s">
        <v>249</v>
      </c>
      <c r="G35" s="70" t="s">
        <v>219</v>
      </c>
      <c r="H35" s="70" t="s">
        <v>220</v>
      </c>
      <c r="I35" s="70" t="s">
        <v>247</v>
      </c>
      <c r="J35" s="71">
        <v>33832</v>
      </c>
      <c r="K35" s="71" t="s">
        <v>248</v>
      </c>
      <c r="L35" s="67">
        <v>28</v>
      </c>
      <c r="M35" s="67" t="s">
        <v>193</v>
      </c>
      <c r="N35" s="67" t="s">
        <v>116</v>
      </c>
      <c r="O35" s="67" t="s">
        <v>42</v>
      </c>
      <c r="P35" s="67" t="s">
        <v>181</v>
      </c>
      <c r="Q35" s="67" t="s">
        <v>38</v>
      </c>
      <c r="R35" s="62" t="s">
        <v>38</v>
      </c>
      <c r="S35" s="72">
        <v>0.74</v>
      </c>
      <c r="T35" s="62">
        <v>0.9</v>
      </c>
      <c r="U35" s="62">
        <v>1</v>
      </c>
      <c r="V35" s="62">
        <v>1</v>
      </c>
      <c r="W35" s="62">
        <f t="shared" ref="W35:W49" si="1">(S35*$S$1)+(T35*$T$1)+(U35*$U$1)+(V35*$V$1)</f>
        <v>0.89800000000000002</v>
      </c>
      <c r="X35" s="63" t="s">
        <v>121</v>
      </c>
      <c r="Y35" s="63" t="s">
        <v>219</v>
      </c>
      <c r="Z35" s="63" t="s">
        <v>42</v>
      </c>
      <c r="AA35" s="64">
        <v>44083</v>
      </c>
      <c r="AB35" s="173">
        <v>406</v>
      </c>
      <c r="AC35" s="211">
        <v>250</v>
      </c>
      <c r="AD35" s="215" t="s">
        <v>325</v>
      </c>
    </row>
    <row r="36" spans="1:30 16321:16358" x14ac:dyDescent="0.3">
      <c r="A36" s="186" t="s">
        <v>1323</v>
      </c>
      <c r="B36" s="67" t="s">
        <v>71</v>
      </c>
      <c r="C36" s="67" t="s">
        <v>72</v>
      </c>
      <c r="D36" s="68" t="s">
        <v>126</v>
      </c>
      <c r="E36" s="69" t="s">
        <v>250</v>
      </c>
      <c r="F36" s="70" t="s">
        <v>251</v>
      </c>
      <c r="G36" s="70" t="s">
        <v>219</v>
      </c>
      <c r="H36" s="70" t="s">
        <v>220</v>
      </c>
      <c r="I36" s="70" t="s">
        <v>222</v>
      </c>
      <c r="J36" s="71">
        <v>31993</v>
      </c>
      <c r="K36" s="71" t="s">
        <v>252</v>
      </c>
      <c r="L36" s="67">
        <v>33</v>
      </c>
      <c r="M36" s="67" t="s">
        <v>193</v>
      </c>
      <c r="N36" s="67" t="s">
        <v>116</v>
      </c>
      <c r="O36" s="67" t="s">
        <v>42</v>
      </c>
      <c r="P36" s="67" t="s">
        <v>181</v>
      </c>
      <c r="Q36" s="67" t="s">
        <v>38</v>
      </c>
      <c r="R36" s="62"/>
      <c r="S36" s="72">
        <v>0.74</v>
      </c>
      <c r="T36" s="62">
        <v>0.9</v>
      </c>
      <c r="U36" s="62">
        <v>1</v>
      </c>
      <c r="V36" s="62">
        <v>1</v>
      </c>
      <c r="W36" s="62">
        <f t="shared" si="1"/>
        <v>0.89800000000000002</v>
      </c>
      <c r="X36" s="63" t="s">
        <v>121</v>
      </c>
      <c r="Y36" s="63" t="s">
        <v>219</v>
      </c>
      <c r="Z36" s="63" t="s">
        <v>42</v>
      </c>
      <c r="AA36" s="64">
        <v>44083</v>
      </c>
      <c r="AB36" s="173">
        <v>406</v>
      </c>
      <c r="AC36" s="211">
        <v>250</v>
      </c>
      <c r="AD36" s="215" t="s">
        <v>325</v>
      </c>
    </row>
    <row r="37" spans="1:30 16321:16358" x14ac:dyDescent="0.3">
      <c r="A37" s="186" t="s">
        <v>1324</v>
      </c>
      <c r="B37" s="67" t="s">
        <v>53</v>
      </c>
      <c r="C37" s="67" t="s">
        <v>58</v>
      </c>
      <c r="D37" s="68" t="s">
        <v>137</v>
      </c>
      <c r="E37" s="69" t="s">
        <v>8</v>
      </c>
      <c r="F37" s="70" t="s">
        <v>230</v>
      </c>
      <c r="G37" s="70" t="s">
        <v>70</v>
      </c>
      <c r="H37" s="70" t="s">
        <v>226</v>
      </c>
      <c r="I37" s="70" t="s">
        <v>231</v>
      </c>
      <c r="J37" s="71">
        <v>33014</v>
      </c>
      <c r="K37" s="71" t="s">
        <v>224</v>
      </c>
      <c r="L37" s="67">
        <v>30</v>
      </c>
      <c r="M37" s="67" t="s">
        <v>193</v>
      </c>
      <c r="N37" s="67" t="s">
        <v>116</v>
      </c>
      <c r="O37" s="67" t="s">
        <v>70</v>
      </c>
      <c r="P37" s="67" t="s">
        <v>181</v>
      </c>
      <c r="Q37" s="67" t="s">
        <v>38</v>
      </c>
      <c r="R37" s="62" t="s">
        <v>38</v>
      </c>
      <c r="S37" s="72">
        <v>0.67</v>
      </c>
      <c r="T37" s="62">
        <v>0.9</v>
      </c>
      <c r="U37" s="62">
        <v>1</v>
      </c>
      <c r="V37" s="62">
        <v>1</v>
      </c>
      <c r="W37" s="62">
        <f t="shared" si="1"/>
        <v>0.88400000000000012</v>
      </c>
      <c r="X37" s="63" t="s">
        <v>121</v>
      </c>
      <c r="Y37" s="63" t="s">
        <v>70</v>
      </c>
      <c r="Z37" s="63" t="s">
        <v>70</v>
      </c>
      <c r="AA37" s="64">
        <v>44088</v>
      </c>
      <c r="AB37" s="173">
        <v>406</v>
      </c>
      <c r="AC37" s="211">
        <v>250</v>
      </c>
      <c r="AD37" s="215" t="s">
        <v>326</v>
      </c>
    </row>
    <row r="38" spans="1:30 16321:16358" x14ac:dyDescent="0.3">
      <c r="A38" s="186" t="s">
        <v>1325</v>
      </c>
      <c r="B38" s="67" t="s">
        <v>55</v>
      </c>
      <c r="C38" s="67" t="s">
        <v>60</v>
      </c>
      <c r="D38" s="68" t="s">
        <v>150</v>
      </c>
      <c r="E38" s="69" t="s">
        <v>5</v>
      </c>
      <c r="F38" s="70" t="s">
        <v>233</v>
      </c>
      <c r="G38" s="70" t="s">
        <v>70</v>
      </c>
      <c r="H38" s="70" t="s">
        <v>226</v>
      </c>
      <c r="I38" s="70" t="s">
        <v>231</v>
      </c>
      <c r="J38" s="71">
        <v>32047</v>
      </c>
      <c r="K38" s="71" t="s">
        <v>224</v>
      </c>
      <c r="L38" s="67">
        <v>32</v>
      </c>
      <c r="M38" s="67" t="s">
        <v>193</v>
      </c>
      <c r="N38" s="67" t="s">
        <v>116</v>
      </c>
      <c r="O38" s="67" t="s">
        <v>70</v>
      </c>
      <c r="P38" s="67" t="s">
        <v>181</v>
      </c>
      <c r="Q38" s="67" t="s">
        <v>38</v>
      </c>
      <c r="R38" s="62" t="s">
        <v>38</v>
      </c>
      <c r="S38" s="72">
        <v>0.61</v>
      </c>
      <c r="T38" s="62">
        <v>0.9</v>
      </c>
      <c r="U38" s="62">
        <v>1</v>
      </c>
      <c r="V38" s="62">
        <v>1</v>
      </c>
      <c r="W38" s="62">
        <f t="shared" si="1"/>
        <v>0.87200000000000011</v>
      </c>
      <c r="X38" s="63" t="s">
        <v>121</v>
      </c>
      <c r="Y38" s="63" t="s">
        <v>70</v>
      </c>
      <c r="Z38" s="63" t="s">
        <v>70</v>
      </c>
      <c r="AA38" s="64">
        <v>44088</v>
      </c>
      <c r="AB38" s="173">
        <v>406</v>
      </c>
      <c r="AC38" s="211">
        <v>250</v>
      </c>
      <c r="AD38" s="215" t="s">
        <v>326</v>
      </c>
    </row>
    <row r="39" spans="1:30 16321:16358" x14ac:dyDescent="0.3">
      <c r="A39" s="186" t="s">
        <v>1326</v>
      </c>
      <c r="B39" s="67" t="s">
        <v>81</v>
      </c>
      <c r="C39" s="67" t="s">
        <v>83</v>
      </c>
      <c r="D39" s="68" t="s">
        <v>146</v>
      </c>
      <c r="E39" s="69" t="s">
        <v>261</v>
      </c>
      <c r="F39" s="70" t="s">
        <v>262</v>
      </c>
      <c r="G39" s="70" t="s">
        <v>219</v>
      </c>
      <c r="H39" s="70" t="s">
        <v>220</v>
      </c>
      <c r="I39" s="70" t="s">
        <v>247</v>
      </c>
      <c r="J39" s="71">
        <v>33580</v>
      </c>
      <c r="K39" s="71" t="s">
        <v>252</v>
      </c>
      <c r="L39" s="67">
        <v>28</v>
      </c>
      <c r="M39" s="67" t="s">
        <v>193</v>
      </c>
      <c r="N39" s="67" t="s">
        <v>115</v>
      </c>
      <c r="O39" s="67" t="s">
        <v>88</v>
      </c>
      <c r="P39" s="67" t="s">
        <v>181</v>
      </c>
      <c r="Q39" s="67" t="s">
        <v>99</v>
      </c>
      <c r="R39" s="62" t="s">
        <v>38</v>
      </c>
      <c r="S39" s="72">
        <v>0.7</v>
      </c>
      <c r="T39" s="62">
        <v>0.85</v>
      </c>
      <c r="U39" s="62">
        <v>1</v>
      </c>
      <c r="V39" s="62">
        <v>1</v>
      </c>
      <c r="W39" s="62">
        <f t="shared" si="1"/>
        <v>0.86499999999999999</v>
      </c>
      <c r="X39" s="63" t="s">
        <v>121</v>
      </c>
      <c r="Y39" s="63" t="s">
        <v>219</v>
      </c>
      <c r="Z39" s="63" t="s">
        <v>123</v>
      </c>
      <c r="AA39" s="64">
        <v>44088</v>
      </c>
      <c r="AB39" s="173">
        <v>406</v>
      </c>
      <c r="AC39" s="211">
        <v>250</v>
      </c>
      <c r="AD39" s="215" t="s">
        <v>325</v>
      </c>
    </row>
    <row r="40" spans="1:30 16321:16358" x14ac:dyDescent="0.3">
      <c r="A40" s="186" t="s">
        <v>1327</v>
      </c>
      <c r="B40" s="67" t="s">
        <v>94</v>
      </c>
      <c r="C40" s="67" t="s">
        <v>95</v>
      </c>
      <c r="D40" s="68" t="s">
        <v>134</v>
      </c>
      <c r="E40" s="69" t="s">
        <v>16</v>
      </c>
      <c r="F40" s="70" t="s">
        <v>265</v>
      </c>
      <c r="G40" s="70" t="s">
        <v>219</v>
      </c>
      <c r="H40" s="70" t="s">
        <v>220</v>
      </c>
      <c r="I40" s="70" t="s">
        <v>266</v>
      </c>
      <c r="J40" s="71">
        <v>32628</v>
      </c>
      <c r="K40" s="71" t="s">
        <v>248</v>
      </c>
      <c r="L40" s="67">
        <v>31</v>
      </c>
      <c r="M40" s="67" t="s">
        <v>193</v>
      </c>
      <c r="N40" s="67" t="s">
        <v>116</v>
      </c>
      <c r="O40" s="67" t="s">
        <v>42</v>
      </c>
      <c r="P40" s="67" t="s">
        <v>181</v>
      </c>
      <c r="Q40" s="67" t="s">
        <v>38</v>
      </c>
      <c r="R40" s="62" t="s">
        <v>38</v>
      </c>
      <c r="S40" s="72">
        <v>0.56000000000000005</v>
      </c>
      <c r="T40" s="62">
        <v>0.9</v>
      </c>
      <c r="U40" s="62">
        <v>1</v>
      </c>
      <c r="V40" s="62">
        <v>1</v>
      </c>
      <c r="W40" s="62">
        <f t="shared" si="1"/>
        <v>0.8620000000000001</v>
      </c>
      <c r="X40" s="63" t="s">
        <v>121</v>
      </c>
      <c r="Y40" s="63" t="s">
        <v>219</v>
      </c>
      <c r="Z40" s="63" t="s">
        <v>42</v>
      </c>
      <c r="AA40" s="64">
        <v>44083</v>
      </c>
      <c r="AB40" s="173">
        <v>406</v>
      </c>
      <c r="AC40" s="211">
        <v>250</v>
      </c>
      <c r="AD40" s="215" t="s">
        <v>325</v>
      </c>
    </row>
    <row r="41" spans="1:30 16321:16358" x14ac:dyDescent="0.3">
      <c r="A41" s="186" t="s">
        <v>1328</v>
      </c>
      <c r="B41" s="67" t="s">
        <v>118</v>
      </c>
      <c r="C41" s="67" t="s">
        <v>67</v>
      </c>
      <c r="D41" s="68" t="s">
        <v>140</v>
      </c>
      <c r="E41" s="69" t="s">
        <v>13</v>
      </c>
      <c r="F41" s="70" t="s">
        <v>269</v>
      </c>
      <c r="G41" s="70" t="s">
        <v>219</v>
      </c>
      <c r="H41" s="70" t="s">
        <v>220</v>
      </c>
      <c r="I41" s="70" t="s">
        <v>231</v>
      </c>
      <c r="J41" s="71">
        <v>34407</v>
      </c>
      <c r="K41" s="71" t="s">
        <v>252</v>
      </c>
      <c r="L41" s="67">
        <v>26</v>
      </c>
      <c r="M41" s="67" t="s">
        <v>193</v>
      </c>
      <c r="N41" s="67" t="s">
        <v>116</v>
      </c>
      <c r="O41" s="67" t="s">
        <v>87</v>
      </c>
      <c r="P41" s="67" t="s">
        <v>181</v>
      </c>
      <c r="Q41" s="67" t="s">
        <v>38</v>
      </c>
      <c r="R41" s="62" t="s">
        <v>38</v>
      </c>
      <c r="S41" s="72">
        <v>0.59</v>
      </c>
      <c r="T41" s="62">
        <v>0.95</v>
      </c>
      <c r="U41" s="62">
        <v>0.7</v>
      </c>
      <c r="V41" s="62">
        <v>1</v>
      </c>
      <c r="W41" s="62">
        <f t="shared" si="1"/>
        <v>0.84799999999999998</v>
      </c>
      <c r="X41" s="63" t="s">
        <v>121</v>
      </c>
      <c r="Y41" s="63" t="s">
        <v>219</v>
      </c>
      <c r="Z41" s="63" t="s">
        <v>42</v>
      </c>
      <c r="AA41" s="64">
        <v>44083</v>
      </c>
      <c r="AB41" s="173">
        <v>406</v>
      </c>
      <c r="AC41" s="211">
        <v>250</v>
      </c>
      <c r="AD41" s="215" t="s">
        <v>325</v>
      </c>
    </row>
    <row r="42" spans="1:30 16321:16358" x14ac:dyDescent="0.3">
      <c r="A42" s="184" t="s">
        <v>1329</v>
      </c>
      <c r="B42" s="114" t="s">
        <v>97</v>
      </c>
      <c r="C42" s="114" t="s">
        <v>98</v>
      </c>
      <c r="D42" s="115" t="s">
        <v>130</v>
      </c>
      <c r="E42" s="116" t="s">
        <v>27</v>
      </c>
      <c r="F42" s="117" t="s">
        <v>272</v>
      </c>
      <c r="G42" s="117" t="s">
        <v>219</v>
      </c>
      <c r="H42" s="117" t="s">
        <v>220</v>
      </c>
      <c r="I42" s="117" t="s">
        <v>256</v>
      </c>
      <c r="J42" s="118">
        <v>35901</v>
      </c>
      <c r="K42" s="118" t="s">
        <v>248</v>
      </c>
      <c r="L42" s="114">
        <v>22</v>
      </c>
      <c r="M42" s="114" t="s">
        <v>193</v>
      </c>
      <c r="N42" s="114" t="s">
        <v>116</v>
      </c>
      <c r="O42" s="114" t="s">
        <v>42</v>
      </c>
      <c r="P42" s="114" t="s">
        <v>308</v>
      </c>
      <c r="Q42" s="114" t="s">
        <v>38</v>
      </c>
      <c r="R42" s="127" t="s">
        <v>38</v>
      </c>
      <c r="S42" s="136">
        <v>0.7</v>
      </c>
      <c r="T42" s="127">
        <v>0.9</v>
      </c>
      <c r="U42" s="127">
        <v>0.7</v>
      </c>
      <c r="V42" s="127">
        <v>1</v>
      </c>
      <c r="W42" s="127">
        <f t="shared" si="1"/>
        <v>0.84499999999999997</v>
      </c>
      <c r="X42" s="120" t="s">
        <v>121</v>
      </c>
      <c r="Y42" s="120" t="s">
        <v>219</v>
      </c>
      <c r="Z42" s="120" t="s">
        <v>42</v>
      </c>
      <c r="AA42" s="113">
        <v>44083</v>
      </c>
      <c r="AB42" s="176">
        <v>600</v>
      </c>
      <c r="AC42" s="212">
        <v>0</v>
      </c>
      <c r="AD42" s="216" t="s">
        <v>325</v>
      </c>
    </row>
    <row r="43" spans="1:30 16321:16358" x14ac:dyDescent="0.3">
      <c r="A43" s="186" t="s">
        <v>1330</v>
      </c>
      <c r="B43" s="67" t="s">
        <v>65</v>
      </c>
      <c r="C43" s="67" t="s">
        <v>69</v>
      </c>
      <c r="D43" s="68" t="s">
        <v>139</v>
      </c>
      <c r="E43" s="69" t="s">
        <v>276</v>
      </c>
      <c r="F43" s="70" t="s">
        <v>277</v>
      </c>
      <c r="G43" s="70" t="s">
        <v>219</v>
      </c>
      <c r="H43" s="70" t="s">
        <v>220</v>
      </c>
      <c r="I43" s="70" t="s">
        <v>253</v>
      </c>
      <c r="J43" s="71">
        <v>36538</v>
      </c>
      <c r="K43" s="71" t="s">
        <v>252</v>
      </c>
      <c r="L43" s="67">
        <v>20</v>
      </c>
      <c r="M43" s="67" t="s">
        <v>193</v>
      </c>
      <c r="N43" s="67" t="s">
        <v>116</v>
      </c>
      <c r="O43" s="67" t="s">
        <v>42</v>
      </c>
      <c r="P43" s="67" t="s">
        <v>181</v>
      </c>
      <c r="Q43" s="67" t="s">
        <v>38</v>
      </c>
      <c r="R43" s="62" t="s">
        <v>38</v>
      </c>
      <c r="S43" s="72">
        <v>0.72</v>
      </c>
      <c r="T43" s="62">
        <v>0.95</v>
      </c>
      <c r="U43" s="62">
        <v>0.7</v>
      </c>
      <c r="V43" s="62">
        <v>0.7</v>
      </c>
      <c r="W43" s="62">
        <f t="shared" si="1"/>
        <v>0.82899999999999996</v>
      </c>
      <c r="X43" s="63" t="s">
        <v>121</v>
      </c>
      <c r="Y43" s="63" t="s">
        <v>219</v>
      </c>
      <c r="Z43" s="63" t="s">
        <v>42</v>
      </c>
      <c r="AA43" s="64">
        <v>44083</v>
      </c>
      <c r="AB43" s="173">
        <v>406</v>
      </c>
      <c r="AC43" s="211">
        <v>250</v>
      </c>
      <c r="AD43" s="215" t="s">
        <v>325</v>
      </c>
      <c r="XDH43" s="144"/>
      <c r="XDI43" s="59"/>
      <c r="XDJ43" s="59"/>
      <c r="XDK43" s="145"/>
      <c r="XDL43" s="146"/>
      <c r="XDM43" s="147"/>
      <c r="XDN43" s="148"/>
      <c r="XDO43" s="59"/>
      <c r="XDW43" s="144"/>
      <c r="XDX43" s="59"/>
      <c r="XDY43" s="59"/>
      <c r="XDZ43" s="145"/>
      <c r="XEA43" s="146"/>
      <c r="XEB43" s="147"/>
      <c r="XEC43" s="139"/>
    </row>
    <row r="44" spans="1:30 16321:16358" x14ac:dyDescent="0.3">
      <c r="A44" s="186" t="s">
        <v>1331</v>
      </c>
      <c r="B44" s="67" t="s">
        <v>64</v>
      </c>
      <c r="C44" s="67" t="s">
        <v>68</v>
      </c>
      <c r="D44" s="68" t="s">
        <v>141</v>
      </c>
      <c r="E44" s="69" t="s">
        <v>21</v>
      </c>
      <c r="F44" s="70" t="s">
        <v>278</v>
      </c>
      <c r="G44" s="70" t="s">
        <v>219</v>
      </c>
      <c r="H44" s="70" t="s">
        <v>220</v>
      </c>
      <c r="I44" s="70" t="s">
        <v>256</v>
      </c>
      <c r="J44" s="71">
        <v>33062</v>
      </c>
      <c r="K44" s="71" t="s">
        <v>248</v>
      </c>
      <c r="L44" s="67">
        <v>30</v>
      </c>
      <c r="M44" s="67" t="s">
        <v>193</v>
      </c>
      <c r="N44" s="67" t="s">
        <v>116</v>
      </c>
      <c r="O44" s="67" t="s">
        <v>42</v>
      </c>
      <c r="P44" s="67" t="s">
        <v>181</v>
      </c>
      <c r="Q44" s="67" t="s">
        <v>38</v>
      </c>
      <c r="R44" s="62" t="s">
        <v>38</v>
      </c>
      <c r="S44" s="72">
        <v>0.59</v>
      </c>
      <c r="T44" s="62">
        <v>0.9</v>
      </c>
      <c r="U44" s="62">
        <v>0.7</v>
      </c>
      <c r="V44" s="62">
        <v>1</v>
      </c>
      <c r="W44" s="62">
        <f t="shared" si="1"/>
        <v>0.82300000000000006</v>
      </c>
      <c r="X44" s="63" t="s">
        <v>121</v>
      </c>
      <c r="Y44" s="63" t="s">
        <v>219</v>
      </c>
      <c r="Z44" s="63" t="s">
        <v>123</v>
      </c>
      <c r="AA44" s="64">
        <v>44097</v>
      </c>
      <c r="AB44" s="173">
        <v>406</v>
      </c>
      <c r="AC44" s="211">
        <v>250</v>
      </c>
      <c r="AD44" s="215" t="s">
        <v>325</v>
      </c>
    </row>
    <row r="45" spans="1:30 16321:16358" x14ac:dyDescent="0.3">
      <c r="A45" s="186" t="s">
        <v>1332</v>
      </c>
      <c r="B45" s="67" t="s">
        <v>80</v>
      </c>
      <c r="C45" s="67" t="s">
        <v>82</v>
      </c>
      <c r="D45" s="68" t="s">
        <v>154</v>
      </c>
      <c r="E45" s="69" t="s">
        <v>281</v>
      </c>
      <c r="F45" s="70" t="s">
        <v>282</v>
      </c>
      <c r="G45" s="70" t="s">
        <v>219</v>
      </c>
      <c r="H45" s="70" t="s">
        <v>220</v>
      </c>
      <c r="I45" s="70" t="s">
        <v>256</v>
      </c>
      <c r="J45" s="71">
        <v>33950</v>
      </c>
      <c r="K45" s="71" t="s">
        <v>248</v>
      </c>
      <c r="L45" s="67">
        <v>27</v>
      </c>
      <c r="M45" s="67" t="s">
        <v>193</v>
      </c>
      <c r="N45" s="67" t="s">
        <v>115</v>
      </c>
      <c r="O45" s="67" t="s">
        <v>88</v>
      </c>
      <c r="P45" s="67" t="s">
        <v>181</v>
      </c>
      <c r="Q45" s="67" t="s">
        <v>38</v>
      </c>
      <c r="R45" s="62" t="s">
        <v>38</v>
      </c>
      <c r="S45" s="72">
        <v>0.55000000000000004</v>
      </c>
      <c r="T45" s="62">
        <v>0.9</v>
      </c>
      <c r="U45" s="62">
        <v>0.7</v>
      </c>
      <c r="V45" s="62">
        <v>1</v>
      </c>
      <c r="W45" s="62">
        <f t="shared" si="1"/>
        <v>0.81500000000000006</v>
      </c>
      <c r="X45" s="63" t="s">
        <v>121</v>
      </c>
      <c r="Y45" s="63" t="s">
        <v>219</v>
      </c>
      <c r="Z45" s="63" t="s">
        <v>117</v>
      </c>
      <c r="AA45" s="64">
        <v>44088</v>
      </c>
      <c r="AB45" s="173">
        <v>406</v>
      </c>
      <c r="AC45" s="211">
        <v>250</v>
      </c>
      <c r="AD45" s="215" t="s">
        <v>325</v>
      </c>
    </row>
    <row r="46" spans="1:30 16321:16358" x14ac:dyDescent="0.3">
      <c r="A46" s="186" t="s">
        <v>1333</v>
      </c>
      <c r="B46" s="67" t="s">
        <v>100</v>
      </c>
      <c r="C46" s="67" t="s">
        <v>101</v>
      </c>
      <c r="D46" s="68" t="s">
        <v>151</v>
      </c>
      <c r="E46" s="69" t="s">
        <v>3</v>
      </c>
      <c r="F46" s="70" t="s">
        <v>285</v>
      </c>
      <c r="G46" s="70" t="s">
        <v>219</v>
      </c>
      <c r="H46" s="70" t="s">
        <v>220</v>
      </c>
      <c r="I46" s="70" t="s">
        <v>256</v>
      </c>
      <c r="J46" s="71">
        <v>35229</v>
      </c>
      <c r="K46" s="71" t="s">
        <v>248</v>
      </c>
      <c r="L46" s="67">
        <v>24</v>
      </c>
      <c r="M46" s="67" t="s">
        <v>193</v>
      </c>
      <c r="N46" s="67" t="s">
        <v>115</v>
      </c>
      <c r="O46" s="67" t="s">
        <v>88</v>
      </c>
      <c r="P46" s="67" t="s">
        <v>181</v>
      </c>
      <c r="Q46" s="67" t="s">
        <v>38</v>
      </c>
      <c r="R46" s="62" t="s">
        <v>38</v>
      </c>
      <c r="S46" s="72">
        <v>0.57999999999999996</v>
      </c>
      <c r="T46" s="62">
        <v>0.95</v>
      </c>
      <c r="U46" s="62">
        <v>0.7</v>
      </c>
      <c r="V46" s="62">
        <v>0.7</v>
      </c>
      <c r="W46" s="62">
        <f t="shared" si="1"/>
        <v>0.80099999999999993</v>
      </c>
      <c r="X46" s="63" t="s">
        <v>121</v>
      </c>
      <c r="Y46" s="63" t="s">
        <v>219</v>
      </c>
      <c r="Z46" s="63" t="s">
        <v>117</v>
      </c>
      <c r="AA46" s="64">
        <v>44088</v>
      </c>
      <c r="AB46" s="173">
        <v>406</v>
      </c>
      <c r="AC46" s="211">
        <v>250</v>
      </c>
      <c r="AD46" s="215" t="s">
        <v>325</v>
      </c>
    </row>
    <row r="47" spans="1:30 16321:16358" x14ac:dyDescent="0.3">
      <c r="A47" s="186" t="s">
        <v>1334</v>
      </c>
      <c r="B47" s="67" t="s">
        <v>104</v>
      </c>
      <c r="C47" s="67" t="s">
        <v>105</v>
      </c>
      <c r="D47" s="68" t="s">
        <v>143</v>
      </c>
      <c r="E47" s="69" t="s">
        <v>11</v>
      </c>
      <c r="F47" s="70" t="s">
        <v>286</v>
      </c>
      <c r="G47" s="70" t="s">
        <v>219</v>
      </c>
      <c r="H47" s="70" t="s">
        <v>220</v>
      </c>
      <c r="I47" s="70" t="s">
        <v>231</v>
      </c>
      <c r="J47" s="71">
        <v>33089</v>
      </c>
      <c r="K47" s="71" t="s">
        <v>252</v>
      </c>
      <c r="L47" s="67">
        <v>30</v>
      </c>
      <c r="M47" s="67" t="s">
        <v>193</v>
      </c>
      <c r="N47" s="67" t="s">
        <v>115</v>
      </c>
      <c r="O47" s="67" t="s">
        <v>87</v>
      </c>
      <c r="P47" s="67" t="s">
        <v>181</v>
      </c>
      <c r="Q47" s="67" t="s">
        <v>38</v>
      </c>
      <c r="R47" s="62"/>
      <c r="S47" s="72">
        <v>0.75</v>
      </c>
      <c r="T47" s="62">
        <v>0.9</v>
      </c>
      <c r="U47" s="62">
        <v>0.7</v>
      </c>
      <c r="V47" s="62">
        <v>0.7</v>
      </c>
      <c r="W47" s="62">
        <f t="shared" si="1"/>
        <v>0.81</v>
      </c>
      <c r="X47" s="63" t="s">
        <v>121</v>
      </c>
      <c r="Y47" s="63" t="s">
        <v>219</v>
      </c>
      <c r="Z47" s="63" t="s">
        <v>117</v>
      </c>
      <c r="AA47" s="64">
        <v>44088</v>
      </c>
      <c r="AB47" s="173">
        <v>406</v>
      </c>
      <c r="AC47" s="211">
        <v>250</v>
      </c>
      <c r="AD47" s="215" t="s">
        <v>325</v>
      </c>
      <c r="XCS47" s="144"/>
      <c r="XCT47" s="59"/>
      <c r="XCU47" s="59"/>
      <c r="XCV47" s="145"/>
      <c r="XCW47" s="146"/>
      <c r="XCX47" s="147"/>
      <c r="XCY47" s="148"/>
      <c r="XCZ47" s="59"/>
      <c r="XDH47" s="144"/>
      <c r="XDI47" s="59"/>
      <c r="XDJ47" s="59"/>
      <c r="XDK47" s="145"/>
      <c r="XDL47" s="146"/>
      <c r="XDM47" s="147"/>
      <c r="XDN47" s="139"/>
      <c r="XDW47" s="144"/>
      <c r="XDX47" s="59"/>
      <c r="XDY47" s="59"/>
      <c r="XDZ47" s="145"/>
      <c r="XEA47" s="147"/>
      <c r="XEB47" s="60"/>
      <c r="XEC47" s="73"/>
      <c r="XED47" s="60"/>
    </row>
    <row r="48" spans="1:30 16321:16358" ht="12" customHeight="1" x14ac:dyDescent="0.3">
      <c r="A48" s="186" t="s">
        <v>1335</v>
      </c>
      <c r="B48" s="67" t="s">
        <v>583</v>
      </c>
      <c r="C48" s="67" t="s">
        <v>113</v>
      </c>
      <c r="D48" s="68" t="s">
        <v>161</v>
      </c>
      <c r="E48" s="69" t="s">
        <v>10</v>
      </c>
      <c r="F48" s="70" t="s">
        <v>310</v>
      </c>
      <c r="G48" s="70" t="s">
        <v>70</v>
      </c>
      <c r="H48" s="70" t="s">
        <v>226</v>
      </c>
      <c r="I48" s="70" t="s">
        <v>274</v>
      </c>
      <c r="J48" s="71">
        <v>33352</v>
      </c>
      <c r="K48" s="71" t="s">
        <v>311</v>
      </c>
      <c r="L48" s="67">
        <v>29</v>
      </c>
      <c r="M48" s="67" t="s">
        <v>193</v>
      </c>
      <c r="N48" s="67" t="s">
        <v>115</v>
      </c>
      <c r="O48" s="67" t="s">
        <v>70</v>
      </c>
      <c r="P48" s="67" t="s">
        <v>181</v>
      </c>
      <c r="Q48" s="67" t="s">
        <v>38</v>
      </c>
      <c r="R48" s="62" t="s">
        <v>38</v>
      </c>
      <c r="S48" s="72">
        <v>0.64</v>
      </c>
      <c r="T48" s="62">
        <v>0.8</v>
      </c>
      <c r="U48" s="62">
        <v>1</v>
      </c>
      <c r="V48" s="62">
        <v>0.7</v>
      </c>
      <c r="W48" s="62">
        <f t="shared" si="1"/>
        <v>0.78300000000000003</v>
      </c>
      <c r="X48" s="63" t="s">
        <v>121</v>
      </c>
      <c r="Y48" s="63" t="s">
        <v>70</v>
      </c>
      <c r="Z48" s="63" t="s">
        <v>70</v>
      </c>
      <c r="AA48" s="64">
        <v>44075</v>
      </c>
      <c r="AB48" s="173">
        <v>406</v>
      </c>
      <c r="AC48" s="211">
        <v>250</v>
      </c>
      <c r="AD48" s="215" t="s">
        <v>326</v>
      </c>
    </row>
    <row r="49" spans="1:98" x14ac:dyDescent="0.3">
      <c r="A49" s="186" t="s">
        <v>1336</v>
      </c>
      <c r="B49" s="67" t="s">
        <v>102</v>
      </c>
      <c r="C49" s="67" t="s">
        <v>103</v>
      </c>
      <c r="D49" s="68" t="s">
        <v>152</v>
      </c>
      <c r="E49" s="69" t="s">
        <v>287</v>
      </c>
      <c r="F49" s="70" t="s">
        <v>288</v>
      </c>
      <c r="G49" s="70" t="s">
        <v>219</v>
      </c>
      <c r="H49" s="70" t="s">
        <v>220</v>
      </c>
      <c r="I49" s="70" t="s">
        <v>253</v>
      </c>
      <c r="J49" s="71">
        <v>33873</v>
      </c>
      <c r="K49" s="71" t="s">
        <v>248</v>
      </c>
      <c r="L49" s="67">
        <v>27</v>
      </c>
      <c r="M49" s="67" t="s">
        <v>193</v>
      </c>
      <c r="N49" s="67" t="s">
        <v>115</v>
      </c>
      <c r="O49" s="67" t="s">
        <v>88</v>
      </c>
      <c r="P49" s="67" t="s">
        <v>181</v>
      </c>
      <c r="Q49" s="67" t="s">
        <v>38</v>
      </c>
      <c r="R49" s="62" t="s">
        <v>38</v>
      </c>
      <c r="S49" s="72">
        <v>0.56999999999999995</v>
      </c>
      <c r="T49" s="62">
        <v>0.85</v>
      </c>
      <c r="U49" s="62">
        <v>1</v>
      </c>
      <c r="V49" s="62">
        <v>0.7</v>
      </c>
      <c r="W49" s="62">
        <f t="shared" si="1"/>
        <v>0.79399999999999993</v>
      </c>
      <c r="X49" s="63" t="s">
        <v>121</v>
      </c>
      <c r="Y49" s="63" t="s">
        <v>219</v>
      </c>
      <c r="Z49" s="63" t="s">
        <v>117</v>
      </c>
      <c r="AA49" s="64">
        <v>44088</v>
      </c>
      <c r="AB49" s="173">
        <v>406</v>
      </c>
      <c r="AC49" s="211">
        <v>250</v>
      </c>
      <c r="AD49" s="215" t="s">
        <v>325</v>
      </c>
    </row>
    <row r="50" spans="1:98" x14ac:dyDescent="0.3">
      <c r="A50" s="186" t="s">
        <v>1337</v>
      </c>
      <c r="B50" s="67" t="s">
        <v>359</v>
      </c>
      <c r="C50" s="67" t="s">
        <v>360</v>
      </c>
      <c r="D50" s="68" t="s">
        <v>361</v>
      </c>
      <c r="E50" s="67">
        <v>9980459762</v>
      </c>
      <c r="F50" s="67" t="s">
        <v>362</v>
      </c>
      <c r="G50" s="67" t="s">
        <v>70</v>
      </c>
      <c r="H50" s="67" t="s">
        <v>226</v>
      </c>
      <c r="I50" s="67" t="s">
        <v>222</v>
      </c>
      <c r="J50" s="96">
        <v>34093</v>
      </c>
      <c r="K50" s="67" t="s">
        <v>311</v>
      </c>
      <c r="L50" s="67">
        <v>27</v>
      </c>
      <c r="M50" s="67" t="s">
        <v>193</v>
      </c>
      <c r="N50" s="67" t="s">
        <v>115</v>
      </c>
      <c r="O50" s="67" t="s">
        <v>70</v>
      </c>
      <c r="P50" s="67" t="s">
        <v>181</v>
      </c>
      <c r="Q50" s="67" t="s">
        <v>38</v>
      </c>
      <c r="R50" s="63"/>
      <c r="S50" s="72">
        <v>0.78</v>
      </c>
      <c r="T50" s="62">
        <v>0.9</v>
      </c>
      <c r="U50" s="62">
        <v>0.7</v>
      </c>
      <c r="V50" s="62">
        <v>0.7</v>
      </c>
      <c r="W50" s="62">
        <v>0.82</v>
      </c>
      <c r="X50" s="63" t="s">
        <v>121</v>
      </c>
      <c r="Y50" s="63" t="s">
        <v>70</v>
      </c>
      <c r="Z50" s="63" t="s">
        <v>70</v>
      </c>
      <c r="AA50" s="64">
        <v>44078</v>
      </c>
      <c r="AB50" s="173">
        <v>406</v>
      </c>
      <c r="AC50" s="211">
        <v>250</v>
      </c>
      <c r="AD50" s="215" t="s">
        <v>326</v>
      </c>
    </row>
    <row r="51" spans="1:98" x14ac:dyDescent="0.3">
      <c r="A51" s="186" t="s">
        <v>659</v>
      </c>
      <c r="B51" s="67" t="s">
        <v>369</v>
      </c>
      <c r="C51" s="67" t="s">
        <v>370</v>
      </c>
      <c r="D51" s="68" t="s">
        <v>371</v>
      </c>
      <c r="E51" s="149">
        <v>995210778</v>
      </c>
      <c r="F51" s="149" t="s">
        <v>372</v>
      </c>
      <c r="G51" s="149" t="s">
        <v>70</v>
      </c>
      <c r="H51" s="149" t="s">
        <v>226</v>
      </c>
      <c r="I51" s="149" t="s">
        <v>222</v>
      </c>
      <c r="J51" s="150">
        <v>33251</v>
      </c>
      <c r="K51" s="149" t="s">
        <v>311</v>
      </c>
      <c r="L51" s="67">
        <v>29</v>
      </c>
      <c r="M51" s="67" t="s">
        <v>193</v>
      </c>
      <c r="N51" s="67" t="s">
        <v>116</v>
      </c>
      <c r="O51" s="67" t="s">
        <v>70</v>
      </c>
      <c r="P51" s="67" t="s">
        <v>373</v>
      </c>
      <c r="Q51" s="67" t="s">
        <v>38</v>
      </c>
      <c r="R51" s="63" t="s">
        <v>38</v>
      </c>
      <c r="S51" s="72">
        <v>0.66</v>
      </c>
      <c r="T51" s="62">
        <v>0.9</v>
      </c>
      <c r="U51" s="62">
        <v>1</v>
      </c>
      <c r="V51" s="62">
        <v>1</v>
      </c>
      <c r="W51" s="62">
        <v>0.88</v>
      </c>
      <c r="X51" s="63" t="s">
        <v>121</v>
      </c>
      <c r="Y51" s="63" t="s">
        <v>374</v>
      </c>
      <c r="Z51" s="63" t="s">
        <v>70</v>
      </c>
      <c r="AA51" s="64">
        <v>44088</v>
      </c>
      <c r="AB51" s="173">
        <v>406</v>
      </c>
      <c r="AC51" s="211">
        <v>250</v>
      </c>
      <c r="AD51" s="215"/>
    </row>
    <row r="52" spans="1:98" x14ac:dyDescent="0.3">
      <c r="A52" s="186" t="s">
        <v>1338</v>
      </c>
      <c r="B52" s="67" t="s">
        <v>376</v>
      </c>
      <c r="C52" s="67" t="s">
        <v>377</v>
      </c>
      <c r="D52" s="68" t="s">
        <v>378</v>
      </c>
      <c r="E52" s="69" t="s">
        <v>379</v>
      </c>
      <c r="F52" s="70" t="s">
        <v>380</v>
      </c>
      <c r="G52" s="70" t="s">
        <v>219</v>
      </c>
      <c r="H52" s="70" t="s">
        <v>220</v>
      </c>
      <c r="I52" s="70" t="s">
        <v>227</v>
      </c>
      <c r="J52" s="71">
        <v>32237</v>
      </c>
      <c r="K52" s="71" t="s">
        <v>248</v>
      </c>
      <c r="L52" s="67">
        <v>32</v>
      </c>
      <c r="M52" s="67" t="s">
        <v>193</v>
      </c>
      <c r="N52" s="67" t="s">
        <v>115</v>
      </c>
      <c r="O52" s="67"/>
      <c r="P52" s="67" t="s">
        <v>181</v>
      </c>
      <c r="Q52" s="67" t="s">
        <v>38</v>
      </c>
      <c r="R52" s="62"/>
      <c r="S52" s="72">
        <v>0.63</v>
      </c>
      <c r="T52" s="62">
        <v>0.9</v>
      </c>
      <c r="U52" s="62">
        <v>0.7</v>
      </c>
      <c r="V52" s="62">
        <v>0.7</v>
      </c>
      <c r="W52" s="62">
        <v>0.78600000000000003</v>
      </c>
      <c r="X52" s="63" t="s">
        <v>121</v>
      </c>
      <c r="Y52" s="63" t="s">
        <v>219</v>
      </c>
      <c r="Z52" s="63"/>
      <c r="AA52" s="64"/>
      <c r="AB52" s="173">
        <v>406</v>
      </c>
      <c r="AC52" s="211">
        <v>250</v>
      </c>
      <c r="AD52" s="215"/>
    </row>
    <row r="53" spans="1:98" x14ac:dyDescent="0.3">
      <c r="A53" s="186" t="s">
        <v>1339</v>
      </c>
      <c r="B53" s="67" t="s">
        <v>385</v>
      </c>
      <c r="C53" s="67" t="s">
        <v>386</v>
      </c>
      <c r="D53" s="68" t="s">
        <v>387</v>
      </c>
      <c r="E53" s="69" t="s">
        <v>388</v>
      </c>
      <c r="F53" s="70" t="s">
        <v>389</v>
      </c>
      <c r="G53" s="70" t="s">
        <v>219</v>
      </c>
      <c r="H53" s="70" t="s">
        <v>220</v>
      </c>
      <c r="I53" s="70" t="s">
        <v>231</v>
      </c>
      <c r="J53" s="71">
        <v>34229</v>
      </c>
      <c r="K53" s="71" t="s">
        <v>248</v>
      </c>
      <c r="L53" s="67">
        <v>26</v>
      </c>
      <c r="M53" s="67" t="s">
        <v>193</v>
      </c>
      <c r="N53" s="67" t="s">
        <v>115</v>
      </c>
      <c r="O53" s="67"/>
      <c r="P53" s="67" t="s">
        <v>181</v>
      </c>
      <c r="Q53" s="67" t="s">
        <v>38</v>
      </c>
      <c r="R53" s="62"/>
      <c r="S53" s="72">
        <v>0.61</v>
      </c>
      <c r="T53" s="62">
        <v>0.9</v>
      </c>
      <c r="U53" s="62">
        <v>0.7</v>
      </c>
      <c r="V53" s="62">
        <v>1</v>
      </c>
      <c r="W53" s="62">
        <v>0.82700000000000007</v>
      </c>
      <c r="X53" s="63" t="s">
        <v>121</v>
      </c>
      <c r="Y53" s="63" t="s">
        <v>219</v>
      </c>
      <c r="Z53" s="63" t="s">
        <v>123</v>
      </c>
      <c r="AA53" s="64"/>
      <c r="AB53" s="173">
        <v>406</v>
      </c>
      <c r="AC53" s="211">
        <v>250</v>
      </c>
      <c r="AD53" s="215"/>
    </row>
    <row r="54" spans="1:98" x14ac:dyDescent="0.3">
      <c r="A54" s="186" t="s">
        <v>400</v>
      </c>
      <c r="B54" s="67" t="s">
        <v>390</v>
      </c>
      <c r="C54" s="67" t="s">
        <v>391</v>
      </c>
      <c r="D54" s="68" t="s">
        <v>392</v>
      </c>
      <c r="E54" s="69" t="s">
        <v>393</v>
      </c>
      <c r="F54" s="70" t="s">
        <v>394</v>
      </c>
      <c r="G54" s="70" t="s">
        <v>219</v>
      </c>
      <c r="H54" s="70" t="s">
        <v>220</v>
      </c>
      <c r="I54" s="70" t="s">
        <v>227</v>
      </c>
      <c r="J54" s="71">
        <v>34174</v>
      </c>
      <c r="K54" s="71" t="s">
        <v>248</v>
      </c>
      <c r="L54" s="67">
        <v>27</v>
      </c>
      <c r="M54" s="67" t="s">
        <v>193</v>
      </c>
      <c r="N54" s="67" t="s">
        <v>115</v>
      </c>
      <c r="O54" s="67"/>
      <c r="P54" s="67" t="s">
        <v>181</v>
      </c>
      <c r="Q54" s="67" t="s">
        <v>38</v>
      </c>
      <c r="R54" s="62"/>
      <c r="S54" s="72">
        <v>0.54</v>
      </c>
      <c r="T54" s="62">
        <v>0.9</v>
      </c>
      <c r="U54" s="62">
        <v>0.7</v>
      </c>
      <c r="V54" s="62">
        <v>1</v>
      </c>
      <c r="W54" s="62">
        <v>0.81300000000000006</v>
      </c>
      <c r="X54" s="63" t="s">
        <v>121</v>
      </c>
      <c r="Y54" s="63" t="s">
        <v>219</v>
      </c>
      <c r="Z54" s="63" t="s">
        <v>123</v>
      </c>
      <c r="AA54" s="64"/>
      <c r="AB54" s="173">
        <v>406</v>
      </c>
      <c r="AC54" s="211">
        <v>250</v>
      </c>
      <c r="AD54" s="215"/>
    </row>
    <row r="55" spans="1:98" x14ac:dyDescent="0.3">
      <c r="A55" s="186" t="s">
        <v>401</v>
      </c>
      <c r="B55" s="67" t="s">
        <v>395</v>
      </c>
      <c r="C55" s="67" t="s">
        <v>396</v>
      </c>
      <c r="D55" s="68" t="s">
        <v>397</v>
      </c>
      <c r="E55" s="69" t="s">
        <v>398</v>
      </c>
      <c r="F55" s="70" t="s">
        <v>399</v>
      </c>
      <c r="G55" s="70" t="s">
        <v>219</v>
      </c>
      <c r="H55" s="70" t="s">
        <v>220</v>
      </c>
      <c r="I55" s="70" t="s">
        <v>247</v>
      </c>
      <c r="J55" s="71">
        <v>31273</v>
      </c>
      <c r="K55" s="71" t="s">
        <v>248</v>
      </c>
      <c r="L55" s="67">
        <v>34</v>
      </c>
      <c r="M55" s="67" t="s">
        <v>193</v>
      </c>
      <c r="N55" s="67" t="s">
        <v>115</v>
      </c>
      <c r="O55" s="67"/>
      <c r="P55" s="67" t="s">
        <v>181</v>
      </c>
      <c r="Q55" s="67" t="s">
        <v>38</v>
      </c>
      <c r="R55" s="62"/>
      <c r="S55" s="72">
        <v>0.72</v>
      </c>
      <c r="T55" s="62">
        <v>0.95</v>
      </c>
      <c r="U55" s="62">
        <v>1</v>
      </c>
      <c r="V55" s="62">
        <v>1</v>
      </c>
      <c r="W55" s="62">
        <v>0.91900000000000004</v>
      </c>
      <c r="X55" s="63" t="s">
        <v>121</v>
      </c>
      <c r="Y55" s="63" t="s">
        <v>219</v>
      </c>
      <c r="Z55" s="63" t="s">
        <v>117</v>
      </c>
      <c r="AA55" s="64"/>
      <c r="AB55" s="173">
        <v>406</v>
      </c>
      <c r="AC55" s="211">
        <v>250</v>
      </c>
      <c r="AD55" s="215"/>
    </row>
    <row r="56" spans="1:98" s="76" customFormat="1" x14ac:dyDescent="0.3">
      <c r="A56" s="184" t="s">
        <v>1340</v>
      </c>
      <c r="B56" s="114" t="s">
        <v>402</v>
      </c>
      <c r="C56" s="114" t="s">
        <v>403</v>
      </c>
      <c r="D56" s="115" t="s">
        <v>404</v>
      </c>
      <c r="E56" s="116" t="s">
        <v>405</v>
      </c>
      <c r="F56" s="117" t="s">
        <v>406</v>
      </c>
      <c r="G56" s="117" t="s">
        <v>70</v>
      </c>
      <c r="H56" s="117" t="s">
        <v>226</v>
      </c>
      <c r="I56" s="117" t="s">
        <v>235</v>
      </c>
      <c r="J56" s="118">
        <v>27160</v>
      </c>
      <c r="K56" s="118" t="s">
        <v>224</v>
      </c>
      <c r="L56" s="114">
        <v>46</v>
      </c>
      <c r="M56" s="114" t="s">
        <v>193</v>
      </c>
      <c r="N56" s="114" t="s">
        <v>115</v>
      </c>
      <c r="O56" s="114" t="s">
        <v>70</v>
      </c>
      <c r="P56" s="114" t="s">
        <v>309</v>
      </c>
      <c r="Q56" s="114" t="s">
        <v>38</v>
      </c>
      <c r="R56" s="127"/>
      <c r="S56" s="136">
        <v>0.5</v>
      </c>
      <c r="T56" s="127">
        <v>0.85</v>
      </c>
      <c r="U56" s="127">
        <v>1</v>
      </c>
      <c r="V56" s="127">
        <v>1</v>
      </c>
      <c r="W56" s="127">
        <f>(S56*$S$1)+(T56*$T$1)+(U56*$U$1)+(V56*$V$1)</f>
        <v>0.82500000000000007</v>
      </c>
      <c r="X56" s="120" t="s">
        <v>121</v>
      </c>
      <c r="Y56" s="120" t="s">
        <v>70</v>
      </c>
      <c r="Z56" s="120" t="s">
        <v>70</v>
      </c>
      <c r="AA56" s="113">
        <v>44119</v>
      </c>
      <c r="AB56" s="176">
        <v>634</v>
      </c>
      <c r="AC56" s="212">
        <v>625</v>
      </c>
      <c r="AD56" s="216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93"/>
      <c r="BG56" s="93"/>
      <c r="BH56" s="93"/>
      <c r="BI56" s="93"/>
      <c r="BJ56" s="93"/>
      <c r="BK56" s="93"/>
      <c r="BL56" s="93"/>
      <c r="BM56" s="93"/>
      <c r="BN56" s="93"/>
      <c r="BO56" s="93"/>
      <c r="BP56" s="93"/>
      <c r="BQ56" s="93"/>
      <c r="BR56" s="93"/>
      <c r="BS56" s="93"/>
      <c r="BT56" s="93"/>
      <c r="BU56" s="93"/>
      <c r="BV56" s="93"/>
      <c r="BW56" s="93"/>
      <c r="BX56" s="93"/>
      <c r="BY56" s="93"/>
      <c r="BZ56" s="93"/>
      <c r="CA56" s="93"/>
      <c r="CB56" s="93"/>
      <c r="CC56" s="93"/>
      <c r="CD56" s="93"/>
      <c r="CE56" s="93"/>
      <c r="CF56" s="93"/>
      <c r="CG56" s="93"/>
      <c r="CH56" s="93"/>
      <c r="CI56" s="93"/>
      <c r="CJ56" s="93"/>
      <c r="CK56" s="93"/>
      <c r="CL56" s="93"/>
      <c r="CM56" s="93"/>
      <c r="CN56" s="93"/>
      <c r="CO56" s="93"/>
      <c r="CP56" s="93"/>
      <c r="CQ56" s="93"/>
      <c r="CR56" s="93"/>
      <c r="CS56" s="93"/>
      <c r="CT56" s="93"/>
    </row>
    <row r="57" spans="1:98" s="76" customFormat="1" x14ac:dyDescent="0.3">
      <c r="A57" s="184" t="s">
        <v>1342</v>
      </c>
      <c r="B57" s="114" t="s">
        <v>685</v>
      </c>
      <c r="C57" s="114" t="s">
        <v>96</v>
      </c>
      <c r="D57" s="115" t="s">
        <v>407</v>
      </c>
      <c r="E57" s="116" t="s">
        <v>408</v>
      </c>
      <c r="F57" s="117" t="s">
        <v>409</v>
      </c>
      <c r="G57" s="117" t="s">
        <v>219</v>
      </c>
      <c r="H57" s="117" t="s">
        <v>220</v>
      </c>
      <c r="I57" s="117" t="s">
        <v>222</v>
      </c>
      <c r="J57" s="118">
        <v>33354</v>
      </c>
      <c r="K57" s="118" t="s">
        <v>224</v>
      </c>
      <c r="L57" s="114">
        <v>29</v>
      </c>
      <c r="M57" s="114" t="s">
        <v>193</v>
      </c>
      <c r="N57" s="114" t="s">
        <v>115</v>
      </c>
      <c r="O57" s="114" t="s">
        <v>88</v>
      </c>
      <c r="P57" s="114" t="s">
        <v>181</v>
      </c>
      <c r="Q57" s="114" t="s">
        <v>38</v>
      </c>
      <c r="R57" s="127"/>
      <c r="S57" s="136">
        <v>0.7</v>
      </c>
      <c r="T57" s="127">
        <v>0.85</v>
      </c>
      <c r="U57" s="127">
        <v>1</v>
      </c>
      <c r="V57" s="127">
        <v>0.7</v>
      </c>
      <c r="W57" s="127">
        <v>0.82</v>
      </c>
      <c r="X57" s="120" t="s">
        <v>121</v>
      </c>
      <c r="Y57" s="120" t="s">
        <v>219</v>
      </c>
      <c r="Z57" s="120" t="s">
        <v>42</v>
      </c>
      <c r="AA57" s="113">
        <v>44166</v>
      </c>
      <c r="AB57" s="176">
        <v>406</v>
      </c>
      <c r="AC57" s="212">
        <v>250</v>
      </c>
      <c r="AD57" s="216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3"/>
      <c r="BF57" s="93"/>
      <c r="BG57" s="93"/>
      <c r="BH57" s="93"/>
      <c r="BI57" s="93"/>
      <c r="BJ57" s="93"/>
      <c r="BK57" s="93"/>
      <c r="BL57" s="93"/>
      <c r="BM57" s="93"/>
      <c r="BN57" s="93"/>
      <c r="BO57" s="93"/>
      <c r="BP57" s="93"/>
      <c r="BQ57" s="93"/>
      <c r="BR57" s="93"/>
      <c r="BS57" s="93"/>
      <c r="BT57" s="93"/>
      <c r="BU57" s="93"/>
      <c r="BV57" s="93"/>
      <c r="BW57" s="93"/>
      <c r="BX57" s="93"/>
      <c r="BY57" s="93"/>
      <c r="BZ57" s="93"/>
      <c r="CA57" s="93"/>
      <c r="CB57" s="93"/>
      <c r="CC57" s="93"/>
      <c r="CD57" s="93"/>
      <c r="CE57" s="93"/>
      <c r="CF57" s="93"/>
      <c r="CG57" s="93"/>
      <c r="CH57" s="93"/>
      <c r="CI57" s="93"/>
      <c r="CJ57" s="93"/>
      <c r="CK57" s="93"/>
      <c r="CL57" s="93"/>
      <c r="CM57" s="93"/>
      <c r="CN57" s="93"/>
      <c r="CO57" s="93"/>
      <c r="CP57" s="93"/>
      <c r="CQ57" s="93"/>
      <c r="CR57" s="93"/>
      <c r="CS57" s="93"/>
      <c r="CT57" s="93"/>
    </row>
    <row r="58" spans="1:98" x14ac:dyDescent="0.3">
      <c r="A58" s="186" t="s">
        <v>1098</v>
      </c>
      <c r="B58" s="67" t="s">
        <v>1097</v>
      </c>
      <c r="C58" s="67" t="s">
        <v>410</v>
      </c>
      <c r="D58" s="68" t="s">
        <v>407</v>
      </c>
      <c r="E58" s="69" t="s">
        <v>411</v>
      </c>
      <c r="F58" s="70" t="s">
        <v>413</v>
      </c>
      <c r="G58" s="70" t="s">
        <v>219</v>
      </c>
      <c r="H58" s="70" t="s">
        <v>220</v>
      </c>
      <c r="I58" s="70" t="s">
        <v>222</v>
      </c>
      <c r="J58" s="71" t="s">
        <v>412</v>
      </c>
      <c r="K58" s="71" t="s">
        <v>224</v>
      </c>
      <c r="L58" s="67">
        <v>21</v>
      </c>
      <c r="M58" s="67" t="s">
        <v>193</v>
      </c>
      <c r="N58" s="67" t="s">
        <v>115</v>
      </c>
      <c r="O58" s="67" t="s">
        <v>88</v>
      </c>
      <c r="P58" s="67" t="s">
        <v>181</v>
      </c>
      <c r="Q58" s="67" t="s">
        <v>38</v>
      </c>
      <c r="R58" s="62"/>
      <c r="S58" s="72">
        <v>0.59</v>
      </c>
      <c r="T58" s="62">
        <v>0.95</v>
      </c>
      <c r="U58" s="62">
        <v>0.7</v>
      </c>
      <c r="V58" s="62">
        <v>0.7</v>
      </c>
      <c r="W58" s="62">
        <v>0.8</v>
      </c>
      <c r="X58" s="63" t="s">
        <v>121</v>
      </c>
      <c r="Y58" s="63" t="s">
        <v>219</v>
      </c>
      <c r="Z58" s="63" t="s">
        <v>123</v>
      </c>
      <c r="AA58" s="64">
        <v>44176</v>
      </c>
      <c r="AB58" s="173">
        <v>406</v>
      </c>
      <c r="AC58" s="211">
        <v>250</v>
      </c>
      <c r="AD58" s="215"/>
    </row>
    <row r="59" spans="1:98" s="78" customFormat="1" x14ac:dyDescent="0.3">
      <c r="A59" s="189" t="s">
        <v>1343</v>
      </c>
      <c r="B59" s="63" t="s">
        <v>414</v>
      </c>
      <c r="C59" s="63" t="s">
        <v>415</v>
      </c>
      <c r="D59" s="77" t="s">
        <v>416</v>
      </c>
      <c r="E59" s="63">
        <v>992403552</v>
      </c>
      <c r="F59" s="63" t="s">
        <v>417</v>
      </c>
      <c r="G59" s="63" t="s">
        <v>219</v>
      </c>
      <c r="H59" s="63" t="s">
        <v>220</v>
      </c>
      <c r="I59" s="63" t="s">
        <v>247</v>
      </c>
      <c r="J59" s="64">
        <v>32969</v>
      </c>
      <c r="K59" s="63" t="s">
        <v>221</v>
      </c>
      <c r="L59" s="63">
        <v>30</v>
      </c>
      <c r="M59" s="61" t="s">
        <v>193</v>
      </c>
      <c r="N59" s="63" t="s">
        <v>115</v>
      </c>
      <c r="O59" s="63" t="s">
        <v>117</v>
      </c>
      <c r="P59" s="61" t="s">
        <v>181</v>
      </c>
      <c r="Q59" s="63" t="s">
        <v>38</v>
      </c>
      <c r="R59" s="63"/>
      <c r="S59" s="62">
        <v>0.64</v>
      </c>
      <c r="T59" s="62">
        <v>0.85</v>
      </c>
      <c r="U59" s="62">
        <v>1</v>
      </c>
      <c r="V59" s="62">
        <v>1</v>
      </c>
      <c r="W59" s="62">
        <v>0.81</v>
      </c>
      <c r="X59" s="63" t="s">
        <v>121</v>
      </c>
      <c r="Y59" s="63" t="s">
        <v>219</v>
      </c>
      <c r="Z59" s="63" t="s">
        <v>117</v>
      </c>
      <c r="AA59" s="64">
        <v>44182</v>
      </c>
      <c r="AB59" s="173">
        <v>406</v>
      </c>
      <c r="AC59" s="211">
        <v>250</v>
      </c>
      <c r="AD59" s="215"/>
      <c r="AE59" s="9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  <c r="CP59" s="73"/>
      <c r="CQ59" s="73"/>
      <c r="CR59" s="73"/>
      <c r="CS59" s="73"/>
      <c r="CT59" s="73"/>
    </row>
    <row r="60" spans="1:98" s="73" customFormat="1" x14ac:dyDescent="0.3">
      <c r="A60" s="188" t="s">
        <v>1344</v>
      </c>
      <c r="B60" s="120" t="s">
        <v>840</v>
      </c>
      <c r="C60" s="120" t="s">
        <v>418</v>
      </c>
      <c r="D60" s="125" t="s">
        <v>419</v>
      </c>
      <c r="E60" s="120">
        <v>593998668895</v>
      </c>
      <c r="F60" s="120" t="s">
        <v>420</v>
      </c>
      <c r="G60" s="120" t="s">
        <v>70</v>
      </c>
      <c r="H60" s="120" t="s">
        <v>421</v>
      </c>
      <c r="I60" s="120" t="s">
        <v>266</v>
      </c>
      <c r="J60" s="113" t="s">
        <v>422</v>
      </c>
      <c r="K60" s="120" t="s">
        <v>224</v>
      </c>
      <c r="L60" s="120">
        <v>37</v>
      </c>
      <c r="M60" s="114" t="s">
        <v>193</v>
      </c>
      <c r="N60" s="120" t="s">
        <v>115</v>
      </c>
      <c r="O60" s="120" t="s">
        <v>70</v>
      </c>
      <c r="P60" s="114" t="s">
        <v>181</v>
      </c>
      <c r="Q60" s="120" t="s">
        <v>38</v>
      </c>
      <c r="R60" s="120"/>
      <c r="S60" s="127">
        <v>0.72</v>
      </c>
      <c r="T60" s="127">
        <v>0.85</v>
      </c>
      <c r="U60" s="127">
        <v>0.7</v>
      </c>
      <c r="V60" s="127">
        <v>1</v>
      </c>
      <c r="W60" s="127">
        <v>0.82</v>
      </c>
      <c r="X60" s="120" t="s">
        <v>121</v>
      </c>
      <c r="Y60" s="120" t="s">
        <v>70</v>
      </c>
      <c r="Z60" s="120" t="s">
        <v>70</v>
      </c>
      <c r="AA60" s="113">
        <v>44201</v>
      </c>
      <c r="AB60" s="176">
        <v>406</v>
      </c>
      <c r="AC60" s="212">
        <v>250</v>
      </c>
      <c r="AD60" s="216"/>
      <c r="AE60" s="93"/>
    </row>
    <row r="61" spans="1:98" s="73" customFormat="1" x14ac:dyDescent="0.3">
      <c r="A61" s="188" t="s">
        <v>1095</v>
      </c>
      <c r="B61" s="120" t="s">
        <v>423</v>
      </c>
      <c r="C61" s="120" t="s">
        <v>424</v>
      </c>
      <c r="D61" s="125" t="s">
        <v>425</v>
      </c>
      <c r="E61" s="120">
        <v>593993611575</v>
      </c>
      <c r="F61" s="120" t="s">
        <v>426</v>
      </c>
      <c r="G61" s="120" t="s">
        <v>219</v>
      </c>
      <c r="H61" s="120" t="s">
        <v>220</v>
      </c>
      <c r="I61" s="120" t="s">
        <v>266</v>
      </c>
      <c r="J61" s="113">
        <v>33886</v>
      </c>
      <c r="K61" s="120" t="s">
        <v>224</v>
      </c>
      <c r="L61" s="120">
        <v>28</v>
      </c>
      <c r="M61" s="114" t="s">
        <v>193</v>
      </c>
      <c r="N61" s="120" t="s">
        <v>115</v>
      </c>
      <c r="O61" s="120" t="s">
        <v>42</v>
      </c>
      <c r="P61" s="114" t="s">
        <v>181</v>
      </c>
      <c r="Q61" s="120" t="s">
        <v>38</v>
      </c>
      <c r="R61" s="120"/>
      <c r="S61" s="127">
        <v>0.65</v>
      </c>
      <c r="T61" s="127">
        <v>0.9</v>
      </c>
      <c r="U61" s="127">
        <v>1</v>
      </c>
      <c r="V61" s="127">
        <v>1</v>
      </c>
      <c r="W61" s="127">
        <v>0.88</v>
      </c>
      <c r="X61" s="120" t="s">
        <v>121</v>
      </c>
      <c r="Y61" s="120" t="s">
        <v>219</v>
      </c>
      <c r="Z61" s="120" t="s">
        <v>42</v>
      </c>
      <c r="AA61" s="113">
        <v>44222</v>
      </c>
      <c r="AB61" s="176">
        <v>406</v>
      </c>
      <c r="AC61" s="212">
        <v>250</v>
      </c>
      <c r="AD61" s="216"/>
      <c r="AE61" s="93"/>
    </row>
    <row r="62" spans="1:98" s="73" customFormat="1" x14ac:dyDescent="0.3">
      <c r="A62" s="188" t="s">
        <v>1345</v>
      </c>
      <c r="B62" s="120" t="s">
        <v>436</v>
      </c>
      <c r="C62" s="114" t="s">
        <v>437</v>
      </c>
      <c r="D62" s="125" t="s">
        <v>438</v>
      </c>
      <c r="E62" s="152" t="s">
        <v>439</v>
      </c>
      <c r="F62" s="120" t="s">
        <v>440</v>
      </c>
      <c r="G62" s="120" t="s">
        <v>219</v>
      </c>
      <c r="H62" s="120" t="s">
        <v>220</v>
      </c>
      <c r="I62" s="120" t="s">
        <v>247</v>
      </c>
      <c r="J62" s="113">
        <v>34905</v>
      </c>
      <c r="K62" s="120" t="s">
        <v>224</v>
      </c>
      <c r="L62" s="120">
        <v>25</v>
      </c>
      <c r="M62" s="114" t="s">
        <v>193</v>
      </c>
      <c r="N62" s="120" t="s">
        <v>115</v>
      </c>
      <c r="O62" s="120" t="s">
        <v>219</v>
      </c>
      <c r="P62" s="114" t="s">
        <v>441</v>
      </c>
      <c r="Q62" s="120" t="s">
        <v>38</v>
      </c>
      <c r="R62" s="120"/>
      <c r="S62" s="127">
        <v>0.68</v>
      </c>
      <c r="T62" s="127">
        <v>0.9</v>
      </c>
      <c r="U62" s="127">
        <v>1</v>
      </c>
      <c r="V62" s="127">
        <v>1</v>
      </c>
      <c r="W62" s="127">
        <v>0.89</v>
      </c>
      <c r="X62" s="120" t="s">
        <v>121</v>
      </c>
      <c r="Y62" s="120" t="s">
        <v>219</v>
      </c>
      <c r="Z62" s="120" t="s">
        <v>532</v>
      </c>
      <c r="AA62" s="113">
        <v>44228</v>
      </c>
      <c r="AB62" s="176">
        <v>406</v>
      </c>
      <c r="AC62" s="212">
        <v>200</v>
      </c>
      <c r="AD62" s="216" t="s">
        <v>435</v>
      </c>
      <c r="AE62" s="93"/>
    </row>
    <row r="63" spans="1:98" s="78" customFormat="1" x14ac:dyDescent="0.3">
      <c r="A63" s="189" t="s">
        <v>1284</v>
      </c>
      <c r="B63" s="63" t="s">
        <v>1283</v>
      </c>
      <c r="C63" s="63" t="s">
        <v>443</v>
      </c>
      <c r="D63" s="77" t="s">
        <v>444</v>
      </c>
      <c r="E63" s="63" t="s">
        <v>445</v>
      </c>
      <c r="F63" s="63" t="s">
        <v>446</v>
      </c>
      <c r="G63" s="63" t="s">
        <v>219</v>
      </c>
      <c r="H63" s="63" t="s">
        <v>220</v>
      </c>
      <c r="I63" s="63" t="s">
        <v>247</v>
      </c>
      <c r="J63" s="64">
        <v>33388</v>
      </c>
      <c r="K63" s="63" t="s">
        <v>221</v>
      </c>
      <c r="L63" s="63">
        <v>29</v>
      </c>
      <c r="M63" s="61" t="s">
        <v>193</v>
      </c>
      <c r="N63" s="63" t="s">
        <v>115</v>
      </c>
      <c r="O63" s="63" t="s">
        <v>42</v>
      </c>
      <c r="P63" s="61" t="s">
        <v>460</v>
      </c>
      <c r="Q63" s="63" t="s">
        <v>38</v>
      </c>
      <c r="R63" s="63"/>
      <c r="S63" s="62">
        <v>0.67</v>
      </c>
      <c r="T63" s="62">
        <v>0.9</v>
      </c>
      <c r="U63" s="62">
        <v>0.7</v>
      </c>
      <c r="V63" s="62">
        <v>0.7</v>
      </c>
      <c r="W63" s="62">
        <v>0.79</v>
      </c>
      <c r="X63" s="63" t="s">
        <v>121</v>
      </c>
      <c r="Y63" s="63" t="s">
        <v>219</v>
      </c>
      <c r="Z63" s="63" t="s">
        <v>531</v>
      </c>
      <c r="AA63" s="64">
        <v>44235</v>
      </c>
      <c r="AB63" s="173">
        <v>406</v>
      </c>
      <c r="AC63" s="211">
        <v>250</v>
      </c>
      <c r="AD63" s="215" t="s">
        <v>442</v>
      </c>
      <c r="AE63" s="9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  <c r="BY63" s="73"/>
      <c r="BZ63" s="73"/>
      <c r="CA63" s="73"/>
      <c r="CB63" s="73"/>
      <c r="CC63" s="73"/>
      <c r="CD63" s="73"/>
      <c r="CE63" s="73"/>
      <c r="CF63" s="73"/>
      <c r="CG63" s="73"/>
      <c r="CH63" s="73"/>
      <c r="CI63" s="73"/>
      <c r="CJ63" s="73"/>
      <c r="CK63" s="73"/>
      <c r="CL63" s="73"/>
      <c r="CM63" s="73"/>
      <c r="CN63" s="73"/>
      <c r="CO63" s="73"/>
      <c r="CP63" s="73"/>
      <c r="CQ63" s="73"/>
      <c r="CR63" s="73"/>
      <c r="CS63" s="73"/>
      <c r="CT63" s="73"/>
    </row>
    <row r="64" spans="1:98" s="78" customFormat="1" x14ac:dyDescent="0.3">
      <c r="A64" s="189" t="s">
        <v>1346</v>
      </c>
      <c r="B64" s="63" t="s">
        <v>447</v>
      </c>
      <c r="C64" s="63" t="s">
        <v>448</v>
      </c>
      <c r="D64" s="77" t="s">
        <v>449</v>
      </c>
      <c r="E64" s="63" t="s">
        <v>450</v>
      </c>
      <c r="F64" s="63" t="s">
        <v>451</v>
      </c>
      <c r="G64" s="63" t="s">
        <v>70</v>
      </c>
      <c r="H64" s="63" t="s">
        <v>226</v>
      </c>
      <c r="I64" s="63" t="s">
        <v>266</v>
      </c>
      <c r="J64" s="64">
        <v>31848</v>
      </c>
      <c r="K64" s="63" t="s">
        <v>224</v>
      </c>
      <c r="L64" s="63">
        <v>33</v>
      </c>
      <c r="M64" s="63" t="s">
        <v>193</v>
      </c>
      <c r="N64" s="63" t="s">
        <v>115</v>
      </c>
      <c r="O64" s="63" t="s">
        <v>70</v>
      </c>
      <c r="P64" s="61" t="s">
        <v>460</v>
      </c>
      <c r="Q64" s="63" t="s">
        <v>38</v>
      </c>
      <c r="R64" s="63"/>
      <c r="S64" s="62">
        <v>0.67</v>
      </c>
      <c r="T64" s="62">
        <v>0.9</v>
      </c>
      <c r="U64" s="62">
        <v>0.7</v>
      </c>
      <c r="V64" s="62">
        <v>0.7</v>
      </c>
      <c r="W64" s="62">
        <v>0.79</v>
      </c>
      <c r="X64" s="63" t="s">
        <v>121</v>
      </c>
      <c r="Y64" s="63" t="s">
        <v>70</v>
      </c>
      <c r="Z64" s="63" t="s">
        <v>70</v>
      </c>
      <c r="AA64" s="64">
        <v>44240</v>
      </c>
      <c r="AB64" s="173">
        <v>406</v>
      </c>
      <c r="AC64" s="211">
        <v>250</v>
      </c>
      <c r="AD64" s="215" t="s">
        <v>442</v>
      </c>
      <c r="AE64" s="9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CT64" s="73"/>
    </row>
    <row r="65" spans="1:98" s="66" customFormat="1" x14ac:dyDescent="0.3">
      <c r="A65" s="189" t="s">
        <v>1347</v>
      </c>
      <c r="B65" s="63" t="s">
        <v>452</v>
      </c>
      <c r="C65" s="63" t="s">
        <v>453</v>
      </c>
      <c r="D65" s="77" t="s">
        <v>454</v>
      </c>
      <c r="E65" s="79">
        <v>593979865048</v>
      </c>
      <c r="F65" s="63" t="s">
        <v>461</v>
      </c>
      <c r="G65" s="63" t="s">
        <v>455</v>
      </c>
      <c r="H65" s="63" t="s">
        <v>456</v>
      </c>
      <c r="I65" s="63" t="s">
        <v>247</v>
      </c>
      <c r="J65" s="64" t="s">
        <v>457</v>
      </c>
      <c r="K65" s="63" t="s">
        <v>224</v>
      </c>
      <c r="L65" s="63">
        <v>37</v>
      </c>
      <c r="M65" s="65" t="s">
        <v>193</v>
      </c>
      <c r="N65" s="63" t="s">
        <v>115</v>
      </c>
      <c r="O65" s="63" t="s">
        <v>458</v>
      </c>
      <c r="P65" s="63" t="s">
        <v>441</v>
      </c>
      <c r="Q65" s="63" t="s">
        <v>38</v>
      </c>
      <c r="R65" s="63"/>
      <c r="S65" s="62">
        <v>0.51</v>
      </c>
      <c r="T65" s="62">
        <v>0.85</v>
      </c>
      <c r="U65" s="62">
        <v>1</v>
      </c>
      <c r="V65" s="62">
        <v>1</v>
      </c>
      <c r="W65" s="62">
        <v>0.83</v>
      </c>
      <c r="X65" s="63" t="s">
        <v>121</v>
      </c>
      <c r="Y65" s="63" t="s">
        <v>455</v>
      </c>
      <c r="Z65" s="63" t="s">
        <v>459</v>
      </c>
      <c r="AA65" s="64">
        <v>44256</v>
      </c>
      <c r="AB65" s="173">
        <v>406</v>
      </c>
      <c r="AC65" s="211">
        <v>200</v>
      </c>
      <c r="AD65" s="215" t="s">
        <v>435</v>
      </c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</row>
    <row r="66" spans="1:98" s="66" customFormat="1" x14ac:dyDescent="0.3">
      <c r="A66" s="189" t="s">
        <v>1348</v>
      </c>
      <c r="B66" s="63" t="s">
        <v>462</v>
      </c>
      <c r="C66" s="63" t="s">
        <v>463</v>
      </c>
      <c r="D66" s="63" t="s">
        <v>464</v>
      </c>
      <c r="E66" s="63">
        <v>995636166</v>
      </c>
      <c r="F66" s="63" t="s">
        <v>465</v>
      </c>
      <c r="G66" s="63" t="s">
        <v>219</v>
      </c>
      <c r="H66" s="63" t="s">
        <v>220</v>
      </c>
      <c r="I66" s="63" t="s">
        <v>227</v>
      </c>
      <c r="J66" s="64">
        <v>29350</v>
      </c>
      <c r="K66" s="63" t="s">
        <v>224</v>
      </c>
      <c r="L66" s="63">
        <v>40</v>
      </c>
      <c r="M66" s="63" t="s">
        <v>193</v>
      </c>
      <c r="N66" s="63" t="s">
        <v>115</v>
      </c>
      <c r="O66" s="63" t="s">
        <v>219</v>
      </c>
      <c r="P66" s="63" t="s">
        <v>466</v>
      </c>
      <c r="Q66" s="63" t="s">
        <v>38</v>
      </c>
      <c r="R66" s="63"/>
      <c r="S66" s="62">
        <v>0.91</v>
      </c>
      <c r="T66" s="62">
        <v>0.8</v>
      </c>
      <c r="U66" s="62">
        <v>1</v>
      </c>
      <c r="V66" s="62">
        <v>1</v>
      </c>
      <c r="W66" s="62">
        <v>0.88</v>
      </c>
      <c r="X66" s="63" t="s">
        <v>467</v>
      </c>
      <c r="Y66" s="63" t="s">
        <v>219</v>
      </c>
      <c r="Z66" s="63" t="s">
        <v>532</v>
      </c>
      <c r="AA66" s="64">
        <v>44256</v>
      </c>
      <c r="AB66" s="173">
        <v>600</v>
      </c>
      <c r="AC66" s="211">
        <v>275</v>
      </c>
      <c r="AD66" s="215" t="s">
        <v>435</v>
      </c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/>
      <c r="BC66" s="93"/>
      <c r="BD66" s="93"/>
      <c r="BE66" s="93"/>
      <c r="BF66" s="93"/>
      <c r="BG66" s="93"/>
      <c r="BH66" s="93"/>
      <c r="BI66" s="93"/>
      <c r="BJ66" s="93"/>
      <c r="BK66" s="93"/>
      <c r="BL66" s="93"/>
      <c r="BM66" s="93"/>
      <c r="BN66" s="93"/>
      <c r="BO66" s="93"/>
      <c r="BP66" s="93"/>
      <c r="BQ66" s="93"/>
      <c r="BR66" s="93"/>
      <c r="BS66" s="93"/>
      <c r="BT66" s="93"/>
      <c r="BU66" s="93"/>
      <c r="BV66" s="93"/>
      <c r="BW66" s="93"/>
      <c r="BX66" s="93"/>
      <c r="BY66" s="93"/>
      <c r="BZ66" s="93"/>
      <c r="CA66" s="93"/>
      <c r="CB66" s="93"/>
      <c r="CC66" s="93"/>
      <c r="CD66" s="93"/>
      <c r="CE66" s="93"/>
      <c r="CF66" s="93"/>
      <c r="CG66" s="93"/>
      <c r="CH66" s="93"/>
      <c r="CI66" s="93"/>
      <c r="CJ66" s="93"/>
      <c r="CK66" s="93"/>
      <c r="CL66" s="93"/>
      <c r="CM66" s="93"/>
      <c r="CN66" s="93"/>
      <c r="CO66" s="93"/>
      <c r="CP66" s="93"/>
      <c r="CQ66" s="93"/>
      <c r="CR66" s="93"/>
      <c r="CS66" s="93"/>
      <c r="CT66" s="93"/>
    </row>
    <row r="67" spans="1:98" s="78" customFormat="1" x14ac:dyDescent="0.3">
      <c r="A67" s="189" t="s">
        <v>1349</v>
      </c>
      <c r="B67" s="63" t="s">
        <v>647</v>
      </c>
      <c r="C67" s="63" t="s">
        <v>470</v>
      </c>
      <c r="D67" s="77" t="s">
        <v>498</v>
      </c>
      <c r="E67" s="92" t="s">
        <v>471</v>
      </c>
      <c r="F67" s="63" t="s">
        <v>472</v>
      </c>
      <c r="G67" s="63" t="s">
        <v>433</v>
      </c>
      <c r="H67" s="63" t="s">
        <v>473</v>
      </c>
      <c r="I67" s="63" t="s">
        <v>222</v>
      </c>
      <c r="J67" s="64">
        <v>34890</v>
      </c>
      <c r="K67" s="63" t="s">
        <v>224</v>
      </c>
      <c r="L67" s="63">
        <v>25</v>
      </c>
      <c r="M67" s="61" t="s">
        <v>193</v>
      </c>
      <c r="N67" s="63" t="s">
        <v>115</v>
      </c>
      <c r="O67" s="63" t="s">
        <v>433</v>
      </c>
      <c r="P67" s="61" t="s">
        <v>308</v>
      </c>
      <c r="Q67" s="63" t="s">
        <v>38</v>
      </c>
      <c r="R67" s="63"/>
      <c r="S67" s="62">
        <v>0.98</v>
      </c>
      <c r="T67" s="62">
        <v>0.85</v>
      </c>
      <c r="U67" s="62">
        <v>1</v>
      </c>
      <c r="V67" s="62">
        <v>0.7</v>
      </c>
      <c r="W67" s="62">
        <v>0.88</v>
      </c>
      <c r="X67" s="63" t="s">
        <v>121</v>
      </c>
      <c r="Y67" s="63" t="s">
        <v>433</v>
      </c>
      <c r="Z67" s="63" t="s">
        <v>433</v>
      </c>
      <c r="AA67" s="64">
        <v>44263</v>
      </c>
      <c r="AB67" s="173">
        <v>600</v>
      </c>
      <c r="AC67" s="211" t="s">
        <v>474</v>
      </c>
      <c r="AD67" s="215" t="s">
        <v>475</v>
      </c>
      <c r="AE67" s="9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3"/>
      <c r="CG67" s="73"/>
      <c r="CH67" s="73"/>
      <c r="CI67" s="73"/>
      <c r="CJ67" s="73"/>
      <c r="CK67" s="73"/>
      <c r="CL67" s="73"/>
      <c r="CM67" s="73"/>
      <c r="CN67" s="73"/>
      <c r="CO67" s="73"/>
      <c r="CP67" s="73"/>
      <c r="CQ67" s="73"/>
      <c r="CR67" s="73"/>
      <c r="CS67" s="73"/>
      <c r="CT67" s="73"/>
    </row>
    <row r="68" spans="1:98" s="73" customFormat="1" x14ac:dyDescent="0.3">
      <c r="A68" s="189" t="s">
        <v>1350</v>
      </c>
      <c r="B68" s="63" t="s">
        <v>841</v>
      </c>
      <c r="C68" s="63" t="s">
        <v>476</v>
      </c>
      <c r="D68" s="77" t="s">
        <v>477</v>
      </c>
      <c r="E68" s="92" t="s">
        <v>478</v>
      </c>
      <c r="F68" s="63" t="s">
        <v>479</v>
      </c>
      <c r="G68" s="63" t="s">
        <v>433</v>
      </c>
      <c r="H68" s="63" t="s">
        <v>473</v>
      </c>
      <c r="I68" s="63" t="s">
        <v>222</v>
      </c>
      <c r="J68" s="64">
        <v>32349</v>
      </c>
      <c r="K68" s="63" t="s">
        <v>224</v>
      </c>
      <c r="L68" s="63">
        <v>32</v>
      </c>
      <c r="M68" s="61" t="s">
        <v>193</v>
      </c>
      <c r="N68" s="63" t="s">
        <v>115</v>
      </c>
      <c r="O68" s="63" t="s">
        <v>433</v>
      </c>
      <c r="P68" s="61" t="s">
        <v>181</v>
      </c>
      <c r="Q68" s="63" t="s">
        <v>38</v>
      </c>
      <c r="R68" s="63"/>
      <c r="S68" s="62">
        <v>0.63</v>
      </c>
      <c r="T68" s="62">
        <v>0.9</v>
      </c>
      <c r="U68" s="62">
        <v>1</v>
      </c>
      <c r="V68" s="62">
        <v>1</v>
      </c>
      <c r="W68" s="62">
        <v>0.88</v>
      </c>
      <c r="X68" s="63" t="s">
        <v>121</v>
      </c>
      <c r="Y68" s="63" t="s">
        <v>433</v>
      </c>
      <c r="Z68" s="63" t="s">
        <v>433</v>
      </c>
      <c r="AA68" s="64">
        <v>44263</v>
      </c>
      <c r="AB68" s="173">
        <v>406</v>
      </c>
      <c r="AC68" s="211">
        <v>250</v>
      </c>
      <c r="AD68" s="215"/>
      <c r="AE68" s="93"/>
    </row>
    <row r="69" spans="1:98" s="73" customFormat="1" x14ac:dyDescent="0.3">
      <c r="A69" s="189" t="s">
        <v>1351</v>
      </c>
      <c r="B69" s="63" t="s">
        <v>1243</v>
      </c>
      <c r="C69" s="63" t="s">
        <v>480</v>
      </c>
      <c r="D69" s="77" t="s">
        <v>481</v>
      </c>
      <c r="E69" s="92" t="s">
        <v>482</v>
      </c>
      <c r="F69" s="63" t="s">
        <v>483</v>
      </c>
      <c r="G69" s="63" t="s">
        <v>433</v>
      </c>
      <c r="H69" s="63" t="s">
        <v>473</v>
      </c>
      <c r="I69" s="63" t="s">
        <v>222</v>
      </c>
      <c r="J69" s="64">
        <v>34080</v>
      </c>
      <c r="K69" s="63" t="s">
        <v>224</v>
      </c>
      <c r="L69" s="63">
        <v>27</v>
      </c>
      <c r="M69" s="61" t="s">
        <v>193</v>
      </c>
      <c r="N69" s="63" t="s">
        <v>115</v>
      </c>
      <c r="O69" s="63" t="s">
        <v>433</v>
      </c>
      <c r="P69" s="61" t="s">
        <v>181</v>
      </c>
      <c r="Q69" s="63" t="s">
        <v>38</v>
      </c>
      <c r="R69" s="63"/>
      <c r="S69" s="62">
        <v>0.74</v>
      </c>
      <c r="T69" s="62">
        <v>0.9</v>
      </c>
      <c r="U69" s="62">
        <v>1</v>
      </c>
      <c r="V69" s="62">
        <v>0.7</v>
      </c>
      <c r="W69" s="62">
        <v>0.85</v>
      </c>
      <c r="X69" s="63" t="s">
        <v>121</v>
      </c>
      <c r="Y69" s="63" t="s">
        <v>433</v>
      </c>
      <c r="Z69" s="63" t="s">
        <v>433</v>
      </c>
      <c r="AA69" s="64">
        <v>44263</v>
      </c>
      <c r="AB69" s="173">
        <v>406</v>
      </c>
      <c r="AC69" s="211">
        <v>250</v>
      </c>
      <c r="AD69" s="215" t="s">
        <v>475</v>
      </c>
      <c r="AE69" s="93"/>
    </row>
    <row r="70" spans="1:98" s="73" customFormat="1" x14ac:dyDescent="0.3">
      <c r="A70" s="189" t="s">
        <v>1352</v>
      </c>
      <c r="B70" s="63" t="s">
        <v>885</v>
      </c>
      <c r="C70" s="63" t="s">
        <v>484</v>
      </c>
      <c r="D70" s="77" t="s">
        <v>485</v>
      </c>
      <c r="E70" s="92" t="s">
        <v>486</v>
      </c>
      <c r="F70" s="63" t="s">
        <v>487</v>
      </c>
      <c r="G70" s="63" t="s">
        <v>433</v>
      </c>
      <c r="H70" s="63" t="s">
        <v>473</v>
      </c>
      <c r="I70" s="63" t="s">
        <v>222</v>
      </c>
      <c r="J70" s="64">
        <v>33450</v>
      </c>
      <c r="K70" s="63" t="s">
        <v>224</v>
      </c>
      <c r="L70" s="63">
        <v>29</v>
      </c>
      <c r="M70" s="61" t="s">
        <v>193</v>
      </c>
      <c r="N70" s="63" t="s">
        <v>115</v>
      </c>
      <c r="O70" s="63" t="s">
        <v>433</v>
      </c>
      <c r="P70" s="61" t="s">
        <v>181</v>
      </c>
      <c r="Q70" s="63" t="s">
        <v>38</v>
      </c>
      <c r="R70" s="63"/>
      <c r="S70" s="62">
        <v>0.7</v>
      </c>
      <c r="T70" s="62">
        <v>0.9</v>
      </c>
      <c r="U70" s="62">
        <v>1</v>
      </c>
      <c r="V70" s="62">
        <v>0.7</v>
      </c>
      <c r="W70" s="62">
        <v>0.85</v>
      </c>
      <c r="X70" s="63" t="s">
        <v>121</v>
      </c>
      <c r="Y70" s="63" t="s">
        <v>433</v>
      </c>
      <c r="Z70" s="63" t="s">
        <v>433</v>
      </c>
      <c r="AA70" s="64">
        <v>44263</v>
      </c>
      <c r="AB70" s="173">
        <v>406</v>
      </c>
      <c r="AC70" s="211">
        <v>250</v>
      </c>
      <c r="AD70" s="215" t="s">
        <v>475</v>
      </c>
      <c r="AE70" s="93"/>
    </row>
    <row r="71" spans="1:98" s="78" customFormat="1" x14ac:dyDescent="0.3">
      <c r="A71" s="189" t="s">
        <v>1353</v>
      </c>
      <c r="B71" s="63" t="s">
        <v>488</v>
      </c>
      <c r="C71" s="63" t="s">
        <v>489</v>
      </c>
      <c r="D71" s="77" t="s">
        <v>490</v>
      </c>
      <c r="E71" s="92" t="s">
        <v>503</v>
      </c>
      <c r="F71" s="63" t="s">
        <v>491</v>
      </c>
      <c r="G71" s="63" t="s">
        <v>433</v>
      </c>
      <c r="H71" s="63" t="s">
        <v>473</v>
      </c>
      <c r="I71" s="63" t="s">
        <v>222</v>
      </c>
      <c r="J71" s="64">
        <v>33903</v>
      </c>
      <c r="K71" s="63" t="s">
        <v>224</v>
      </c>
      <c r="L71" s="63">
        <v>28</v>
      </c>
      <c r="M71" s="61" t="s">
        <v>193</v>
      </c>
      <c r="N71" s="63" t="s">
        <v>115</v>
      </c>
      <c r="O71" s="63" t="s">
        <v>433</v>
      </c>
      <c r="P71" s="61" t="s">
        <v>181</v>
      </c>
      <c r="Q71" s="63" t="s">
        <v>38</v>
      </c>
      <c r="R71" s="63"/>
      <c r="S71" s="62">
        <v>0.78</v>
      </c>
      <c r="T71" s="62">
        <v>0.9</v>
      </c>
      <c r="U71" s="62">
        <v>0.7</v>
      </c>
      <c r="V71" s="62">
        <v>0.7</v>
      </c>
      <c r="W71" s="62">
        <v>0.82</v>
      </c>
      <c r="X71" s="63" t="s">
        <v>121</v>
      </c>
      <c r="Y71" s="63" t="s">
        <v>433</v>
      </c>
      <c r="Z71" s="63" t="s">
        <v>433</v>
      </c>
      <c r="AA71" s="64">
        <v>44263</v>
      </c>
      <c r="AB71" s="173">
        <v>406</v>
      </c>
      <c r="AC71" s="211">
        <v>250</v>
      </c>
      <c r="AD71" s="215" t="s">
        <v>475</v>
      </c>
      <c r="AE71" s="9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3"/>
      <c r="BP71" s="73"/>
      <c r="BQ71" s="73"/>
      <c r="BR71" s="73"/>
      <c r="BS71" s="73"/>
      <c r="BT71" s="73"/>
      <c r="BU71" s="73"/>
      <c r="BV71" s="73"/>
      <c r="BW71" s="73"/>
      <c r="BX71" s="73"/>
      <c r="BY71" s="73"/>
      <c r="BZ71" s="73"/>
      <c r="CA71" s="73"/>
      <c r="CB71" s="73"/>
      <c r="CC71" s="73"/>
      <c r="CD71" s="73"/>
      <c r="CE71" s="73"/>
      <c r="CF71" s="73"/>
      <c r="CG71" s="73"/>
      <c r="CH71" s="73"/>
      <c r="CI71" s="73"/>
      <c r="CJ71" s="73"/>
      <c r="CK71" s="73"/>
      <c r="CL71" s="73"/>
      <c r="CM71" s="73"/>
      <c r="CN71" s="73"/>
      <c r="CO71" s="73"/>
      <c r="CP71" s="73"/>
      <c r="CQ71" s="73"/>
      <c r="CR71" s="73"/>
      <c r="CS71" s="73"/>
      <c r="CT71" s="73"/>
    </row>
    <row r="72" spans="1:98" s="122" customFormat="1" x14ac:dyDescent="0.3">
      <c r="A72" s="188" t="s">
        <v>1354</v>
      </c>
      <c r="B72" s="120" t="s">
        <v>887</v>
      </c>
      <c r="C72" s="120" t="s">
        <v>427</v>
      </c>
      <c r="D72" s="125" t="s">
        <v>428</v>
      </c>
      <c r="E72" s="126" t="s">
        <v>469</v>
      </c>
      <c r="F72" s="120" t="s">
        <v>468</v>
      </c>
      <c r="G72" s="120" t="s">
        <v>348</v>
      </c>
      <c r="H72" s="120" t="s">
        <v>429</v>
      </c>
      <c r="I72" s="120" t="s">
        <v>430</v>
      </c>
      <c r="J72" s="113" t="s">
        <v>431</v>
      </c>
      <c r="K72" s="120" t="s">
        <v>432</v>
      </c>
      <c r="L72" s="120">
        <v>31</v>
      </c>
      <c r="M72" s="114" t="s">
        <v>193</v>
      </c>
      <c r="N72" s="120" t="s">
        <v>115</v>
      </c>
      <c r="O72" s="120" t="s">
        <v>433</v>
      </c>
      <c r="P72" s="114" t="s">
        <v>434</v>
      </c>
      <c r="Q72" s="120" t="s">
        <v>38</v>
      </c>
      <c r="R72" s="120"/>
      <c r="S72" s="127">
        <v>0.59</v>
      </c>
      <c r="T72" s="127">
        <v>0.9</v>
      </c>
      <c r="U72" s="127">
        <v>1</v>
      </c>
      <c r="V72" s="127">
        <v>0.7</v>
      </c>
      <c r="W72" s="127">
        <v>0.82</v>
      </c>
      <c r="X72" s="120" t="s">
        <v>121</v>
      </c>
      <c r="Y72" s="120" t="s">
        <v>433</v>
      </c>
      <c r="Z72" s="120" t="s">
        <v>433</v>
      </c>
      <c r="AA72" s="113">
        <v>44263</v>
      </c>
      <c r="AB72" s="176">
        <v>634</v>
      </c>
      <c r="AC72" s="212">
        <v>635</v>
      </c>
      <c r="AD72" s="216"/>
      <c r="AE72" s="9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73"/>
      <c r="BM72" s="73"/>
      <c r="BN72" s="73"/>
      <c r="BO72" s="73"/>
      <c r="BP72" s="73"/>
      <c r="BQ72" s="73"/>
      <c r="BR72" s="73"/>
      <c r="BS72" s="73"/>
      <c r="BT72" s="73"/>
      <c r="BU72" s="73"/>
      <c r="BV72" s="73"/>
      <c r="BW72" s="73"/>
      <c r="BX72" s="73"/>
      <c r="BY72" s="73"/>
      <c r="BZ72" s="73"/>
      <c r="CA72" s="73"/>
      <c r="CB72" s="73"/>
      <c r="CC72" s="73"/>
      <c r="CD72" s="73"/>
      <c r="CE72" s="73"/>
      <c r="CF72" s="73"/>
      <c r="CG72" s="73"/>
      <c r="CH72" s="73"/>
      <c r="CI72" s="73"/>
      <c r="CJ72" s="73"/>
      <c r="CK72" s="73"/>
      <c r="CL72" s="73"/>
      <c r="CM72" s="73"/>
      <c r="CN72" s="73"/>
      <c r="CO72" s="73"/>
      <c r="CP72" s="73"/>
      <c r="CQ72" s="73"/>
      <c r="CR72" s="73"/>
      <c r="CS72" s="73"/>
      <c r="CT72" s="73"/>
    </row>
    <row r="73" spans="1:98" s="66" customFormat="1" x14ac:dyDescent="0.3">
      <c r="A73" s="189" t="s">
        <v>1355</v>
      </c>
      <c r="B73" s="63" t="s">
        <v>492</v>
      </c>
      <c r="C73" s="63" t="s">
        <v>493</v>
      </c>
      <c r="D73" s="77" t="s">
        <v>494</v>
      </c>
      <c r="E73" s="92" t="s">
        <v>495</v>
      </c>
      <c r="F73" s="63" t="s">
        <v>496</v>
      </c>
      <c r="G73" s="63" t="s">
        <v>219</v>
      </c>
      <c r="H73" s="63" t="s">
        <v>220</v>
      </c>
      <c r="I73" s="63" t="s">
        <v>222</v>
      </c>
      <c r="J73" s="64">
        <v>35105</v>
      </c>
      <c r="K73" s="63" t="s">
        <v>497</v>
      </c>
      <c r="L73" s="63">
        <v>25</v>
      </c>
      <c r="M73" s="61" t="s">
        <v>193</v>
      </c>
      <c r="N73" s="63" t="s">
        <v>115</v>
      </c>
      <c r="O73" s="63" t="s">
        <v>117</v>
      </c>
      <c r="P73" s="61" t="s">
        <v>181</v>
      </c>
      <c r="Q73" s="63" t="s">
        <v>38</v>
      </c>
      <c r="R73" s="63"/>
      <c r="S73" s="62">
        <v>0.72</v>
      </c>
      <c r="T73" s="62">
        <v>0.9</v>
      </c>
      <c r="U73" s="62">
        <v>1</v>
      </c>
      <c r="V73" s="62">
        <v>1</v>
      </c>
      <c r="W73" s="62">
        <v>0.89</v>
      </c>
      <c r="X73" s="63" t="s">
        <v>121</v>
      </c>
      <c r="Y73" s="63" t="s">
        <v>219</v>
      </c>
      <c r="Z73" s="63" t="s">
        <v>117</v>
      </c>
      <c r="AA73" s="64">
        <v>44263</v>
      </c>
      <c r="AB73" s="173">
        <v>406</v>
      </c>
      <c r="AC73" s="211">
        <v>250</v>
      </c>
      <c r="AD73" s="215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  <c r="AR73" s="93"/>
      <c r="AS73" s="93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93"/>
      <c r="BG73" s="93"/>
      <c r="BH73" s="93"/>
      <c r="BI73" s="93"/>
      <c r="BJ73" s="93"/>
      <c r="BK73" s="93"/>
      <c r="BL73" s="93"/>
      <c r="BM73" s="93"/>
      <c r="BN73" s="93"/>
      <c r="BO73" s="93"/>
      <c r="BP73" s="93"/>
      <c r="BQ73" s="93"/>
      <c r="BR73" s="93"/>
      <c r="BS73" s="93"/>
      <c r="BT73" s="93"/>
      <c r="BU73" s="93"/>
      <c r="BV73" s="93"/>
      <c r="BW73" s="93"/>
      <c r="BX73" s="93"/>
      <c r="BY73" s="93"/>
      <c r="BZ73" s="93"/>
      <c r="CA73" s="93"/>
      <c r="CB73" s="93"/>
      <c r="CC73" s="93"/>
      <c r="CD73" s="93"/>
      <c r="CE73" s="93"/>
      <c r="CF73" s="93"/>
      <c r="CG73" s="93"/>
      <c r="CH73" s="93"/>
      <c r="CI73" s="93"/>
      <c r="CJ73" s="93"/>
      <c r="CK73" s="93"/>
      <c r="CL73" s="93"/>
      <c r="CM73" s="93"/>
      <c r="CN73" s="93"/>
      <c r="CO73" s="93"/>
      <c r="CP73" s="93"/>
      <c r="CQ73" s="93"/>
      <c r="CR73" s="93"/>
      <c r="CS73" s="93"/>
      <c r="CT73" s="93"/>
    </row>
    <row r="74" spans="1:98" s="66" customFormat="1" x14ac:dyDescent="0.3">
      <c r="A74" s="189" t="s">
        <v>1356</v>
      </c>
      <c r="B74" s="63" t="s">
        <v>499</v>
      </c>
      <c r="C74" s="63" t="s">
        <v>500</v>
      </c>
      <c r="D74" s="77" t="s">
        <v>501</v>
      </c>
      <c r="E74" s="63">
        <v>8</v>
      </c>
      <c r="F74" s="63" t="s">
        <v>502</v>
      </c>
      <c r="G74" s="63" t="s">
        <v>70</v>
      </c>
      <c r="H74" s="63" t="s">
        <v>226</v>
      </c>
      <c r="I74" s="63" t="s">
        <v>227</v>
      </c>
      <c r="J74" s="64">
        <v>33186</v>
      </c>
      <c r="K74" s="63" t="s">
        <v>311</v>
      </c>
      <c r="L74" s="63">
        <v>30</v>
      </c>
      <c r="M74" s="65" t="s">
        <v>193</v>
      </c>
      <c r="N74" s="63" t="s">
        <v>115</v>
      </c>
      <c r="O74" s="63" t="s">
        <v>70</v>
      </c>
      <c r="P74" s="63" t="s">
        <v>181</v>
      </c>
      <c r="Q74" s="63" t="s">
        <v>38</v>
      </c>
      <c r="R74" s="63"/>
      <c r="S74" s="62">
        <v>0.66</v>
      </c>
      <c r="T74" s="62">
        <v>0.9</v>
      </c>
      <c r="U74" s="62">
        <v>0.7</v>
      </c>
      <c r="V74" s="62">
        <v>0.9</v>
      </c>
      <c r="W74" s="62">
        <v>0.82</v>
      </c>
      <c r="X74" s="63" t="s">
        <v>467</v>
      </c>
      <c r="Y74" s="63" t="s">
        <v>70</v>
      </c>
      <c r="Z74" s="63" t="s">
        <v>530</v>
      </c>
      <c r="AA74" s="64">
        <v>44271</v>
      </c>
      <c r="AB74" s="173">
        <v>406</v>
      </c>
      <c r="AC74" s="211">
        <v>250</v>
      </c>
      <c r="AD74" s="215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  <c r="AR74" s="93"/>
      <c r="AS74" s="93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</row>
    <row r="75" spans="1:98" s="66" customFormat="1" x14ac:dyDescent="0.3">
      <c r="A75" s="189" t="s">
        <v>1357</v>
      </c>
      <c r="B75" s="63" t="s">
        <v>504</v>
      </c>
      <c r="C75" s="63" t="s">
        <v>505</v>
      </c>
      <c r="D75" s="77" t="s">
        <v>506</v>
      </c>
      <c r="E75" s="63">
        <v>962612615</v>
      </c>
      <c r="F75" s="63" t="s">
        <v>507</v>
      </c>
      <c r="G75" s="63" t="s">
        <v>219</v>
      </c>
      <c r="H75" s="63" t="s">
        <v>220</v>
      </c>
      <c r="I75" s="63" t="s">
        <v>227</v>
      </c>
      <c r="J75" s="64">
        <v>31297</v>
      </c>
      <c r="K75" s="63" t="s">
        <v>311</v>
      </c>
      <c r="L75" s="63">
        <v>35</v>
      </c>
      <c r="M75" s="65" t="s">
        <v>193</v>
      </c>
      <c r="N75" s="63" t="s">
        <v>115</v>
      </c>
      <c r="O75" s="63" t="s">
        <v>117</v>
      </c>
      <c r="P75" s="63" t="s">
        <v>181</v>
      </c>
      <c r="Q75" s="63" t="s">
        <v>38</v>
      </c>
      <c r="R75" s="63"/>
      <c r="S75" s="62">
        <v>0.89</v>
      </c>
      <c r="T75" s="62">
        <v>0.8</v>
      </c>
      <c r="U75" s="62">
        <v>1</v>
      </c>
      <c r="V75" s="62">
        <v>1</v>
      </c>
      <c r="W75" s="62">
        <v>0.88</v>
      </c>
      <c r="X75" s="63" t="s">
        <v>467</v>
      </c>
      <c r="Y75" s="63" t="s">
        <v>219</v>
      </c>
      <c r="Z75" s="63" t="s">
        <v>117</v>
      </c>
      <c r="AA75" s="64">
        <v>44277</v>
      </c>
      <c r="AB75" s="173">
        <v>406</v>
      </c>
      <c r="AC75" s="211">
        <v>250</v>
      </c>
      <c r="AD75" s="215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F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</row>
    <row r="76" spans="1:98" s="66" customFormat="1" x14ac:dyDescent="0.3">
      <c r="A76" s="189" t="s">
        <v>1358</v>
      </c>
      <c r="B76" s="63" t="s">
        <v>522</v>
      </c>
      <c r="C76" s="63" t="s">
        <v>50</v>
      </c>
      <c r="D76" s="81" t="s">
        <v>508</v>
      </c>
      <c r="E76" s="63">
        <v>985606413</v>
      </c>
      <c r="F76" s="63" t="s">
        <v>509</v>
      </c>
      <c r="G76" s="63" t="s">
        <v>510</v>
      </c>
      <c r="H76" s="63" t="s">
        <v>226</v>
      </c>
      <c r="I76" s="63" t="s">
        <v>227</v>
      </c>
      <c r="J76" s="64" t="s">
        <v>511</v>
      </c>
      <c r="K76" s="63" t="s">
        <v>311</v>
      </c>
      <c r="L76" s="63">
        <v>32</v>
      </c>
      <c r="M76" s="65" t="s">
        <v>193</v>
      </c>
      <c r="N76" s="63" t="s">
        <v>115</v>
      </c>
      <c r="O76" s="63" t="s">
        <v>70</v>
      </c>
      <c r="P76" s="63" t="s">
        <v>512</v>
      </c>
      <c r="Q76" s="63" t="s">
        <v>38</v>
      </c>
      <c r="R76" s="63"/>
      <c r="S76" s="80">
        <v>0.72</v>
      </c>
      <c r="T76" s="62">
        <v>0.8</v>
      </c>
      <c r="U76" s="62">
        <v>0.7</v>
      </c>
      <c r="V76" s="62">
        <v>1</v>
      </c>
      <c r="W76" s="62">
        <v>0.8</v>
      </c>
      <c r="X76" s="62" t="s">
        <v>467</v>
      </c>
      <c r="Y76" s="63" t="s">
        <v>70</v>
      </c>
      <c r="Z76" s="63" t="s">
        <v>521</v>
      </c>
      <c r="AA76" s="64">
        <v>44291</v>
      </c>
      <c r="AB76" s="173">
        <v>406</v>
      </c>
      <c r="AC76" s="211">
        <v>250</v>
      </c>
      <c r="AD76" s="215"/>
      <c r="AE76" s="93"/>
      <c r="AF76" s="93"/>
      <c r="AG76" s="93"/>
      <c r="AH76" s="93"/>
      <c r="AI76" s="93"/>
      <c r="AJ76" s="93"/>
      <c r="AK76" s="93"/>
      <c r="AL76" s="93"/>
      <c r="AM76" s="93"/>
      <c r="AN76" s="93"/>
      <c r="AO76" s="93"/>
      <c r="AP76" s="93"/>
      <c r="AQ76" s="93"/>
      <c r="AR76" s="93"/>
      <c r="AS76" s="93"/>
      <c r="AT76" s="93"/>
      <c r="AU76" s="93"/>
      <c r="AV76" s="93"/>
      <c r="AW76" s="93"/>
      <c r="AX76" s="93"/>
      <c r="AY76" s="93"/>
      <c r="AZ76" s="93"/>
      <c r="BA76" s="93"/>
      <c r="BB76" s="93"/>
      <c r="BC76" s="93"/>
      <c r="BD76" s="93"/>
      <c r="BE76" s="93"/>
      <c r="BF76" s="93"/>
      <c r="BG76" s="93"/>
      <c r="BH76" s="93"/>
      <c r="BI76" s="93"/>
      <c r="BJ76" s="93"/>
      <c r="BK76" s="93"/>
      <c r="BL76" s="93"/>
      <c r="BM76" s="93"/>
      <c r="BN76" s="93"/>
      <c r="BO76" s="93"/>
      <c r="BP76" s="93"/>
      <c r="BQ76" s="93"/>
      <c r="BR76" s="93"/>
      <c r="BS76" s="93"/>
      <c r="BT76" s="93"/>
      <c r="BU76" s="93"/>
      <c r="BV76" s="93"/>
      <c r="BW76" s="93"/>
      <c r="BX76" s="93"/>
      <c r="BY76" s="93"/>
      <c r="BZ76" s="93"/>
      <c r="CA76" s="93"/>
      <c r="CB76" s="93"/>
      <c r="CC76" s="93"/>
      <c r="CD76" s="93"/>
      <c r="CE76" s="93"/>
      <c r="CF76" s="93"/>
      <c r="CG76" s="93"/>
      <c r="CH76" s="93"/>
      <c r="CI76" s="93"/>
      <c r="CJ76" s="93"/>
      <c r="CK76" s="93"/>
      <c r="CL76" s="93"/>
      <c r="CM76" s="93"/>
      <c r="CN76" s="93"/>
      <c r="CO76" s="93"/>
      <c r="CP76" s="93"/>
      <c r="CQ76" s="93"/>
      <c r="CR76" s="93"/>
      <c r="CS76" s="93"/>
      <c r="CT76" s="93"/>
    </row>
    <row r="77" spans="1:98" s="66" customFormat="1" x14ac:dyDescent="0.3">
      <c r="A77" s="189" t="s">
        <v>1359</v>
      </c>
      <c r="B77" s="63" t="s">
        <v>513</v>
      </c>
      <c r="C77" s="63" t="s">
        <v>514</v>
      </c>
      <c r="D77" s="77" t="s">
        <v>515</v>
      </c>
      <c r="E77" s="63">
        <v>962796265</v>
      </c>
      <c r="F77" s="63" t="s">
        <v>516</v>
      </c>
      <c r="G77" s="63" t="s">
        <v>219</v>
      </c>
      <c r="H77" s="63" t="s">
        <v>517</v>
      </c>
      <c r="I77" s="63" t="s">
        <v>222</v>
      </c>
      <c r="J77" s="64" t="s">
        <v>518</v>
      </c>
      <c r="K77" s="63" t="s">
        <v>311</v>
      </c>
      <c r="L77" s="63">
        <v>24</v>
      </c>
      <c r="M77" s="65" t="s">
        <v>193</v>
      </c>
      <c r="N77" s="63" t="s">
        <v>115</v>
      </c>
      <c r="O77" s="63" t="s">
        <v>519</v>
      </c>
      <c r="P77" s="63" t="s">
        <v>520</v>
      </c>
      <c r="Q77" s="63" t="s">
        <v>38</v>
      </c>
      <c r="R77" s="63"/>
      <c r="S77" s="80">
        <v>0.84</v>
      </c>
      <c r="T77" s="62">
        <v>0.95</v>
      </c>
      <c r="U77" s="62">
        <v>1</v>
      </c>
      <c r="V77" s="62">
        <v>1</v>
      </c>
      <c r="W77" s="62">
        <v>0.97</v>
      </c>
      <c r="X77" s="62" t="s">
        <v>467</v>
      </c>
      <c r="Y77" s="63" t="s">
        <v>219</v>
      </c>
      <c r="Z77" s="63" t="s">
        <v>42</v>
      </c>
      <c r="AA77" s="64">
        <v>44305</v>
      </c>
      <c r="AB77" s="173">
        <v>406</v>
      </c>
      <c r="AC77" s="211">
        <v>250</v>
      </c>
      <c r="AD77" s="215" t="s">
        <v>351</v>
      </c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93"/>
      <c r="BW77" s="93"/>
      <c r="BX77" s="93"/>
      <c r="BY77" s="93"/>
      <c r="BZ77" s="93"/>
      <c r="CA77" s="93"/>
      <c r="CB77" s="93"/>
      <c r="CC77" s="93"/>
      <c r="CD77" s="93"/>
      <c r="CE77" s="93"/>
      <c r="CF77" s="93"/>
      <c r="CG77" s="93"/>
      <c r="CH77" s="93"/>
      <c r="CI77" s="93"/>
      <c r="CJ77" s="93"/>
      <c r="CK77" s="93"/>
      <c r="CL77" s="93"/>
      <c r="CM77" s="93"/>
      <c r="CN77" s="93"/>
      <c r="CO77" s="93"/>
      <c r="CP77" s="93"/>
      <c r="CQ77" s="93"/>
      <c r="CR77" s="93"/>
      <c r="CS77" s="93"/>
      <c r="CT77" s="93"/>
    </row>
    <row r="78" spans="1:98" s="66" customFormat="1" x14ac:dyDescent="0.3">
      <c r="A78" s="189" t="s">
        <v>1360</v>
      </c>
      <c r="B78" s="63" t="s">
        <v>523</v>
      </c>
      <c r="C78" s="63" t="s">
        <v>524</v>
      </c>
      <c r="D78" s="77" t="s">
        <v>525</v>
      </c>
      <c r="E78" s="63">
        <v>960603795</v>
      </c>
      <c r="F78" s="63" t="s">
        <v>526</v>
      </c>
      <c r="G78" s="63" t="s">
        <v>455</v>
      </c>
      <c r="H78" s="63" t="s">
        <v>456</v>
      </c>
      <c r="I78" s="63" t="s">
        <v>227</v>
      </c>
      <c r="J78" s="64">
        <v>32776</v>
      </c>
      <c r="K78" s="63" t="s">
        <v>527</v>
      </c>
      <c r="L78" s="63">
        <v>31</v>
      </c>
      <c r="M78" s="65" t="s">
        <v>193</v>
      </c>
      <c r="N78" s="63" t="s">
        <v>115</v>
      </c>
      <c r="O78" s="63" t="s">
        <v>519</v>
      </c>
      <c r="P78" s="63" t="s">
        <v>528</v>
      </c>
      <c r="Q78" s="63" t="s">
        <v>38</v>
      </c>
      <c r="R78" s="63"/>
      <c r="S78" s="62">
        <v>0.53</v>
      </c>
      <c r="T78" s="62">
        <v>0.85</v>
      </c>
      <c r="U78" s="62">
        <v>1</v>
      </c>
      <c r="V78" s="62">
        <v>1</v>
      </c>
      <c r="W78" s="62">
        <v>0.83</v>
      </c>
      <c r="X78" s="62" t="s">
        <v>467</v>
      </c>
      <c r="Y78" s="62" t="s">
        <v>455</v>
      </c>
      <c r="Z78" s="63" t="s">
        <v>529</v>
      </c>
      <c r="AA78" s="64">
        <v>44305</v>
      </c>
      <c r="AB78" s="173">
        <v>406</v>
      </c>
      <c r="AC78" s="211">
        <v>200</v>
      </c>
      <c r="AD78" s="215" t="s">
        <v>435</v>
      </c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93"/>
      <c r="BW78" s="93"/>
      <c r="BX78" s="93"/>
      <c r="BY78" s="93"/>
      <c r="BZ78" s="93"/>
      <c r="CA78" s="93"/>
      <c r="CB78" s="93"/>
      <c r="CC78" s="93"/>
      <c r="CD78" s="93"/>
      <c r="CE78" s="93"/>
      <c r="CF78" s="93"/>
      <c r="CG78" s="93"/>
      <c r="CH78" s="93"/>
      <c r="CI78" s="93"/>
      <c r="CJ78" s="93"/>
      <c r="CK78" s="93"/>
      <c r="CL78" s="93"/>
      <c r="CM78" s="93"/>
      <c r="CN78" s="93"/>
      <c r="CO78" s="93"/>
      <c r="CP78" s="93"/>
      <c r="CQ78" s="93"/>
      <c r="CR78" s="93"/>
      <c r="CS78" s="93"/>
      <c r="CT78" s="93"/>
    </row>
    <row r="79" spans="1:98" s="76" customFormat="1" x14ac:dyDescent="0.3">
      <c r="A79" s="188" t="s">
        <v>1361</v>
      </c>
      <c r="B79" s="120" t="s">
        <v>553</v>
      </c>
      <c r="C79" s="120" t="s">
        <v>541</v>
      </c>
      <c r="D79" s="153" t="s">
        <v>542</v>
      </c>
      <c r="E79" s="120">
        <v>999227571</v>
      </c>
      <c r="F79" s="120" t="s">
        <v>543</v>
      </c>
      <c r="G79" s="120" t="s">
        <v>70</v>
      </c>
      <c r="H79" s="120" t="s">
        <v>226</v>
      </c>
      <c r="I79" s="120" t="s">
        <v>223</v>
      </c>
      <c r="J79" s="113" t="s">
        <v>544</v>
      </c>
      <c r="K79" s="120" t="s">
        <v>311</v>
      </c>
      <c r="L79" s="120">
        <v>32</v>
      </c>
      <c r="M79" s="119" t="s">
        <v>193</v>
      </c>
      <c r="N79" s="120" t="s">
        <v>115</v>
      </c>
      <c r="O79" s="120" t="s">
        <v>70</v>
      </c>
      <c r="P79" s="120" t="s">
        <v>512</v>
      </c>
      <c r="Q79" s="120" t="s">
        <v>38</v>
      </c>
      <c r="R79" s="120"/>
      <c r="S79" s="127">
        <v>0.72</v>
      </c>
      <c r="T79" s="127">
        <v>0.8</v>
      </c>
      <c r="U79" s="127">
        <v>0.7</v>
      </c>
      <c r="V79" s="127">
        <v>1</v>
      </c>
      <c r="W79" s="127">
        <v>0.8</v>
      </c>
      <c r="X79" s="127" t="s">
        <v>467</v>
      </c>
      <c r="Y79" s="127" t="s">
        <v>70</v>
      </c>
      <c r="Z79" s="120" t="s">
        <v>545</v>
      </c>
      <c r="AA79" s="113">
        <v>44327</v>
      </c>
      <c r="AB79" s="176">
        <v>406</v>
      </c>
      <c r="AC79" s="212">
        <v>250</v>
      </c>
      <c r="AD79" s="216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</row>
    <row r="80" spans="1:98" s="66" customFormat="1" x14ac:dyDescent="0.3">
      <c r="A80" s="189" t="s">
        <v>1362</v>
      </c>
      <c r="B80" s="63" t="s">
        <v>552</v>
      </c>
      <c r="C80" s="63" t="s">
        <v>546</v>
      </c>
      <c r="D80" s="63" t="s">
        <v>547</v>
      </c>
      <c r="E80" s="63">
        <v>998591797</v>
      </c>
      <c r="F80" s="63" t="s">
        <v>548</v>
      </c>
      <c r="G80" s="63" t="s">
        <v>219</v>
      </c>
      <c r="H80" s="63" t="s">
        <v>220</v>
      </c>
      <c r="I80" s="63" t="s">
        <v>227</v>
      </c>
      <c r="J80" s="64">
        <v>28552</v>
      </c>
      <c r="K80" s="63" t="s">
        <v>311</v>
      </c>
      <c r="L80" s="63">
        <v>43</v>
      </c>
      <c r="M80" s="65" t="s">
        <v>193</v>
      </c>
      <c r="N80" s="63" t="s">
        <v>115</v>
      </c>
      <c r="O80" s="63" t="s">
        <v>549</v>
      </c>
      <c r="P80" s="63" t="s">
        <v>550</v>
      </c>
      <c r="Q80" s="63" t="s">
        <v>38</v>
      </c>
      <c r="R80" s="63"/>
      <c r="S80" s="62">
        <v>0.64</v>
      </c>
      <c r="T80" s="62">
        <v>0.8</v>
      </c>
      <c r="U80" s="62">
        <v>1</v>
      </c>
      <c r="V80" s="62">
        <v>1</v>
      </c>
      <c r="W80" s="62">
        <v>0.86</v>
      </c>
      <c r="X80" s="63" t="s">
        <v>467</v>
      </c>
      <c r="Y80" s="63" t="s">
        <v>219</v>
      </c>
      <c r="Z80" s="63" t="s">
        <v>551</v>
      </c>
      <c r="AA80" s="64">
        <v>44351</v>
      </c>
      <c r="AB80" s="173">
        <v>406</v>
      </c>
      <c r="AC80" s="211">
        <v>250</v>
      </c>
      <c r="AD80" s="215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</row>
    <row r="81" spans="1:98" s="66" customFormat="1" x14ac:dyDescent="0.3">
      <c r="A81" s="189" t="s">
        <v>1239</v>
      </c>
      <c r="B81" s="63" t="s">
        <v>1238</v>
      </c>
      <c r="C81" s="63" t="s">
        <v>554</v>
      </c>
      <c r="D81" s="63" t="s">
        <v>555</v>
      </c>
      <c r="E81" s="63">
        <v>991435167</v>
      </c>
      <c r="F81" s="63" t="s">
        <v>556</v>
      </c>
      <c r="G81" s="63" t="s">
        <v>219</v>
      </c>
      <c r="H81" s="63" t="s">
        <v>220</v>
      </c>
      <c r="I81" s="63" t="s">
        <v>222</v>
      </c>
      <c r="J81" s="64" t="s">
        <v>557</v>
      </c>
      <c r="K81" s="63" t="s">
        <v>311</v>
      </c>
      <c r="L81" s="63">
        <v>29</v>
      </c>
      <c r="M81" s="65" t="s">
        <v>193</v>
      </c>
      <c r="N81" s="63" t="s">
        <v>115</v>
      </c>
      <c r="O81" s="63" t="s">
        <v>519</v>
      </c>
      <c r="P81" s="63" t="s">
        <v>550</v>
      </c>
      <c r="Q81" s="63" t="s">
        <v>38</v>
      </c>
      <c r="R81" s="63"/>
      <c r="S81" s="62">
        <v>0.55000000000000004</v>
      </c>
      <c r="T81" s="62">
        <v>0.7</v>
      </c>
      <c r="U81" s="62">
        <v>0.8</v>
      </c>
      <c r="V81" s="62">
        <v>1</v>
      </c>
      <c r="W81" s="62">
        <v>0.73</v>
      </c>
      <c r="X81" s="63" t="s">
        <v>467</v>
      </c>
      <c r="Y81" s="63" t="s">
        <v>219</v>
      </c>
      <c r="Z81" s="63" t="s">
        <v>42</v>
      </c>
      <c r="AA81" s="64">
        <v>44354</v>
      </c>
      <c r="AB81" s="173">
        <v>406</v>
      </c>
      <c r="AC81" s="211">
        <v>250</v>
      </c>
      <c r="AD81" s="215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</row>
    <row r="82" spans="1:98" s="66" customFormat="1" x14ac:dyDescent="0.3">
      <c r="A82" s="189" t="s">
        <v>1363</v>
      </c>
      <c r="B82" s="63" t="s">
        <v>585</v>
      </c>
      <c r="C82" s="63" t="s">
        <v>558</v>
      </c>
      <c r="D82" s="81" t="s">
        <v>559</v>
      </c>
      <c r="E82" s="63" t="s">
        <v>560</v>
      </c>
      <c r="F82" s="63" t="s">
        <v>561</v>
      </c>
      <c r="G82" s="63" t="s">
        <v>219</v>
      </c>
      <c r="H82" s="63" t="s">
        <v>220</v>
      </c>
      <c r="I82" s="63" t="s">
        <v>223</v>
      </c>
      <c r="J82" s="64">
        <v>33792</v>
      </c>
      <c r="K82" s="63" t="s">
        <v>311</v>
      </c>
      <c r="L82" s="63">
        <v>28</v>
      </c>
      <c r="M82" s="65" t="s">
        <v>193</v>
      </c>
      <c r="N82" s="63" t="s">
        <v>115</v>
      </c>
      <c r="O82" s="63" t="s">
        <v>519</v>
      </c>
      <c r="P82" s="63" t="s">
        <v>550</v>
      </c>
      <c r="Q82" s="63" t="s">
        <v>38</v>
      </c>
      <c r="R82" s="63"/>
      <c r="S82" s="62">
        <v>0.7</v>
      </c>
      <c r="T82" s="62">
        <v>0.83</v>
      </c>
      <c r="U82" s="62">
        <v>0.7</v>
      </c>
      <c r="V82" s="62">
        <v>1</v>
      </c>
      <c r="W82" s="62">
        <f t="shared" ref="W82:W88" si="2">(S82*$S$1)+(T82*$T$1)+(U82*$U$1)+(V82*$V$1)</f>
        <v>0.80999999999999994</v>
      </c>
      <c r="X82" s="62" t="s">
        <v>467</v>
      </c>
      <c r="Y82" s="62" t="s">
        <v>219</v>
      </c>
      <c r="Z82" s="63" t="s">
        <v>42</v>
      </c>
      <c r="AA82" s="64">
        <v>44363</v>
      </c>
      <c r="AB82" s="173">
        <v>406</v>
      </c>
      <c r="AC82" s="211">
        <v>250</v>
      </c>
      <c r="AD82" s="215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3"/>
      <c r="BW82" s="93"/>
      <c r="BX82" s="93"/>
      <c r="BY82" s="93"/>
      <c r="BZ82" s="93"/>
      <c r="CA82" s="93"/>
      <c r="CB82" s="93"/>
      <c r="CC82" s="93"/>
      <c r="CD82" s="93"/>
      <c r="CE82" s="93"/>
      <c r="CF82" s="93"/>
      <c r="CG82" s="93"/>
      <c r="CH82" s="93"/>
      <c r="CI82" s="93"/>
      <c r="CJ82" s="93"/>
      <c r="CK82" s="93"/>
      <c r="CL82" s="93"/>
      <c r="CM82" s="93"/>
      <c r="CN82" s="93"/>
      <c r="CO82" s="93"/>
      <c r="CP82" s="93"/>
      <c r="CQ82" s="93"/>
      <c r="CR82" s="93"/>
      <c r="CS82" s="93"/>
      <c r="CT82" s="93"/>
    </row>
    <row r="83" spans="1:98" s="76" customFormat="1" x14ac:dyDescent="0.3">
      <c r="A83" s="189" t="s">
        <v>562</v>
      </c>
      <c r="B83" s="63" t="s">
        <v>991</v>
      </c>
      <c r="C83" s="63" t="s">
        <v>563</v>
      </c>
      <c r="D83" s="81" t="s">
        <v>564</v>
      </c>
      <c r="E83" s="63">
        <v>984045410</v>
      </c>
      <c r="F83" s="63" t="s">
        <v>565</v>
      </c>
      <c r="G83" s="63" t="s">
        <v>219</v>
      </c>
      <c r="H83" s="63" t="s">
        <v>220</v>
      </c>
      <c r="I83" s="63" t="s">
        <v>227</v>
      </c>
      <c r="J83" s="64">
        <v>35066</v>
      </c>
      <c r="K83" s="63" t="s">
        <v>311</v>
      </c>
      <c r="L83" s="63">
        <v>25</v>
      </c>
      <c r="M83" s="65" t="s">
        <v>193</v>
      </c>
      <c r="N83" s="63" t="s">
        <v>115</v>
      </c>
      <c r="O83" s="63" t="s">
        <v>519</v>
      </c>
      <c r="P83" s="63" t="s">
        <v>550</v>
      </c>
      <c r="Q83" s="63" t="s">
        <v>38</v>
      </c>
      <c r="R83" s="63"/>
      <c r="S83" s="62">
        <v>0.63</v>
      </c>
      <c r="T83" s="62">
        <v>0.83</v>
      </c>
      <c r="U83" s="62">
        <v>0.8</v>
      </c>
      <c r="V83" s="62">
        <v>1</v>
      </c>
      <c r="W83" s="62">
        <f t="shared" si="2"/>
        <v>0.81099999999999994</v>
      </c>
      <c r="X83" s="62" t="s">
        <v>467</v>
      </c>
      <c r="Y83" s="62" t="s">
        <v>219</v>
      </c>
      <c r="Z83" s="63" t="s">
        <v>42</v>
      </c>
      <c r="AA83" s="64">
        <v>44363</v>
      </c>
      <c r="AB83" s="173">
        <v>406</v>
      </c>
      <c r="AC83" s="211">
        <v>250</v>
      </c>
      <c r="AD83" s="215"/>
      <c r="AE83" s="93"/>
      <c r="AF83" s="93"/>
      <c r="AG83" s="93"/>
      <c r="AH83" s="93"/>
      <c r="AI83" s="93"/>
      <c r="AJ83" s="93"/>
      <c r="AK83" s="93"/>
      <c r="AL83" s="93"/>
      <c r="AM83" s="93"/>
      <c r="AN83" s="93"/>
      <c r="AO83" s="93"/>
      <c r="AP83" s="93"/>
      <c r="AQ83" s="93"/>
      <c r="AR83" s="93"/>
      <c r="AS83" s="93"/>
      <c r="AT83" s="93"/>
      <c r="AU83" s="93"/>
      <c r="AV83" s="93"/>
      <c r="AW83" s="93"/>
      <c r="AX83" s="93"/>
      <c r="AY83" s="93"/>
      <c r="AZ83" s="93"/>
      <c r="BA83" s="93"/>
      <c r="BB83" s="93"/>
      <c r="BC83" s="93"/>
      <c r="BD83" s="93"/>
      <c r="BE83" s="93"/>
      <c r="BF83" s="93"/>
      <c r="BG83" s="93"/>
      <c r="BH83" s="93"/>
      <c r="BI83" s="93"/>
      <c r="BJ83" s="93"/>
      <c r="BK83" s="93"/>
      <c r="BL83" s="93"/>
      <c r="BM83" s="93"/>
      <c r="BN83" s="93"/>
      <c r="BO83" s="93"/>
      <c r="BP83" s="93"/>
      <c r="BQ83" s="93"/>
      <c r="BR83" s="93"/>
      <c r="BS83" s="93"/>
      <c r="BT83" s="93"/>
      <c r="BU83" s="93"/>
      <c r="BV83" s="93"/>
      <c r="BW83" s="93"/>
      <c r="BX83" s="93"/>
      <c r="BY83" s="93"/>
      <c r="BZ83" s="93"/>
      <c r="CA83" s="93"/>
      <c r="CB83" s="93"/>
      <c r="CC83" s="93"/>
      <c r="CD83" s="93"/>
      <c r="CE83" s="93"/>
      <c r="CF83" s="93"/>
      <c r="CG83" s="93"/>
      <c r="CH83" s="93"/>
      <c r="CI83" s="93"/>
      <c r="CJ83" s="93"/>
      <c r="CK83" s="93"/>
      <c r="CL83" s="93"/>
      <c r="CM83" s="93"/>
      <c r="CN83" s="93"/>
      <c r="CO83" s="93"/>
      <c r="CP83" s="93"/>
      <c r="CQ83" s="93"/>
      <c r="CR83" s="93"/>
      <c r="CS83" s="93"/>
      <c r="CT83" s="93"/>
    </row>
    <row r="84" spans="1:98" s="76" customFormat="1" x14ac:dyDescent="0.3">
      <c r="A84" s="189" t="s">
        <v>1364</v>
      </c>
      <c r="B84" s="63" t="s">
        <v>586</v>
      </c>
      <c r="C84" s="63" t="s">
        <v>566</v>
      </c>
      <c r="D84" s="81" t="s">
        <v>567</v>
      </c>
      <c r="E84" s="63">
        <v>961806742</v>
      </c>
      <c r="F84" s="63" t="s">
        <v>568</v>
      </c>
      <c r="G84" s="63" t="s">
        <v>219</v>
      </c>
      <c r="H84" s="63" t="s">
        <v>220</v>
      </c>
      <c r="I84" s="63" t="s">
        <v>222</v>
      </c>
      <c r="J84" s="64">
        <v>35271</v>
      </c>
      <c r="K84" s="63" t="s">
        <v>311</v>
      </c>
      <c r="L84" s="63">
        <v>25</v>
      </c>
      <c r="M84" s="65" t="s">
        <v>193</v>
      </c>
      <c r="N84" s="63" t="s">
        <v>115</v>
      </c>
      <c r="O84" s="63" t="s">
        <v>519</v>
      </c>
      <c r="P84" s="63" t="s">
        <v>550</v>
      </c>
      <c r="Q84" s="63" t="s">
        <v>38</v>
      </c>
      <c r="R84" s="63"/>
      <c r="S84" s="62">
        <v>0.75</v>
      </c>
      <c r="T84" s="62">
        <v>0.83</v>
      </c>
      <c r="U84" s="62">
        <v>0.8</v>
      </c>
      <c r="V84" s="62">
        <v>1</v>
      </c>
      <c r="W84" s="62">
        <f t="shared" si="2"/>
        <v>0.83499999999999996</v>
      </c>
      <c r="X84" s="62" t="s">
        <v>467</v>
      </c>
      <c r="Y84" s="62" t="s">
        <v>219</v>
      </c>
      <c r="Z84" s="63" t="s">
        <v>42</v>
      </c>
      <c r="AA84" s="64">
        <v>44363</v>
      </c>
      <c r="AB84" s="173">
        <v>406</v>
      </c>
      <c r="AC84" s="211">
        <v>250</v>
      </c>
      <c r="AD84" s="215"/>
      <c r="AE84" s="93"/>
      <c r="AF84" s="93"/>
      <c r="AG84" s="93"/>
      <c r="AH84" s="93"/>
      <c r="AI84" s="93"/>
      <c r="AJ84" s="93"/>
      <c r="AK84" s="93"/>
      <c r="AL84" s="93"/>
      <c r="AM84" s="93"/>
      <c r="AN84" s="93"/>
      <c r="AO84" s="93"/>
      <c r="AP84" s="93"/>
      <c r="AQ84" s="93"/>
      <c r="AR84" s="93"/>
      <c r="AS84" s="93"/>
      <c r="AT84" s="93"/>
      <c r="AU84" s="93"/>
      <c r="AV84" s="93"/>
      <c r="AW84" s="93"/>
      <c r="AX84" s="93"/>
      <c r="AY84" s="93"/>
      <c r="AZ84" s="93"/>
      <c r="BA84" s="93"/>
      <c r="BB84" s="93"/>
      <c r="BC84" s="93"/>
      <c r="BD84" s="93"/>
      <c r="BE84" s="93"/>
      <c r="BF84" s="93"/>
      <c r="BG84" s="93"/>
      <c r="BH84" s="93"/>
      <c r="BI84" s="93"/>
      <c r="BJ84" s="93"/>
      <c r="BK84" s="93"/>
      <c r="BL84" s="93"/>
      <c r="BM84" s="93"/>
      <c r="BN84" s="93"/>
      <c r="BO84" s="93"/>
      <c r="BP84" s="93"/>
      <c r="BQ84" s="93"/>
      <c r="BR84" s="93"/>
      <c r="BS84" s="93"/>
      <c r="BT84" s="93"/>
      <c r="BU84" s="93"/>
      <c r="BV84" s="93"/>
      <c r="BW84" s="93"/>
      <c r="BX84" s="93"/>
      <c r="BY84" s="93"/>
      <c r="BZ84" s="93"/>
      <c r="CA84" s="93"/>
      <c r="CB84" s="93"/>
      <c r="CC84" s="93"/>
      <c r="CD84" s="93"/>
      <c r="CE84" s="93"/>
      <c r="CF84" s="93"/>
      <c r="CG84" s="93"/>
      <c r="CH84" s="93"/>
      <c r="CI84" s="93"/>
      <c r="CJ84" s="93"/>
      <c r="CK84" s="93"/>
      <c r="CL84" s="93"/>
      <c r="CM84" s="93"/>
      <c r="CN84" s="93"/>
      <c r="CO84" s="93"/>
      <c r="CP84" s="93"/>
      <c r="CQ84" s="93"/>
      <c r="CR84" s="93"/>
      <c r="CS84" s="93"/>
      <c r="CT84" s="93"/>
    </row>
    <row r="85" spans="1:98" s="76" customFormat="1" x14ac:dyDescent="0.3">
      <c r="A85" s="189" t="s">
        <v>1094</v>
      </c>
      <c r="B85" s="63" t="s">
        <v>1132</v>
      </c>
      <c r="C85" s="63" t="s">
        <v>569</v>
      </c>
      <c r="D85" s="81" t="s">
        <v>570</v>
      </c>
      <c r="E85" s="63">
        <v>984258031</v>
      </c>
      <c r="F85" s="63" t="s">
        <v>571</v>
      </c>
      <c r="G85" s="63" t="s">
        <v>219</v>
      </c>
      <c r="H85" s="63" t="s">
        <v>220</v>
      </c>
      <c r="I85" s="63" t="s">
        <v>222</v>
      </c>
      <c r="J85" s="64">
        <v>33165</v>
      </c>
      <c r="K85" s="63" t="s">
        <v>311</v>
      </c>
      <c r="L85" s="63">
        <f>2020-1990</f>
        <v>30</v>
      </c>
      <c r="M85" s="65" t="s">
        <v>193</v>
      </c>
      <c r="N85" s="63" t="s">
        <v>115</v>
      </c>
      <c r="O85" s="63" t="s">
        <v>519</v>
      </c>
      <c r="P85" s="63" t="s">
        <v>550</v>
      </c>
      <c r="Q85" s="63" t="s">
        <v>38</v>
      </c>
      <c r="R85" s="63"/>
      <c r="S85" s="62">
        <v>0.67</v>
      </c>
      <c r="T85" s="62">
        <v>0.8</v>
      </c>
      <c r="U85" s="62">
        <v>1</v>
      </c>
      <c r="V85" s="62">
        <v>1</v>
      </c>
      <c r="W85" s="62">
        <f t="shared" si="2"/>
        <v>0.83400000000000007</v>
      </c>
      <c r="X85" s="62" t="s">
        <v>467</v>
      </c>
      <c r="Y85" s="62" t="s">
        <v>219</v>
      </c>
      <c r="Z85" s="63" t="s">
        <v>123</v>
      </c>
      <c r="AA85" s="64">
        <v>44363</v>
      </c>
      <c r="AB85" s="173">
        <v>406</v>
      </c>
      <c r="AC85" s="211">
        <v>250</v>
      </c>
      <c r="AD85" s="215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93"/>
      <c r="BW85" s="93"/>
      <c r="BX85" s="93"/>
      <c r="BY85" s="93"/>
      <c r="BZ85" s="93"/>
      <c r="CA85" s="93"/>
      <c r="CB85" s="93"/>
      <c r="CC85" s="93"/>
      <c r="CD85" s="93"/>
      <c r="CE85" s="93"/>
      <c r="CF85" s="93"/>
      <c r="CG85" s="93"/>
      <c r="CH85" s="93"/>
      <c r="CI85" s="93"/>
      <c r="CJ85" s="93"/>
      <c r="CK85" s="93"/>
      <c r="CL85" s="93"/>
      <c r="CM85" s="93"/>
      <c r="CN85" s="93"/>
      <c r="CO85" s="93"/>
      <c r="CP85" s="93"/>
      <c r="CQ85" s="93"/>
      <c r="CR85" s="93"/>
      <c r="CS85" s="93"/>
      <c r="CT85" s="93"/>
    </row>
    <row r="86" spans="1:98" s="66" customFormat="1" x14ac:dyDescent="0.3">
      <c r="A86" s="189" t="s">
        <v>1365</v>
      </c>
      <c r="B86" s="63" t="s">
        <v>686</v>
      </c>
      <c r="C86" s="63" t="s">
        <v>572</v>
      </c>
      <c r="D86" s="81" t="s">
        <v>573</v>
      </c>
      <c r="E86" s="63" t="s">
        <v>574</v>
      </c>
      <c r="F86" s="63" t="s">
        <v>587</v>
      </c>
      <c r="G86" s="63" t="s">
        <v>219</v>
      </c>
      <c r="H86" s="63" t="s">
        <v>220</v>
      </c>
      <c r="I86" s="63" t="s">
        <v>222</v>
      </c>
      <c r="J86" s="64">
        <v>32493</v>
      </c>
      <c r="K86" s="63" t="s">
        <v>527</v>
      </c>
      <c r="L86" s="63">
        <v>32</v>
      </c>
      <c r="M86" s="65" t="s">
        <v>193</v>
      </c>
      <c r="N86" s="63" t="s">
        <v>115</v>
      </c>
      <c r="O86" s="63" t="s">
        <v>519</v>
      </c>
      <c r="P86" s="63" t="s">
        <v>550</v>
      </c>
      <c r="Q86" s="63" t="s">
        <v>38</v>
      </c>
      <c r="R86" s="63"/>
      <c r="S86" s="62">
        <v>0.72</v>
      </c>
      <c r="T86" s="62">
        <v>0.8</v>
      </c>
      <c r="U86" s="62">
        <v>0.7</v>
      </c>
      <c r="V86" s="62">
        <v>1</v>
      </c>
      <c r="W86" s="62">
        <f t="shared" si="2"/>
        <v>0.79900000000000004</v>
      </c>
      <c r="X86" s="62" t="s">
        <v>467</v>
      </c>
      <c r="Y86" s="62" t="s">
        <v>219</v>
      </c>
      <c r="Z86" s="63" t="s">
        <v>117</v>
      </c>
      <c r="AA86" s="64">
        <v>44363</v>
      </c>
      <c r="AB86" s="173">
        <v>406</v>
      </c>
      <c r="AC86" s="211">
        <v>250</v>
      </c>
      <c r="AD86" s="215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</row>
    <row r="87" spans="1:98" s="76" customFormat="1" x14ac:dyDescent="0.3">
      <c r="A87" s="188" t="s">
        <v>1366</v>
      </c>
      <c r="B87" s="120" t="s">
        <v>575</v>
      </c>
      <c r="C87" s="120" t="s">
        <v>590</v>
      </c>
      <c r="D87" s="153" t="s">
        <v>576</v>
      </c>
      <c r="E87" s="120" t="s">
        <v>577</v>
      </c>
      <c r="F87" s="120" t="s">
        <v>578</v>
      </c>
      <c r="G87" s="120" t="s">
        <v>219</v>
      </c>
      <c r="H87" s="120" t="s">
        <v>220</v>
      </c>
      <c r="I87" s="120" t="s">
        <v>227</v>
      </c>
      <c r="J87" s="113">
        <v>33773</v>
      </c>
      <c r="K87" s="120" t="s">
        <v>311</v>
      </c>
      <c r="L87" s="120">
        <v>29</v>
      </c>
      <c r="M87" s="119" t="s">
        <v>193</v>
      </c>
      <c r="N87" s="120" t="s">
        <v>115</v>
      </c>
      <c r="O87" s="120" t="s">
        <v>519</v>
      </c>
      <c r="P87" s="120" t="s">
        <v>550</v>
      </c>
      <c r="Q87" s="120" t="s">
        <v>38</v>
      </c>
      <c r="R87" s="120"/>
      <c r="S87" s="127">
        <v>0.62</v>
      </c>
      <c r="T87" s="127">
        <v>0.8</v>
      </c>
      <c r="U87" s="127">
        <v>1</v>
      </c>
      <c r="V87" s="127">
        <v>1</v>
      </c>
      <c r="W87" s="127">
        <f t="shared" si="2"/>
        <v>0.82400000000000007</v>
      </c>
      <c r="X87" s="127" t="s">
        <v>467</v>
      </c>
      <c r="Y87" s="127" t="s">
        <v>219</v>
      </c>
      <c r="Z87" s="120" t="s">
        <v>117</v>
      </c>
      <c r="AA87" s="113">
        <v>44363</v>
      </c>
      <c r="AB87" s="176">
        <v>406</v>
      </c>
      <c r="AC87" s="212">
        <v>250</v>
      </c>
      <c r="AD87" s="216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93"/>
      <c r="BW87" s="93"/>
      <c r="BX87" s="93"/>
      <c r="BY87" s="93"/>
      <c r="BZ87" s="93"/>
      <c r="CA87" s="93"/>
      <c r="CB87" s="93"/>
      <c r="CC87" s="93"/>
      <c r="CD87" s="93"/>
      <c r="CE87" s="93"/>
      <c r="CF87" s="93"/>
      <c r="CG87" s="93"/>
      <c r="CH87" s="93"/>
      <c r="CI87" s="93"/>
      <c r="CJ87" s="93"/>
      <c r="CK87" s="93"/>
      <c r="CL87" s="93"/>
      <c r="CM87" s="93"/>
      <c r="CN87" s="93"/>
      <c r="CO87" s="93"/>
      <c r="CP87" s="93"/>
      <c r="CQ87" s="93"/>
      <c r="CR87" s="93"/>
      <c r="CS87" s="93"/>
      <c r="CT87" s="93"/>
    </row>
    <row r="88" spans="1:98" s="76" customFormat="1" x14ac:dyDescent="0.3">
      <c r="A88" s="188" t="s">
        <v>1367</v>
      </c>
      <c r="B88" s="120" t="s">
        <v>588</v>
      </c>
      <c r="C88" s="120" t="s">
        <v>579</v>
      </c>
      <c r="D88" s="153" t="s">
        <v>580</v>
      </c>
      <c r="E88" s="120" t="s">
        <v>581</v>
      </c>
      <c r="F88" s="120" t="s">
        <v>582</v>
      </c>
      <c r="G88" s="120" t="s">
        <v>219</v>
      </c>
      <c r="H88" s="120" t="s">
        <v>220</v>
      </c>
      <c r="I88" s="120" t="s">
        <v>222</v>
      </c>
      <c r="J88" s="113">
        <v>36205</v>
      </c>
      <c r="K88" s="120" t="s">
        <v>311</v>
      </c>
      <c r="L88" s="120">
        <v>22</v>
      </c>
      <c r="M88" s="119" t="s">
        <v>193</v>
      </c>
      <c r="N88" s="120" t="s">
        <v>115</v>
      </c>
      <c r="O88" s="120" t="s">
        <v>519</v>
      </c>
      <c r="P88" s="120" t="s">
        <v>550</v>
      </c>
      <c r="Q88" s="120" t="s">
        <v>38</v>
      </c>
      <c r="R88" s="120"/>
      <c r="S88" s="127">
        <v>0.83</v>
      </c>
      <c r="T88" s="127">
        <v>0.85</v>
      </c>
      <c r="U88" s="127">
        <v>0.7</v>
      </c>
      <c r="V88" s="127">
        <v>1</v>
      </c>
      <c r="W88" s="127">
        <f t="shared" si="2"/>
        <v>0.84599999999999997</v>
      </c>
      <c r="X88" s="127" t="s">
        <v>467</v>
      </c>
      <c r="Y88" s="127" t="s">
        <v>219</v>
      </c>
      <c r="Z88" s="120" t="s">
        <v>117</v>
      </c>
      <c r="AA88" s="113">
        <v>44363</v>
      </c>
      <c r="AB88" s="176">
        <v>406</v>
      </c>
      <c r="AC88" s="212">
        <v>250</v>
      </c>
      <c r="AD88" s="216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</row>
    <row r="89" spans="1:98" s="66" customFormat="1" x14ac:dyDescent="0.3">
      <c r="A89" s="189" t="s">
        <v>1368</v>
      </c>
      <c r="B89" s="63" t="s">
        <v>683</v>
      </c>
      <c r="C89" s="63" t="s">
        <v>597</v>
      </c>
      <c r="D89" s="81" t="s">
        <v>598</v>
      </c>
      <c r="E89" s="63" t="s">
        <v>599</v>
      </c>
      <c r="F89" s="63" t="s">
        <v>600</v>
      </c>
      <c r="G89" s="63" t="s">
        <v>70</v>
      </c>
      <c r="H89" s="63" t="s">
        <v>226</v>
      </c>
      <c r="I89" s="63" t="s">
        <v>227</v>
      </c>
      <c r="J89" s="64">
        <v>29263</v>
      </c>
      <c r="K89" s="63" t="s">
        <v>311</v>
      </c>
      <c r="L89" s="63">
        <v>41</v>
      </c>
      <c r="M89" s="65" t="s">
        <v>193</v>
      </c>
      <c r="N89" s="63" t="s">
        <v>115</v>
      </c>
      <c r="O89" s="63" t="s">
        <v>519</v>
      </c>
      <c r="P89" s="63" t="s">
        <v>550</v>
      </c>
      <c r="Q89" s="63" t="s">
        <v>38</v>
      </c>
      <c r="R89" s="63"/>
      <c r="S89" s="62">
        <v>0.68</v>
      </c>
      <c r="T89" s="62">
        <v>0.85</v>
      </c>
      <c r="U89" s="62">
        <v>0.7</v>
      </c>
      <c r="V89" s="62">
        <v>1</v>
      </c>
      <c r="W89" s="62">
        <v>0.81599999999999995</v>
      </c>
      <c r="X89" s="62" t="s">
        <v>467</v>
      </c>
      <c r="Y89" s="62" t="s">
        <v>70</v>
      </c>
      <c r="Z89" s="63" t="s">
        <v>521</v>
      </c>
      <c r="AA89" s="64">
        <v>44368</v>
      </c>
      <c r="AB89" s="173">
        <v>406</v>
      </c>
      <c r="AC89" s="211">
        <v>250</v>
      </c>
      <c r="AD89" s="215">
        <v>100</v>
      </c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93"/>
      <c r="BW89" s="93"/>
      <c r="BX89" s="93"/>
      <c r="BY89" s="93"/>
      <c r="BZ89" s="93"/>
      <c r="CA89" s="93"/>
      <c r="CB89" s="93"/>
      <c r="CC89" s="93"/>
      <c r="CD89" s="93"/>
      <c r="CE89" s="93"/>
      <c r="CF89" s="93"/>
      <c r="CG89" s="93"/>
      <c r="CH89" s="93"/>
      <c r="CI89" s="93"/>
      <c r="CJ89" s="93"/>
      <c r="CK89" s="93"/>
      <c r="CL89" s="93"/>
      <c r="CM89" s="93"/>
      <c r="CN89" s="93"/>
      <c r="CO89" s="93"/>
      <c r="CP89" s="93"/>
      <c r="CQ89" s="93"/>
      <c r="CR89" s="93"/>
      <c r="CS89" s="93"/>
      <c r="CT89" s="93"/>
    </row>
    <row r="90" spans="1:98" s="66" customFormat="1" x14ac:dyDescent="0.3">
      <c r="A90" s="189" t="s">
        <v>1135</v>
      </c>
      <c r="B90" s="63" t="s">
        <v>601</v>
      </c>
      <c r="C90" s="63" t="s">
        <v>602</v>
      </c>
      <c r="D90" s="81" t="s">
        <v>603</v>
      </c>
      <c r="E90" s="63" t="s">
        <v>604</v>
      </c>
      <c r="F90" s="63" t="s">
        <v>605</v>
      </c>
      <c r="G90" s="63" t="s">
        <v>219</v>
      </c>
      <c r="H90" s="63" t="s">
        <v>220</v>
      </c>
      <c r="I90" s="63" t="s">
        <v>227</v>
      </c>
      <c r="J90" s="64">
        <v>30689</v>
      </c>
      <c r="K90" s="63" t="s">
        <v>311</v>
      </c>
      <c r="L90" s="63">
        <v>37</v>
      </c>
      <c r="M90" s="65" t="s">
        <v>193</v>
      </c>
      <c r="N90" s="63" t="s">
        <v>115</v>
      </c>
      <c r="O90" s="63" t="s">
        <v>606</v>
      </c>
      <c r="P90" s="63" t="s">
        <v>308</v>
      </c>
      <c r="Q90" s="63" t="s">
        <v>38</v>
      </c>
      <c r="R90" s="63"/>
      <c r="S90" s="62">
        <v>0.77</v>
      </c>
      <c r="T90" s="62">
        <v>0.85</v>
      </c>
      <c r="U90" s="62">
        <v>0.7</v>
      </c>
      <c r="V90" s="62">
        <v>1</v>
      </c>
      <c r="W90" s="62">
        <v>0.83399999999999996</v>
      </c>
      <c r="X90" s="62" t="s">
        <v>467</v>
      </c>
      <c r="Y90" s="62" t="s">
        <v>219</v>
      </c>
      <c r="Z90" s="63" t="s">
        <v>619</v>
      </c>
      <c r="AA90" s="64">
        <v>44378</v>
      </c>
      <c r="AB90" s="173">
        <v>600</v>
      </c>
      <c r="AC90" s="211">
        <v>0</v>
      </c>
      <c r="AD90" s="215">
        <v>0</v>
      </c>
      <c r="AE90" s="93"/>
      <c r="AF90" s="93"/>
      <c r="AG90" s="93"/>
      <c r="AH90" s="93"/>
      <c r="AI90" s="93"/>
      <c r="AJ90" s="93"/>
      <c r="AK90" s="93"/>
      <c r="AL90" s="93"/>
      <c r="AM90" s="93"/>
      <c r="AN90" s="93"/>
      <c r="AO90" s="93"/>
      <c r="AP90" s="93"/>
      <c r="AQ90" s="93"/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/>
      <c r="CD90" s="93"/>
      <c r="CE90" s="93"/>
      <c r="CF90" s="93"/>
      <c r="CG90" s="93"/>
      <c r="CH90" s="93"/>
      <c r="CI90" s="93"/>
      <c r="CJ90" s="93"/>
      <c r="CK90" s="93"/>
      <c r="CL90" s="93"/>
      <c r="CM90" s="93"/>
      <c r="CN90" s="93"/>
      <c r="CO90" s="93"/>
      <c r="CP90" s="93"/>
      <c r="CQ90" s="93"/>
      <c r="CR90" s="93"/>
      <c r="CS90" s="93"/>
      <c r="CT90" s="93"/>
    </row>
    <row r="91" spans="1:98" s="128" customFormat="1" x14ac:dyDescent="0.3">
      <c r="A91" s="191" t="s">
        <v>1369</v>
      </c>
      <c r="B91" s="89" t="s">
        <v>621</v>
      </c>
      <c r="C91" s="89" t="s">
        <v>607</v>
      </c>
      <c r="D91" s="99" t="s">
        <v>608</v>
      </c>
      <c r="E91" s="100" t="s">
        <v>609</v>
      </c>
      <c r="F91" s="89" t="s">
        <v>610</v>
      </c>
      <c r="G91" s="89" t="s">
        <v>219</v>
      </c>
      <c r="H91" s="89" t="s">
        <v>220</v>
      </c>
      <c r="I91" s="89" t="s">
        <v>222</v>
      </c>
      <c r="J91" s="90">
        <v>29512</v>
      </c>
      <c r="K91" s="89" t="s">
        <v>311</v>
      </c>
      <c r="L91" s="89">
        <v>39</v>
      </c>
      <c r="M91" s="89" t="s">
        <v>193</v>
      </c>
      <c r="N91" s="89" t="s">
        <v>115</v>
      </c>
      <c r="O91" s="89" t="s">
        <v>611</v>
      </c>
      <c r="P91" s="89" t="s">
        <v>612</v>
      </c>
      <c r="Q91" s="89" t="s">
        <v>38</v>
      </c>
      <c r="R91" s="86"/>
      <c r="S91" s="102">
        <v>0.59</v>
      </c>
      <c r="T91" s="102">
        <v>0.85</v>
      </c>
      <c r="U91" s="102">
        <v>1</v>
      </c>
      <c r="V91" s="102">
        <v>1</v>
      </c>
      <c r="W91" s="88">
        <v>0.84299999999999997</v>
      </c>
      <c r="X91" s="89" t="s">
        <v>467</v>
      </c>
      <c r="Y91" s="89" t="s">
        <v>219</v>
      </c>
      <c r="Z91" s="89" t="s">
        <v>620</v>
      </c>
      <c r="AA91" s="90">
        <v>44384</v>
      </c>
      <c r="AB91" s="178">
        <v>800</v>
      </c>
      <c r="AC91" s="223">
        <v>300</v>
      </c>
      <c r="AD91" s="217">
        <v>200</v>
      </c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94"/>
      <c r="BU91" s="94"/>
      <c r="BV91" s="94"/>
      <c r="BW91" s="94"/>
      <c r="BX91" s="94"/>
      <c r="BY91" s="94"/>
      <c r="BZ91" s="94"/>
      <c r="CA91" s="94"/>
      <c r="CB91" s="94"/>
      <c r="CC91" s="94"/>
      <c r="CD91" s="94"/>
      <c r="CE91" s="94"/>
      <c r="CF91" s="94"/>
      <c r="CG91" s="94"/>
      <c r="CH91" s="94"/>
      <c r="CI91" s="94"/>
      <c r="CJ91" s="94"/>
      <c r="CK91" s="94"/>
      <c r="CL91" s="94"/>
      <c r="CM91" s="94"/>
      <c r="CN91" s="94"/>
      <c r="CO91" s="94"/>
      <c r="CP91" s="94"/>
      <c r="CQ91" s="94"/>
      <c r="CR91" s="94"/>
      <c r="CS91" s="94"/>
      <c r="CT91" s="94"/>
    </row>
    <row r="92" spans="1:98" s="91" customFormat="1" ht="16.5" customHeight="1" x14ac:dyDescent="0.3">
      <c r="A92" s="192" t="s">
        <v>613</v>
      </c>
      <c r="B92" s="74" t="s">
        <v>641</v>
      </c>
      <c r="C92" s="74" t="s">
        <v>614</v>
      </c>
      <c r="D92" s="84" t="s">
        <v>615</v>
      </c>
      <c r="E92" s="85" t="s">
        <v>616</v>
      </c>
      <c r="F92" s="74" t="s">
        <v>617</v>
      </c>
      <c r="G92" s="74" t="s">
        <v>219</v>
      </c>
      <c r="H92" s="74" t="s">
        <v>220</v>
      </c>
      <c r="I92" s="74" t="s">
        <v>227</v>
      </c>
      <c r="J92" s="75">
        <v>33574</v>
      </c>
      <c r="K92" s="74" t="s">
        <v>311</v>
      </c>
      <c r="L92" s="74">
        <v>29</v>
      </c>
      <c r="M92" s="74" t="s">
        <v>193</v>
      </c>
      <c r="N92" s="74" t="s">
        <v>115</v>
      </c>
      <c r="O92" s="74" t="s">
        <v>611</v>
      </c>
      <c r="P92" s="74" t="s">
        <v>618</v>
      </c>
      <c r="Q92" s="74" t="s">
        <v>38</v>
      </c>
      <c r="R92" s="86"/>
      <c r="S92" s="87">
        <v>1.22</v>
      </c>
      <c r="T92" s="87">
        <v>0.85</v>
      </c>
      <c r="U92" s="87">
        <v>1</v>
      </c>
      <c r="V92" s="87">
        <v>1</v>
      </c>
      <c r="W92" s="88">
        <v>0.96900000000000008</v>
      </c>
      <c r="X92" s="74" t="s">
        <v>467</v>
      </c>
      <c r="Y92" s="74" t="s">
        <v>219</v>
      </c>
      <c r="Z92" s="89" t="s">
        <v>620</v>
      </c>
      <c r="AA92" s="90">
        <v>44389</v>
      </c>
      <c r="AB92" s="179">
        <v>406</v>
      </c>
      <c r="AC92" s="223">
        <v>100</v>
      </c>
      <c r="AD92" s="217">
        <v>0</v>
      </c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/>
      <c r="CD92" s="94"/>
      <c r="CE92" s="94"/>
      <c r="CF92" s="94"/>
      <c r="CG92" s="94"/>
      <c r="CH92" s="94"/>
      <c r="CI92" s="94"/>
      <c r="CJ92" s="94"/>
      <c r="CK92" s="94"/>
      <c r="CL92" s="94"/>
      <c r="CM92" s="94"/>
      <c r="CN92" s="94"/>
      <c r="CO92" s="94"/>
      <c r="CP92" s="94"/>
      <c r="CQ92" s="94"/>
      <c r="CR92" s="94"/>
      <c r="CS92" s="94"/>
      <c r="CT92" s="94"/>
    </row>
    <row r="93" spans="1:98" s="91" customFormat="1" ht="16.5" customHeight="1" x14ac:dyDescent="0.3">
      <c r="A93" s="192" t="s">
        <v>1370</v>
      </c>
      <c r="B93" s="74" t="s">
        <v>637</v>
      </c>
      <c r="C93" s="74" t="s">
        <v>622</v>
      </c>
      <c r="D93" s="84" t="s">
        <v>623</v>
      </c>
      <c r="E93" s="85" t="s">
        <v>624</v>
      </c>
      <c r="F93" s="74" t="s">
        <v>625</v>
      </c>
      <c r="G93" s="74" t="s">
        <v>219</v>
      </c>
      <c r="H93" s="74" t="s">
        <v>220</v>
      </c>
      <c r="I93" s="74" t="s">
        <v>222</v>
      </c>
      <c r="J93" s="75">
        <v>32276</v>
      </c>
      <c r="K93" s="74" t="s">
        <v>311</v>
      </c>
      <c r="L93" s="74">
        <v>33</v>
      </c>
      <c r="M93" s="74" t="s">
        <v>193</v>
      </c>
      <c r="N93" s="74" t="s">
        <v>115</v>
      </c>
      <c r="O93" s="74" t="s">
        <v>611</v>
      </c>
      <c r="P93" s="74" t="s">
        <v>648</v>
      </c>
      <c r="Q93" s="74" t="s">
        <v>38</v>
      </c>
      <c r="R93" s="86"/>
      <c r="S93" s="87">
        <v>0.52</v>
      </c>
      <c r="T93" s="87">
        <v>0.85</v>
      </c>
      <c r="U93" s="87">
        <v>0.8</v>
      </c>
      <c r="V93" s="87">
        <v>1</v>
      </c>
      <c r="W93" s="88">
        <f>(S93*$S$1)+(T93*$T$1)+(U93*$U$1)+(V93*$V$1)</f>
        <v>0.79900000000000004</v>
      </c>
      <c r="X93" s="74" t="s">
        <v>467</v>
      </c>
      <c r="Y93" s="74" t="s">
        <v>219</v>
      </c>
      <c r="Z93" s="89" t="s">
        <v>620</v>
      </c>
      <c r="AA93" s="90">
        <v>44389</v>
      </c>
      <c r="AB93" s="180">
        <v>550</v>
      </c>
      <c r="AC93" s="223">
        <v>250</v>
      </c>
      <c r="AD93" s="217">
        <v>100</v>
      </c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/>
      <c r="CD93" s="94"/>
      <c r="CE93" s="94"/>
      <c r="CF93" s="94"/>
      <c r="CG93" s="94"/>
      <c r="CH93" s="94"/>
      <c r="CI93" s="94"/>
      <c r="CJ93" s="94"/>
      <c r="CK93" s="94"/>
      <c r="CL93" s="94"/>
      <c r="CM93" s="94"/>
      <c r="CN93" s="94"/>
      <c r="CO93" s="94"/>
      <c r="CP93" s="94"/>
      <c r="CQ93" s="94"/>
      <c r="CR93" s="94"/>
      <c r="CS93" s="94"/>
      <c r="CT93" s="94"/>
    </row>
    <row r="94" spans="1:98" s="91" customFormat="1" x14ac:dyDescent="0.3">
      <c r="A94" s="191" t="s">
        <v>1371</v>
      </c>
      <c r="B94" s="89" t="s">
        <v>638</v>
      </c>
      <c r="C94" s="89" t="s">
        <v>626</v>
      </c>
      <c r="D94" s="99" t="s">
        <v>627</v>
      </c>
      <c r="E94" s="100" t="s">
        <v>628</v>
      </c>
      <c r="F94" s="101" t="s">
        <v>629</v>
      </c>
      <c r="G94" s="89" t="s">
        <v>219</v>
      </c>
      <c r="H94" s="89" t="s">
        <v>220</v>
      </c>
      <c r="I94" s="89" t="s">
        <v>222</v>
      </c>
      <c r="J94" s="90">
        <v>32791</v>
      </c>
      <c r="K94" s="89" t="s">
        <v>311</v>
      </c>
      <c r="L94" s="89">
        <v>32</v>
      </c>
      <c r="M94" s="89" t="s">
        <v>193</v>
      </c>
      <c r="N94" s="89" t="s">
        <v>115</v>
      </c>
      <c r="O94" s="89" t="s">
        <v>611</v>
      </c>
      <c r="P94" s="74" t="s">
        <v>648</v>
      </c>
      <c r="Q94" s="89" t="s">
        <v>38</v>
      </c>
      <c r="R94" s="86"/>
      <c r="S94" s="102">
        <v>0.6</v>
      </c>
      <c r="T94" s="102">
        <v>0.81499999999999995</v>
      </c>
      <c r="U94" s="102">
        <v>0.8</v>
      </c>
      <c r="V94" s="102">
        <v>1</v>
      </c>
      <c r="W94" s="88">
        <f>(S94*$S$1)+(T94*$T$1)+(U94*$U$1)+(V94*$V$1)</f>
        <v>0.79749999999999999</v>
      </c>
      <c r="X94" s="89" t="s">
        <v>467</v>
      </c>
      <c r="Y94" s="89" t="s">
        <v>219</v>
      </c>
      <c r="Z94" s="89" t="s">
        <v>620</v>
      </c>
      <c r="AA94" s="90">
        <v>44389</v>
      </c>
      <c r="AB94" s="180">
        <v>550</v>
      </c>
      <c r="AC94" s="223">
        <v>250</v>
      </c>
      <c r="AD94" s="217">
        <v>100</v>
      </c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94"/>
      <c r="CT94" s="94"/>
    </row>
    <row r="95" spans="1:98" s="91" customFormat="1" x14ac:dyDescent="0.3">
      <c r="A95" s="191" t="s">
        <v>400</v>
      </c>
      <c r="B95" s="89" t="s">
        <v>639</v>
      </c>
      <c r="C95" s="89" t="s">
        <v>630</v>
      </c>
      <c r="D95" s="99" t="s">
        <v>392</v>
      </c>
      <c r="E95" s="100" t="s">
        <v>631</v>
      </c>
      <c r="F95" s="101" t="s">
        <v>632</v>
      </c>
      <c r="G95" s="89" t="s">
        <v>219</v>
      </c>
      <c r="H95" s="89" t="s">
        <v>220</v>
      </c>
      <c r="I95" s="89" t="s">
        <v>223</v>
      </c>
      <c r="J95" s="90">
        <v>34174</v>
      </c>
      <c r="K95" s="89" t="s">
        <v>311</v>
      </c>
      <c r="L95" s="89">
        <v>27</v>
      </c>
      <c r="M95" s="89" t="s">
        <v>193</v>
      </c>
      <c r="N95" s="89" t="s">
        <v>633</v>
      </c>
      <c r="O95" s="89" t="s">
        <v>611</v>
      </c>
      <c r="P95" s="74" t="s">
        <v>648</v>
      </c>
      <c r="Q95" s="89" t="s">
        <v>38</v>
      </c>
      <c r="R95" s="86"/>
      <c r="S95" s="102">
        <v>0.53</v>
      </c>
      <c r="T95" s="102">
        <v>0.8</v>
      </c>
      <c r="U95" s="102">
        <v>0.8</v>
      </c>
      <c r="V95" s="102">
        <v>1</v>
      </c>
      <c r="W95" s="88">
        <f>(S95*$S$1)+(T95*$T$1)+(U95*$U$1)+(V95*$V$1)</f>
        <v>0.77600000000000002</v>
      </c>
      <c r="X95" s="89" t="s">
        <v>467</v>
      </c>
      <c r="Y95" s="89" t="s">
        <v>219</v>
      </c>
      <c r="Z95" s="89" t="s">
        <v>620</v>
      </c>
      <c r="AA95" s="90">
        <v>44389</v>
      </c>
      <c r="AB95" s="180">
        <v>550</v>
      </c>
      <c r="AC95" s="223">
        <v>250</v>
      </c>
      <c r="AD95" s="217">
        <v>100</v>
      </c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  <c r="BY95" s="94"/>
      <c r="BZ95" s="94"/>
      <c r="CA95" s="94"/>
      <c r="CB95" s="94"/>
      <c r="CC95" s="94"/>
      <c r="CD95" s="94"/>
      <c r="CE95" s="94"/>
      <c r="CF95" s="94"/>
      <c r="CG95" s="94"/>
      <c r="CH95" s="94"/>
      <c r="CI95" s="94"/>
      <c r="CJ95" s="94"/>
      <c r="CK95" s="94"/>
      <c r="CL95" s="94"/>
      <c r="CM95" s="94"/>
      <c r="CN95" s="94"/>
      <c r="CO95" s="94"/>
      <c r="CP95" s="94"/>
      <c r="CQ95" s="94"/>
      <c r="CR95" s="94"/>
      <c r="CS95" s="94"/>
      <c r="CT95" s="94"/>
    </row>
    <row r="96" spans="1:98" s="91" customFormat="1" x14ac:dyDescent="0.3">
      <c r="A96" s="191" t="s">
        <v>1372</v>
      </c>
      <c r="B96" s="89" t="s">
        <v>640</v>
      </c>
      <c r="C96" s="89" t="s">
        <v>634</v>
      </c>
      <c r="D96" s="99" t="s">
        <v>635</v>
      </c>
      <c r="E96" s="100">
        <v>995575822</v>
      </c>
      <c r="F96" s="101" t="s">
        <v>636</v>
      </c>
      <c r="G96" s="89" t="s">
        <v>219</v>
      </c>
      <c r="H96" s="89" t="s">
        <v>220</v>
      </c>
      <c r="I96" s="89" t="s">
        <v>227</v>
      </c>
      <c r="J96" s="90">
        <v>29183</v>
      </c>
      <c r="K96" s="89" t="s">
        <v>311</v>
      </c>
      <c r="L96" s="89">
        <v>41</v>
      </c>
      <c r="M96" s="89" t="s">
        <v>193</v>
      </c>
      <c r="N96" s="89" t="s">
        <v>115</v>
      </c>
      <c r="O96" s="89" t="s">
        <v>611</v>
      </c>
      <c r="P96" s="74" t="s">
        <v>648</v>
      </c>
      <c r="Q96" s="89" t="s">
        <v>38</v>
      </c>
      <c r="R96" s="86"/>
      <c r="S96" s="102">
        <v>0.65</v>
      </c>
      <c r="T96" s="102">
        <v>0.85</v>
      </c>
      <c r="U96" s="102">
        <v>1</v>
      </c>
      <c r="V96" s="102">
        <v>1</v>
      </c>
      <c r="W96" s="88">
        <f>(S96*$S$1)+(T96*$T$1)+(U96*$U$1)+(V96*$V$1)</f>
        <v>0.85499999999999998</v>
      </c>
      <c r="X96" s="89" t="s">
        <v>467</v>
      </c>
      <c r="Y96" s="89" t="s">
        <v>219</v>
      </c>
      <c r="Z96" s="89" t="s">
        <v>620</v>
      </c>
      <c r="AA96" s="90">
        <v>44389</v>
      </c>
      <c r="AB96" s="180">
        <v>550</v>
      </c>
      <c r="AC96" s="223">
        <v>250</v>
      </c>
      <c r="AD96" s="217">
        <v>100</v>
      </c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94"/>
      <c r="BW96" s="94"/>
      <c r="BX96" s="94"/>
      <c r="BY96" s="94"/>
      <c r="BZ96" s="94"/>
      <c r="CA96" s="94"/>
      <c r="CB96" s="94"/>
      <c r="CC96" s="94"/>
      <c r="CD96" s="94"/>
      <c r="CE96" s="94"/>
      <c r="CF96" s="94"/>
      <c r="CG96" s="94"/>
      <c r="CH96" s="94"/>
      <c r="CI96" s="94"/>
      <c r="CJ96" s="94"/>
      <c r="CK96" s="94"/>
      <c r="CL96" s="94"/>
      <c r="CM96" s="94"/>
      <c r="CN96" s="94"/>
      <c r="CO96" s="94"/>
      <c r="CP96" s="94"/>
      <c r="CQ96" s="94"/>
      <c r="CR96" s="94"/>
      <c r="CS96" s="94"/>
      <c r="CT96" s="94"/>
    </row>
    <row r="97" spans="1:98" s="91" customFormat="1" ht="16.5" customHeight="1" x14ac:dyDescent="0.3">
      <c r="A97" s="192" t="s">
        <v>1373</v>
      </c>
      <c r="B97" s="74" t="s">
        <v>842</v>
      </c>
      <c r="C97" s="74" t="s">
        <v>642</v>
      </c>
      <c r="D97" s="84" t="s">
        <v>643</v>
      </c>
      <c r="E97" s="85" t="s">
        <v>644</v>
      </c>
      <c r="F97" s="74" t="s">
        <v>645</v>
      </c>
      <c r="G97" s="74" t="s">
        <v>70</v>
      </c>
      <c r="H97" s="74" t="s">
        <v>226</v>
      </c>
      <c r="I97" s="74" t="s">
        <v>227</v>
      </c>
      <c r="J97" s="75">
        <v>34388</v>
      </c>
      <c r="K97" s="74" t="s">
        <v>311</v>
      </c>
      <c r="L97" s="74">
        <v>27</v>
      </c>
      <c r="M97" s="74" t="s">
        <v>193</v>
      </c>
      <c r="N97" s="74" t="s">
        <v>115</v>
      </c>
      <c r="O97" s="74" t="s">
        <v>646</v>
      </c>
      <c r="P97" s="74" t="s">
        <v>181</v>
      </c>
      <c r="Q97" s="74" t="s">
        <v>38</v>
      </c>
      <c r="R97" s="86"/>
      <c r="S97" s="87">
        <v>0.67</v>
      </c>
      <c r="T97" s="87">
        <v>0.8</v>
      </c>
      <c r="U97" s="87">
        <v>0.8</v>
      </c>
      <c r="V97" s="87">
        <v>0.8</v>
      </c>
      <c r="W97" s="88">
        <v>0.77400000000000002</v>
      </c>
      <c r="X97" s="74" t="s">
        <v>467</v>
      </c>
      <c r="Y97" s="74" t="s">
        <v>70</v>
      </c>
      <c r="Z97" s="89" t="s">
        <v>521</v>
      </c>
      <c r="AA97" s="90">
        <v>44392</v>
      </c>
      <c r="AB97" s="179">
        <v>406</v>
      </c>
      <c r="AC97" s="223">
        <v>250</v>
      </c>
      <c r="AD97" s="217">
        <v>0</v>
      </c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  <c r="BY97" s="94"/>
      <c r="BZ97" s="94"/>
      <c r="CA97" s="94"/>
      <c r="CB97" s="94"/>
      <c r="CC97" s="94"/>
      <c r="CD97" s="94"/>
      <c r="CE97" s="94"/>
      <c r="CF97" s="94"/>
      <c r="CG97" s="94"/>
      <c r="CH97" s="94"/>
      <c r="CI97" s="94"/>
      <c r="CJ97" s="94"/>
      <c r="CK97" s="94"/>
      <c r="CL97" s="94"/>
      <c r="CM97" s="94"/>
      <c r="CN97" s="94"/>
      <c r="CO97" s="94"/>
      <c r="CP97" s="94"/>
      <c r="CQ97" s="94"/>
      <c r="CR97" s="94"/>
      <c r="CS97" s="94"/>
      <c r="CT97" s="94"/>
    </row>
    <row r="98" spans="1:98" s="94" customFormat="1" x14ac:dyDescent="0.3">
      <c r="A98" s="190" t="s">
        <v>1327</v>
      </c>
      <c r="B98" s="154" t="s">
        <v>94</v>
      </c>
      <c r="C98" s="154" t="s">
        <v>95</v>
      </c>
      <c r="D98" s="155" t="s">
        <v>134</v>
      </c>
      <c r="E98" s="156" t="s">
        <v>16</v>
      </c>
      <c r="F98" s="157" t="s">
        <v>265</v>
      </c>
      <c r="G98" s="154" t="s">
        <v>219</v>
      </c>
      <c r="H98" s="154" t="s">
        <v>220</v>
      </c>
      <c r="I98" s="154" t="s">
        <v>266</v>
      </c>
      <c r="J98" s="158">
        <v>32628</v>
      </c>
      <c r="K98" s="154" t="s">
        <v>311</v>
      </c>
      <c r="L98" s="154">
        <v>32</v>
      </c>
      <c r="M98" s="154" t="s">
        <v>193</v>
      </c>
      <c r="N98" s="154" t="s">
        <v>633</v>
      </c>
      <c r="O98" s="154" t="s">
        <v>519</v>
      </c>
      <c r="P98" s="154" t="s">
        <v>181</v>
      </c>
      <c r="Q98" s="154" t="s">
        <v>38</v>
      </c>
      <c r="R98" s="159"/>
      <c r="S98" s="160">
        <v>0.49</v>
      </c>
      <c r="T98" s="160">
        <v>0.83</v>
      </c>
      <c r="U98" s="160">
        <v>1</v>
      </c>
      <c r="V98" s="160">
        <v>1</v>
      </c>
      <c r="W98" s="161">
        <v>0.81300000000000006</v>
      </c>
      <c r="X98" s="154" t="s">
        <v>467</v>
      </c>
      <c r="Y98" s="154" t="s">
        <v>219</v>
      </c>
      <c r="Z98" s="154" t="s">
        <v>117</v>
      </c>
      <c r="AA98" s="162">
        <v>44399</v>
      </c>
      <c r="AB98" s="177">
        <v>406</v>
      </c>
      <c r="AC98" s="224">
        <v>250</v>
      </c>
      <c r="AD98" s="218">
        <v>0</v>
      </c>
    </row>
    <row r="99" spans="1:98" s="98" customFormat="1" x14ac:dyDescent="0.3">
      <c r="A99" s="193" t="s">
        <v>649</v>
      </c>
      <c r="B99" s="67" t="s">
        <v>692</v>
      </c>
      <c r="C99" s="67" t="s">
        <v>650</v>
      </c>
      <c r="D99" s="68" t="s">
        <v>651</v>
      </c>
      <c r="E99" s="95" t="s">
        <v>652</v>
      </c>
      <c r="F99" s="67" t="s">
        <v>653</v>
      </c>
      <c r="G99" s="67" t="s">
        <v>219</v>
      </c>
      <c r="H99" s="67" t="s">
        <v>220</v>
      </c>
      <c r="I99" s="67" t="s">
        <v>223</v>
      </c>
      <c r="J99" s="96">
        <v>29904</v>
      </c>
      <c r="K99" s="67" t="s">
        <v>311</v>
      </c>
      <c r="L99" s="67">
        <v>39</v>
      </c>
      <c r="M99" s="67" t="s">
        <v>193</v>
      </c>
      <c r="N99" s="67" t="s">
        <v>115</v>
      </c>
      <c r="O99" s="67" t="s">
        <v>654</v>
      </c>
      <c r="P99" s="67" t="s">
        <v>181</v>
      </c>
      <c r="Q99" s="67" t="s">
        <v>38</v>
      </c>
      <c r="R99" s="67"/>
      <c r="S99" s="72">
        <v>0.63</v>
      </c>
      <c r="T99" s="72">
        <v>0.8</v>
      </c>
      <c r="U99" s="72">
        <v>1</v>
      </c>
      <c r="V99" s="72">
        <v>1</v>
      </c>
      <c r="W99" s="97">
        <v>0.82600000000000007</v>
      </c>
      <c r="X99" s="67" t="s">
        <v>467</v>
      </c>
      <c r="Y99" s="67" t="s">
        <v>219</v>
      </c>
      <c r="Z99" s="67" t="s">
        <v>356</v>
      </c>
      <c r="AA99" s="96">
        <v>44410</v>
      </c>
      <c r="AB99" s="181">
        <v>406</v>
      </c>
      <c r="AC99" s="227">
        <v>250</v>
      </c>
      <c r="AD99" s="215">
        <v>100</v>
      </c>
      <c r="AE99" s="229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  <c r="AP99" s="151"/>
      <c r="AQ99" s="151"/>
      <c r="AR99" s="151"/>
      <c r="AS99" s="151"/>
      <c r="AT99" s="151"/>
      <c r="AU99" s="151"/>
      <c r="AV99" s="151"/>
      <c r="AW99" s="151"/>
      <c r="AX99" s="151"/>
      <c r="AY99" s="151"/>
      <c r="AZ99" s="151"/>
      <c r="BA99" s="151"/>
      <c r="BB99" s="151"/>
      <c r="BC99" s="151"/>
      <c r="BD99" s="151"/>
      <c r="BE99" s="151"/>
      <c r="BF99" s="151"/>
      <c r="BG99" s="151"/>
      <c r="BH99" s="151"/>
      <c r="BI99" s="15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  <c r="CT99" s="151"/>
    </row>
    <row r="100" spans="1:98" s="98" customFormat="1" x14ac:dyDescent="0.3">
      <c r="A100" s="193" t="s">
        <v>1206</v>
      </c>
      <c r="B100" s="67" t="s">
        <v>1205</v>
      </c>
      <c r="C100" s="67" t="s">
        <v>655</v>
      </c>
      <c r="D100" s="68" t="s">
        <v>656</v>
      </c>
      <c r="E100" s="95" t="s">
        <v>657</v>
      </c>
      <c r="F100" s="67" t="s">
        <v>658</v>
      </c>
      <c r="G100" s="67" t="s">
        <v>219</v>
      </c>
      <c r="H100" s="67" t="s">
        <v>220</v>
      </c>
      <c r="I100" s="67" t="s">
        <v>222</v>
      </c>
      <c r="J100" s="96">
        <v>33459</v>
      </c>
      <c r="K100" s="67" t="s">
        <v>311</v>
      </c>
      <c r="L100" s="67">
        <v>29</v>
      </c>
      <c r="M100" s="67" t="s">
        <v>193</v>
      </c>
      <c r="N100" s="67" t="s">
        <v>115</v>
      </c>
      <c r="O100" s="67" t="s">
        <v>519</v>
      </c>
      <c r="P100" s="67" t="s">
        <v>181</v>
      </c>
      <c r="Q100" s="67" t="s">
        <v>38</v>
      </c>
      <c r="R100" s="67"/>
      <c r="S100" s="72">
        <v>0.53</v>
      </c>
      <c r="T100" s="72">
        <v>0.8</v>
      </c>
      <c r="U100" s="72">
        <v>0.8</v>
      </c>
      <c r="V100" s="72">
        <v>1</v>
      </c>
      <c r="W100" s="97">
        <v>0.77600000000000002</v>
      </c>
      <c r="X100" s="67" t="s">
        <v>467</v>
      </c>
      <c r="Y100" s="67" t="s">
        <v>219</v>
      </c>
      <c r="Z100" s="67" t="s">
        <v>687</v>
      </c>
      <c r="AA100" s="96">
        <v>44410</v>
      </c>
      <c r="AB100" s="181">
        <v>406</v>
      </c>
      <c r="AC100" s="227">
        <v>250</v>
      </c>
      <c r="AD100" s="215">
        <v>100</v>
      </c>
      <c r="AE100" s="229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  <c r="AP100" s="151"/>
      <c r="AQ100" s="151"/>
      <c r="AR100" s="151"/>
      <c r="AS100" s="151"/>
      <c r="AT100" s="151"/>
      <c r="AU100" s="151"/>
      <c r="AV100" s="151"/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5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  <c r="CT100" s="151"/>
    </row>
    <row r="101" spans="1:98" s="91" customFormat="1" ht="16.5" customHeight="1" x14ac:dyDescent="0.3">
      <c r="A101" s="192" t="s">
        <v>659</v>
      </c>
      <c r="B101" s="74" t="s">
        <v>680</v>
      </c>
      <c r="C101" s="74" t="s">
        <v>370</v>
      </c>
      <c r="D101" s="84" t="s">
        <v>371</v>
      </c>
      <c r="E101" s="85" t="s">
        <v>660</v>
      </c>
      <c r="F101" s="74" t="s">
        <v>372</v>
      </c>
      <c r="G101" s="74" t="s">
        <v>70</v>
      </c>
      <c r="H101" s="74" t="s">
        <v>226</v>
      </c>
      <c r="I101" s="74" t="s">
        <v>222</v>
      </c>
      <c r="J101" s="75">
        <v>33251</v>
      </c>
      <c r="K101" s="74" t="s">
        <v>311</v>
      </c>
      <c r="L101" s="74">
        <v>30</v>
      </c>
      <c r="M101" s="74" t="s">
        <v>193</v>
      </c>
      <c r="N101" s="74" t="s">
        <v>633</v>
      </c>
      <c r="O101" s="74" t="s">
        <v>519</v>
      </c>
      <c r="P101" s="74" t="s">
        <v>520</v>
      </c>
      <c r="Q101" s="74" t="s">
        <v>38</v>
      </c>
      <c r="R101" s="86"/>
      <c r="S101" s="87">
        <v>0.7</v>
      </c>
      <c r="T101" s="87">
        <v>0.85</v>
      </c>
      <c r="U101" s="87">
        <v>1</v>
      </c>
      <c r="V101" s="87">
        <v>1</v>
      </c>
      <c r="W101" s="88">
        <v>0.86499999999999999</v>
      </c>
      <c r="X101" s="74" t="s">
        <v>467</v>
      </c>
      <c r="Y101" s="74" t="s">
        <v>70</v>
      </c>
      <c r="Z101" s="89" t="s">
        <v>688</v>
      </c>
      <c r="AA101" s="90">
        <v>44410</v>
      </c>
      <c r="AB101" s="179">
        <v>406</v>
      </c>
      <c r="AC101" s="223">
        <v>250</v>
      </c>
      <c r="AD101" s="217">
        <v>100</v>
      </c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  <c r="BQ101" s="94"/>
      <c r="BR101" s="94"/>
      <c r="BS101" s="94"/>
      <c r="BT101" s="94"/>
      <c r="BU101" s="94"/>
      <c r="BV101" s="94"/>
      <c r="BW101" s="94"/>
      <c r="BX101" s="94"/>
      <c r="BY101" s="94"/>
      <c r="BZ101" s="94"/>
      <c r="CA101" s="94"/>
      <c r="CB101" s="94"/>
      <c r="CC101" s="94"/>
      <c r="CD101" s="94"/>
      <c r="CE101" s="94"/>
      <c r="CF101" s="94"/>
      <c r="CG101" s="94"/>
      <c r="CH101" s="94"/>
      <c r="CI101" s="94"/>
      <c r="CJ101" s="94"/>
      <c r="CK101" s="94"/>
      <c r="CL101" s="94"/>
      <c r="CM101" s="94"/>
      <c r="CN101" s="94"/>
      <c r="CO101" s="94"/>
      <c r="CP101" s="94"/>
      <c r="CQ101" s="94"/>
      <c r="CR101" s="94"/>
      <c r="CS101" s="94"/>
      <c r="CT101" s="94"/>
    </row>
    <row r="102" spans="1:98" s="91" customFormat="1" ht="16.5" customHeight="1" x14ac:dyDescent="0.3">
      <c r="A102" s="192" t="s">
        <v>902</v>
      </c>
      <c r="B102" s="74" t="s">
        <v>681</v>
      </c>
      <c r="C102" s="74" t="s">
        <v>661</v>
      </c>
      <c r="D102" s="84" t="s">
        <v>662</v>
      </c>
      <c r="E102" s="85" t="s">
        <v>663</v>
      </c>
      <c r="F102" s="74" t="s">
        <v>664</v>
      </c>
      <c r="G102" s="74" t="s">
        <v>219</v>
      </c>
      <c r="H102" s="74" t="s">
        <v>220</v>
      </c>
      <c r="I102" s="74" t="s">
        <v>227</v>
      </c>
      <c r="J102" s="75">
        <v>33682</v>
      </c>
      <c r="K102" s="74" t="s">
        <v>311</v>
      </c>
      <c r="L102" s="74">
        <v>29</v>
      </c>
      <c r="M102" s="74" t="s">
        <v>193</v>
      </c>
      <c r="N102" s="74" t="s">
        <v>115</v>
      </c>
      <c r="O102" s="74" t="s">
        <v>665</v>
      </c>
      <c r="P102" s="74" t="s">
        <v>520</v>
      </c>
      <c r="Q102" s="74" t="s">
        <v>38</v>
      </c>
      <c r="R102" s="86"/>
      <c r="S102" s="87">
        <v>0.69</v>
      </c>
      <c r="T102" s="87">
        <v>0.85</v>
      </c>
      <c r="U102" s="87">
        <v>0.8</v>
      </c>
      <c r="V102" s="87">
        <v>1</v>
      </c>
      <c r="W102" s="88">
        <v>0.83299999999999996</v>
      </c>
      <c r="X102" s="74" t="s">
        <v>467</v>
      </c>
      <c r="Y102" s="74" t="s">
        <v>219</v>
      </c>
      <c r="Z102" s="89" t="s">
        <v>344</v>
      </c>
      <c r="AA102" s="90">
        <v>44414</v>
      </c>
      <c r="AB102" s="179">
        <v>406</v>
      </c>
      <c r="AC102" s="223">
        <v>250</v>
      </c>
      <c r="AD102" s="217">
        <v>0</v>
      </c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  <c r="BY102" s="94"/>
      <c r="BZ102" s="94"/>
      <c r="CA102" s="94"/>
      <c r="CB102" s="94"/>
      <c r="CC102" s="94"/>
      <c r="CD102" s="94"/>
      <c r="CE102" s="94"/>
      <c r="CF102" s="94"/>
      <c r="CG102" s="94"/>
      <c r="CH102" s="94"/>
      <c r="CI102" s="94"/>
      <c r="CJ102" s="94"/>
      <c r="CK102" s="94"/>
      <c r="CL102" s="94"/>
      <c r="CM102" s="94"/>
      <c r="CN102" s="94"/>
      <c r="CO102" s="94"/>
      <c r="CP102" s="94"/>
      <c r="CQ102" s="94"/>
      <c r="CR102" s="94"/>
      <c r="CS102" s="94"/>
      <c r="CT102" s="94"/>
    </row>
    <row r="103" spans="1:98" s="94" customFormat="1" x14ac:dyDescent="0.3">
      <c r="A103" s="190" t="s">
        <v>666</v>
      </c>
      <c r="B103" s="154" t="s">
        <v>682</v>
      </c>
      <c r="C103" s="154" t="s">
        <v>667</v>
      </c>
      <c r="D103" s="155" t="s">
        <v>668</v>
      </c>
      <c r="E103" s="156">
        <v>998067821</v>
      </c>
      <c r="F103" s="157" t="s">
        <v>669</v>
      </c>
      <c r="G103" s="154" t="s">
        <v>433</v>
      </c>
      <c r="H103" s="154" t="s">
        <v>473</v>
      </c>
      <c r="I103" s="154" t="s">
        <v>222</v>
      </c>
      <c r="J103" s="158">
        <v>34966</v>
      </c>
      <c r="K103" s="154" t="s">
        <v>311</v>
      </c>
      <c r="L103" s="154">
        <v>25</v>
      </c>
      <c r="M103" s="154" t="s">
        <v>193</v>
      </c>
      <c r="N103" s="154" t="s">
        <v>115</v>
      </c>
      <c r="O103" s="154" t="s">
        <v>670</v>
      </c>
      <c r="P103" s="154" t="s">
        <v>308</v>
      </c>
      <c r="Q103" s="154" t="s">
        <v>38</v>
      </c>
      <c r="R103" s="159"/>
      <c r="S103" s="160">
        <v>0.59</v>
      </c>
      <c r="T103" s="160">
        <v>0.9</v>
      </c>
      <c r="U103" s="160">
        <v>1</v>
      </c>
      <c r="V103" s="160">
        <v>1</v>
      </c>
      <c r="W103" s="161">
        <v>0.8680000000000001</v>
      </c>
      <c r="X103" s="154" t="s">
        <v>467</v>
      </c>
      <c r="Y103" s="154" t="s">
        <v>433</v>
      </c>
      <c r="Z103" s="154" t="s">
        <v>348</v>
      </c>
      <c r="AA103" s="162">
        <v>44414</v>
      </c>
      <c r="AB103" s="177">
        <v>600</v>
      </c>
      <c r="AC103" s="224">
        <v>0</v>
      </c>
      <c r="AD103" s="218">
        <v>0</v>
      </c>
    </row>
    <row r="104" spans="1:98" s="91" customFormat="1" x14ac:dyDescent="0.3">
      <c r="A104" s="191" t="s">
        <v>1374</v>
      </c>
      <c r="B104" s="89" t="s">
        <v>690</v>
      </c>
      <c r="C104" s="89" t="s">
        <v>676</v>
      </c>
      <c r="D104" s="99" t="s">
        <v>677</v>
      </c>
      <c r="E104" s="100" t="s">
        <v>678</v>
      </c>
      <c r="F104" s="101" t="s">
        <v>679</v>
      </c>
      <c r="G104" s="89" t="s">
        <v>219</v>
      </c>
      <c r="H104" s="89" t="s">
        <v>220</v>
      </c>
      <c r="I104" s="89" t="s">
        <v>227</v>
      </c>
      <c r="J104" s="90">
        <v>31883</v>
      </c>
      <c r="K104" s="89" t="s">
        <v>311</v>
      </c>
      <c r="L104" s="89">
        <v>34</v>
      </c>
      <c r="M104" s="89" t="s">
        <v>193</v>
      </c>
      <c r="N104" s="89" t="s">
        <v>115</v>
      </c>
      <c r="O104" s="89" t="s">
        <v>611</v>
      </c>
      <c r="P104" s="74" t="s">
        <v>550</v>
      </c>
      <c r="Q104" s="89" t="s">
        <v>38</v>
      </c>
      <c r="R104" s="86"/>
      <c r="S104" s="102">
        <v>0.62</v>
      </c>
      <c r="T104" s="102">
        <v>0.85</v>
      </c>
      <c r="U104" s="102">
        <v>1</v>
      </c>
      <c r="V104" s="102">
        <v>1</v>
      </c>
      <c r="W104" s="88">
        <v>0.84899999999999998</v>
      </c>
      <c r="X104" s="89" t="s">
        <v>467</v>
      </c>
      <c r="Y104" s="89" t="s">
        <v>219</v>
      </c>
      <c r="Z104" s="89" t="s">
        <v>620</v>
      </c>
      <c r="AA104" s="90">
        <v>44431</v>
      </c>
      <c r="AB104" s="180">
        <v>550</v>
      </c>
      <c r="AC104" s="223">
        <v>250</v>
      </c>
      <c r="AD104" s="217">
        <v>100</v>
      </c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  <c r="BQ104" s="94"/>
      <c r="BR104" s="94"/>
      <c r="BS104" s="94"/>
      <c r="BT104" s="94"/>
      <c r="BU104" s="94"/>
      <c r="BV104" s="94"/>
      <c r="BW104" s="94"/>
      <c r="BX104" s="94"/>
      <c r="BY104" s="94"/>
      <c r="BZ104" s="94"/>
      <c r="CA104" s="94"/>
      <c r="CB104" s="94"/>
      <c r="CC104" s="94"/>
      <c r="CD104" s="94"/>
      <c r="CE104" s="94"/>
      <c r="CF104" s="94"/>
      <c r="CG104" s="94"/>
      <c r="CH104" s="94"/>
      <c r="CI104" s="94"/>
      <c r="CJ104" s="94"/>
      <c r="CK104" s="94"/>
      <c r="CL104" s="94"/>
      <c r="CM104" s="94"/>
      <c r="CN104" s="94"/>
      <c r="CO104" s="94"/>
      <c r="CP104" s="94"/>
      <c r="CQ104" s="94"/>
      <c r="CR104" s="94"/>
      <c r="CS104" s="94"/>
      <c r="CT104" s="94"/>
    </row>
    <row r="105" spans="1:98" s="94" customFormat="1" x14ac:dyDescent="0.3">
      <c r="A105" s="191" t="s">
        <v>1375</v>
      </c>
      <c r="B105" s="89" t="s">
        <v>711</v>
      </c>
      <c r="C105" s="89" t="s">
        <v>694</v>
      </c>
      <c r="D105" s="99" t="s">
        <v>695</v>
      </c>
      <c r="E105" s="100" t="s">
        <v>696</v>
      </c>
      <c r="F105" s="101" t="s">
        <v>697</v>
      </c>
      <c r="G105" s="89" t="s">
        <v>219</v>
      </c>
      <c r="H105" s="89" t="s">
        <v>220</v>
      </c>
      <c r="I105" s="89" t="s">
        <v>227</v>
      </c>
      <c r="J105" s="90">
        <v>25824</v>
      </c>
      <c r="K105" s="89" t="s">
        <v>311</v>
      </c>
      <c r="L105" s="89">
        <v>50</v>
      </c>
      <c r="M105" s="89" t="s">
        <v>193</v>
      </c>
      <c r="N105" s="89" t="s">
        <v>115</v>
      </c>
      <c r="O105" s="89" t="s">
        <v>611</v>
      </c>
      <c r="P105" s="89" t="s">
        <v>698</v>
      </c>
      <c r="Q105" s="89" t="s">
        <v>38</v>
      </c>
      <c r="R105" s="86" t="s">
        <v>38</v>
      </c>
      <c r="S105" s="102">
        <v>0.6</v>
      </c>
      <c r="T105" s="102">
        <v>0.85</v>
      </c>
      <c r="U105" s="102">
        <v>1</v>
      </c>
      <c r="V105" s="102">
        <v>1</v>
      </c>
      <c r="W105" s="88">
        <f t="shared" ref="W105:W114" si="3">(S105*$S$1)+(T105*$T$1)+(U105*$U$1)+(V105*$V$1)</f>
        <v>0.84499999999999997</v>
      </c>
      <c r="X105" s="89" t="s">
        <v>467</v>
      </c>
      <c r="Y105" s="89" t="s">
        <v>219</v>
      </c>
      <c r="Z105" s="89" t="s">
        <v>620</v>
      </c>
      <c r="AA105" s="75">
        <v>44447</v>
      </c>
      <c r="AB105" s="178">
        <v>450</v>
      </c>
      <c r="AC105" s="223" t="s">
        <v>699</v>
      </c>
      <c r="AD105" s="217">
        <v>100</v>
      </c>
    </row>
    <row r="106" spans="1:98" s="94" customFormat="1" ht="27.6" x14ac:dyDescent="0.3">
      <c r="A106" s="191" t="s">
        <v>1376</v>
      </c>
      <c r="B106" s="89" t="s">
        <v>700</v>
      </c>
      <c r="C106" s="89" t="s">
        <v>693</v>
      </c>
      <c r="D106" s="99" t="s">
        <v>701</v>
      </c>
      <c r="E106" s="100" t="s">
        <v>702</v>
      </c>
      <c r="F106" s="101" t="s">
        <v>703</v>
      </c>
      <c r="G106" s="89" t="s">
        <v>219</v>
      </c>
      <c r="H106" s="89" t="s">
        <v>220</v>
      </c>
      <c r="I106" s="89" t="s">
        <v>227</v>
      </c>
      <c r="J106" s="90">
        <v>29374</v>
      </c>
      <c r="K106" s="89" t="s">
        <v>311</v>
      </c>
      <c r="L106" s="89">
        <v>41</v>
      </c>
      <c r="M106" s="89" t="s">
        <v>193</v>
      </c>
      <c r="N106" s="89" t="s">
        <v>115</v>
      </c>
      <c r="O106" s="89" t="s">
        <v>611</v>
      </c>
      <c r="P106" s="89" t="s">
        <v>698</v>
      </c>
      <c r="Q106" s="89" t="s">
        <v>38</v>
      </c>
      <c r="R106" s="86" t="s">
        <v>38</v>
      </c>
      <c r="S106" s="102">
        <v>0.74</v>
      </c>
      <c r="T106" s="102">
        <v>0.8</v>
      </c>
      <c r="U106" s="102">
        <v>1</v>
      </c>
      <c r="V106" s="102">
        <v>1</v>
      </c>
      <c r="W106" s="88">
        <f t="shared" si="3"/>
        <v>0.84800000000000009</v>
      </c>
      <c r="X106" s="89" t="s">
        <v>467</v>
      </c>
      <c r="Y106" s="89" t="s">
        <v>219</v>
      </c>
      <c r="Z106" s="89" t="s">
        <v>620</v>
      </c>
      <c r="AA106" s="75">
        <v>44447</v>
      </c>
      <c r="AB106" s="178">
        <v>450</v>
      </c>
      <c r="AC106" s="223" t="s">
        <v>699</v>
      </c>
      <c r="AD106" s="217">
        <v>100</v>
      </c>
    </row>
    <row r="107" spans="1:98" s="91" customFormat="1" x14ac:dyDescent="0.3">
      <c r="A107" s="191" t="s">
        <v>1341</v>
      </c>
      <c r="B107" s="89" t="s">
        <v>704</v>
      </c>
      <c r="C107" s="89" t="s">
        <v>705</v>
      </c>
      <c r="D107" s="99" t="s">
        <v>706</v>
      </c>
      <c r="E107" s="100" t="s">
        <v>707</v>
      </c>
      <c r="F107" s="101" t="s">
        <v>708</v>
      </c>
      <c r="G107" s="89" t="s">
        <v>219</v>
      </c>
      <c r="H107" s="89" t="s">
        <v>220</v>
      </c>
      <c r="I107" s="89" t="s">
        <v>222</v>
      </c>
      <c r="J107" s="90">
        <v>34460</v>
      </c>
      <c r="K107" s="89" t="s">
        <v>311</v>
      </c>
      <c r="L107" s="89">
        <v>27</v>
      </c>
      <c r="M107" s="89" t="s">
        <v>193</v>
      </c>
      <c r="N107" s="89" t="s">
        <v>115</v>
      </c>
      <c r="O107" s="89" t="s">
        <v>709</v>
      </c>
      <c r="P107" s="74" t="s">
        <v>710</v>
      </c>
      <c r="Q107" s="89" t="s">
        <v>38</v>
      </c>
      <c r="R107" s="86" t="s">
        <v>38</v>
      </c>
      <c r="S107" s="102">
        <v>0.6</v>
      </c>
      <c r="T107" s="102">
        <v>0.85</v>
      </c>
      <c r="U107" s="102">
        <v>1</v>
      </c>
      <c r="V107" s="102">
        <v>1</v>
      </c>
      <c r="W107" s="88">
        <f t="shared" si="3"/>
        <v>0.84499999999999997</v>
      </c>
      <c r="X107" s="89" t="s">
        <v>467</v>
      </c>
      <c r="Y107" s="89" t="s">
        <v>219</v>
      </c>
      <c r="Z107" s="89" t="s">
        <v>712</v>
      </c>
      <c r="AA107" s="90">
        <v>44447</v>
      </c>
      <c r="AB107" s="180">
        <v>406</v>
      </c>
      <c r="AC107" s="223">
        <v>250</v>
      </c>
      <c r="AD107" s="217">
        <v>100</v>
      </c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  <c r="BY107" s="94"/>
      <c r="BZ107" s="94"/>
      <c r="CA107" s="94"/>
      <c r="CB107" s="94"/>
      <c r="CC107" s="94"/>
      <c r="CD107" s="94"/>
      <c r="CE107" s="94"/>
      <c r="CF107" s="94"/>
      <c r="CG107" s="94"/>
      <c r="CH107" s="94"/>
      <c r="CI107" s="94"/>
      <c r="CJ107" s="94"/>
      <c r="CK107" s="94"/>
      <c r="CL107" s="94"/>
      <c r="CM107" s="94"/>
      <c r="CN107" s="94"/>
      <c r="CO107" s="94"/>
      <c r="CP107" s="94"/>
      <c r="CQ107" s="94"/>
      <c r="CR107" s="94"/>
      <c r="CS107" s="94"/>
      <c r="CT107" s="94"/>
    </row>
    <row r="108" spans="1:98" s="91" customFormat="1" ht="27.6" x14ac:dyDescent="0.3">
      <c r="A108" s="191" t="s">
        <v>1022</v>
      </c>
      <c r="B108" s="89" t="s">
        <v>838</v>
      </c>
      <c r="C108" s="89" t="s">
        <v>727</v>
      </c>
      <c r="D108" s="99" t="s">
        <v>728</v>
      </c>
      <c r="E108" s="100" t="s">
        <v>729</v>
      </c>
      <c r="F108" s="101" t="s">
        <v>730</v>
      </c>
      <c r="G108" s="89" t="s">
        <v>219</v>
      </c>
      <c r="H108" s="89" t="s">
        <v>220</v>
      </c>
      <c r="I108" s="89" t="s">
        <v>222</v>
      </c>
      <c r="J108" s="90">
        <v>36471</v>
      </c>
      <c r="K108" s="89" t="s">
        <v>311</v>
      </c>
      <c r="L108" s="89">
        <v>22</v>
      </c>
      <c r="M108" s="89" t="s">
        <v>731</v>
      </c>
      <c r="N108" s="89" t="s">
        <v>115</v>
      </c>
      <c r="O108" s="89" t="s">
        <v>709</v>
      </c>
      <c r="P108" s="74" t="s">
        <v>732</v>
      </c>
      <c r="Q108" s="89" t="s">
        <v>733</v>
      </c>
      <c r="R108" s="86" t="s">
        <v>38</v>
      </c>
      <c r="S108" s="102">
        <v>1.33</v>
      </c>
      <c r="T108" s="102">
        <v>0.87</v>
      </c>
      <c r="U108" s="102">
        <v>0.7</v>
      </c>
      <c r="V108" s="102">
        <v>1</v>
      </c>
      <c r="W108" s="88">
        <f t="shared" si="3"/>
        <v>0.95600000000000007</v>
      </c>
      <c r="X108" s="89" t="s">
        <v>467</v>
      </c>
      <c r="Y108" s="89" t="s">
        <v>219</v>
      </c>
      <c r="Z108" s="89" t="s">
        <v>123</v>
      </c>
      <c r="AA108" s="90">
        <v>44454</v>
      </c>
      <c r="AB108" s="180">
        <v>406</v>
      </c>
      <c r="AC108" s="223">
        <v>150</v>
      </c>
      <c r="AD108" s="217">
        <v>0</v>
      </c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  <c r="BQ108" s="94"/>
      <c r="BR108" s="94"/>
      <c r="BS108" s="94"/>
      <c r="BT108" s="94"/>
      <c r="BU108" s="94"/>
      <c r="BV108" s="94"/>
      <c r="BW108" s="94"/>
      <c r="BX108" s="94"/>
      <c r="BY108" s="94"/>
      <c r="BZ108" s="94"/>
      <c r="CA108" s="94"/>
      <c r="CB108" s="94"/>
      <c r="CC108" s="94"/>
      <c r="CD108" s="94"/>
      <c r="CE108" s="94"/>
      <c r="CF108" s="94"/>
      <c r="CG108" s="94"/>
      <c r="CH108" s="94"/>
      <c r="CI108" s="94"/>
      <c r="CJ108" s="94"/>
      <c r="CK108" s="94"/>
      <c r="CL108" s="94"/>
      <c r="CM108" s="94"/>
      <c r="CN108" s="94"/>
      <c r="CO108" s="94"/>
      <c r="CP108" s="94"/>
      <c r="CQ108" s="94"/>
      <c r="CR108" s="94"/>
      <c r="CS108" s="94"/>
      <c r="CT108" s="94"/>
    </row>
    <row r="109" spans="1:98" s="94" customFormat="1" x14ac:dyDescent="0.3">
      <c r="A109" s="190" t="s">
        <v>989</v>
      </c>
      <c r="B109" s="154" t="s">
        <v>757</v>
      </c>
      <c r="C109" s="154" t="s">
        <v>734</v>
      </c>
      <c r="D109" s="155" t="s">
        <v>735</v>
      </c>
      <c r="E109" s="156" t="s">
        <v>736</v>
      </c>
      <c r="F109" s="157" t="s">
        <v>737</v>
      </c>
      <c r="G109" s="154" t="s">
        <v>219</v>
      </c>
      <c r="H109" s="154" t="s">
        <v>220</v>
      </c>
      <c r="I109" s="154" t="s">
        <v>222</v>
      </c>
      <c r="J109" s="158">
        <v>36271</v>
      </c>
      <c r="K109" s="154" t="s">
        <v>311</v>
      </c>
      <c r="L109" s="154">
        <v>22</v>
      </c>
      <c r="M109" s="154" t="s">
        <v>731</v>
      </c>
      <c r="N109" s="154" t="s">
        <v>115</v>
      </c>
      <c r="O109" s="154" t="s">
        <v>709</v>
      </c>
      <c r="P109" s="154" t="s">
        <v>732</v>
      </c>
      <c r="Q109" s="154" t="s">
        <v>733</v>
      </c>
      <c r="R109" s="159" t="s">
        <v>38</v>
      </c>
      <c r="S109" s="160">
        <v>1.26</v>
      </c>
      <c r="T109" s="160">
        <v>0.9</v>
      </c>
      <c r="U109" s="160">
        <v>0.7</v>
      </c>
      <c r="V109" s="160">
        <v>1</v>
      </c>
      <c r="W109" s="161">
        <f t="shared" si="3"/>
        <v>0.95699999999999996</v>
      </c>
      <c r="X109" s="154" t="s">
        <v>467</v>
      </c>
      <c r="Y109" s="154" t="s">
        <v>219</v>
      </c>
      <c r="Z109" s="154" t="s">
        <v>42</v>
      </c>
      <c r="AA109" s="158">
        <v>44454</v>
      </c>
      <c r="AB109" s="177">
        <v>406</v>
      </c>
      <c r="AC109" s="224">
        <v>150</v>
      </c>
      <c r="AD109" s="218">
        <v>0</v>
      </c>
    </row>
    <row r="110" spans="1:98" s="66" customFormat="1" x14ac:dyDescent="0.3">
      <c r="A110" s="189" t="s">
        <v>1377</v>
      </c>
      <c r="B110" s="63" t="s">
        <v>758</v>
      </c>
      <c r="C110" s="63" t="s">
        <v>738</v>
      </c>
      <c r="D110" s="81" t="s">
        <v>739</v>
      </c>
      <c r="E110" s="123" t="s">
        <v>740</v>
      </c>
      <c r="F110" s="124" t="s">
        <v>741</v>
      </c>
      <c r="G110" s="63" t="s">
        <v>219</v>
      </c>
      <c r="H110" s="63" t="s">
        <v>220</v>
      </c>
      <c r="I110" s="63" t="s">
        <v>222</v>
      </c>
      <c r="J110" s="64">
        <v>34354</v>
      </c>
      <c r="K110" s="63" t="s">
        <v>311</v>
      </c>
      <c r="L110" s="63">
        <v>27</v>
      </c>
      <c r="M110" s="63" t="s">
        <v>731</v>
      </c>
      <c r="N110" s="63" t="s">
        <v>115</v>
      </c>
      <c r="O110" s="63" t="s">
        <v>709</v>
      </c>
      <c r="P110" s="63" t="s">
        <v>732</v>
      </c>
      <c r="Q110" s="62" t="s">
        <v>733</v>
      </c>
      <c r="R110" s="62" t="s">
        <v>38</v>
      </c>
      <c r="S110" s="62">
        <v>1.01</v>
      </c>
      <c r="T110" s="62">
        <v>0.9</v>
      </c>
      <c r="U110" s="62">
        <v>1</v>
      </c>
      <c r="V110" s="62">
        <v>1</v>
      </c>
      <c r="W110" s="97">
        <f t="shared" si="3"/>
        <v>0.95200000000000007</v>
      </c>
      <c r="X110" s="63" t="s">
        <v>467</v>
      </c>
      <c r="Y110" s="63" t="s">
        <v>219</v>
      </c>
      <c r="Z110" s="64" t="s">
        <v>117</v>
      </c>
      <c r="AA110" s="64">
        <v>44454</v>
      </c>
      <c r="AB110" s="173">
        <v>406</v>
      </c>
      <c r="AC110" s="211">
        <v>150</v>
      </c>
      <c r="AD110" s="215">
        <v>0</v>
      </c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3"/>
      <c r="AQ110" s="93"/>
      <c r="AR110" s="93"/>
      <c r="AS110" s="93"/>
      <c r="AT110" s="93"/>
      <c r="AU110" s="93"/>
      <c r="AV110" s="93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93"/>
      <c r="CJ110" s="93"/>
      <c r="CK110" s="93"/>
      <c r="CL110" s="93"/>
      <c r="CM110" s="93"/>
      <c r="CN110" s="93"/>
      <c r="CO110" s="93"/>
      <c r="CP110" s="93"/>
      <c r="CQ110" s="93"/>
      <c r="CR110" s="93"/>
      <c r="CS110" s="93"/>
      <c r="CT110" s="93"/>
    </row>
    <row r="111" spans="1:98" s="66" customFormat="1" x14ac:dyDescent="0.3">
      <c r="A111" s="189" t="s">
        <v>742</v>
      </c>
      <c r="B111" s="63" t="s">
        <v>743</v>
      </c>
      <c r="C111" s="63" t="s">
        <v>744</v>
      </c>
      <c r="D111" s="81" t="s">
        <v>745</v>
      </c>
      <c r="E111" s="123" t="s">
        <v>746</v>
      </c>
      <c r="F111" s="124" t="s">
        <v>747</v>
      </c>
      <c r="G111" s="63" t="s">
        <v>70</v>
      </c>
      <c r="H111" s="63" t="s">
        <v>226</v>
      </c>
      <c r="I111" s="63" t="s">
        <v>222</v>
      </c>
      <c r="J111" s="64">
        <v>34134</v>
      </c>
      <c r="K111" s="63" t="s">
        <v>527</v>
      </c>
      <c r="L111" s="63">
        <v>28</v>
      </c>
      <c r="M111" s="63" t="s">
        <v>731</v>
      </c>
      <c r="N111" s="63" t="s">
        <v>115</v>
      </c>
      <c r="O111" s="63" t="s">
        <v>709</v>
      </c>
      <c r="P111" s="63" t="s">
        <v>732</v>
      </c>
      <c r="Q111" s="62" t="s">
        <v>733</v>
      </c>
      <c r="R111" s="62" t="s">
        <v>38</v>
      </c>
      <c r="S111" s="62">
        <v>1.35</v>
      </c>
      <c r="T111" s="62">
        <v>0.9</v>
      </c>
      <c r="U111" s="62">
        <v>0.7</v>
      </c>
      <c r="V111" s="62">
        <v>1</v>
      </c>
      <c r="W111" s="97">
        <f t="shared" si="3"/>
        <v>0.97499999999999998</v>
      </c>
      <c r="X111" s="63" t="s">
        <v>467</v>
      </c>
      <c r="Y111" s="63" t="s">
        <v>70</v>
      </c>
      <c r="Z111" s="64" t="s">
        <v>70</v>
      </c>
      <c r="AA111" s="64">
        <v>44454</v>
      </c>
      <c r="AB111" s="173">
        <v>406</v>
      </c>
      <c r="AC111" s="211">
        <v>150</v>
      </c>
      <c r="AD111" s="215">
        <v>0</v>
      </c>
      <c r="AE111" s="93"/>
      <c r="AF111" s="93"/>
      <c r="AG111" s="93"/>
      <c r="AH111" s="93"/>
      <c r="AI111" s="93"/>
      <c r="AJ111" s="93"/>
      <c r="AK111" s="93"/>
      <c r="AL111" s="93"/>
      <c r="AM111" s="93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93"/>
      <c r="AZ111" s="93"/>
      <c r="BA111" s="93"/>
      <c r="BB111" s="93"/>
      <c r="BC111" s="93"/>
      <c r="BD111" s="93"/>
      <c r="BE111" s="93"/>
      <c r="BF111" s="93"/>
      <c r="BG111" s="93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93"/>
      <c r="BS111" s="93"/>
      <c r="BT111" s="93"/>
      <c r="BU111" s="93"/>
      <c r="BV111" s="93"/>
      <c r="BW111" s="93"/>
      <c r="BX111" s="93"/>
      <c r="BY111" s="93"/>
      <c r="BZ111" s="93"/>
      <c r="CA111" s="93"/>
      <c r="CB111" s="93"/>
      <c r="CC111" s="93"/>
      <c r="CD111" s="93"/>
      <c r="CE111" s="93"/>
      <c r="CF111" s="93"/>
      <c r="CG111" s="93"/>
      <c r="CH111" s="93"/>
      <c r="CI111" s="93"/>
      <c r="CJ111" s="93"/>
      <c r="CK111" s="93"/>
      <c r="CL111" s="93"/>
      <c r="CM111" s="93"/>
      <c r="CN111" s="93"/>
      <c r="CO111" s="93"/>
      <c r="CP111" s="93"/>
      <c r="CQ111" s="93"/>
      <c r="CR111" s="93"/>
      <c r="CS111" s="93"/>
      <c r="CT111" s="93"/>
    </row>
    <row r="112" spans="1:98" s="94" customFormat="1" x14ac:dyDescent="0.3">
      <c r="A112" s="190" t="s">
        <v>1378</v>
      </c>
      <c r="B112" s="154" t="s">
        <v>814</v>
      </c>
      <c r="C112" s="154" t="s">
        <v>66</v>
      </c>
      <c r="D112" s="155" t="s">
        <v>748</v>
      </c>
      <c r="E112" s="156" t="s">
        <v>749</v>
      </c>
      <c r="F112" s="157" t="s">
        <v>750</v>
      </c>
      <c r="G112" s="154" t="s">
        <v>70</v>
      </c>
      <c r="H112" s="154" t="s">
        <v>226</v>
      </c>
      <c r="I112" s="154" t="s">
        <v>227</v>
      </c>
      <c r="J112" s="158">
        <v>33077</v>
      </c>
      <c r="K112" s="154" t="s">
        <v>311</v>
      </c>
      <c r="L112" s="154">
        <v>31</v>
      </c>
      <c r="M112" s="154" t="s">
        <v>731</v>
      </c>
      <c r="N112" s="154" t="s">
        <v>115</v>
      </c>
      <c r="O112" s="154" t="s">
        <v>709</v>
      </c>
      <c r="P112" s="154" t="s">
        <v>732</v>
      </c>
      <c r="Q112" s="154" t="s">
        <v>733</v>
      </c>
      <c r="R112" s="159" t="s">
        <v>38</v>
      </c>
      <c r="S112" s="160">
        <v>1.01</v>
      </c>
      <c r="T112" s="160">
        <v>0.95</v>
      </c>
      <c r="U112" s="160">
        <v>0.8</v>
      </c>
      <c r="V112" s="160">
        <v>1</v>
      </c>
      <c r="W112" s="161">
        <f t="shared" si="3"/>
        <v>0.94700000000000006</v>
      </c>
      <c r="X112" s="154" t="s">
        <v>467</v>
      </c>
      <c r="Y112" s="154" t="s">
        <v>70</v>
      </c>
      <c r="Z112" s="154" t="s">
        <v>889</v>
      </c>
      <c r="AA112" s="158">
        <v>44454</v>
      </c>
      <c r="AB112" s="177">
        <v>406</v>
      </c>
      <c r="AC112" s="224">
        <v>150</v>
      </c>
      <c r="AD112" s="218">
        <v>0</v>
      </c>
    </row>
    <row r="113" spans="1:30" s="94" customFormat="1" x14ac:dyDescent="0.3">
      <c r="A113" s="191" t="s">
        <v>751</v>
      </c>
      <c r="B113" s="89" t="s">
        <v>752</v>
      </c>
      <c r="C113" s="89" t="s">
        <v>753</v>
      </c>
      <c r="D113" s="99" t="s">
        <v>754</v>
      </c>
      <c r="E113" s="100" t="s">
        <v>755</v>
      </c>
      <c r="F113" s="101" t="s">
        <v>756</v>
      </c>
      <c r="G113" s="89" t="s">
        <v>433</v>
      </c>
      <c r="H113" s="89" t="s">
        <v>473</v>
      </c>
      <c r="I113" s="89" t="s">
        <v>222</v>
      </c>
      <c r="J113" s="90">
        <v>33779</v>
      </c>
      <c r="K113" s="89" t="s">
        <v>311</v>
      </c>
      <c r="L113" s="89">
        <v>29</v>
      </c>
      <c r="M113" s="89" t="s">
        <v>731</v>
      </c>
      <c r="N113" s="89" t="s">
        <v>115</v>
      </c>
      <c r="O113" s="89" t="s">
        <v>709</v>
      </c>
      <c r="P113" s="89" t="s">
        <v>732</v>
      </c>
      <c r="Q113" s="89" t="s">
        <v>733</v>
      </c>
      <c r="R113" s="86" t="s">
        <v>38</v>
      </c>
      <c r="S113" s="102">
        <v>1.24</v>
      </c>
      <c r="T113" s="102">
        <v>0.78</v>
      </c>
      <c r="U113" s="102">
        <v>0.8</v>
      </c>
      <c r="V113" s="102">
        <v>1</v>
      </c>
      <c r="W113" s="88">
        <f t="shared" si="3"/>
        <v>0.90800000000000003</v>
      </c>
      <c r="X113" s="89" t="s">
        <v>467</v>
      </c>
      <c r="Y113" s="89" t="s">
        <v>433</v>
      </c>
      <c r="Z113" s="89" t="s">
        <v>433</v>
      </c>
      <c r="AA113" s="90">
        <v>44454</v>
      </c>
      <c r="AB113" s="178">
        <v>406</v>
      </c>
      <c r="AC113" s="223">
        <v>150</v>
      </c>
      <c r="AD113" s="217">
        <v>0</v>
      </c>
    </row>
    <row r="114" spans="1:30" s="94" customFormat="1" x14ac:dyDescent="0.3">
      <c r="A114" s="190" t="s">
        <v>1114</v>
      </c>
      <c r="B114" s="154" t="s">
        <v>759</v>
      </c>
      <c r="C114" s="154" t="s">
        <v>760</v>
      </c>
      <c r="D114" s="155" t="s">
        <v>761</v>
      </c>
      <c r="E114" s="156" t="s">
        <v>762</v>
      </c>
      <c r="F114" s="157" t="s">
        <v>763</v>
      </c>
      <c r="G114" s="154" t="s">
        <v>219</v>
      </c>
      <c r="H114" s="154" t="s">
        <v>220</v>
      </c>
      <c r="I114" s="154" t="s">
        <v>227</v>
      </c>
      <c r="J114" s="158">
        <v>34015</v>
      </c>
      <c r="K114" s="154" t="s">
        <v>311</v>
      </c>
      <c r="L114" s="154">
        <v>28</v>
      </c>
      <c r="M114" s="154" t="s">
        <v>764</v>
      </c>
      <c r="N114" s="154" t="s">
        <v>115</v>
      </c>
      <c r="O114" s="154" t="s">
        <v>765</v>
      </c>
      <c r="P114" s="154" t="s">
        <v>765</v>
      </c>
      <c r="Q114" s="154" t="s">
        <v>733</v>
      </c>
      <c r="R114" s="159" t="s">
        <v>38</v>
      </c>
      <c r="S114" s="160">
        <v>1.1200000000000001</v>
      </c>
      <c r="T114" s="160">
        <v>0.82</v>
      </c>
      <c r="U114" s="160">
        <v>0.7</v>
      </c>
      <c r="V114" s="160">
        <v>1</v>
      </c>
      <c r="W114" s="161">
        <f t="shared" si="3"/>
        <v>0.88900000000000001</v>
      </c>
      <c r="X114" s="154" t="s">
        <v>467</v>
      </c>
      <c r="Y114" s="154" t="s">
        <v>219</v>
      </c>
      <c r="Z114" s="154" t="s">
        <v>890</v>
      </c>
      <c r="AA114" s="158">
        <v>44490</v>
      </c>
      <c r="AB114" s="177">
        <v>150</v>
      </c>
      <c r="AC114" s="224">
        <v>0</v>
      </c>
      <c r="AD114" s="218"/>
    </row>
    <row r="115" spans="1:30" s="94" customFormat="1" x14ac:dyDescent="0.3">
      <c r="A115" s="190" t="s">
        <v>766</v>
      </c>
      <c r="B115" s="154" t="s">
        <v>767</v>
      </c>
      <c r="C115" s="154" t="s">
        <v>768</v>
      </c>
      <c r="D115" s="155" t="s">
        <v>769</v>
      </c>
      <c r="E115" s="156" t="s">
        <v>770</v>
      </c>
      <c r="F115" s="157" t="s">
        <v>771</v>
      </c>
      <c r="G115" s="154" t="s">
        <v>70</v>
      </c>
      <c r="H115" s="154" t="s">
        <v>226</v>
      </c>
      <c r="I115" s="154" t="s">
        <v>222</v>
      </c>
      <c r="J115" s="158">
        <v>35111</v>
      </c>
      <c r="K115" s="154" t="s">
        <v>311</v>
      </c>
      <c r="L115" s="154">
        <v>25</v>
      </c>
      <c r="M115" s="154" t="s">
        <v>764</v>
      </c>
      <c r="N115" s="154" t="s">
        <v>633</v>
      </c>
      <c r="O115" s="154" t="s">
        <v>765</v>
      </c>
      <c r="P115" s="154" t="s">
        <v>765</v>
      </c>
      <c r="Q115" s="154" t="s">
        <v>733</v>
      </c>
      <c r="R115" s="159" t="s">
        <v>38</v>
      </c>
      <c r="S115" s="160">
        <v>0.63</v>
      </c>
      <c r="T115" s="160">
        <v>0.8</v>
      </c>
      <c r="U115" s="160">
        <v>0.7</v>
      </c>
      <c r="V115" s="160">
        <v>1</v>
      </c>
      <c r="W115" s="161">
        <v>0.78100000000000003</v>
      </c>
      <c r="X115" s="154" t="s">
        <v>467</v>
      </c>
      <c r="Y115" s="154" t="s">
        <v>70</v>
      </c>
      <c r="Z115" s="154" t="s">
        <v>70</v>
      </c>
      <c r="AA115" s="158">
        <v>44495</v>
      </c>
      <c r="AB115" s="177">
        <v>150</v>
      </c>
      <c r="AC115" s="224"/>
      <c r="AD115" s="218"/>
    </row>
    <row r="116" spans="1:30" s="94" customFormat="1" ht="27.6" x14ac:dyDescent="0.3">
      <c r="A116" s="191" t="s">
        <v>1379</v>
      </c>
      <c r="B116" s="89" t="s">
        <v>772</v>
      </c>
      <c r="C116" s="89" t="s">
        <v>773</v>
      </c>
      <c r="D116" s="99" t="s">
        <v>774</v>
      </c>
      <c r="E116" s="100" t="s">
        <v>775</v>
      </c>
      <c r="F116" s="101" t="s">
        <v>776</v>
      </c>
      <c r="G116" s="89" t="s">
        <v>70</v>
      </c>
      <c r="H116" s="89" t="s">
        <v>226</v>
      </c>
      <c r="I116" s="89" t="s">
        <v>227</v>
      </c>
      <c r="J116" s="90">
        <v>34214</v>
      </c>
      <c r="K116" s="89" t="s">
        <v>311</v>
      </c>
      <c r="L116" s="89">
        <v>28</v>
      </c>
      <c r="M116" s="89" t="s">
        <v>764</v>
      </c>
      <c r="N116" s="89" t="s">
        <v>115</v>
      </c>
      <c r="O116" s="89"/>
      <c r="P116" s="89" t="s">
        <v>519</v>
      </c>
      <c r="Q116" s="89" t="s">
        <v>777</v>
      </c>
      <c r="R116" s="86" t="s">
        <v>38</v>
      </c>
      <c r="S116" s="102">
        <v>0.62</v>
      </c>
      <c r="T116" s="102">
        <v>0.93</v>
      </c>
      <c r="U116" s="102">
        <v>1</v>
      </c>
      <c r="V116" s="102">
        <v>1</v>
      </c>
      <c r="W116" s="88">
        <v>0.88900000000000001</v>
      </c>
      <c r="X116" s="89" t="s">
        <v>467</v>
      </c>
      <c r="Y116" s="89" t="s">
        <v>70</v>
      </c>
      <c r="Z116" s="89" t="s">
        <v>70</v>
      </c>
      <c r="AA116" s="90">
        <v>44494</v>
      </c>
      <c r="AB116" s="178">
        <v>250</v>
      </c>
      <c r="AC116" s="223">
        <v>0</v>
      </c>
      <c r="AD116" s="217"/>
    </row>
    <row r="117" spans="1:30" s="94" customFormat="1" x14ac:dyDescent="0.3">
      <c r="A117" s="191" t="s">
        <v>1380</v>
      </c>
      <c r="B117" s="89" t="s">
        <v>778</v>
      </c>
      <c r="C117" s="89" t="s">
        <v>779</v>
      </c>
      <c r="D117" s="99" t="s">
        <v>780</v>
      </c>
      <c r="E117" s="100" t="s">
        <v>781</v>
      </c>
      <c r="F117" s="101" t="s">
        <v>782</v>
      </c>
      <c r="G117" s="89" t="s">
        <v>219</v>
      </c>
      <c r="H117" s="89" t="s">
        <v>220</v>
      </c>
      <c r="I117" s="89" t="s">
        <v>222</v>
      </c>
      <c r="J117" s="90">
        <v>34951</v>
      </c>
      <c r="K117" s="89" t="s">
        <v>311</v>
      </c>
      <c r="L117" s="89">
        <v>23</v>
      </c>
      <c r="M117" s="89" t="s">
        <v>783</v>
      </c>
      <c r="N117" s="89" t="s">
        <v>784</v>
      </c>
      <c r="O117" s="89" t="s">
        <v>765</v>
      </c>
      <c r="P117" s="89" t="s">
        <v>765</v>
      </c>
      <c r="Q117" s="89" t="s">
        <v>733</v>
      </c>
      <c r="R117" s="86" t="s">
        <v>38</v>
      </c>
      <c r="S117" s="102">
        <v>1.2</v>
      </c>
      <c r="T117" s="102">
        <v>0.88</v>
      </c>
      <c r="U117" s="102">
        <v>0.7</v>
      </c>
      <c r="V117" s="102">
        <v>1</v>
      </c>
      <c r="W117" s="88">
        <f t="shared" ref="W117:W123" si="4">(S117*$S$1)+(T117*$T$1)+(U117*$U$1)+(V117*$V$1)</f>
        <v>0.93499999999999994</v>
      </c>
      <c r="X117" s="89" t="s">
        <v>467</v>
      </c>
      <c r="Y117" s="89" t="s">
        <v>219</v>
      </c>
      <c r="Z117" s="89" t="s">
        <v>117</v>
      </c>
      <c r="AA117" s="90">
        <v>44501</v>
      </c>
      <c r="AB117" s="178">
        <v>150</v>
      </c>
      <c r="AC117" s="223">
        <v>0</v>
      </c>
      <c r="AD117" s="217"/>
    </row>
    <row r="118" spans="1:30" s="94" customFormat="1" x14ac:dyDescent="0.3">
      <c r="A118" s="191" t="s">
        <v>1381</v>
      </c>
      <c r="B118" s="89" t="s">
        <v>826</v>
      </c>
      <c r="C118" s="89" t="s">
        <v>785</v>
      </c>
      <c r="D118" s="99" t="s">
        <v>786</v>
      </c>
      <c r="E118" s="100" t="s">
        <v>787</v>
      </c>
      <c r="F118" s="101" t="s">
        <v>788</v>
      </c>
      <c r="G118" s="89" t="s">
        <v>219</v>
      </c>
      <c r="H118" s="89" t="s">
        <v>220</v>
      </c>
      <c r="I118" s="89" t="s">
        <v>222</v>
      </c>
      <c r="J118" s="90">
        <v>35742</v>
      </c>
      <c r="K118" s="89" t="s">
        <v>311</v>
      </c>
      <c r="L118" s="89">
        <v>24</v>
      </c>
      <c r="M118" s="89" t="s">
        <v>783</v>
      </c>
      <c r="N118" s="89" t="s">
        <v>784</v>
      </c>
      <c r="O118" s="89" t="s">
        <v>765</v>
      </c>
      <c r="P118" s="89" t="s">
        <v>765</v>
      </c>
      <c r="Q118" s="89" t="s">
        <v>733</v>
      </c>
      <c r="R118" s="86" t="s">
        <v>38</v>
      </c>
      <c r="S118" s="102">
        <v>1.32</v>
      </c>
      <c r="T118" s="102">
        <v>0.85</v>
      </c>
      <c r="U118" s="102">
        <v>0.7</v>
      </c>
      <c r="V118" s="102">
        <v>1</v>
      </c>
      <c r="W118" s="88">
        <f t="shared" si="4"/>
        <v>0.94400000000000006</v>
      </c>
      <c r="X118" s="89" t="s">
        <v>467</v>
      </c>
      <c r="Y118" s="89" t="s">
        <v>219</v>
      </c>
      <c r="Z118" s="89" t="s">
        <v>890</v>
      </c>
      <c r="AA118" s="90">
        <v>44501</v>
      </c>
      <c r="AB118" s="178">
        <v>150</v>
      </c>
      <c r="AC118" s="223">
        <v>0</v>
      </c>
      <c r="AD118" s="217"/>
    </row>
    <row r="119" spans="1:30" s="94" customFormat="1" x14ac:dyDescent="0.3">
      <c r="A119" s="191" t="s">
        <v>1382</v>
      </c>
      <c r="B119" s="89" t="s">
        <v>827</v>
      </c>
      <c r="C119" s="89" t="s">
        <v>789</v>
      </c>
      <c r="D119" s="99" t="s">
        <v>790</v>
      </c>
      <c r="E119" s="100" t="s">
        <v>791</v>
      </c>
      <c r="F119" s="101" t="s">
        <v>792</v>
      </c>
      <c r="G119" s="89" t="s">
        <v>70</v>
      </c>
      <c r="H119" s="89" t="s">
        <v>226</v>
      </c>
      <c r="I119" s="89" t="s">
        <v>231</v>
      </c>
      <c r="J119" s="90">
        <v>32669</v>
      </c>
      <c r="K119" s="89" t="s">
        <v>311</v>
      </c>
      <c r="L119" s="89">
        <v>32</v>
      </c>
      <c r="M119" s="89" t="s">
        <v>193</v>
      </c>
      <c r="N119" s="89" t="s">
        <v>784</v>
      </c>
      <c r="O119" s="89" t="s">
        <v>646</v>
      </c>
      <c r="P119" s="89" t="s">
        <v>793</v>
      </c>
      <c r="Q119" s="89" t="s">
        <v>794</v>
      </c>
      <c r="R119" s="86" t="s">
        <v>38</v>
      </c>
      <c r="S119" s="102">
        <v>0.73</v>
      </c>
      <c r="T119" s="102">
        <v>0.85</v>
      </c>
      <c r="U119" s="102">
        <v>0.7</v>
      </c>
      <c r="V119" s="102">
        <v>1</v>
      </c>
      <c r="W119" s="88">
        <f t="shared" si="4"/>
        <v>0.82599999999999996</v>
      </c>
      <c r="X119" s="89" t="s">
        <v>467</v>
      </c>
      <c r="Y119" s="89" t="s">
        <v>70</v>
      </c>
      <c r="Z119" s="89" t="s">
        <v>70</v>
      </c>
      <c r="AA119" s="90">
        <v>44505</v>
      </c>
      <c r="AB119" s="178">
        <v>250</v>
      </c>
      <c r="AC119" s="223">
        <v>100</v>
      </c>
      <c r="AD119" s="217"/>
    </row>
    <row r="120" spans="1:30" s="94" customFormat="1" ht="14.4" x14ac:dyDescent="0.3">
      <c r="A120" s="188" t="s">
        <v>924</v>
      </c>
      <c r="B120" s="120" t="s">
        <v>816</v>
      </c>
      <c r="C120" s="120" t="s">
        <v>798</v>
      </c>
      <c r="D120" s="196" t="s">
        <v>797</v>
      </c>
      <c r="E120" s="164" t="s">
        <v>828</v>
      </c>
      <c r="F120" s="165" t="s">
        <v>796</v>
      </c>
      <c r="G120" s="120" t="s">
        <v>433</v>
      </c>
      <c r="H120" s="120" t="s">
        <v>473</v>
      </c>
      <c r="I120" s="120" t="s">
        <v>227</v>
      </c>
      <c r="J120" s="113">
        <v>31429</v>
      </c>
      <c r="K120" s="120" t="s">
        <v>311</v>
      </c>
      <c r="L120" s="120">
        <v>35</v>
      </c>
      <c r="M120" s="120" t="s">
        <v>193</v>
      </c>
      <c r="N120" s="120" t="s">
        <v>784</v>
      </c>
      <c r="O120" s="120" t="s">
        <v>795</v>
      </c>
      <c r="P120" s="120" t="s">
        <v>519</v>
      </c>
      <c r="Q120" s="120" t="s">
        <v>809</v>
      </c>
      <c r="R120" s="119" t="s">
        <v>38</v>
      </c>
      <c r="S120" s="127">
        <v>0.63</v>
      </c>
      <c r="T120" s="127">
        <v>0.8</v>
      </c>
      <c r="U120" s="127">
        <v>0.9</v>
      </c>
      <c r="V120" s="127">
        <v>1</v>
      </c>
      <c r="W120" s="166">
        <f t="shared" si="4"/>
        <v>0.81100000000000005</v>
      </c>
      <c r="X120" s="120" t="s">
        <v>467</v>
      </c>
      <c r="Y120" s="120" t="s">
        <v>433</v>
      </c>
      <c r="Z120" s="120" t="s">
        <v>433</v>
      </c>
      <c r="AA120" s="167">
        <v>44531</v>
      </c>
      <c r="AB120" s="182">
        <v>406</v>
      </c>
      <c r="AC120" s="225">
        <v>250</v>
      </c>
      <c r="AD120" s="216">
        <v>50</v>
      </c>
    </row>
    <row r="121" spans="1:30" s="94" customFormat="1" x14ac:dyDescent="0.3">
      <c r="A121" s="191" t="s">
        <v>1383</v>
      </c>
      <c r="B121" s="89" t="s">
        <v>888</v>
      </c>
      <c r="C121" s="89" t="s">
        <v>813</v>
      </c>
      <c r="D121" s="99" t="s">
        <v>812</v>
      </c>
      <c r="E121" s="100" t="s">
        <v>811</v>
      </c>
      <c r="F121" s="101" t="s">
        <v>810</v>
      </c>
      <c r="G121" s="89" t="s">
        <v>70</v>
      </c>
      <c r="H121" s="89" t="s">
        <v>226</v>
      </c>
      <c r="I121" s="89" t="s">
        <v>227</v>
      </c>
      <c r="J121" s="90">
        <v>34335</v>
      </c>
      <c r="K121" s="89" t="s">
        <v>311</v>
      </c>
      <c r="L121" s="89">
        <v>27</v>
      </c>
      <c r="M121" s="89" t="s">
        <v>193</v>
      </c>
      <c r="N121" s="89" t="s">
        <v>784</v>
      </c>
      <c r="O121" s="89" t="s">
        <v>709</v>
      </c>
      <c r="P121" s="89" t="s">
        <v>519</v>
      </c>
      <c r="Q121" s="89" t="s">
        <v>809</v>
      </c>
      <c r="R121" s="86" t="s">
        <v>38</v>
      </c>
      <c r="S121" s="102">
        <v>0.7</v>
      </c>
      <c r="T121" s="102">
        <v>0.85</v>
      </c>
      <c r="U121" s="102">
        <v>0.7</v>
      </c>
      <c r="V121" s="102">
        <v>1</v>
      </c>
      <c r="W121" s="88">
        <f t="shared" si="4"/>
        <v>0.82</v>
      </c>
      <c r="X121" s="89" t="s">
        <v>467</v>
      </c>
      <c r="Y121" s="89" t="s">
        <v>70</v>
      </c>
      <c r="Z121" s="89" t="s">
        <v>70</v>
      </c>
      <c r="AA121" s="90">
        <v>44533</v>
      </c>
      <c r="AB121" s="178">
        <v>406</v>
      </c>
      <c r="AC121" s="223">
        <v>250</v>
      </c>
      <c r="AD121" s="217">
        <v>50</v>
      </c>
    </row>
    <row r="122" spans="1:30" s="94" customFormat="1" x14ac:dyDescent="0.3">
      <c r="A122" s="191" t="s">
        <v>808</v>
      </c>
      <c r="B122" s="89" t="s">
        <v>815</v>
      </c>
      <c r="C122" s="89" t="s">
        <v>807</v>
      </c>
      <c r="D122" s="99" t="s">
        <v>806</v>
      </c>
      <c r="E122" s="100" t="s">
        <v>805</v>
      </c>
      <c r="F122" s="101" t="s">
        <v>804</v>
      </c>
      <c r="G122" s="89" t="s">
        <v>70</v>
      </c>
      <c r="H122" s="89" t="s">
        <v>226</v>
      </c>
      <c r="I122" s="89" t="s">
        <v>222</v>
      </c>
      <c r="J122" s="90">
        <v>35873</v>
      </c>
      <c r="K122" s="89" t="s">
        <v>311</v>
      </c>
      <c r="L122" s="89">
        <v>23</v>
      </c>
      <c r="M122" s="89" t="s">
        <v>193</v>
      </c>
      <c r="N122" s="89" t="s">
        <v>784</v>
      </c>
      <c r="O122" s="89" t="s">
        <v>803</v>
      </c>
      <c r="P122" s="89" t="s">
        <v>765</v>
      </c>
      <c r="Q122" s="89" t="s">
        <v>733</v>
      </c>
      <c r="R122" s="86" t="s">
        <v>38</v>
      </c>
      <c r="S122" s="102">
        <v>0.71</v>
      </c>
      <c r="T122" s="102">
        <v>0.85</v>
      </c>
      <c r="U122" s="102">
        <v>0.8</v>
      </c>
      <c r="V122" s="102">
        <v>1</v>
      </c>
      <c r="W122" s="88">
        <f t="shared" si="4"/>
        <v>0.83699999999999997</v>
      </c>
      <c r="X122" s="89" t="s">
        <v>467</v>
      </c>
      <c r="Y122" s="89" t="s">
        <v>70</v>
      </c>
      <c r="Z122" s="89" t="s">
        <v>70</v>
      </c>
      <c r="AA122" s="90">
        <v>44537</v>
      </c>
      <c r="AB122" s="178">
        <v>406</v>
      </c>
      <c r="AC122" s="223">
        <v>150</v>
      </c>
      <c r="AD122" s="217">
        <v>0</v>
      </c>
    </row>
    <row r="123" spans="1:30" s="94" customFormat="1" x14ac:dyDescent="0.3">
      <c r="A123" s="191" t="s">
        <v>1384</v>
      </c>
      <c r="B123" s="89" t="s">
        <v>883</v>
      </c>
      <c r="C123" s="89" t="s">
        <v>802</v>
      </c>
      <c r="D123" s="99" t="s">
        <v>801</v>
      </c>
      <c r="E123" s="100" t="s">
        <v>800</v>
      </c>
      <c r="F123" s="101" t="s">
        <v>799</v>
      </c>
      <c r="G123" s="89" t="s">
        <v>433</v>
      </c>
      <c r="H123" s="89" t="s">
        <v>473</v>
      </c>
      <c r="I123" s="89" t="s">
        <v>222</v>
      </c>
      <c r="J123" s="90">
        <v>35518</v>
      </c>
      <c r="K123" s="89" t="s">
        <v>311</v>
      </c>
      <c r="L123" s="89">
        <f>2021-1997</f>
        <v>24</v>
      </c>
      <c r="M123" s="89" t="s">
        <v>193</v>
      </c>
      <c r="N123" s="89" t="s">
        <v>784</v>
      </c>
      <c r="O123" s="89" t="s">
        <v>795</v>
      </c>
      <c r="P123" s="89" t="s">
        <v>765</v>
      </c>
      <c r="Q123" s="89" t="s">
        <v>733</v>
      </c>
      <c r="R123" s="86" t="s">
        <v>38</v>
      </c>
      <c r="S123" s="102">
        <v>0.88</v>
      </c>
      <c r="T123" s="102">
        <v>0.85</v>
      </c>
      <c r="U123" s="102">
        <v>1</v>
      </c>
      <c r="V123" s="102">
        <v>1</v>
      </c>
      <c r="W123" s="88">
        <f t="shared" si="4"/>
        <v>0.90100000000000002</v>
      </c>
      <c r="X123" s="89" t="s">
        <v>467</v>
      </c>
      <c r="Y123" s="89" t="s">
        <v>433</v>
      </c>
      <c r="Z123" s="89" t="s">
        <v>433</v>
      </c>
      <c r="AA123" s="90">
        <v>44537</v>
      </c>
      <c r="AB123" s="178">
        <v>406</v>
      </c>
      <c r="AC123" s="223">
        <v>150</v>
      </c>
      <c r="AD123" s="217">
        <v>0</v>
      </c>
    </row>
    <row r="124" spans="1:30" s="94" customFormat="1" ht="27.6" x14ac:dyDescent="0.3">
      <c r="A124" s="191" t="s">
        <v>1385</v>
      </c>
      <c r="B124" s="89" t="s">
        <v>824</v>
      </c>
      <c r="C124" s="89" t="s">
        <v>817</v>
      </c>
      <c r="D124" s="99" t="s">
        <v>818</v>
      </c>
      <c r="E124" s="100" t="s">
        <v>819</v>
      </c>
      <c r="F124" s="101" t="s">
        <v>820</v>
      </c>
      <c r="G124" s="89" t="s">
        <v>70</v>
      </c>
      <c r="H124" s="89" t="s">
        <v>226</v>
      </c>
      <c r="I124" s="89" t="s">
        <v>821</v>
      </c>
      <c r="J124" s="90">
        <v>31819</v>
      </c>
      <c r="K124" s="89" t="s">
        <v>311</v>
      </c>
      <c r="L124" s="89">
        <v>34</v>
      </c>
      <c r="M124" s="89" t="s">
        <v>193</v>
      </c>
      <c r="N124" s="89" t="s">
        <v>784</v>
      </c>
      <c r="O124" s="89" t="s">
        <v>822</v>
      </c>
      <c r="P124" s="89" t="s">
        <v>519</v>
      </c>
      <c r="Q124" s="89" t="s">
        <v>823</v>
      </c>
      <c r="R124" s="86" t="s">
        <v>38</v>
      </c>
      <c r="S124" s="102">
        <v>0.65</v>
      </c>
      <c r="T124" s="102">
        <v>0.85</v>
      </c>
      <c r="U124" s="102">
        <v>0.8</v>
      </c>
      <c r="V124" s="102">
        <v>1</v>
      </c>
      <c r="W124" s="88">
        <f t="shared" ref="W124:W133" si="5">(S124*$S$1)+(T124*$T$1)+(U124*$U$1)+(V124*$V$1)</f>
        <v>0.82499999999999996</v>
      </c>
      <c r="X124" s="89" t="s">
        <v>467</v>
      </c>
      <c r="Y124" s="89" t="s">
        <v>70</v>
      </c>
      <c r="Z124" s="89" t="s">
        <v>70</v>
      </c>
      <c r="AA124" s="90">
        <v>44551</v>
      </c>
      <c r="AB124" s="178">
        <v>406</v>
      </c>
      <c r="AC124" s="223">
        <v>250</v>
      </c>
      <c r="AD124" s="217">
        <v>50</v>
      </c>
    </row>
    <row r="125" spans="1:30" s="94" customFormat="1" ht="27.6" x14ac:dyDescent="0.3">
      <c r="A125" s="191" t="s">
        <v>1386</v>
      </c>
      <c r="B125" s="89" t="s">
        <v>878</v>
      </c>
      <c r="C125" s="89" t="s">
        <v>879</v>
      </c>
      <c r="D125" s="99" t="s">
        <v>880</v>
      </c>
      <c r="E125" s="100" t="s">
        <v>881</v>
      </c>
      <c r="F125" s="101" t="s">
        <v>882</v>
      </c>
      <c r="G125" s="89" t="s">
        <v>219</v>
      </c>
      <c r="H125" s="89" t="s">
        <v>220</v>
      </c>
      <c r="I125" s="89" t="s">
        <v>222</v>
      </c>
      <c r="J125" s="90">
        <v>35084</v>
      </c>
      <c r="K125" s="89" t="s">
        <v>311</v>
      </c>
      <c r="L125" s="89">
        <v>25</v>
      </c>
      <c r="M125" s="89" t="s">
        <v>193</v>
      </c>
      <c r="N125" s="89" t="s">
        <v>784</v>
      </c>
      <c r="O125" s="89" t="s">
        <v>765</v>
      </c>
      <c r="P125" s="89" t="s">
        <v>851</v>
      </c>
      <c r="Q125" s="89" t="s">
        <v>733</v>
      </c>
      <c r="R125" s="86" t="s">
        <v>38</v>
      </c>
      <c r="S125" s="102">
        <v>1.01</v>
      </c>
      <c r="T125" s="102">
        <v>0.85</v>
      </c>
      <c r="U125" s="102">
        <v>0.8</v>
      </c>
      <c r="V125" s="102">
        <v>1</v>
      </c>
      <c r="W125" s="88">
        <f>(S125*$S$1)+(T125*$T$1)+(U125*$U$1)+(V125*$V$1)</f>
        <v>0.89700000000000002</v>
      </c>
      <c r="X125" s="89" t="s">
        <v>467</v>
      </c>
      <c r="Y125" s="89" t="s">
        <v>219</v>
      </c>
      <c r="Z125" s="89" t="s">
        <v>117</v>
      </c>
      <c r="AA125" s="90">
        <v>44564</v>
      </c>
      <c r="AB125" s="178">
        <v>425</v>
      </c>
      <c r="AC125" s="223">
        <v>150</v>
      </c>
      <c r="AD125" s="217"/>
    </row>
    <row r="126" spans="1:30" s="94" customFormat="1" x14ac:dyDescent="0.3">
      <c r="A126" s="188" t="s">
        <v>1387</v>
      </c>
      <c r="B126" s="120" t="s">
        <v>837</v>
      </c>
      <c r="C126" s="120" t="s">
        <v>829</v>
      </c>
      <c r="D126" s="153" t="s">
        <v>830</v>
      </c>
      <c r="E126" s="164" t="s">
        <v>831</v>
      </c>
      <c r="F126" s="165" t="s">
        <v>832</v>
      </c>
      <c r="G126" s="120" t="s">
        <v>70</v>
      </c>
      <c r="H126" s="120" t="s">
        <v>226</v>
      </c>
      <c r="I126" s="120" t="s">
        <v>222</v>
      </c>
      <c r="J126" s="113">
        <v>34109</v>
      </c>
      <c r="K126" s="120" t="s">
        <v>311</v>
      </c>
      <c r="L126" s="120">
        <v>28</v>
      </c>
      <c r="M126" s="120" t="s">
        <v>193</v>
      </c>
      <c r="N126" s="120" t="s">
        <v>784</v>
      </c>
      <c r="O126" s="120" t="s">
        <v>646</v>
      </c>
      <c r="P126" s="120" t="s">
        <v>654</v>
      </c>
      <c r="Q126" s="120" t="s">
        <v>833</v>
      </c>
      <c r="R126" s="119" t="s">
        <v>38</v>
      </c>
      <c r="S126" s="127">
        <v>0.63</v>
      </c>
      <c r="T126" s="127">
        <v>0.85</v>
      </c>
      <c r="U126" s="127">
        <v>0.8</v>
      </c>
      <c r="V126" s="127">
        <v>1</v>
      </c>
      <c r="W126" s="166">
        <f t="shared" si="5"/>
        <v>0.82099999999999995</v>
      </c>
      <c r="X126" s="120" t="s">
        <v>467</v>
      </c>
      <c r="Y126" s="120" t="s">
        <v>70</v>
      </c>
      <c r="Z126" s="120" t="s">
        <v>70</v>
      </c>
      <c r="AA126" s="167">
        <v>44566</v>
      </c>
      <c r="AB126" s="182">
        <v>425</v>
      </c>
      <c r="AC126" s="225">
        <v>250</v>
      </c>
      <c r="AD126" s="216">
        <v>0</v>
      </c>
    </row>
    <row r="127" spans="1:30" s="94" customFormat="1" x14ac:dyDescent="0.3">
      <c r="A127" s="191" t="s">
        <v>1388</v>
      </c>
      <c r="B127" s="89" t="s">
        <v>921</v>
      </c>
      <c r="C127" s="89" t="s">
        <v>834</v>
      </c>
      <c r="D127" s="99" t="s">
        <v>835</v>
      </c>
      <c r="E127" s="100" t="s">
        <v>884</v>
      </c>
      <c r="F127" s="101" t="s">
        <v>836</v>
      </c>
      <c r="G127" s="89" t="s">
        <v>433</v>
      </c>
      <c r="H127" s="89" t="s">
        <v>473</v>
      </c>
      <c r="I127" s="89" t="s">
        <v>222</v>
      </c>
      <c r="J127" s="90">
        <v>33516</v>
      </c>
      <c r="K127" s="89" t="s">
        <v>311</v>
      </c>
      <c r="L127" s="89">
        <v>30</v>
      </c>
      <c r="M127" s="89" t="s">
        <v>193</v>
      </c>
      <c r="N127" s="89" t="s">
        <v>784</v>
      </c>
      <c r="O127" s="89" t="s">
        <v>795</v>
      </c>
      <c r="P127" s="89" t="s">
        <v>519</v>
      </c>
      <c r="Q127" s="89" t="s">
        <v>833</v>
      </c>
      <c r="R127" s="86" t="s">
        <v>38</v>
      </c>
      <c r="S127" s="102">
        <v>0.81</v>
      </c>
      <c r="T127" s="102">
        <v>0.75</v>
      </c>
      <c r="U127" s="102">
        <v>1</v>
      </c>
      <c r="V127" s="102">
        <v>1</v>
      </c>
      <c r="W127" s="88">
        <f t="shared" si="5"/>
        <v>0.83700000000000008</v>
      </c>
      <c r="X127" s="89" t="s">
        <v>467</v>
      </c>
      <c r="Y127" s="89" t="s">
        <v>433</v>
      </c>
      <c r="Z127" s="89" t="s">
        <v>433</v>
      </c>
      <c r="AA127" s="90">
        <v>44566</v>
      </c>
      <c r="AB127" s="178">
        <v>425</v>
      </c>
      <c r="AC127" s="223">
        <v>250</v>
      </c>
      <c r="AD127" s="217">
        <v>0</v>
      </c>
    </row>
    <row r="128" spans="1:30" s="94" customFormat="1" x14ac:dyDescent="0.3">
      <c r="A128" s="188" t="s">
        <v>1389</v>
      </c>
      <c r="B128" s="120" t="s">
        <v>875</v>
      </c>
      <c r="C128" s="120" t="s">
        <v>843</v>
      </c>
      <c r="D128" s="153" t="s">
        <v>844</v>
      </c>
      <c r="E128" s="164" t="s">
        <v>845</v>
      </c>
      <c r="F128" s="165" t="s">
        <v>846</v>
      </c>
      <c r="G128" s="120" t="s">
        <v>433</v>
      </c>
      <c r="H128" s="120" t="s">
        <v>473</v>
      </c>
      <c r="I128" s="120" t="s">
        <v>227</v>
      </c>
      <c r="J128" s="113">
        <v>34338</v>
      </c>
      <c r="K128" s="120" t="s">
        <v>311</v>
      </c>
      <c r="L128" s="120">
        <v>28</v>
      </c>
      <c r="M128" s="120" t="s">
        <v>193</v>
      </c>
      <c r="N128" s="120" t="s">
        <v>784</v>
      </c>
      <c r="O128" s="120" t="s">
        <v>795</v>
      </c>
      <c r="P128" s="120" t="s">
        <v>519</v>
      </c>
      <c r="Q128" s="120" t="s">
        <v>833</v>
      </c>
      <c r="R128" s="119" t="s">
        <v>38</v>
      </c>
      <c r="S128" s="127">
        <v>0.57999999999999996</v>
      </c>
      <c r="T128" s="127">
        <v>0.85</v>
      </c>
      <c r="U128" s="127">
        <v>0.8</v>
      </c>
      <c r="V128" s="127">
        <v>1</v>
      </c>
      <c r="W128" s="166">
        <f t="shared" si="5"/>
        <v>0.81099999999999994</v>
      </c>
      <c r="X128" s="120" t="s">
        <v>467</v>
      </c>
      <c r="Y128" s="120" t="s">
        <v>433</v>
      </c>
      <c r="Z128" s="120" t="s">
        <v>433</v>
      </c>
      <c r="AA128" s="167">
        <v>44578</v>
      </c>
      <c r="AB128" s="182">
        <v>425</v>
      </c>
      <c r="AC128" s="225">
        <v>250</v>
      </c>
      <c r="AD128" s="216">
        <v>0</v>
      </c>
    </row>
    <row r="129" spans="1:30" s="94" customFormat="1" x14ac:dyDescent="0.3">
      <c r="A129" s="188" t="s">
        <v>1390</v>
      </c>
      <c r="B129" s="120" t="s">
        <v>876</v>
      </c>
      <c r="C129" s="120" t="s">
        <v>847</v>
      </c>
      <c r="D129" s="153" t="s">
        <v>848</v>
      </c>
      <c r="E129" s="164" t="s">
        <v>849</v>
      </c>
      <c r="F129" s="165" t="s">
        <v>850</v>
      </c>
      <c r="G129" s="120" t="s">
        <v>433</v>
      </c>
      <c r="H129" s="120" t="s">
        <v>473</v>
      </c>
      <c r="I129" s="120" t="s">
        <v>222</v>
      </c>
      <c r="J129" s="113">
        <v>31107</v>
      </c>
      <c r="K129" s="120" t="s">
        <v>311</v>
      </c>
      <c r="L129" s="120">
        <v>36</v>
      </c>
      <c r="M129" s="120" t="s">
        <v>193</v>
      </c>
      <c r="N129" s="120" t="s">
        <v>784</v>
      </c>
      <c r="O129" s="120" t="s">
        <v>795</v>
      </c>
      <c r="P129" s="120" t="s">
        <v>519</v>
      </c>
      <c r="Q129" s="120" t="s">
        <v>833</v>
      </c>
      <c r="R129" s="119" t="s">
        <v>38</v>
      </c>
      <c r="S129" s="127">
        <v>0.78</v>
      </c>
      <c r="T129" s="127">
        <v>0.8</v>
      </c>
      <c r="U129" s="127">
        <v>1</v>
      </c>
      <c r="V129" s="127">
        <v>1</v>
      </c>
      <c r="W129" s="166">
        <f t="shared" si="5"/>
        <v>0.85600000000000009</v>
      </c>
      <c r="X129" s="120" t="s">
        <v>467</v>
      </c>
      <c r="Y129" s="120" t="s">
        <v>433</v>
      </c>
      <c r="Z129" s="120" t="s">
        <v>433</v>
      </c>
      <c r="AA129" s="167">
        <v>44578</v>
      </c>
      <c r="AB129" s="182">
        <v>425</v>
      </c>
      <c r="AC129" s="225">
        <v>250</v>
      </c>
      <c r="AD129" s="216">
        <v>0</v>
      </c>
    </row>
    <row r="130" spans="1:30" s="94" customFormat="1" x14ac:dyDescent="0.3">
      <c r="A130" s="191" t="s">
        <v>1391</v>
      </c>
      <c r="B130" s="89" t="s">
        <v>852</v>
      </c>
      <c r="C130" s="89" t="s">
        <v>853</v>
      </c>
      <c r="D130" s="99" t="s">
        <v>854</v>
      </c>
      <c r="E130" s="100" t="s">
        <v>855</v>
      </c>
      <c r="F130" s="101" t="s">
        <v>856</v>
      </c>
      <c r="G130" s="89" t="s">
        <v>219</v>
      </c>
      <c r="H130" s="89" t="s">
        <v>220</v>
      </c>
      <c r="I130" s="89" t="s">
        <v>222</v>
      </c>
      <c r="J130" s="90">
        <v>36689</v>
      </c>
      <c r="K130" s="89" t="s">
        <v>311</v>
      </c>
      <c r="L130" s="89">
        <v>21</v>
      </c>
      <c r="M130" s="89" t="s">
        <v>193</v>
      </c>
      <c r="N130" s="89" t="s">
        <v>784</v>
      </c>
      <c r="O130" s="89" t="s">
        <v>857</v>
      </c>
      <c r="P130" s="89" t="s">
        <v>851</v>
      </c>
      <c r="Q130" s="89" t="s">
        <v>733</v>
      </c>
      <c r="R130" s="86" t="s">
        <v>38</v>
      </c>
      <c r="S130" s="102">
        <v>0.62</v>
      </c>
      <c r="T130" s="102">
        <v>0.85</v>
      </c>
      <c r="U130" s="102">
        <v>0.7</v>
      </c>
      <c r="V130" s="102">
        <v>1</v>
      </c>
      <c r="W130" s="88">
        <f t="shared" si="5"/>
        <v>0.80399999999999994</v>
      </c>
      <c r="X130" s="89" t="s">
        <v>467</v>
      </c>
      <c r="Y130" s="89" t="s">
        <v>219</v>
      </c>
      <c r="Z130" s="89" t="s">
        <v>219</v>
      </c>
      <c r="AA130" s="90">
        <v>44578</v>
      </c>
      <c r="AB130" s="178">
        <v>425</v>
      </c>
      <c r="AC130" s="223">
        <v>150</v>
      </c>
      <c r="AD130" s="217">
        <v>0</v>
      </c>
    </row>
    <row r="131" spans="1:30" s="94" customFormat="1" x14ac:dyDescent="0.3">
      <c r="A131" s="188" t="s">
        <v>1392</v>
      </c>
      <c r="B131" s="120" t="s">
        <v>858</v>
      </c>
      <c r="C131" s="120" t="s">
        <v>859</v>
      </c>
      <c r="D131" s="153" t="s">
        <v>860</v>
      </c>
      <c r="E131" s="164" t="s">
        <v>861</v>
      </c>
      <c r="F131" s="165" t="s">
        <v>862</v>
      </c>
      <c r="G131" s="120" t="s">
        <v>433</v>
      </c>
      <c r="H131" s="120" t="s">
        <v>473</v>
      </c>
      <c r="I131" s="120" t="s">
        <v>222</v>
      </c>
      <c r="J131" s="113">
        <v>36046</v>
      </c>
      <c r="K131" s="120" t="s">
        <v>311</v>
      </c>
      <c r="L131" s="120">
        <v>23</v>
      </c>
      <c r="M131" s="120" t="s">
        <v>193</v>
      </c>
      <c r="N131" s="120" t="s">
        <v>784</v>
      </c>
      <c r="O131" s="120" t="s">
        <v>795</v>
      </c>
      <c r="P131" s="120" t="s">
        <v>519</v>
      </c>
      <c r="Q131" s="120" t="s">
        <v>833</v>
      </c>
      <c r="R131" s="119" t="s">
        <v>38</v>
      </c>
      <c r="S131" s="127">
        <v>0.7</v>
      </c>
      <c r="T131" s="127">
        <v>0.85</v>
      </c>
      <c r="U131" s="127">
        <v>1</v>
      </c>
      <c r="V131" s="127">
        <v>1</v>
      </c>
      <c r="W131" s="166">
        <f t="shared" si="5"/>
        <v>0.86499999999999999</v>
      </c>
      <c r="X131" s="120" t="s">
        <v>467</v>
      </c>
      <c r="Y131" s="120" t="s">
        <v>433</v>
      </c>
      <c r="Z131" s="120" t="s">
        <v>433</v>
      </c>
      <c r="AA131" s="167">
        <v>44582</v>
      </c>
      <c r="AB131" s="182">
        <v>425</v>
      </c>
      <c r="AC131" s="225">
        <v>250</v>
      </c>
      <c r="AD131" s="216">
        <v>0</v>
      </c>
    </row>
    <row r="132" spans="1:30" s="94" customFormat="1" ht="14.4" x14ac:dyDescent="0.3">
      <c r="A132" s="188" t="s">
        <v>1393</v>
      </c>
      <c r="B132" s="120" t="s">
        <v>1051</v>
      </c>
      <c r="C132" s="120" t="s">
        <v>863</v>
      </c>
      <c r="D132" s="196" t="s">
        <v>864</v>
      </c>
      <c r="E132" s="164" t="s">
        <v>865</v>
      </c>
      <c r="F132" s="165" t="s">
        <v>866</v>
      </c>
      <c r="G132" s="120" t="s">
        <v>433</v>
      </c>
      <c r="H132" s="120" t="s">
        <v>473</v>
      </c>
      <c r="I132" s="120" t="s">
        <v>222</v>
      </c>
      <c r="J132" s="113">
        <v>33519</v>
      </c>
      <c r="K132" s="120" t="s">
        <v>311</v>
      </c>
      <c r="L132" s="120">
        <v>30</v>
      </c>
      <c r="M132" s="120" t="s">
        <v>193</v>
      </c>
      <c r="N132" s="120" t="s">
        <v>784</v>
      </c>
      <c r="O132" s="120" t="s">
        <v>795</v>
      </c>
      <c r="P132" s="120" t="s">
        <v>851</v>
      </c>
      <c r="Q132" s="120" t="s">
        <v>733</v>
      </c>
      <c r="R132" s="119" t="s">
        <v>38</v>
      </c>
      <c r="S132" s="127">
        <v>1</v>
      </c>
      <c r="T132" s="127">
        <v>0.8</v>
      </c>
      <c r="U132" s="127">
        <v>1</v>
      </c>
      <c r="V132" s="127">
        <v>1</v>
      </c>
      <c r="W132" s="166">
        <f t="shared" si="5"/>
        <v>0.90000000000000013</v>
      </c>
      <c r="X132" s="120" t="s">
        <v>467</v>
      </c>
      <c r="Y132" s="120" t="s">
        <v>433</v>
      </c>
      <c r="Z132" s="120" t="s">
        <v>433</v>
      </c>
      <c r="AA132" s="167">
        <v>44582</v>
      </c>
      <c r="AB132" s="182">
        <v>425</v>
      </c>
      <c r="AC132" s="225">
        <v>150</v>
      </c>
      <c r="AD132" s="216">
        <v>0</v>
      </c>
    </row>
    <row r="133" spans="1:30" s="94" customFormat="1" x14ac:dyDescent="0.3">
      <c r="A133" s="191" t="s">
        <v>908</v>
      </c>
      <c r="B133" s="89" t="s">
        <v>877</v>
      </c>
      <c r="C133" s="89" t="s">
        <v>867</v>
      </c>
      <c r="D133" s="99" t="s">
        <v>868</v>
      </c>
      <c r="E133" s="100" t="s">
        <v>869</v>
      </c>
      <c r="F133" s="101" t="s">
        <v>870</v>
      </c>
      <c r="G133" s="89" t="s">
        <v>70</v>
      </c>
      <c r="H133" s="89" t="s">
        <v>226</v>
      </c>
      <c r="I133" s="89" t="s">
        <v>227</v>
      </c>
      <c r="J133" s="90">
        <v>32472</v>
      </c>
      <c r="K133" s="89" t="s">
        <v>311</v>
      </c>
      <c r="L133" s="89">
        <v>33</v>
      </c>
      <c r="M133" s="89" t="s">
        <v>193</v>
      </c>
      <c r="N133" s="89" t="s">
        <v>784</v>
      </c>
      <c r="O133" s="89" t="s">
        <v>519</v>
      </c>
      <c r="P133" s="89" t="s">
        <v>519</v>
      </c>
      <c r="Q133" s="89" t="s">
        <v>710</v>
      </c>
      <c r="R133" s="86" t="s">
        <v>38</v>
      </c>
      <c r="S133" s="102">
        <v>0.57999999999999996</v>
      </c>
      <c r="T133" s="102">
        <v>0.8</v>
      </c>
      <c r="U133" s="102">
        <v>0.7</v>
      </c>
      <c r="V133" s="102">
        <v>1</v>
      </c>
      <c r="W133" s="88">
        <f t="shared" si="5"/>
        <v>0.77100000000000002</v>
      </c>
      <c r="X133" s="89" t="s">
        <v>467</v>
      </c>
      <c r="Y133" s="89" t="s">
        <v>70</v>
      </c>
      <c r="Z133" s="89" t="s">
        <v>70</v>
      </c>
      <c r="AA133" s="90">
        <v>44582</v>
      </c>
      <c r="AB133" s="178">
        <v>425</v>
      </c>
      <c r="AC133" s="223">
        <v>250</v>
      </c>
      <c r="AD133" s="217">
        <v>50</v>
      </c>
    </row>
    <row r="134" spans="1:30" s="94" customFormat="1" x14ac:dyDescent="0.3">
      <c r="A134" s="191" t="s">
        <v>1394</v>
      </c>
      <c r="B134" s="89" t="s">
        <v>1057</v>
      </c>
      <c r="C134" s="89" t="s">
        <v>871</v>
      </c>
      <c r="D134" s="99" t="s">
        <v>872</v>
      </c>
      <c r="E134" s="100" t="s">
        <v>873</v>
      </c>
      <c r="F134" s="101" t="s">
        <v>874</v>
      </c>
      <c r="G134" s="89" t="s">
        <v>70</v>
      </c>
      <c r="H134" s="89" t="s">
        <v>226</v>
      </c>
      <c r="I134" s="89" t="s">
        <v>227</v>
      </c>
      <c r="J134" s="90">
        <v>32433</v>
      </c>
      <c r="K134" s="89" t="s">
        <v>311</v>
      </c>
      <c r="L134" s="89">
        <v>33</v>
      </c>
      <c r="M134" s="89" t="s">
        <v>193</v>
      </c>
      <c r="N134" s="89" t="s">
        <v>784</v>
      </c>
      <c r="O134" s="89" t="s">
        <v>519</v>
      </c>
      <c r="P134" s="89" t="s">
        <v>519</v>
      </c>
      <c r="Q134" s="89" t="s">
        <v>833</v>
      </c>
      <c r="R134" s="86" t="s">
        <v>38</v>
      </c>
      <c r="S134" s="102">
        <v>0.56000000000000005</v>
      </c>
      <c r="T134" s="102">
        <v>0.85</v>
      </c>
      <c r="U134" s="102">
        <v>1</v>
      </c>
      <c r="V134" s="102">
        <v>1</v>
      </c>
      <c r="W134" s="88">
        <f t="shared" ref="W134:W139" si="6">(S134*$S$1)+(T134*$T$1)+(U134*$U$1)+(V134*$V$1)</f>
        <v>0.83700000000000008</v>
      </c>
      <c r="X134" s="89" t="s">
        <v>467</v>
      </c>
      <c r="Y134" s="89" t="s">
        <v>70</v>
      </c>
      <c r="Z134" s="89" t="s">
        <v>70</v>
      </c>
      <c r="AA134" s="90">
        <v>44593</v>
      </c>
      <c r="AB134" s="178">
        <v>425</v>
      </c>
      <c r="AC134" s="223">
        <v>250</v>
      </c>
      <c r="AD134" s="217">
        <v>0</v>
      </c>
    </row>
    <row r="135" spans="1:30" s="94" customFormat="1" x14ac:dyDescent="0.3">
      <c r="A135" s="188" t="s">
        <v>891</v>
      </c>
      <c r="B135" s="120" t="s">
        <v>1011</v>
      </c>
      <c r="C135" s="120" t="s">
        <v>892</v>
      </c>
      <c r="D135" s="153" t="s">
        <v>893</v>
      </c>
      <c r="E135" s="164" t="s">
        <v>894</v>
      </c>
      <c r="F135" s="165" t="s">
        <v>895</v>
      </c>
      <c r="G135" s="120" t="s">
        <v>70</v>
      </c>
      <c r="H135" s="120" t="s">
        <v>226</v>
      </c>
      <c r="I135" s="120" t="s">
        <v>227</v>
      </c>
      <c r="J135" s="113">
        <v>31008</v>
      </c>
      <c r="K135" s="120" t="s">
        <v>311</v>
      </c>
      <c r="L135" s="120">
        <v>37</v>
      </c>
      <c r="M135" s="120" t="s">
        <v>193</v>
      </c>
      <c r="N135" s="120" t="s">
        <v>784</v>
      </c>
      <c r="O135" s="120" t="s">
        <v>765</v>
      </c>
      <c r="P135" s="120" t="s">
        <v>851</v>
      </c>
      <c r="Q135" s="120" t="s">
        <v>733</v>
      </c>
      <c r="R135" s="119" t="s">
        <v>38</v>
      </c>
      <c r="S135" s="127">
        <v>1.1100000000000001</v>
      </c>
      <c r="T135" s="127">
        <v>0.85</v>
      </c>
      <c r="U135" s="127">
        <v>1</v>
      </c>
      <c r="V135" s="127">
        <v>1</v>
      </c>
      <c r="W135" s="166">
        <f t="shared" si="6"/>
        <v>0.94700000000000006</v>
      </c>
      <c r="X135" s="120" t="s">
        <v>467</v>
      </c>
      <c r="Y135" s="120" t="s">
        <v>70</v>
      </c>
      <c r="Z135" s="120" t="s">
        <v>70</v>
      </c>
      <c r="AA135" s="167">
        <v>44603</v>
      </c>
      <c r="AB135" s="182">
        <v>425</v>
      </c>
      <c r="AC135" s="225">
        <v>150</v>
      </c>
      <c r="AD135" s="216">
        <v>0</v>
      </c>
    </row>
    <row r="136" spans="1:30" s="94" customFormat="1" x14ac:dyDescent="0.3">
      <c r="A136" s="191" t="s">
        <v>901</v>
      </c>
      <c r="B136" s="89" t="s">
        <v>896</v>
      </c>
      <c r="C136" s="89" t="s">
        <v>897</v>
      </c>
      <c r="D136" s="99" t="s">
        <v>898</v>
      </c>
      <c r="E136" s="100" t="s">
        <v>923</v>
      </c>
      <c r="F136" s="101" t="s">
        <v>899</v>
      </c>
      <c r="G136" s="89" t="s">
        <v>70</v>
      </c>
      <c r="H136" s="89" t="s">
        <v>226</v>
      </c>
      <c r="I136" s="89" t="s">
        <v>222</v>
      </c>
      <c r="J136" s="90">
        <v>36360</v>
      </c>
      <c r="K136" s="89" t="s">
        <v>311</v>
      </c>
      <c r="L136" s="89">
        <v>23</v>
      </c>
      <c r="M136" s="89" t="s">
        <v>193</v>
      </c>
      <c r="N136" s="89" t="s">
        <v>784</v>
      </c>
      <c r="O136" s="89" t="s">
        <v>519</v>
      </c>
      <c r="P136" s="89" t="s">
        <v>646</v>
      </c>
      <c r="Q136" s="89" t="s">
        <v>900</v>
      </c>
      <c r="R136" s="86" t="s">
        <v>38</v>
      </c>
      <c r="S136" s="102">
        <v>0.66</v>
      </c>
      <c r="T136" s="102">
        <v>0.85</v>
      </c>
      <c r="U136" s="102">
        <v>0.8</v>
      </c>
      <c r="V136" s="102">
        <v>1</v>
      </c>
      <c r="W136" s="88">
        <f t="shared" si="6"/>
        <v>0.82699999999999996</v>
      </c>
      <c r="X136" s="89" t="s">
        <v>467</v>
      </c>
      <c r="Y136" s="89" t="s">
        <v>70</v>
      </c>
      <c r="Z136" s="89" t="s">
        <v>70</v>
      </c>
      <c r="AA136" s="90">
        <v>44603</v>
      </c>
      <c r="AB136" s="178">
        <v>425</v>
      </c>
      <c r="AC136" s="223">
        <v>250</v>
      </c>
      <c r="AD136" s="217">
        <v>50</v>
      </c>
    </row>
    <row r="137" spans="1:30" s="94" customFormat="1" ht="27.6" x14ac:dyDescent="0.3">
      <c r="A137" s="188" t="s">
        <v>907</v>
      </c>
      <c r="B137" s="120" t="s">
        <v>1021</v>
      </c>
      <c r="C137" s="120" t="s">
        <v>903</v>
      </c>
      <c r="D137" s="153" t="s">
        <v>904</v>
      </c>
      <c r="E137" s="164" t="s">
        <v>905</v>
      </c>
      <c r="F137" s="165" t="s">
        <v>906</v>
      </c>
      <c r="G137" s="120" t="s">
        <v>219</v>
      </c>
      <c r="H137" s="120" t="s">
        <v>220</v>
      </c>
      <c r="I137" s="120" t="s">
        <v>222</v>
      </c>
      <c r="J137" s="113">
        <v>35955</v>
      </c>
      <c r="K137" s="120" t="s">
        <v>311</v>
      </c>
      <c r="L137" s="120">
        <v>23</v>
      </c>
      <c r="M137" s="120" t="s">
        <v>193</v>
      </c>
      <c r="N137" s="120" t="s">
        <v>784</v>
      </c>
      <c r="O137" s="120" t="s">
        <v>519</v>
      </c>
      <c r="P137" s="120" t="s">
        <v>857</v>
      </c>
      <c r="Q137" s="120" t="s">
        <v>900</v>
      </c>
      <c r="R137" s="119" t="s">
        <v>38</v>
      </c>
      <c r="S137" s="127">
        <v>0.69</v>
      </c>
      <c r="T137" s="127">
        <v>0.85</v>
      </c>
      <c r="U137" s="127">
        <v>0.8</v>
      </c>
      <c r="V137" s="127">
        <v>1</v>
      </c>
      <c r="W137" s="166">
        <f t="shared" si="6"/>
        <v>0.83299999999999996</v>
      </c>
      <c r="X137" s="120" t="s">
        <v>467</v>
      </c>
      <c r="Y137" s="120" t="s">
        <v>219</v>
      </c>
      <c r="Z137" s="120" t="s">
        <v>219</v>
      </c>
      <c r="AA137" s="167">
        <v>44606</v>
      </c>
      <c r="AB137" s="182">
        <v>425</v>
      </c>
      <c r="AC137" s="225">
        <v>250</v>
      </c>
      <c r="AD137" s="216">
        <v>50</v>
      </c>
    </row>
    <row r="138" spans="1:30" s="94" customFormat="1" x14ac:dyDescent="0.3">
      <c r="A138" s="188" t="s">
        <v>922</v>
      </c>
      <c r="B138" s="120" t="s">
        <v>909</v>
      </c>
      <c r="C138" s="120" t="s">
        <v>910</v>
      </c>
      <c r="D138" s="153" t="s">
        <v>911</v>
      </c>
      <c r="E138" s="164" t="s">
        <v>912</v>
      </c>
      <c r="F138" s="165" t="s">
        <v>913</v>
      </c>
      <c r="G138" s="120" t="s">
        <v>219</v>
      </c>
      <c r="H138" s="120" t="s">
        <v>220</v>
      </c>
      <c r="I138" s="120" t="s">
        <v>222</v>
      </c>
      <c r="J138" s="113">
        <v>32501</v>
      </c>
      <c r="K138" s="120" t="s">
        <v>311</v>
      </c>
      <c r="L138" s="120">
        <v>33</v>
      </c>
      <c r="M138" s="120" t="s">
        <v>193</v>
      </c>
      <c r="N138" s="120" t="s">
        <v>784</v>
      </c>
      <c r="O138" s="120" t="s">
        <v>914</v>
      </c>
      <c r="P138" s="120" t="s">
        <v>519</v>
      </c>
      <c r="Q138" s="120" t="s">
        <v>833</v>
      </c>
      <c r="R138" s="119" t="s">
        <v>38</v>
      </c>
      <c r="S138" s="127">
        <v>1.46</v>
      </c>
      <c r="T138" s="127">
        <v>0.85</v>
      </c>
      <c r="U138" s="127">
        <v>0.8</v>
      </c>
      <c r="V138" s="127">
        <v>1</v>
      </c>
      <c r="W138" s="166">
        <f t="shared" si="6"/>
        <v>0.98699999999999999</v>
      </c>
      <c r="X138" s="120" t="s">
        <v>467</v>
      </c>
      <c r="Y138" s="120" t="s">
        <v>219</v>
      </c>
      <c r="Z138" s="120" t="s">
        <v>42</v>
      </c>
      <c r="AA138" s="167">
        <v>44613</v>
      </c>
      <c r="AB138" s="182">
        <v>425</v>
      </c>
      <c r="AC138" s="225">
        <v>250</v>
      </c>
      <c r="AD138" s="216">
        <v>0</v>
      </c>
    </row>
    <row r="139" spans="1:30" s="94" customFormat="1" x14ac:dyDescent="0.3">
      <c r="A139" s="188" t="s">
        <v>920</v>
      </c>
      <c r="B139" s="120" t="s">
        <v>919</v>
      </c>
      <c r="C139" s="120" t="s">
        <v>915</v>
      </c>
      <c r="D139" s="153" t="s">
        <v>916</v>
      </c>
      <c r="E139" s="164" t="s">
        <v>917</v>
      </c>
      <c r="F139" s="165" t="s">
        <v>918</v>
      </c>
      <c r="G139" s="120" t="s">
        <v>219</v>
      </c>
      <c r="H139" s="120" t="s">
        <v>220</v>
      </c>
      <c r="I139" s="120" t="s">
        <v>222</v>
      </c>
      <c r="J139" s="113">
        <v>31063</v>
      </c>
      <c r="K139" s="120" t="s">
        <v>311</v>
      </c>
      <c r="L139" s="120">
        <v>36</v>
      </c>
      <c r="M139" s="120" t="s">
        <v>193</v>
      </c>
      <c r="N139" s="120" t="s">
        <v>784</v>
      </c>
      <c r="O139" s="120" t="s">
        <v>914</v>
      </c>
      <c r="P139" s="120" t="s">
        <v>519</v>
      </c>
      <c r="Q139" s="120" t="s">
        <v>900</v>
      </c>
      <c r="R139" s="119" t="s">
        <v>38</v>
      </c>
      <c r="S139" s="127">
        <v>0.73</v>
      </c>
      <c r="T139" s="127">
        <v>0.8</v>
      </c>
      <c r="U139" s="127">
        <v>0.7</v>
      </c>
      <c r="V139" s="127">
        <v>1</v>
      </c>
      <c r="W139" s="166">
        <f t="shared" si="6"/>
        <v>0.80100000000000005</v>
      </c>
      <c r="X139" s="120" t="s">
        <v>467</v>
      </c>
      <c r="Y139" s="120" t="s">
        <v>219</v>
      </c>
      <c r="Z139" s="120" t="s">
        <v>42</v>
      </c>
      <c r="AA139" s="167">
        <v>44613</v>
      </c>
      <c r="AB139" s="182">
        <v>425</v>
      </c>
      <c r="AC139" s="225">
        <v>250</v>
      </c>
      <c r="AD139" s="216">
        <v>50</v>
      </c>
    </row>
    <row r="140" spans="1:30" s="94" customFormat="1" x14ac:dyDescent="0.3">
      <c r="A140" s="191" t="s">
        <v>925</v>
      </c>
      <c r="B140" s="89" t="s">
        <v>979</v>
      </c>
      <c r="C140" s="89" t="s">
        <v>926</v>
      </c>
      <c r="D140" s="99" t="s">
        <v>927</v>
      </c>
      <c r="E140" s="100">
        <v>939115789</v>
      </c>
      <c r="F140" s="101" t="s">
        <v>928</v>
      </c>
      <c r="G140" s="89" t="s">
        <v>455</v>
      </c>
      <c r="H140" s="89" t="s">
        <v>456</v>
      </c>
      <c r="I140" s="89" t="s">
        <v>222</v>
      </c>
      <c r="J140" s="90">
        <v>33260</v>
      </c>
      <c r="K140" s="89" t="s">
        <v>311</v>
      </c>
      <c r="L140" s="89">
        <v>30</v>
      </c>
      <c r="M140" s="89" t="s">
        <v>193</v>
      </c>
      <c r="N140" s="89" t="s">
        <v>784</v>
      </c>
      <c r="O140" s="89" t="s">
        <v>929</v>
      </c>
      <c r="P140" s="89" t="s">
        <v>851</v>
      </c>
      <c r="Q140" s="89" t="s">
        <v>733</v>
      </c>
      <c r="R140" s="86" t="s">
        <v>38</v>
      </c>
      <c r="S140" s="102">
        <v>1.2</v>
      </c>
      <c r="T140" s="102">
        <v>0.9</v>
      </c>
      <c r="U140" s="102">
        <v>0.7</v>
      </c>
      <c r="V140" s="102">
        <v>1</v>
      </c>
      <c r="W140" s="88">
        <f t="shared" ref="W140:W149" si="7">(S140*$S$1)+(T140*$T$1)+(U140*$U$1)+(V140*$V$1)</f>
        <v>0.94499999999999995</v>
      </c>
      <c r="X140" s="89" t="s">
        <v>467</v>
      </c>
      <c r="Y140" s="89" t="s">
        <v>455</v>
      </c>
      <c r="Z140" s="89" t="s">
        <v>1053</v>
      </c>
      <c r="AA140" s="90">
        <v>44622</v>
      </c>
      <c r="AB140" s="178">
        <v>425</v>
      </c>
      <c r="AC140" s="223">
        <v>150</v>
      </c>
      <c r="AD140" s="217"/>
    </row>
    <row r="141" spans="1:30" s="94" customFormat="1" x14ac:dyDescent="0.3">
      <c r="A141" s="191" t="s">
        <v>1100</v>
      </c>
      <c r="B141" s="89" t="s">
        <v>1099</v>
      </c>
      <c r="C141" s="89" t="s">
        <v>930</v>
      </c>
      <c r="D141" s="99" t="s">
        <v>931</v>
      </c>
      <c r="E141" s="100" t="s">
        <v>932</v>
      </c>
      <c r="F141" s="101" t="s">
        <v>933</v>
      </c>
      <c r="G141" s="89" t="s">
        <v>934</v>
      </c>
      <c r="H141" s="89" t="s">
        <v>935</v>
      </c>
      <c r="I141" s="89" t="s">
        <v>222</v>
      </c>
      <c r="J141" s="90">
        <v>30265</v>
      </c>
      <c r="K141" s="89" t="s">
        <v>311</v>
      </c>
      <c r="L141" s="89">
        <v>39</v>
      </c>
      <c r="M141" s="89" t="s">
        <v>193</v>
      </c>
      <c r="N141" s="89" t="s">
        <v>784</v>
      </c>
      <c r="O141" s="89" t="s">
        <v>929</v>
      </c>
      <c r="P141" s="89" t="s">
        <v>851</v>
      </c>
      <c r="Q141" s="89" t="s">
        <v>733</v>
      </c>
      <c r="R141" s="86" t="s">
        <v>38</v>
      </c>
      <c r="S141" s="102">
        <v>1.41</v>
      </c>
      <c r="T141" s="102">
        <v>0.85</v>
      </c>
      <c r="U141" s="102">
        <v>1</v>
      </c>
      <c r="V141" s="102">
        <v>1</v>
      </c>
      <c r="W141" s="88">
        <f t="shared" si="7"/>
        <v>1.0069999999999999</v>
      </c>
      <c r="X141" s="89" t="s">
        <v>467</v>
      </c>
      <c r="Y141" s="89" t="s">
        <v>934</v>
      </c>
      <c r="Z141" s="89" t="s">
        <v>1053</v>
      </c>
      <c r="AA141" s="90">
        <v>44622</v>
      </c>
      <c r="AB141" s="178">
        <v>425</v>
      </c>
      <c r="AC141" s="223">
        <v>150</v>
      </c>
      <c r="AD141" s="217"/>
    </row>
    <row r="142" spans="1:30" s="94" customFormat="1" x14ac:dyDescent="0.3">
      <c r="A142" s="191" t="s">
        <v>1395</v>
      </c>
      <c r="B142" s="89" t="s">
        <v>936</v>
      </c>
      <c r="C142" s="89" t="s">
        <v>937</v>
      </c>
      <c r="D142" s="99" t="s">
        <v>938</v>
      </c>
      <c r="E142" s="100" t="s">
        <v>939</v>
      </c>
      <c r="F142" s="101" t="s">
        <v>940</v>
      </c>
      <c r="G142" s="89" t="s">
        <v>941</v>
      </c>
      <c r="H142" s="89" t="s">
        <v>942</v>
      </c>
      <c r="I142" s="89" t="s">
        <v>222</v>
      </c>
      <c r="J142" s="90">
        <v>37421</v>
      </c>
      <c r="K142" s="89" t="s">
        <v>311</v>
      </c>
      <c r="L142" s="89">
        <v>19</v>
      </c>
      <c r="M142" s="89" t="s">
        <v>193</v>
      </c>
      <c r="N142" s="89" t="s">
        <v>784</v>
      </c>
      <c r="O142" s="89" t="s">
        <v>929</v>
      </c>
      <c r="P142" s="89" t="s">
        <v>851</v>
      </c>
      <c r="Q142" s="89" t="s">
        <v>733</v>
      </c>
      <c r="R142" s="86" t="s">
        <v>38</v>
      </c>
      <c r="S142" s="102">
        <v>1.33</v>
      </c>
      <c r="T142" s="102">
        <v>0.85</v>
      </c>
      <c r="U142" s="102">
        <v>0.75</v>
      </c>
      <c r="V142" s="102">
        <v>1</v>
      </c>
      <c r="W142" s="88">
        <f t="shared" si="7"/>
        <v>0.95350000000000013</v>
      </c>
      <c r="X142" s="89" t="s">
        <v>467</v>
      </c>
      <c r="Y142" s="89" t="s">
        <v>941</v>
      </c>
      <c r="Z142" s="89" t="s">
        <v>1053</v>
      </c>
      <c r="AA142" s="90">
        <v>44622</v>
      </c>
      <c r="AB142" s="178">
        <v>425</v>
      </c>
      <c r="AC142" s="223">
        <v>150</v>
      </c>
      <c r="AD142" s="217"/>
    </row>
    <row r="143" spans="1:30" s="94" customFormat="1" x14ac:dyDescent="0.3">
      <c r="A143" s="191" t="s">
        <v>1396</v>
      </c>
      <c r="B143" s="89" t="s">
        <v>943</v>
      </c>
      <c r="C143" s="89" t="s">
        <v>944</v>
      </c>
      <c r="D143" s="99" t="s">
        <v>945</v>
      </c>
      <c r="E143" s="100" t="s">
        <v>946</v>
      </c>
      <c r="F143" s="101" t="s">
        <v>947</v>
      </c>
      <c r="G143" s="89" t="s">
        <v>455</v>
      </c>
      <c r="H143" s="89" t="s">
        <v>456</v>
      </c>
      <c r="I143" s="89" t="s">
        <v>222</v>
      </c>
      <c r="J143" s="90">
        <v>33714</v>
      </c>
      <c r="K143" s="89" t="s">
        <v>311</v>
      </c>
      <c r="L143" s="89">
        <v>29</v>
      </c>
      <c r="M143" s="89" t="s">
        <v>193</v>
      </c>
      <c r="N143" s="89" t="s">
        <v>784</v>
      </c>
      <c r="O143" s="89" t="s">
        <v>929</v>
      </c>
      <c r="P143" s="89" t="s">
        <v>851</v>
      </c>
      <c r="Q143" s="89" t="s">
        <v>733</v>
      </c>
      <c r="R143" s="86" t="s">
        <v>38</v>
      </c>
      <c r="S143" s="102">
        <v>1.2</v>
      </c>
      <c r="T143" s="102">
        <v>0.85</v>
      </c>
      <c r="U143" s="102">
        <v>0.8</v>
      </c>
      <c r="V143" s="102">
        <v>1</v>
      </c>
      <c r="W143" s="88">
        <f t="shared" si="7"/>
        <v>0.93500000000000005</v>
      </c>
      <c r="X143" s="89" t="s">
        <v>467</v>
      </c>
      <c r="Y143" s="89" t="s">
        <v>455</v>
      </c>
      <c r="Z143" s="89" t="s">
        <v>1053</v>
      </c>
      <c r="AA143" s="90">
        <v>44622</v>
      </c>
      <c r="AB143" s="178">
        <v>425</v>
      </c>
      <c r="AC143" s="223">
        <v>150</v>
      </c>
      <c r="AD143" s="217"/>
    </row>
    <row r="144" spans="1:30" s="94" customFormat="1" x14ac:dyDescent="0.3">
      <c r="A144" s="191" t="s">
        <v>1397</v>
      </c>
      <c r="B144" s="89" t="s">
        <v>1008</v>
      </c>
      <c r="C144" s="89" t="s">
        <v>950</v>
      </c>
      <c r="D144" s="99" t="s">
        <v>951</v>
      </c>
      <c r="E144" s="100" t="s">
        <v>952</v>
      </c>
      <c r="F144" s="101" t="s">
        <v>953</v>
      </c>
      <c r="G144" s="89" t="s">
        <v>433</v>
      </c>
      <c r="H144" s="89" t="s">
        <v>473</v>
      </c>
      <c r="I144" s="89" t="s">
        <v>247</v>
      </c>
      <c r="J144" s="90">
        <v>37281</v>
      </c>
      <c r="K144" s="89" t="s">
        <v>311</v>
      </c>
      <c r="L144" s="89">
        <v>19</v>
      </c>
      <c r="M144" s="89" t="s">
        <v>193</v>
      </c>
      <c r="N144" s="89" t="s">
        <v>784</v>
      </c>
      <c r="O144" s="89" t="s">
        <v>929</v>
      </c>
      <c r="P144" s="89" t="s">
        <v>851</v>
      </c>
      <c r="Q144" s="89" t="s">
        <v>733</v>
      </c>
      <c r="R144" s="86" t="s">
        <v>38</v>
      </c>
      <c r="S144" s="102">
        <v>1.29</v>
      </c>
      <c r="T144" s="102">
        <v>0.85</v>
      </c>
      <c r="U144" s="102">
        <v>0.8</v>
      </c>
      <c r="V144" s="102">
        <v>1</v>
      </c>
      <c r="W144" s="88">
        <f t="shared" si="7"/>
        <v>0.95300000000000007</v>
      </c>
      <c r="X144" s="89" t="s">
        <v>467</v>
      </c>
      <c r="Y144" s="89" t="s">
        <v>433</v>
      </c>
      <c r="Z144" s="89" t="s">
        <v>1053</v>
      </c>
      <c r="AA144" s="90">
        <v>44622</v>
      </c>
      <c r="AB144" s="178">
        <v>425</v>
      </c>
      <c r="AC144" s="223">
        <v>150</v>
      </c>
      <c r="AD144" s="217"/>
    </row>
    <row r="145" spans="1:31" s="94" customFormat="1" ht="14.4" x14ac:dyDescent="0.3">
      <c r="A145" s="191" t="s">
        <v>1398</v>
      </c>
      <c r="B145" s="89" t="s">
        <v>954</v>
      </c>
      <c r="C145" s="89" t="s">
        <v>955</v>
      </c>
      <c r="D145" s="199" t="s">
        <v>956</v>
      </c>
      <c r="E145" s="100" t="s">
        <v>957</v>
      </c>
      <c r="F145" s="101" t="s">
        <v>958</v>
      </c>
      <c r="G145" s="89" t="s">
        <v>959</v>
      </c>
      <c r="H145" s="89" t="s">
        <v>960</v>
      </c>
      <c r="I145" s="89" t="s">
        <v>222</v>
      </c>
      <c r="J145" s="90">
        <v>33665</v>
      </c>
      <c r="K145" s="89" t="s">
        <v>311</v>
      </c>
      <c r="L145" s="89">
        <v>29</v>
      </c>
      <c r="M145" s="89" t="s">
        <v>193</v>
      </c>
      <c r="N145" s="89" t="s">
        <v>784</v>
      </c>
      <c r="O145" s="89" t="s">
        <v>929</v>
      </c>
      <c r="P145" s="89" t="s">
        <v>851</v>
      </c>
      <c r="Q145" s="89" t="s">
        <v>733</v>
      </c>
      <c r="R145" s="86" t="s">
        <v>38</v>
      </c>
      <c r="S145" s="102">
        <v>1.35</v>
      </c>
      <c r="T145" s="102">
        <v>0.85</v>
      </c>
      <c r="U145" s="102">
        <v>0.8</v>
      </c>
      <c r="V145" s="102">
        <v>1</v>
      </c>
      <c r="W145" s="88">
        <f t="shared" si="7"/>
        <v>0.96500000000000008</v>
      </c>
      <c r="X145" s="89" t="s">
        <v>467</v>
      </c>
      <c r="Y145" s="89" t="s">
        <v>959</v>
      </c>
      <c r="Z145" s="89" t="s">
        <v>1053</v>
      </c>
      <c r="AA145" s="90">
        <v>44622</v>
      </c>
      <c r="AB145" s="178">
        <v>425</v>
      </c>
      <c r="AC145" s="223">
        <v>150</v>
      </c>
      <c r="AD145" s="217"/>
    </row>
    <row r="146" spans="1:31" s="94" customFormat="1" x14ac:dyDescent="0.3">
      <c r="A146" s="191" t="s">
        <v>1399</v>
      </c>
      <c r="B146" s="89" t="s">
        <v>961</v>
      </c>
      <c r="C146" s="89" t="s">
        <v>962</v>
      </c>
      <c r="D146" s="99" t="s">
        <v>1009</v>
      </c>
      <c r="E146" s="100" t="s">
        <v>963</v>
      </c>
      <c r="F146" s="101" t="s">
        <v>964</v>
      </c>
      <c r="G146" s="89" t="s">
        <v>219</v>
      </c>
      <c r="H146" s="89" t="s">
        <v>220</v>
      </c>
      <c r="I146" s="89" t="s">
        <v>231</v>
      </c>
      <c r="J146" s="90">
        <v>28315</v>
      </c>
      <c r="K146" s="89" t="s">
        <v>311</v>
      </c>
      <c r="L146" s="89">
        <v>44</v>
      </c>
      <c r="M146" s="89" t="s">
        <v>193</v>
      </c>
      <c r="N146" s="89" t="s">
        <v>784</v>
      </c>
      <c r="O146" s="89" t="s">
        <v>929</v>
      </c>
      <c r="P146" s="89" t="s">
        <v>851</v>
      </c>
      <c r="Q146" s="89" t="s">
        <v>733</v>
      </c>
      <c r="R146" s="86" t="s">
        <v>38</v>
      </c>
      <c r="S146" s="102">
        <v>1.1599999999999999</v>
      </c>
      <c r="T146" s="102">
        <v>0.85</v>
      </c>
      <c r="U146" s="102">
        <v>1</v>
      </c>
      <c r="V146" s="102">
        <v>1</v>
      </c>
      <c r="W146" s="88">
        <f t="shared" si="7"/>
        <v>0.95700000000000007</v>
      </c>
      <c r="X146" s="89" t="s">
        <v>467</v>
      </c>
      <c r="Y146" s="89" t="s">
        <v>219</v>
      </c>
      <c r="Z146" s="89" t="s">
        <v>1053</v>
      </c>
      <c r="AA146" s="90">
        <v>44622</v>
      </c>
      <c r="AB146" s="178">
        <v>425</v>
      </c>
      <c r="AC146" s="223">
        <v>150</v>
      </c>
      <c r="AD146" s="217"/>
    </row>
    <row r="147" spans="1:31" s="94" customFormat="1" x14ac:dyDescent="0.3">
      <c r="A147" s="191" t="s">
        <v>1400</v>
      </c>
      <c r="B147" s="89" t="s">
        <v>1052</v>
      </c>
      <c r="C147" s="89" t="s">
        <v>965</v>
      </c>
      <c r="D147" s="99" t="s">
        <v>966</v>
      </c>
      <c r="E147" s="100" t="s">
        <v>967</v>
      </c>
      <c r="F147" s="101" t="s">
        <v>982</v>
      </c>
      <c r="G147" s="89" t="s">
        <v>968</v>
      </c>
      <c r="H147" s="89" t="s">
        <v>969</v>
      </c>
      <c r="I147" s="89" t="s">
        <v>222</v>
      </c>
      <c r="J147" s="90">
        <v>35200</v>
      </c>
      <c r="K147" s="89" t="s">
        <v>311</v>
      </c>
      <c r="L147" s="89">
        <v>25</v>
      </c>
      <c r="M147" s="89" t="s">
        <v>193</v>
      </c>
      <c r="N147" s="89" t="s">
        <v>784</v>
      </c>
      <c r="O147" s="89" t="s">
        <v>929</v>
      </c>
      <c r="P147" s="89" t="s">
        <v>851</v>
      </c>
      <c r="Q147" s="89" t="s">
        <v>733</v>
      </c>
      <c r="R147" s="86" t="s">
        <v>38</v>
      </c>
      <c r="S147" s="102">
        <v>1.26</v>
      </c>
      <c r="T147" s="102">
        <v>0.8</v>
      </c>
      <c r="U147" s="102">
        <v>0.8</v>
      </c>
      <c r="V147" s="102">
        <v>1</v>
      </c>
      <c r="W147" s="88">
        <f t="shared" si="7"/>
        <v>0.92200000000000004</v>
      </c>
      <c r="X147" s="89" t="s">
        <v>467</v>
      </c>
      <c r="Y147" s="89" t="s">
        <v>968</v>
      </c>
      <c r="Z147" s="89" t="s">
        <v>1053</v>
      </c>
      <c r="AA147" s="90">
        <v>44623</v>
      </c>
      <c r="AB147" s="178">
        <v>425</v>
      </c>
      <c r="AC147" s="223">
        <v>150</v>
      </c>
      <c r="AD147" s="217"/>
    </row>
    <row r="148" spans="1:31" s="94" customFormat="1" x14ac:dyDescent="0.3">
      <c r="A148" s="191" t="s">
        <v>1137</v>
      </c>
      <c r="B148" s="89" t="s">
        <v>1252</v>
      </c>
      <c r="C148" s="89" t="s">
        <v>970</v>
      </c>
      <c r="D148" s="99" t="s">
        <v>971</v>
      </c>
      <c r="E148" s="100" t="s">
        <v>972</v>
      </c>
      <c r="F148" s="101" t="s">
        <v>973</v>
      </c>
      <c r="G148" s="89" t="s">
        <v>219</v>
      </c>
      <c r="H148" s="89" t="s">
        <v>220</v>
      </c>
      <c r="I148" s="89" t="s">
        <v>222</v>
      </c>
      <c r="J148" s="90">
        <v>35643</v>
      </c>
      <c r="K148" s="89" t="s">
        <v>311</v>
      </c>
      <c r="L148" s="89">
        <v>24</v>
      </c>
      <c r="M148" s="89" t="s">
        <v>193</v>
      </c>
      <c r="N148" s="89" t="s">
        <v>784</v>
      </c>
      <c r="O148" s="89" t="s">
        <v>980</v>
      </c>
      <c r="P148" s="89" t="s">
        <v>890</v>
      </c>
      <c r="Q148" s="89" t="s">
        <v>733</v>
      </c>
      <c r="R148" s="86" t="s">
        <v>38</v>
      </c>
      <c r="S148" s="102">
        <v>1.46</v>
      </c>
      <c r="T148" s="102">
        <v>0.85</v>
      </c>
      <c r="U148" s="102">
        <v>0.8</v>
      </c>
      <c r="V148" s="102">
        <v>1</v>
      </c>
      <c r="W148" s="88">
        <f t="shared" si="7"/>
        <v>0.98699999999999999</v>
      </c>
      <c r="X148" s="89" t="s">
        <v>467</v>
      </c>
      <c r="Y148" s="89" t="s">
        <v>219</v>
      </c>
      <c r="Z148" s="89" t="s">
        <v>42</v>
      </c>
      <c r="AA148" s="90">
        <v>44622</v>
      </c>
      <c r="AB148" s="178">
        <v>425</v>
      </c>
      <c r="AC148" s="223">
        <v>150</v>
      </c>
      <c r="AD148" s="217"/>
    </row>
    <row r="149" spans="1:31" s="94" customFormat="1" x14ac:dyDescent="0.3">
      <c r="A149" s="191" t="s">
        <v>1241</v>
      </c>
      <c r="B149" s="89" t="s">
        <v>1240</v>
      </c>
      <c r="C149" s="89" t="s">
        <v>975</v>
      </c>
      <c r="D149" s="99" t="s">
        <v>976</v>
      </c>
      <c r="E149" s="100" t="s">
        <v>977</v>
      </c>
      <c r="F149" s="101" t="s">
        <v>978</v>
      </c>
      <c r="G149" s="89" t="s">
        <v>219</v>
      </c>
      <c r="H149" s="89" t="s">
        <v>220</v>
      </c>
      <c r="I149" s="89" t="s">
        <v>222</v>
      </c>
      <c r="J149" s="90">
        <v>37984</v>
      </c>
      <c r="K149" s="89" t="s">
        <v>311</v>
      </c>
      <c r="L149" s="89">
        <v>18</v>
      </c>
      <c r="M149" s="89" t="s">
        <v>193</v>
      </c>
      <c r="N149" s="89" t="s">
        <v>784</v>
      </c>
      <c r="O149" s="89" t="s">
        <v>981</v>
      </c>
      <c r="P149" s="89"/>
      <c r="Q149" s="89" t="s">
        <v>733</v>
      </c>
      <c r="R149" s="86" t="s">
        <v>38</v>
      </c>
      <c r="S149" s="102">
        <v>0.84</v>
      </c>
      <c r="T149" s="102">
        <v>0.85</v>
      </c>
      <c r="U149" s="102">
        <v>0.8</v>
      </c>
      <c r="V149" s="102">
        <v>0.7</v>
      </c>
      <c r="W149" s="88">
        <f t="shared" si="7"/>
        <v>0.81799999999999995</v>
      </c>
      <c r="X149" s="89" t="s">
        <v>467</v>
      </c>
      <c r="Y149" s="89" t="s">
        <v>219</v>
      </c>
      <c r="Z149" s="89" t="s">
        <v>1054</v>
      </c>
      <c r="AA149" s="90">
        <v>44622</v>
      </c>
      <c r="AB149" s="178">
        <v>425</v>
      </c>
      <c r="AC149" s="223">
        <v>150</v>
      </c>
      <c r="AD149" s="217"/>
    </row>
    <row r="150" spans="1:31" s="94" customFormat="1" x14ac:dyDescent="0.3">
      <c r="A150" s="188" t="s">
        <v>1401</v>
      </c>
      <c r="B150" s="120" t="s">
        <v>983</v>
      </c>
      <c r="C150" s="120" t="s">
        <v>984</v>
      </c>
      <c r="D150" s="153" t="s">
        <v>985</v>
      </c>
      <c r="E150" s="164" t="s">
        <v>986</v>
      </c>
      <c r="F150" s="165" t="s">
        <v>987</v>
      </c>
      <c r="G150" s="120" t="s">
        <v>70</v>
      </c>
      <c r="H150" s="120" t="s">
        <v>226</v>
      </c>
      <c r="I150" s="120" t="s">
        <v>223</v>
      </c>
      <c r="J150" s="113">
        <v>35152</v>
      </c>
      <c r="K150" s="120" t="s">
        <v>311</v>
      </c>
      <c r="L150" s="120">
        <v>25</v>
      </c>
      <c r="M150" s="120" t="s">
        <v>193</v>
      </c>
      <c r="N150" s="120" t="s">
        <v>784</v>
      </c>
      <c r="O150" s="120" t="s">
        <v>974</v>
      </c>
      <c r="P150" s="120" t="s">
        <v>851</v>
      </c>
      <c r="Q150" s="120" t="s">
        <v>733</v>
      </c>
      <c r="R150" s="119" t="s">
        <v>38</v>
      </c>
      <c r="S150" s="127">
        <v>0.72</v>
      </c>
      <c r="T150" s="127">
        <v>0.85</v>
      </c>
      <c r="U150" s="127">
        <v>1</v>
      </c>
      <c r="V150" s="127">
        <v>1</v>
      </c>
      <c r="W150" s="166">
        <f t="shared" ref="W150:W167" si="8">(S150*$S$1)+(T150*$T$1)+(U150*$U$1)+(V150*$V$1)</f>
        <v>0.86899999999999999</v>
      </c>
      <c r="X150" s="120" t="s">
        <v>467</v>
      </c>
      <c r="Y150" s="120" t="s">
        <v>70</v>
      </c>
      <c r="Z150" s="120" t="s">
        <v>1055</v>
      </c>
      <c r="AA150" s="167">
        <v>44628</v>
      </c>
      <c r="AB150" s="182">
        <v>425</v>
      </c>
      <c r="AC150" s="225">
        <v>150</v>
      </c>
      <c r="AD150" s="216"/>
    </row>
    <row r="151" spans="1:31" s="94" customFormat="1" ht="14.25" customHeight="1" x14ac:dyDescent="0.3">
      <c r="A151" s="191" t="s">
        <v>1101</v>
      </c>
      <c r="B151" s="89" t="s">
        <v>1050</v>
      </c>
      <c r="C151" s="89" t="s">
        <v>992</v>
      </c>
      <c r="D151" s="99" t="s">
        <v>993</v>
      </c>
      <c r="E151" s="100" t="s">
        <v>994</v>
      </c>
      <c r="F151" s="101" t="s">
        <v>995</v>
      </c>
      <c r="G151" s="89" t="s">
        <v>219</v>
      </c>
      <c r="H151" s="89" t="s">
        <v>220</v>
      </c>
      <c r="I151" s="89" t="s">
        <v>227</v>
      </c>
      <c r="J151" s="90">
        <v>27738</v>
      </c>
      <c r="K151" s="89" t="s">
        <v>311</v>
      </c>
      <c r="L151" s="89">
        <v>46</v>
      </c>
      <c r="M151" s="89" t="s">
        <v>193</v>
      </c>
      <c r="N151" s="89" t="s">
        <v>784</v>
      </c>
      <c r="O151" s="89" t="s">
        <v>611</v>
      </c>
      <c r="P151" s="89" t="s">
        <v>611</v>
      </c>
      <c r="Q151" s="89" t="s">
        <v>988</v>
      </c>
      <c r="R151" s="86" t="s">
        <v>38</v>
      </c>
      <c r="S151" s="102">
        <v>0.69</v>
      </c>
      <c r="T151" s="102">
        <v>0.85</v>
      </c>
      <c r="U151" s="102">
        <v>1</v>
      </c>
      <c r="V151" s="102">
        <v>1</v>
      </c>
      <c r="W151" s="88">
        <f t="shared" si="8"/>
        <v>0.86299999999999999</v>
      </c>
      <c r="X151" s="89" t="s">
        <v>467</v>
      </c>
      <c r="Y151" s="89" t="s">
        <v>219</v>
      </c>
      <c r="Z151" s="89" t="s">
        <v>117</v>
      </c>
      <c r="AA151" s="90">
        <v>44634</v>
      </c>
      <c r="AB151" s="178">
        <v>425</v>
      </c>
      <c r="AC151" s="223">
        <v>250</v>
      </c>
      <c r="AD151" s="217">
        <v>50</v>
      </c>
    </row>
    <row r="152" spans="1:31" s="94" customFormat="1" x14ac:dyDescent="0.3">
      <c r="A152" s="191" t="s">
        <v>996</v>
      </c>
      <c r="B152" s="89" t="s">
        <v>1588</v>
      </c>
      <c r="C152" s="89" t="s">
        <v>997</v>
      </c>
      <c r="D152" s="99" t="s">
        <v>998</v>
      </c>
      <c r="E152" s="100" t="s">
        <v>999</v>
      </c>
      <c r="F152" s="101" t="s">
        <v>1000</v>
      </c>
      <c r="G152" s="89" t="s">
        <v>455</v>
      </c>
      <c r="H152" s="89" t="s">
        <v>456</v>
      </c>
      <c r="I152" s="89" t="s">
        <v>222</v>
      </c>
      <c r="J152" s="90">
        <v>36000</v>
      </c>
      <c r="K152" s="89" t="s">
        <v>311</v>
      </c>
      <c r="L152" s="89">
        <v>23</v>
      </c>
      <c r="M152" s="89" t="s">
        <v>193</v>
      </c>
      <c r="N152" s="89" t="s">
        <v>784</v>
      </c>
      <c r="O152" s="89" t="s">
        <v>1001</v>
      </c>
      <c r="P152" s="89" t="s">
        <v>890</v>
      </c>
      <c r="Q152" s="89" t="s">
        <v>733</v>
      </c>
      <c r="R152" s="86" t="s">
        <v>38</v>
      </c>
      <c r="S152" s="102">
        <v>1.17</v>
      </c>
      <c r="T152" s="102">
        <v>0.8</v>
      </c>
      <c r="U152" s="102">
        <v>0.7</v>
      </c>
      <c r="V152" s="102">
        <v>1</v>
      </c>
      <c r="W152" s="88">
        <f t="shared" si="8"/>
        <v>0.88900000000000001</v>
      </c>
      <c r="X152" s="89" t="s">
        <v>467</v>
      </c>
      <c r="Y152" s="89" t="s">
        <v>455</v>
      </c>
      <c r="Z152" s="89" t="s">
        <v>1053</v>
      </c>
      <c r="AA152" s="90">
        <v>44635</v>
      </c>
      <c r="AB152" s="178">
        <v>425</v>
      </c>
      <c r="AC152" s="223">
        <v>150</v>
      </c>
      <c r="AD152" s="217"/>
    </row>
    <row r="153" spans="1:31" s="94" customFormat="1" ht="27.6" x14ac:dyDescent="0.3">
      <c r="A153" s="188" t="s">
        <v>1002</v>
      </c>
      <c r="B153" s="120" t="s">
        <v>1010</v>
      </c>
      <c r="C153" s="120" t="s">
        <v>1003</v>
      </c>
      <c r="D153" s="153" t="s">
        <v>1004</v>
      </c>
      <c r="E153" s="164" t="s">
        <v>1005</v>
      </c>
      <c r="F153" s="165" t="s">
        <v>1006</v>
      </c>
      <c r="G153" s="120" t="s">
        <v>1007</v>
      </c>
      <c r="H153" s="120" t="s">
        <v>1007</v>
      </c>
      <c r="I153" s="120" t="s">
        <v>222</v>
      </c>
      <c r="J153" s="113">
        <v>34858</v>
      </c>
      <c r="K153" s="120" t="s">
        <v>311</v>
      </c>
      <c r="L153" s="120">
        <v>26</v>
      </c>
      <c r="M153" s="120" t="s">
        <v>193</v>
      </c>
      <c r="N153" s="120" t="s">
        <v>784</v>
      </c>
      <c r="O153" s="120" t="s">
        <v>1001</v>
      </c>
      <c r="P153" s="120" t="s">
        <v>890</v>
      </c>
      <c r="Q153" s="120" t="s">
        <v>733</v>
      </c>
      <c r="R153" s="119" t="s">
        <v>38</v>
      </c>
      <c r="S153" s="127">
        <v>0.92</v>
      </c>
      <c r="T153" s="127">
        <v>0.8</v>
      </c>
      <c r="U153" s="127">
        <v>1</v>
      </c>
      <c r="V153" s="127">
        <v>1</v>
      </c>
      <c r="W153" s="166">
        <f t="shared" si="8"/>
        <v>0.88400000000000012</v>
      </c>
      <c r="X153" s="120" t="s">
        <v>467</v>
      </c>
      <c r="Y153" s="120" t="s">
        <v>1007</v>
      </c>
      <c r="Z153" s="120" t="s">
        <v>1053</v>
      </c>
      <c r="AA153" s="167">
        <v>44635</v>
      </c>
      <c r="AB153" s="182">
        <v>425</v>
      </c>
      <c r="AC153" s="225">
        <v>150</v>
      </c>
      <c r="AD153" s="216"/>
    </row>
    <row r="154" spans="1:31" s="94" customFormat="1" ht="14.25" customHeight="1" x14ac:dyDescent="0.3">
      <c r="A154" s="191" t="s">
        <v>1402</v>
      </c>
      <c r="B154" s="89" t="s">
        <v>852</v>
      </c>
      <c r="C154" s="89" t="s">
        <v>1012</v>
      </c>
      <c r="D154" s="99" t="s">
        <v>1013</v>
      </c>
      <c r="E154" s="100" t="s">
        <v>1014</v>
      </c>
      <c r="F154" s="101" t="s">
        <v>1015</v>
      </c>
      <c r="G154" s="89" t="s">
        <v>219</v>
      </c>
      <c r="H154" s="89" t="s">
        <v>220</v>
      </c>
      <c r="I154" s="89" t="s">
        <v>231</v>
      </c>
      <c r="J154" s="90">
        <v>33471</v>
      </c>
      <c r="K154" s="89" t="s">
        <v>311</v>
      </c>
      <c r="L154" s="89">
        <v>30</v>
      </c>
      <c r="M154" s="89" t="s">
        <v>193</v>
      </c>
      <c r="N154" s="89" t="s">
        <v>784</v>
      </c>
      <c r="O154" s="89" t="s">
        <v>1001</v>
      </c>
      <c r="P154" s="89" t="s">
        <v>890</v>
      </c>
      <c r="Q154" s="89" t="s">
        <v>733</v>
      </c>
      <c r="R154" s="86" t="s">
        <v>38</v>
      </c>
      <c r="S154" s="102">
        <v>1.06</v>
      </c>
      <c r="T154" s="102">
        <v>0.8</v>
      </c>
      <c r="U154" s="102">
        <v>0.8</v>
      </c>
      <c r="V154" s="102">
        <v>1</v>
      </c>
      <c r="W154" s="88">
        <f t="shared" si="8"/>
        <v>0.88200000000000012</v>
      </c>
      <c r="X154" s="89" t="s">
        <v>467</v>
      </c>
      <c r="Y154" s="89" t="s">
        <v>219</v>
      </c>
      <c r="Z154" s="89" t="s">
        <v>1053</v>
      </c>
      <c r="AA154" s="90">
        <v>44638</v>
      </c>
      <c r="AB154" s="178">
        <v>425</v>
      </c>
      <c r="AC154" s="223">
        <v>150</v>
      </c>
      <c r="AD154" s="217"/>
    </row>
    <row r="155" spans="1:31" s="94" customFormat="1" ht="14.25" customHeight="1" x14ac:dyDescent="0.3">
      <c r="A155" s="191" t="s">
        <v>1403</v>
      </c>
      <c r="B155" s="89" t="s">
        <v>1016</v>
      </c>
      <c r="C155" s="89" t="s">
        <v>1017</v>
      </c>
      <c r="D155" s="199" t="s">
        <v>1018</v>
      </c>
      <c r="E155" s="100" t="s">
        <v>1019</v>
      </c>
      <c r="F155" s="101" t="s">
        <v>1020</v>
      </c>
      <c r="G155" s="89" t="s">
        <v>948</v>
      </c>
      <c r="H155" s="89" t="s">
        <v>949</v>
      </c>
      <c r="I155" s="89" t="s">
        <v>227</v>
      </c>
      <c r="J155" s="90">
        <v>35125</v>
      </c>
      <c r="K155" s="89" t="s">
        <v>311</v>
      </c>
      <c r="L155" s="89"/>
      <c r="M155" s="89" t="s">
        <v>193</v>
      </c>
      <c r="N155" s="89" t="s">
        <v>784</v>
      </c>
      <c r="O155" s="89" t="s">
        <v>1001</v>
      </c>
      <c r="P155" s="89" t="s">
        <v>890</v>
      </c>
      <c r="Q155" s="89" t="s">
        <v>733</v>
      </c>
      <c r="R155" s="86" t="s">
        <v>38</v>
      </c>
      <c r="S155" s="102">
        <v>0.88</v>
      </c>
      <c r="T155" s="102">
        <v>0.8</v>
      </c>
      <c r="U155" s="102">
        <v>0.8</v>
      </c>
      <c r="V155" s="102">
        <v>1</v>
      </c>
      <c r="W155" s="88">
        <f t="shared" si="8"/>
        <v>0.84600000000000009</v>
      </c>
      <c r="X155" s="89" t="s">
        <v>467</v>
      </c>
      <c r="Y155" s="89" t="s">
        <v>948</v>
      </c>
      <c r="Z155" s="89" t="s">
        <v>1053</v>
      </c>
      <c r="AA155" s="90">
        <v>44638</v>
      </c>
      <c r="AB155" s="178">
        <v>425</v>
      </c>
      <c r="AC155" s="223">
        <v>150</v>
      </c>
      <c r="AD155" s="217"/>
      <c r="AE155" s="94" t="s">
        <v>1136</v>
      </c>
    </row>
    <row r="156" spans="1:31" x14ac:dyDescent="0.3">
      <c r="A156" s="188" t="s">
        <v>1024</v>
      </c>
      <c r="B156" s="120" t="s">
        <v>1025</v>
      </c>
      <c r="C156" s="120" t="s">
        <v>1026</v>
      </c>
      <c r="D156" s="153" t="s">
        <v>1027</v>
      </c>
      <c r="E156" s="164" t="s">
        <v>1028</v>
      </c>
      <c r="F156" s="165" t="s">
        <v>1029</v>
      </c>
      <c r="G156" s="120" t="s">
        <v>219</v>
      </c>
      <c r="H156" s="120" t="s">
        <v>220</v>
      </c>
      <c r="I156" s="120" t="s">
        <v>231</v>
      </c>
      <c r="J156" s="113">
        <v>32458</v>
      </c>
      <c r="K156" s="120" t="s">
        <v>311</v>
      </c>
      <c r="L156" s="120">
        <v>32</v>
      </c>
      <c r="M156" s="120" t="s">
        <v>193</v>
      </c>
      <c r="N156" s="120" t="s">
        <v>115</v>
      </c>
      <c r="O156" s="120" t="s">
        <v>1030</v>
      </c>
      <c r="P156" s="120" t="s">
        <v>519</v>
      </c>
      <c r="Q156" s="120" t="s">
        <v>1031</v>
      </c>
      <c r="R156" s="119" t="s">
        <v>38</v>
      </c>
      <c r="S156" s="127">
        <v>0.73</v>
      </c>
      <c r="T156" s="127">
        <v>0.85</v>
      </c>
      <c r="U156" s="127">
        <v>1</v>
      </c>
      <c r="V156" s="127">
        <v>1</v>
      </c>
      <c r="W156" s="166">
        <f t="shared" si="8"/>
        <v>0.871</v>
      </c>
      <c r="X156" s="120" t="s">
        <v>467</v>
      </c>
      <c r="Y156" s="120" t="s">
        <v>219</v>
      </c>
      <c r="Z156" s="120" t="s">
        <v>123</v>
      </c>
      <c r="AA156" s="167">
        <v>44650</v>
      </c>
      <c r="AB156" s="182">
        <v>634</v>
      </c>
      <c r="AC156" s="225">
        <v>625</v>
      </c>
      <c r="AD156" s="216">
        <v>0</v>
      </c>
      <c r="AE156" s="93" t="s">
        <v>1136</v>
      </c>
    </row>
    <row r="157" spans="1:31" s="94" customFormat="1" ht="14.25" customHeight="1" x14ac:dyDescent="0.3">
      <c r="A157" s="191" t="s">
        <v>1404</v>
      </c>
      <c r="B157" s="89" t="s">
        <v>1592</v>
      </c>
      <c r="C157" s="89" t="s">
        <v>1032</v>
      </c>
      <c r="D157" s="99" t="s">
        <v>1033</v>
      </c>
      <c r="E157" s="100" t="s">
        <v>1034</v>
      </c>
      <c r="F157" s="101" t="s">
        <v>1035</v>
      </c>
      <c r="G157" s="89" t="s">
        <v>219</v>
      </c>
      <c r="H157" s="89" t="s">
        <v>220</v>
      </c>
      <c r="I157" s="89" t="s">
        <v>222</v>
      </c>
      <c r="J157" s="90">
        <v>33687</v>
      </c>
      <c r="K157" s="89" t="s">
        <v>311</v>
      </c>
      <c r="L157" s="89">
        <v>30</v>
      </c>
      <c r="M157" s="89" t="s">
        <v>193</v>
      </c>
      <c r="N157" s="89" t="s">
        <v>115</v>
      </c>
      <c r="O157" s="89" t="s">
        <v>519</v>
      </c>
      <c r="P157" s="89" t="s">
        <v>519</v>
      </c>
      <c r="Q157" s="89" t="s">
        <v>520</v>
      </c>
      <c r="R157" s="86" t="s">
        <v>38</v>
      </c>
      <c r="S157" s="102">
        <v>0.74</v>
      </c>
      <c r="T157" s="102">
        <v>0.85</v>
      </c>
      <c r="U157" s="102">
        <v>1</v>
      </c>
      <c r="V157" s="102">
        <v>1</v>
      </c>
      <c r="W157" s="88">
        <f t="shared" si="8"/>
        <v>0.873</v>
      </c>
      <c r="X157" s="89" t="s">
        <v>467</v>
      </c>
      <c r="Y157" s="89" t="s">
        <v>219</v>
      </c>
      <c r="Z157" s="89" t="s">
        <v>42</v>
      </c>
      <c r="AA157" s="90">
        <v>44655</v>
      </c>
      <c r="AB157" s="178">
        <v>425</v>
      </c>
      <c r="AC157" s="223">
        <v>250</v>
      </c>
      <c r="AD157" s="217">
        <v>0</v>
      </c>
      <c r="AE157" s="94" t="s">
        <v>1136</v>
      </c>
    </row>
    <row r="158" spans="1:31" s="94" customFormat="1" ht="14.25" customHeight="1" x14ac:dyDescent="0.3">
      <c r="A158" s="191" t="s">
        <v>1405</v>
      </c>
      <c r="B158" s="89" t="s">
        <v>1207</v>
      </c>
      <c r="C158" s="89" t="s">
        <v>1036</v>
      </c>
      <c r="D158" s="99" t="s">
        <v>1037</v>
      </c>
      <c r="E158" s="100" t="s">
        <v>1038</v>
      </c>
      <c r="F158" s="101" t="s">
        <v>1039</v>
      </c>
      <c r="G158" s="89" t="s">
        <v>219</v>
      </c>
      <c r="H158" s="89" t="s">
        <v>220</v>
      </c>
      <c r="I158" s="89" t="s">
        <v>222</v>
      </c>
      <c r="J158" s="90">
        <v>37525</v>
      </c>
      <c r="K158" s="89" t="s">
        <v>527</v>
      </c>
      <c r="L158" s="89">
        <v>19</v>
      </c>
      <c r="M158" s="89" t="s">
        <v>193</v>
      </c>
      <c r="N158" s="89" t="s">
        <v>115</v>
      </c>
      <c r="O158" s="89" t="s">
        <v>1001</v>
      </c>
      <c r="P158" s="89" t="s">
        <v>851</v>
      </c>
      <c r="Q158" s="89" t="s">
        <v>733</v>
      </c>
      <c r="R158" s="86" t="s">
        <v>38</v>
      </c>
      <c r="S158" s="102">
        <v>0.8</v>
      </c>
      <c r="T158" s="102">
        <v>0.85</v>
      </c>
      <c r="U158" s="102">
        <v>0.8</v>
      </c>
      <c r="V158" s="102">
        <v>1</v>
      </c>
      <c r="W158" s="88">
        <f t="shared" si="8"/>
        <v>0.85499999999999998</v>
      </c>
      <c r="X158" s="89" t="s">
        <v>467</v>
      </c>
      <c r="Y158" s="89" t="s">
        <v>219</v>
      </c>
      <c r="Z158" s="89" t="s">
        <v>1053</v>
      </c>
      <c r="AA158" s="90">
        <v>44655</v>
      </c>
      <c r="AB158" s="178">
        <v>425</v>
      </c>
      <c r="AC158" s="223">
        <v>150</v>
      </c>
      <c r="AD158" s="217">
        <v>0</v>
      </c>
      <c r="AE158" s="94" t="s">
        <v>1136</v>
      </c>
    </row>
    <row r="159" spans="1:31" s="94" customFormat="1" ht="14.25" customHeight="1" x14ac:dyDescent="0.3">
      <c r="A159" s="191" t="s">
        <v>1406</v>
      </c>
      <c r="B159" s="89" t="s">
        <v>1056</v>
      </c>
      <c r="C159" s="89" t="s">
        <v>1040</v>
      </c>
      <c r="D159" s="99" t="s">
        <v>1041</v>
      </c>
      <c r="E159" s="100" t="s">
        <v>1042</v>
      </c>
      <c r="F159" s="101" t="s">
        <v>1043</v>
      </c>
      <c r="G159" s="89" t="s">
        <v>219</v>
      </c>
      <c r="H159" s="89" t="s">
        <v>220</v>
      </c>
      <c r="I159" s="89" t="s">
        <v>223</v>
      </c>
      <c r="J159" s="90">
        <v>28881</v>
      </c>
      <c r="K159" s="89" t="s">
        <v>311</v>
      </c>
      <c r="L159" s="89">
        <v>43</v>
      </c>
      <c r="M159" s="89" t="s">
        <v>193</v>
      </c>
      <c r="N159" s="89" t="s">
        <v>115</v>
      </c>
      <c r="O159" s="89" t="s">
        <v>914</v>
      </c>
      <c r="P159" s="89" t="s">
        <v>519</v>
      </c>
      <c r="Q159" s="89" t="s">
        <v>1044</v>
      </c>
      <c r="R159" s="86" t="s">
        <v>38</v>
      </c>
      <c r="S159" s="102">
        <v>0.6</v>
      </c>
      <c r="T159" s="102">
        <v>0.9</v>
      </c>
      <c r="U159" s="102">
        <v>1</v>
      </c>
      <c r="V159" s="102">
        <v>1</v>
      </c>
      <c r="W159" s="88">
        <f t="shared" si="8"/>
        <v>0.87000000000000011</v>
      </c>
      <c r="X159" s="89" t="s">
        <v>467</v>
      </c>
      <c r="Y159" s="89" t="s">
        <v>219</v>
      </c>
      <c r="Z159" s="89" t="s">
        <v>42</v>
      </c>
      <c r="AA159" s="90">
        <v>44657</v>
      </c>
      <c r="AB159" s="178">
        <v>818</v>
      </c>
      <c r="AC159" s="223">
        <v>806</v>
      </c>
      <c r="AD159" s="217">
        <v>0</v>
      </c>
      <c r="AE159" s="94" t="s">
        <v>1136</v>
      </c>
    </row>
    <row r="160" spans="1:31" s="94" customFormat="1" ht="14.25" customHeight="1" x14ac:dyDescent="0.3">
      <c r="A160" s="191" t="s">
        <v>1407</v>
      </c>
      <c r="B160" s="89" t="s">
        <v>1045</v>
      </c>
      <c r="C160" s="89" t="s">
        <v>1046</v>
      </c>
      <c r="D160" s="99" t="s">
        <v>1047</v>
      </c>
      <c r="E160" s="100" t="s">
        <v>1048</v>
      </c>
      <c r="F160" s="101" t="s">
        <v>1049</v>
      </c>
      <c r="G160" s="89" t="s">
        <v>70</v>
      </c>
      <c r="H160" s="89" t="s">
        <v>226</v>
      </c>
      <c r="I160" s="89" t="s">
        <v>222</v>
      </c>
      <c r="J160" s="90">
        <v>34791</v>
      </c>
      <c r="K160" s="89" t="s">
        <v>311</v>
      </c>
      <c r="L160" s="89" t="s">
        <v>38</v>
      </c>
      <c r="M160" s="89" t="s">
        <v>193</v>
      </c>
      <c r="N160" s="89" t="s">
        <v>115</v>
      </c>
      <c r="O160" s="89" t="s">
        <v>1001</v>
      </c>
      <c r="P160" s="89" t="s">
        <v>851</v>
      </c>
      <c r="Q160" s="89" t="s">
        <v>733</v>
      </c>
      <c r="R160" s="86" t="s">
        <v>38</v>
      </c>
      <c r="S160" s="102">
        <v>1.44</v>
      </c>
      <c r="T160" s="102">
        <v>0.85</v>
      </c>
      <c r="U160" s="102">
        <v>0.8</v>
      </c>
      <c r="V160" s="102">
        <v>1</v>
      </c>
      <c r="W160" s="88">
        <f t="shared" si="8"/>
        <v>0.98299999999999998</v>
      </c>
      <c r="X160" s="89" t="s">
        <v>467</v>
      </c>
      <c r="Y160" s="89" t="s">
        <v>70</v>
      </c>
      <c r="Z160" s="89" t="s">
        <v>1053</v>
      </c>
      <c r="AA160" s="90">
        <v>44657</v>
      </c>
      <c r="AB160" s="178">
        <v>425</v>
      </c>
      <c r="AC160" s="223">
        <v>150</v>
      </c>
      <c r="AD160" s="217">
        <v>0</v>
      </c>
      <c r="AE160" s="94" t="s">
        <v>1136</v>
      </c>
    </row>
    <row r="161" spans="1:31" s="94" customFormat="1" ht="14.25" customHeight="1" x14ac:dyDescent="0.3">
      <c r="A161" s="191" t="s">
        <v>1408</v>
      </c>
      <c r="B161" s="89" t="s">
        <v>1090</v>
      </c>
      <c r="C161" s="89" t="s">
        <v>1060</v>
      </c>
      <c r="D161" s="99" t="s">
        <v>1061</v>
      </c>
      <c r="E161" s="100" t="s">
        <v>1062</v>
      </c>
      <c r="F161" s="101" t="s">
        <v>1063</v>
      </c>
      <c r="G161" s="89" t="s">
        <v>433</v>
      </c>
      <c r="H161" s="89" t="s">
        <v>473</v>
      </c>
      <c r="I161" s="89" t="s">
        <v>227</v>
      </c>
      <c r="J161" s="90">
        <v>29402</v>
      </c>
      <c r="K161" s="89" t="s">
        <v>311</v>
      </c>
      <c r="L161" s="89">
        <v>41</v>
      </c>
      <c r="M161" s="89" t="s">
        <v>193</v>
      </c>
      <c r="N161" s="89" t="s">
        <v>115</v>
      </c>
      <c r="O161" s="89" t="s">
        <v>1001</v>
      </c>
      <c r="P161" s="89" t="s">
        <v>851</v>
      </c>
      <c r="Q161" s="89" t="s">
        <v>733</v>
      </c>
      <c r="R161" s="86" t="s">
        <v>38</v>
      </c>
      <c r="S161" s="102">
        <v>1.06</v>
      </c>
      <c r="T161" s="102">
        <v>0.85</v>
      </c>
      <c r="U161" s="102">
        <v>1</v>
      </c>
      <c r="V161" s="102">
        <v>1</v>
      </c>
      <c r="W161" s="88">
        <f t="shared" si="8"/>
        <v>0.93700000000000006</v>
      </c>
      <c r="X161" s="89" t="s">
        <v>467</v>
      </c>
      <c r="Y161" s="89" t="s">
        <v>433</v>
      </c>
      <c r="Z161" s="89" t="s">
        <v>1053</v>
      </c>
      <c r="AA161" s="90">
        <v>44657</v>
      </c>
      <c r="AB161" s="178">
        <v>425</v>
      </c>
      <c r="AC161" s="223">
        <v>150</v>
      </c>
      <c r="AD161" s="217">
        <v>0</v>
      </c>
      <c r="AE161" s="94" t="s">
        <v>1136</v>
      </c>
    </row>
    <row r="162" spans="1:31" x14ac:dyDescent="0.3">
      <c r="A162" s="188" t="s">
        <v>1409</v>
      </c>
      <c r="B162" s="120" t="s">
        <v>1091</v>
      </c>
      <c r="C162" s="120" t="s">
        <v>1064</v>
      </c>
      <c r="D162" s="153" t="s">
        <v>1065</v>
      </c>
      <c r="E162" s="164" t="s">
        <v>1066</v>
      </c>
      <c r="F162" s="165" t="s">
        <v>1067</v>
      </c>
      <c r="G162" s="120" t="s">
        <v>219</v>
      </c>
      <c r="H162" s="120" t="s">
        <v>220</v>
      </c>
      <c r="I162" s="120" t="s">
        <v>222</v>
      </c>
      <c r="J162" s="113">
        <v>37072</v>
      </c>
      <c r="K162" s="120" t="s">
        <v>311</v>
      </c>
      <c r="L162" s="120">
        <v>20</v>
      </c>
      <c r="M162" s="120" t="s">
        <v>193</v>
      </c>
      <c r="N162" s="120" t="s">
        <v>115</v>
      </c>
      <c r="O162" s="120" t="s">
        <v>1001</v>
      </c>
      <c r="P162" s="120" t="s">
        <v>851</v>
      </c>
      <c r="Q162" s="120" t="s">
        <v>733</v>
      </c>
      <c r="R162" s="119" t="s">
        <v>38</v>
      </c>
      <c r="S162" s="127">
        <v>0.93</v>
      </c>
      <c r="T162" s="127">
        <v>0.85</v>
      </c>
      <c r="U162" s="127">
        <v>1</v>
      </c>
      <c r="V162" s="127">
        <v>1</v>
      </c>
      <c r="W162" s="166">
        <f t="shared" si="8"/>
        <v>0.91100000000000003</v>
      </c>
      <c r="X162" s="120" t="s">
        <v>467</v>
      </c>
      <c r="Y162" s="120" t="s">
        <v>219</v>
      </c>
      <c r="Z162" s="120" t="s">
        <v>1053</v>
      </c>
      <c r="AA162" s="167">
        <v>44658</v>
      </c>
      <c r="AB162" s="182">
        <v>425</v>
      </c>
      <c r="AC162" s="225">
        <v>150</v>
      </c>
      <c r="AD162" s="216">
        <v>0</v>
      </c>
      <c r="AE162" s="93" t="s">
        <v>1136</v>
      </c>
    </row>
    <row r="163" spans="1:31" x14ac:dyDescent="0.3">
      <c r="A163" s="188" t="s">
        <v>1410</v>
      </c>
      <c r="B163" s="120" t="s">
        <v>1068</v>
      </c>
      <c r="C163" s="120" t="s">
        <v>1069</v>
      </c>
      <c r="D163" s="153" t="s">
        <v>1070</v>
      </c>
      <c r="E163" s="164" t="s">
        <v>1071</v>
      </c>
      <c r="F163" s="165" t="s">
        <v>1072</v>
      </c>
      <c r="G163" s="120" t="s">
        <v>219</v>
      </c>
      <c r="H163" s="120" t="s">
        <v>220</v>
      </c>
      <c r="I163" s="120" t="s">
        <v>222</v>
      </c>
      <c r="J163" s="113">
        <v>35664</v>
      </c>
      <c r="K163" s="120" t="s">
        <v>311</v>
      </c>
      <c r="L163" s="120">
        <v>24</v>
      </c>
      <c r="M163" s="120" t="s">
        <v>193</v>
      </c>
      <c r="N163" s="120" t="s">
        <v>115</v>
      </c>
      <c r="O163" s="120" t="s">
        <v>1073</v>
      </c>
      <c r="P163" s="120" t="s">
        <v>851</v>
      </c>
      <c r="Q163" s="120" t="s">
        <v>733</v>
      </c>
      <c r="R163" s="119" t="s">
        <v>38</v>
      </c>
      <c r="S163" s="127">
        <v>1.31</v>
      </c>
      <c r="T163" s="127">
        <v>0.85</v>
      </c>
      <c r="U163" s="127">
        <v>1</v>
      </c>
      <c r="V163" s="127">
        <v>1</v>
      </c>
      <c r="W163" s="166">
        <f t="shared" si="8"/>
        <v>0.9870000000000001</v>
      </c>
      <c r="X163" s="120" t="s">
        <v>467</v>
      </c>
      <c r="Y163" s="120" t="s">
        <v>219</v>
      </c>
      <c r="Z163" s="120" t="s">
        <v>851</v>
      </c>
      <c r="AA163" s="167">
        <v>44658</v>
      </c>
      <c r="AB163" s="182">
        <v>425</v>
      </c>
      <c r="AC163" s="225">
        <v>150</v>
      </c>
      <c r="AD163" s="216">
        <v>0</v>
      </c>
      <c r="AE163" s="93" t="s">
        <v>1136</v>
      </c>
    </row>
    <row r="164" spans="1:31" x14ac:dyDescent="0.3">
      <c r="A164" s="188" t="s">
        <v>1074</v>
      </c>
      <c r="B164" s="120" t="s">
        <v>1075</v>
      </c>
      <c r="C164" s="120" t="s">
        <v>1076</v>
      </c>
      <c r="D164" s="153" t="s">
        <v>1077</v>
      </c>
      <c r="E164" s="164" t="s">
        <v>1078</v>
      </c>
      <c r="F164" s="165" t="s">
        <v>1079</v>
      </c>
      <c r="G164" s="120" t="s">
        <v>70</v>
      </c>
      <c r="H164" s="120" t="s">
        <v>226</v>
      </c>
      <c r="I164" s="120" t="s">
        <v>222</v>
      </c>
      <c r="J164" s="113">
        <v>32711</v>
      </c>
      <c r="K164" s="120" t="s">
        <v>311</v>
      </c>
      <c r="L164" s="120">
        <v>32</v>
      </c>
      <c r="M164" s="120" t="s">
        <v>193</v>
      </c>
      <c r="N164" s="120" t="s">
        <v>115</v>
      </c>
      <c r="O164" s="120" t="s">
        <v>519</v>
      </c>
      <c r="P164" s="120" t="s">
        <v>519</v>
      </c>
      <c r="Q164" s="120" t="s">
        <v>833</v>
      </c>
      <c r="R164" s="119" t="s">
        <v>38</v>
      </c>
      <c r="S164" s="127">
        <v>0.67</v>
      </c>
      <c r="T164" s="127">
        <v>0.85</v>
      </c>
      <c r="U164" s="127">
        <v>1</v>
      </c>
      <c r="V164" s="127">
        <v>1</v>
      </c>
      <c r="W164" s="166">
        <f t="shared" si="8"/>
        <v>0.85899999999999999</v>
      </c>
      <c r="X164" s="120" t="s">
        <v>467</v>
      </c>
      <c r="Y164" s="120" t="s">
        <v>70</v>
      </c>
      <c r="Z164" s="120" t="s">
        <v>1092</v>
      </c>
      <c r="AA164" s="167">
        <v>44664</v>
      </c>
      <c r="AB164" s="182">
        <v>425</v>
      </c>
      <c r="AC164" s="225">
        <v>250</v>
      </c>
      <c r="AD164" s="216">
        <v>0</v>
      </c>
      <c r="AE164" s="93" t="s">
        <v>1136</v>
      </c>
    </row>
    <row r="165" spans="1:31" s="94" customFormat="1" ht="14.25" customHeight="1" x14ac:dyDescent="0.3">
      <c r="A165" s="198" t="s">
        <v>1411</v>
      </c>
      <c r="B165" s="89" t="s">
        <v>1080</v>
      </c>
      <c r="C165" s="89" t="s">
        <v>1081</v>
      </c>
      <c r="D165" s="99" t="s">
        <v>1082</v>
      </c>
      <c r="E165" s="100" t="s">
        <v>1083</v>
      </c>
      <c r="F165" s="101" t="s">
        <v>1084</v>
      </c>
      <c r="G165" s="89" t="s">
        <v>219</v>
      </c>
      <c r="H165" s="89" t="s">
        <v>220</v>
      </c>
      <c r="I165" s="89" t="s">
        <v>222</v>
      </c>
      <c r="J165" s="90">
        <v>34946</v>
      </c>
      <c r="K165" s="89" t="s">
        <v>311</v>
      </c>
      <c r="L165" s="89">
        <v>25</v>
      </c>
      <c r="M165" s="89" t="s">
        <v>193</v>
      </c>
      <c r="N165" s="89" t="s">
        <v>115</v>
      </c>
      <c r="O165" s="89" t="s">
        <v>1001</v>
      </c>
      <c r="P165" s="89" t="s">
        <v>851</v>
      </c>
      <c r="Q165" s="89" t="s">
        <v>733</v>
      </c>
      <c r="R165" s="86" t="s">
        <v>38</v>
      </c>
      <c r="S165" s="102">
        <v>1.32</v>
      </c>
      <c r="T165" s="102">
        <v>0.85</v>
      </c>
      <c r="U165" s="102">
        <v>0.7</v>
      </c>
      <c r="V165" s="102">
        <v>1</v>
      </c>
      <c r="W165" s="88">
        <f t="shared" si="8"/>
        <v>0.94400000000000006</v>
      </c>
      <c r="X165" s="89" t="s">
        <v>467</v>
      </c>
      <c r="Y165" s="89" t="s">
        <v>219</v>
      </c>
      <c r="Z165" s="89" t="s">
        <v>1053</v>
      </c>
      <c r="AA165" s="90">
        <v>44664</v>
      </c>
      <c r="AB165" s="178">
        <v>425</v>
      </c>
      <c r="AC165" s="223">
        <v>150</v>
      </c>
      <c r="AD165" s="217">
        <v>0</v>
      </c>
      <c r="AE165" s="94" t="s">
        <v>1136</v>
      </c>
    </row>
    <row r="166" spans="1:31" s="94" customFormat="1" ht="14.25" customHeight="1" x14ac:dyDescent="0.3">
      <c r="A166" s="198" t="s">
        <v>1412</v>
      </c>
      <c r="B166" s="89" t="s">
        <v>1085</v>
      </c>
      <c r="C166" s="89" t="s">
        <v>1086</v>
      </c>
      <c r="D166" s="99" t="s">
        <v>1087</v>
      </c>
      <c r="E166" s="100" t="s">
        <v>1088</v>
      </c>
      <c r="F166" s="101" t="s">
        <v>1089</v>
      </c>
      <c r="G166" s="89" t="s">
        <v>219</v>
      </c>
      <c r="H166" s="89" t="s">
        <v>220</v>
      </c>
      <c r="I166" s="89" t="s">
        <v>227</v>
      </c>
      <c r="J166" s="90">
        <v>34775</v>
      </c>
      <c r="K166" s="89" t="s">
        <v>527</v>
      </c>
      <c r="L166" s="89">
        <v>27</v>
      </c>
      <c r="M166" s="89" t="s">
        <v>193</v>
      </c>
      <c r="N166" s="89" t="s">
        <v>115</v>
      </c>
      <c r="O166" s="89" t="s">
        <v>857</v>
      </c>
      <c r="P166" s="89" t="s">
        <v>519</v>
      </c>
      <c r="Q166" s="89" t="s">
        <v>900</v>
      </c>
      <c r="R166" s="86" t="s">
        <v>38</v>
      </c>
      <c r="S166" s="102">
        <v>0.6</v>
      </c>
      <c r="T166" s="102">
        <v>0.85</v>
      </c>
      <c r="U166" s="102">
        <v>0.85</v>
      </c>
      <c r="V166" s="102">
        <v>1</v>
      </c>
      <c r="W166" s="88">
        <f t="shared" si="8"/>
        <v>0.8224999999999999</v>
      </c>
      <c r="X166" s="89" t="s">
        <v>467</v>
      </c>
      <c r="Y166" s="89" t="s">
        <v>219</v>
      </c>
      <c r="Z166" s="89" t="s">
        <v>117</v>
      </c>
      <c r="AA166" s="90">
        <v>44669</v>
      </c>
      <c r="AB166" s="178">
        <v>425</v>
      </c>
      <c r="AC166" s="223">
        <v>250</v>
      </c>
      <c r="AD166" s="217">
        <v>50</v>
      </c>
      <c r="AE166" s="94" t="s">
        <v>1217</v>
      </c>
    </row>
    <row r="167" spans="1:31" x14ac:dyDescent="0.3">
      <c r="A167" s="188" t="s">
        <v>1413</v>
      </c>
      <c r="B167" s="120" t="s">
        <v>1127</v>
      </c>
      <c r="C167" s="120" t="s">
        <v>1128</v>
      </c>
      <c r="D167" s="153" t="s">
        <v>1129</v>
      </c>
      <c r="E167" s="164" t="s">
        <v>1130</v>
      </c>
      <c r="F167" s="165" t="s">
        <v>1131</v>
      </c>
      <c r="G167" s="120" t="s">
        <v>219</v>
      </c>
      <c r="H167" s="120" t="s">
        <v>220</v>
      </c>
      <c r="I167" s="120" t="s">
        <v>227</v>
      </c>
      <c r="J167" s="113">
        <v>31690</v>
      </c>
      <c r="K167" s="120" t="s">
        <v>311</v>
      </c>
      <c r="L167" s="120">
        <v>35</v>
      </c>
      <c r="M167" s="120" t="s">
        <v>193</v>
      </c>
      <c r="N167" s="120" t="s">
        <v>115</v>
      </c>
      <c r="O167" s="120" t="s">
        <v>519</v>
      </c>
      <c r="P167" s="120" t="s">
        <v>519</v>
      </c>
      <c r="Q167" s="120" t="s">
        <v>1044</v>
      </c>
      <c r="R167" s="119" t="s">
        <v>38</v>
      </c>
      <c r="S167" s="127">
        <v>0.62</v>
      </c>
      <c r="T167" s="127">
        <v>0.85</v>
      </c>
      <c r="U167" s="127">
        <v>1</v>
      </c>
      <c r="V167" s="127">
        <v>1</v>
      </c>
      <c r="W167" s="166">
        <f t="shared" si="8"/>
        <v>0.84899999999999998</v>
      </c>
      <c r="X167" s="120" t="s">
        <v>467</v>
      </c>
      <c r="Y167" s="120" t="s">
        <v>219</v>
      </c>
      <c r="Z167" s="120" t="s">
        <v>42</v>
      </c>
      <c r="AA167" s="167">
        <v>44684</v>
      </c>
      <c r="AB167" s="182">
        <v>818</v>
      </c>
      <c r="AC167" s="225">
        <v>806</v>
      </c>
      <c r="AD167" s="216">
        <v>0</v>
      </c>
      <c r="AE167" s="93" t="s">
        <v>1136</v>
      </c>
    </row>
    <row r="168" spans="1:31" x14ac:dyDescent="0.3">
      <c r="A168" s="188" t="s">
        <v>1115</v>
      </c>
      <c r="B168" s="120" t="s">
        <v>1116</v>
      </c>
      <c r="C168" s="120" t="s">
        <v>1117</v>
      </c>
      <c r="D168" s="153" t="s">
        <v>1118</v>
      </c>
      <c r="E168" s="164" t="s">
        <v>1119</v>
      </c>
      <c r="F168" s="165" t="s">
        <v>1120</v>
      </c>
      <c r="G168" s="120" t="s">
        <v>70</v>
      </c>
      <c r="H168" s="120" t="s">
        <v>226</v>
      </c>
      <c r="I168" s="120" t="s">
        <v>222</v>
      </c>
      <c r="J168" s="113">
        <v>34402</v>
      </c>
      <c r="K168" s="120" t="s">
        <v>311</v>
      </c>
      <c r="L168" s="120">
        <v>27</v>
      </c>
      <c r="M168" s="120" t="s">
        <v>193</v>
      </c>
      <c r="N168" s="120" t="s">
        <v>115</v>
      </c>
      <c r="O168" s="120" t="s">
        <v>1133</v>
      </c>
      <c r="P168" s="120" t="s">
        <v>851</v>
      </c>
      <c r="Q168" s="120" t="s">
        <v>733</v>
      </c>
      <c r="R168" s="119" t="s">
        <v>38</v>
      </c>
      <c r="S168" s="127">
        <v>1.42</v>
      </c>
      <c r="T168" s="127">
        <v>0.85</v>
      </c>
      <c r="U168" s="127">
        <v>0.9</v>
      </c>
      <c r="V168" s="127">
        <v>1</v>
      </c>
      <c r="W168" s="166">
        <f t="shared" ref="W168:W177" si="9">(S168*$S$1)+(T168*$T$1)+(U168*$U$1)+(V168*$V$1)</f>
        <v>0.99399999999999999</v>
      </c>
      <c r="X168" s="120" t="s">
        <v>467</v>
      </c>
      <c r="Y168" s="120" t="s">
        <v>70</v>
      </c>
      <c r="Z168" s="120" t="s">
        <v>521</v>
      </c>
      <c r="AA168" s="167">
        <v>44686</v>
      </c>
      <c r="AB168" s="182">
        <v>425</v>
      </c>
      <c r="AC168" s="225">
        <v>150</v>
      </c>
      <c r="AD168" s="216">
        <v>0</v>
      </c>
      <c r="AE168" s="93">
        <v>0</v>
      </c>
    </row>
    <row r="169" spans="1:31" x14ac:dyDescent="0.3">
      <c r="A169" s="188" t="s">
        <v>1121</v>
      </c>
      <c r="B169" s="120" t="s">
        <v>1122</v>
      </c>
      <c r="C169" s="120" t="s">
        <v>1123</v>
      </c>
      <c r="D169" s="153" t="s">
        <v>1124</v>
      </c>
      <c r="E169" s="164" t="s">
        <v>1125</v>
      </c>
      <c r="F169" s="165" t="s">
        <v>1126</v>
      </c>
      <c r="G169" s="120" t="s">
        <v>219</v>
      </c>
      <c r="H169" s="120" t="s">
        <v>220</v>
      </c>
      <c r="I169" s="120" t="s">
        <v>222</v>
      </c>
      <c r="J169" s="113">
        <v>33486</v>
      </c>
      <c r="K169" s="120" t="s">
        <v>311</v>
      </c>
      <c r="L169" s="120">
        <v>30</v>
      </c>
      <c r="M169" s="120" t="s">
        <v>193</v>
      </c>
      <c r="N169" s="120" t="s">
        <v>115</v>
      </c>
      <c r="O169" s="120" t="s">
        <v>1110</v>
      </c>
      <c r="P169" s="120" t="s">
        <v>851</v>
      </c>
      <c r="Q169" s="120" t="s">
        <v>733</v>
      </c>
      <c r="R169" s="119" t="s">
        <v>38</v>
      </c>
      <c r="S169" s="127">
        <v>0.71</v>
      </c>
      <c r="T169" s="127">
        <v>0.85</v>
      </c>
      <c r="U169" s="127">
        <v>0.9</v>
      </c>
      <c r="V169" s="127">
        <v>1</v>
      </c>
      <c r="W169" s="166">
        <f t="shared" si="9"/>
        <v>0.85199999999999998</v>
      </c>
      <c r="X169" s="120" t="s">
        <v>467</v>
      </c>
      <c r="Y169" s="120" t="s">
        <v>219</v>
      </c>
      <c r="Z169" s="120" t="s">
        <v>1110</v>
      </c>
      <c r="AA169" s="167">
        <v>44686</v>
      </c>
      <c r="AB169" s="182">
        <v>425</v>
      </c>
      <c r="AC169" s="225">
        <v>150</v>
      </c>
      <c r="AD169" s="216">
        <v>0</v>
      </c>
      <c r="AE169" s="93" t="s">
        <v>1136</v>
      </c>
    </row>
    <row r="170" spans="1:31" s="94" customFormat="1" ht="14.25" customHeight="1" x14ac:dyDescent="0.3">
      <c r="A170" s="198" t="s">
        <v>1414</v>
      </c>
      <c r="B170" s="89" t="s">
        <v>1251</v>
      </c>
      <c r="C170" s="89" t="s">
        <v>1102</v>
      </c>
      <c r="D170" s="99" t="s">
        <v>1103</v>
      </c>
      <c r="E170" s="100" t="s">
        <v>1104</v>
      </c>
      <c r="F170" s="101" t="s">
        <v>1105</v>
      </c>
      <c r="G170" s="89" t="s">
        <v>219</v>
      </c>
      <c r="H170" s="89" t="s">
        <v>220</v>
      </c>
      <c r="I170" s="89" t="s">
        <v>227</v>
      </c>
      <c r="J170" s="90">
        <v>35663</v>
      </c>
      <c r="K170" s="89" t="s">
        <v>311</v>
      </c>
      <c r="L170" s="89">
        <v>44</v>
      </c>
      <c r="M170" s="89" t="s">
        <v>193</v>
      </c>
      <c r="N170" s="89" t="s">
        <v>115</v>
      </c>
      <c r="O170" s="89" t="s">
        <v>914</v>
      </c>
      <c r="P170" s="89" t="s">
        <v>519</v>
      </c>
      <c r="Q170" s="89" t="s">
        <v>520</v>
      </c>
      <c r="R170" s="86" t="s">
        <v>38</v>
      </c>
      <c r="S170" s="102">
        <v>0.63</v>
      </c>
      <c r="T170" s="102">
        <v>0.85</v>
      </c>
      <c r="U170" s="102">
        <v>1</v>
      </c>
      <c r="V170" s="102">
        <v>1</v>
      </c>
      <c r="W170" s="88">
        <f t="shared" si="9"/>
        <v>0.85099999999999998</v>
      </c>
      <c r="X170" s="89" t="s">
        <v>467</v>
      </c>
      <c r="Y170" s="89" t="s">
        <v>219</v>
      </c>
      <c r="Z170" s="89" t="s">
        <v>42</v>
      </c>
      <c r="AA170" s="90">
        <v>44690</v>
      </c>
      <c r="AB170" s="178">
        <v>425</v>
      </c>
      <c r="AC170" s="223">
        <v>250</v>
      </c>
      <c r="AD170" s="217">
        <v>0</v>
      </c>
      <c r="AE170" s="94" t="s">
        <v>1136</v>
      </c>
    </row>
    <row r="171" spans="1:31" s="94" customFormat="1" ht="14.25" customHeight="1" x14ac:dyDescent="0.3">
      <c r="A171" s="198" t="s">
        <v>1415</v>
      </c>
      <c r="B171" s="89" t="s">
        <v>1198</v>
      </c>
      <c r="C171" s="89" t="s">
        <v>1106</v>
      </c>
      <c r="D171" s="99" t="s">
        <v>1107</v>
      </c>
      <c r="E171" s="100" t="s">
        <v>1108</v>
      </c>
      <c r="F171" s="101" t="s">
        <v>1109</v>
      </c>
      <c r="G171" s="89" t="s">
        <v>219</v>
      </c>
      <c r="H171" s="89" t="s">
        <v>220</v>
      </c>
      <c r="I171" s="89" t="s">
        <v>222</v>
      </c>
      <c r="J171" s="90">
        <v>34817</v>
      </c>
      <c r="K171" s="89" t="s">
        <v>311</v>
      </c>
      <c r="L171" s="89">
        <v>26</v>
      </c>
      <c r="M171" s="89" t="s">
        <v>193</v>
      </c>
      <c r="N171" s="89" t="s">
        <v>115</v>
      </c>
      <c r="O171" s="89" t="s">
        <v>1134</v>
      </c>
      <c r="P171" s="89" t="s">
        <v>851</v>
      </c>
      <c r="Q171" s="89" t="s">
        <v>733</v>
      </c>
      <c r="R171" s="86" t="s">
        <v>38</v>
      </c>
      <c r="S171" s="102">
        <v>1.35</v>
      </c>
      <c r="T171" s="102">
        <v>0.85</v>
      </c>
      <c r="U171" s="102">
        <v>1</v>
      </c>
      <c r="V171" s="102">
        <v>1</v>
      </c>
      <c r="W171" s="88">
        <f t="shared" si="9"/>
        <v>0.99500000000000011</v>
      </c>
      <c r="X171" s="89" t="s">
        <v>467</v>
      </c>
      <c r="Y171" s="89" t="s">
        <v>219</v>
      </c>
      <c r="Z171" s="89" t="s">
        <v>117</v>
      </c>
      <c r="AA171" s="90">
        <v>44690</v>
      </c>
      <c r="AB171" s="178">
        <v>425</v>
      </c>
      <c r="AC171" s="223">
        <v>150</v>
      </c>
      <c r="AD171" s="217">
        <v>0</v>
      </c>
      <c r="AE171" s="94" t="s">
        <v>1136</v>
      </c>
    </row>
    <row r="172" spans="1:31" s="94" customFormat="1" ht="14.25" customHeight="1" x14ac:dyDescent="0.3">
      <c r="A172" s="198" t="s">
        <v>1416</v>
      </c>
      <c r="B172" s="89" t="s">
        <v>1495</v>
      </c>
      <c r="C172" s="89" t="s">
        <v>1111</v>
      </c>
      <c r="D172" s="99" t="s">
        <v>1112</v>
      </c>
      <c r="E172" s="100" t="s">
        <v>1113</v>
      </c>
      <c r="F172" s="101" t="s">
        <v>973</v>
      </c>
      <c r="G172" s="89" t="s">
        <v>219</v>
      </c>
      <c r="H172" s="89" t="s">
        <v>220</v>
      </c>
      <c r="I172" s="89" t="s">
        <v>222</v>
      </c>
      <c r="J172" s="90">
        <v>36960</v>
      </c>
      <c r="K172" s="89" t="s">
        <v>311</v>
      </c>
      <c r="L172" s="89">
        <v>21</v>
      </c>
      <c r="M172" s="89" t="s">
        <v>193</v>
      </c>
      <c r="N172" s="89" t="s">
        <v>115</v>
      </c>
      <c r="O172" s="89" t="s">
        <v>1001</v>
      </c>
      <c r="P172" s="89" t="s">
        <v>851</v>
      </c>
      <c r="Q172" s="89" t="s">
        <v>733</v>
      </c>
      <c r="R172" s="86" t="s">
        <v>38</v>
      </c>
      <c r="S172" s="102">
        <v>1.32</v>
      </c>
      <c r="T172" s="102">
        <v>0.85</v>
      </c>
      <c r="U172" s="102">
        <v>1</v>
      </c>
      <c r="V172" s="102">
        <v>1</v>
      </c>
      <c r="W172" s="88">
        <f t="shared" si="9"/>
        <v>0.9890000000000001</v>
      </c>
      <c r="X172" s="89" t="s">
        <v>467</v>
      </c>
      <c r="Y172" s="89" t="s">
        <v>219</v>
      </c>
      <c r="Z172" s="89" t="s">
        <v>1204</v>
      </c>
      <c r="AA172" s="90">
        <v>44690</v>
      </c>
      <c r="AB172" s="178">
        <v>425</v>
      </c>
      <c r="AC172" s="223">
        <v>0</v>
      </c>
      <c r="AD172" s="217">
        <v>0</v>
      </c>
      <c r="AE172" s="94" t="s">
        <v>1136</v>
      </c>
    </row>
    <row r="173" spans="1:31" x14ac:dyDescent="0.3">
      <c r="A173" s="188" t="s">
        <v>1417</v>
      </c>
      <c r="B173" s="120" t="s">
        <v>1169</v>
      </c>
      <c r="C173" s="120" t="s">
        <v>1170</v>
      </c>
      <c r="D173" s="153" t="s">
        <v>1171</v>
      </c>
      <c r="E173" s="164" t="s">
        <v>1172</v>
      </c>
      <c r="F173" s="165" t="s">
        <v>1173</v>
      </c>
      <c r="G173" s="120" t="s">
        <v>219</v>
      </c>
      <c r="H173" s="120" t="s">
        <v>220</v>
      </c>
      <c r="I173" s="120" t="s">
        <v>223</v>
      </c>
      <c r="J173" s="113">
        <v>29750</v>
      </c>
      <c r="K173" s="120" t="s">
        <v>311</v>
      </c>
      <c r="L173" s="120">
        <v>40</v>
      </c>
      <c r="M173" s="120" t="s">
        <v>193</v>
      </c>
      <c r="N173" s="120" t="s">
        <v>115</v>
      </c>
      <c r="O173" s="120" t="s">
        <v>1030</v>
      </c>
      <c r="P173" s="120" t="s">
        <v>519</v>
      </c>
      <c r="Q173" s="120" t="s">
        <v>520</v>
      </c>
      <c r="R173" s="119" t="s">
        <v>38</v>
      </c>
      <c r="S173" s="127">
        <v>0.61</v>
      </c>
      <c r="T173" s="127">
        <v>0.85</v>
      </c>
      <c r="U173" s="127">
        <v>1</v>
      </c>
      <c r="V173" s="127">
        <v>1</v>
      </c>
      <c r="W173" s="166">
        <f t="shared" si="9"/>
        <v>0.84699999999999998</v>
      </c>
      <c r="X173" s="120" t="s">
        <v>467</v>
      </c>
      <c r="Y173" s="120" t="s">
        <v>219</v>
      </c>
      <c r="Z173" s="120" t="s">
        <v>123</v>
      </c>
      <c r="AA173" s="167">
        <v>44692</v>
      </c>
      <c r="AB173" s="182">
        <v>425</v>
      </c>
      <c r="AC173" s="225">
        <v>250</v>
      </c>
      <c r="AD173" s="216"/>
      <c r="AE173" s="93" t="s">
        <v>1256</v>
      </c>
    </row>
    <row r="174" spans="1:31" ht="14.4" x14ac:dyDescent="0.3">
      <c r="A174" s="188" t="s">
        <v>1418</v>
      </c>
      <c r="B174" s="120" t="s">
        <v>1174</v>
      </c>
      <c r="C174" s="120" t="s">
        <v>1199</v>
      </c>
      <c r="D174" s="196" t="s">
        <v>1175</v>
      </c>
      <c r="E174" s="164" t="s">
        <v>1176</v>
      </c>
      <c r="F174" s="165" t="s">
        <v>1177</v>
      </c>
      <c r="G174" s="120" t="s">
        <v>455</v>
      </c>
      <c r="H174" s="120" t="s">
        <v>456</v>
      </c>
      <c r="I174" s="120" t="s">
        <v>247</v>
      </c>
      <c r="J174" s="113"/>
      <c r="K174" s="120" t="s">
        <v>311</v>
      </c>
      <c r="L174" s="120">
        <v>36</v>
      </c>
      <c r="M174" s="120" t="s">
        <v>193</v>
      </c>
      <c r="N174" s="120" t="s">
        <v>115</v>
      </c>
      <c r="O174" s="120" t="s">
        <v>1178</v>
      </c>
      <c r="P174" s="120" t="s">
        <v>851</v>
      </c>
      <c r="Q174" s="120" t="s">
        <v>733</v>
      </c>
      <c r="R174" s="119" t="s">
        <v>38</v>
      </c>
      <c r="S174" s="127">
        <v>0.69</v>
      </c>
      <c r="T174" s="127">
        <v>0.85</v>
      </c>
      <c r="U174" s="127">
        <v>1</v>
      </c>
      <c r="V174" s="127">
        <v>1</v>
      </c>
      <c r="W174" s="166">
        <f t="shared" si="9"/>
        <v>0.86299999999999999</v>
      </c>
      <c r="X174" s="120" t="s">
        <v>467</v>
      </c>
      <c r="Y174" s="120" t="s">
        <v>455</v>
      </c>
      <c r="Z174" s="120" t="s">
        <v>1053</v>
      </c>
      <c r="AA174" s="167">
        <v>44698</v>
      </c>
      <c r="AB174" s="182">
        <v>425</v>
      </c>
      <c r="AC174" s="225">
        <v>150</v>
      </c>
      <c r="AD174" s="216"/>
    </row>
    <row r="175" spans="1:31" s="197" customFormat="1" ht="14.25" customHeight="1" x14ac:dyDescent="0.3">
      <c r="A175" s="198" t="s">
        <v>1419</v>
      </c>
      <c r="B175" s="89" t="s">
        <v>1210</v>
      </c>
      <c r="C175" s="89" t="s">
        <v>1179</v>
      </c>
      <c r="D175" s="99" t="s">
        <v>1180</v>
      </c>
      <c r="E175" s="100" t="s">
        <v>1181</v>
      </c>
      <c r="F175" s="101" t="s">
        <v>1182</v>
      </c>
      <c r="G175" s="89" t="s">
        <v>219</v>
      </c>
      <c r="H175" s="89" t="s">
        <v>220</v>
      </c>
      <c r="I175" s="89" t="s">
        <v>222</v>
      </c>
      <c r="J175" s="90">
        <v>30712</v>
      </c>
      <c r="K175" s="89" t="s">
        <v>311</v>
      </c>
      <c r="L175" s="89">
        <v>38</v>
      </c>
      <c r="M175" s="89" t="s">
        <v>193</v>
      </c>
      <c r="N175" s="89" t="s">
        <v>115</v>
      </c>
      <c r="O175" s="89" t="s">
        <v>1183</v>
      </c>
      <c r="P175" s="89" t="s">
        <v>519</v>
      </c>
      <c r="Q175" s="89" t="s">
        <v>520</v>
      </c>
      <c r="R175" s="89" t="s">
        <v>38</v>
      </c>
      <c r="S175" s="102">
        <v>0.74</v>
      </c>
      <c r="T175" s="102">
        <v>0.85</v>
      </c>
      <c r="U175" s="102">
        <v>1</v>
      </c>
      <c r="V175" s="102">
        <v>1</v>
      </c>
      <c r="W175" s="88">
        <f t="shared" si="9"/>
        <v>0.873</v>
      </c>
      <c r="X175" s="89" t="s">
        <v>467</v>
      </c>
      <c r="Y175" s="89" t="s">
        <v>219</v>
      </c>
      <c r="Z175" s="89" t="s">
        <v>123</v>
      </c>
      <c r="AA175" s="90">
        <v>44697</v>
      </c>
      <c r="AB175" s="178">
        <v>425</v>
      </c>
      <c r="AC175" s="223">
        <v>250</v>
      </c>
      <c r="AD175" s="217"/>
      <c r="AE175" s="94" t="s">
        <v>1136</v>
      </c>
    </row>
    <row r="176" spans="1:31" s="197" customFormat="1" ht="14.25" customHeight="1" x14ac:dyDescent="0.3">
      <c r="A176" s="198" t="s">
        <v>1420</v>
      </c>
      <c r="B176" s="89" t="s">
        <v>1184</v>
      </c>
      <c r="C176" s="89" t="s">
        <v>1185</v>
      </c>
      <c r="D176" s="99" t="s">
        <v>1186</v>
      </c>
      <c r="E176" s="100" t="s">
        <v>1187</v>
      </c>
      <c r="F176" s="101" t="s">
        <v>1188</v>
      </c>
      <c r="G176" s="89" t="s">
        <v>219</v>
      </c>
      <c r="H176" s="89" t="s">
        <v>220</v>
      </c>
      <c r="I176" s="89" t="s">
        <v>222</v>
      </c>
      <c r="J176" s="90">
        <v>36589</v>
      </c>
      <c r="K176" s="89" t="s">
        <v>311</v>
      </c>
      <c r="L176" s="89">
        <v>22</v>
      </c>
      <c r="M176" s="89" t="s">
        <v>1189</v>
      </c>
      <c r="N176" s="89" t="s">
        <v>115</v>
      </c>
      <c r="O176" s="89" t="s">
        <v>1190</v>
      </c>
      <c r="P176" s="89" t="s">
        <v>1191</v>
      </c>
      <c r="Q176" s="89" t="s">
        <v>1192</v>
      </c>
      <c r="R176" s="89" t="s">
        <v>38</v>
      </c>
      <c r="S176" s="102">
        <v>0.88</v>
      </c>
      <c r="T176" s="102">
        <v>0.85</v>
      </c>
      <c r="U176" s="102">
        <v>0.8</v>
      </c>
      <c r="V176" s="102">
        <v>1</v>
      </c>
      <c r="W176" s="88">
        <f t="shared" si="9"/>
        <v>0.871</v>
      </c>
      <c r="X176" s="89" t="s">
        <v>467</v>
      </c>
      <c r="Y176" s="89" t="s">
        <v>219</v>
      </c>
      <c r="Z176" s="89" t="s">
        <v>1190</v>
      </c>
      <c r="AA176" s="90">
        <v>44698</v>
      </c>
      <c r="AB176" s="178">
        <v>141.69999999999999</v>
      </c>
      <c r="AC176" s="223">
        <v>0</v>
      </c>
      <c r="AD176" s="217">
        <v>0</v>
      </c>
      <c r="AE176" s="94" t="s">
        <v>1136</v>
      </c>
    </row>
    <row r="177" spans="1:31" x14ac:dyDescent="0.3">
      <c r="A177" s="188" t="s">
        <v>1421</v>
      </c>
      <c r="B177" s="120" t="s">
        <v>1193</v>
      </c>
      <c r="C177" s="120" t="s">
        <v>1194</v>
      </c>
      <c r="D177" s="153" t="s">
        <v>1195</v>
      </c>
      <c r="E177" s="164" t="s">
        <v>1196</v>
      </c>
      <c r="F177" s="165" t="s">
        <v>1197</v>
      </c>
      <c r="G177" s="120" t="s">
        <v>219</v>
      </c>
      <c r="H177" s="120" t="s">
        <v>220</v>
      </c>
      <c r="I177" s="120" t="s">
        <v>227</v>
      </c>
      <c r="J177" s="113">
        <v>34181</v>
      </c>
      <c r="K177" s="120" t="s">
        <v>311</v>
      </c>
      <c r="L177" s="120">
        <v>28</v>
      </c>
      <c r="M177" s="120" t="s">
        <v>193</v>
      </c>
      <c r="N177" s="120" t="s">
        <v>115</v>
      </c>
      <c r="O177" s="120" t="s">
        <v>1030</v>
      </c>
      <c r="P177" s="120" t="s">
        <v>519</v>
      </c>
      <c r="Q177" s="120" t="s">
        <v>833</v>
      </c>
      <c r="R177" s="119" t="s">
        <v>38</v>
      </c>
      <c r="S177" s="127">
        <v>0.68</v>
      </c>
      <c r="T177" s="127">
        <v>0.85</v>
      </c>
      <c r="U177" s="127">
        <v>1</v>
      </c>
      <c r="V177" s="127">
        <v>1</v>
      </c>
      <c r="W177" s="166">
        <f t="shared" si="9"/>
        <v>0.86099999999999999</v>
      </c>
      <c r="X177" s="120" t="s">
        <v>467</v>
      </c>
      <c r="Y177" s="120" t="s">
        <v>219</v>
      </c>
      <c r="Z177" s="120" t="s">
        <v>123</v>
      </c>
      <c r="AA177" s="167">
        <v>44699</v>
      </c>
      <c r="AB177" s="182">
        <v>425</v>
      </c>
      <c r="AC177" s="225">
        <v>250</v>
      </c>
      <c r="AD177" s="216"/>
      <c r="AE177" s="93" t="s">
        <v>1256</v>
      </c>
    </row>
    <row r="178" spans="1:31" x14ac:dyDescent="0.3">
      <c r="A178" s="188" t="s">
        <v>1422</v>
      </c>
      <c r="B178" s="120" t="s">
        <v>1138</v>
      </c>
      <c r="C178" s="120" t="s">
        <v>1139</v>
      </c>
      <c r="D178" s="153" t="s">
        <v>1140</v>
      </c>
      <c r="E178" s="164" t="s">
        <v>1216</v>
      </c>
      <c r="F178" s="165" t="s">
        <v>117</v>
      </c>
      <c r="G178" s="120" t="s">
        <v>219</v>
      </c>
      <c r="H178" s="120" t="s">
        <v>220</v>
      </c>
      <c r="I178" s="120" t="s">
        <v>222</v>
      </c>
      <c r="J178" s="113">
        <v>34341</v>
      </c>
      <c r="K178" s="120" t="s">
        <v>311</v>
      </c>
      <c r="L178" s="120">
        <v>27</v>
      </c>
      <c r="M178" s="120" t="s">
        <v>193</v>
      </c>
      <c r="N178" s="120" t="s">
        <v>115</v>
      </c>
      <c r="O178" s="120" t="s">
        <v>1030</v>
      </c>
      <c r="P178" s="120" t="s">
        <v>519</v>
      </c>
      <c r="Q178" s="120" t="s">
        <v>833</v>
      </c>
      <c r="R178" s="119" t="s">
        <v>38</v>
      </c>
      <c r="S178" s="127">
        <v>0.78</v>
      </c>
      <c r="T178" s="127">
        <v>0.85</v>
      </c>
      <c r="U178" s="127">
        <v>1</v>
      </c>
      <c r="V178" s="127">
        <v>1</v>
      </c>
      <c r="W178" s="166">
        <f>(S178*$K$1)+(T178*$L$1)+(U178*$M$1)+(V178*$N$1)</f>
        <v>0</v>
      </c>
      <c r="X178" s="120" t="s">
        <v>467</v>
      </c>
      <c r="Y178" s="120" t="s">
        <v>219</v>
      </c>
      <c r="Z178" s="120" t="s">
        <v>123</v>
      </c>
      <c r="AA178" s="167">
        <v>44701</v>
      </c>
      <c r="AB178" s="182">
        <v>425</v>
      </c>
      <c r="AC178" s="225">
        <v>250</v>
      </c>
      <c r="AD178" s="216"/>
      <c r="AE178" s="93" t="s">
        <v>1256</v>
      </c>
    </row>
    <row r="179" spans="1:31" s="197" customFormat="1" ht="14.25" customHeight="1" x14ac:dyDescent="0.3">
      <c r="A179" s="198" t="s">
        <v>1423</v>
      </c>
      <c r="B179" s="89" t="s">
        <v>1143</v>
      </c>
      <c r="C179" s="89" t="s">
        <v>1144</v>
      </c>
      <c r="D179" s="99" t="s">
        <v>1145</v>
      </c>
      <c r="E179" s="100" t="s">
        <v>1146</v>
      </c>
      <c r="F179" s="101" t="s">
        <v>1147</v>
      </c>
      <c r="G179" s="89" t="s">
        <v>219</v>
      </c>
      <c r="H179" s="89" t="s">
        <v>220</v>
      </c>
      <c r="I179" s="89" t="s">
        <v>227</v>
      </c>
      <c r="J179" s="90">
        <v>32545</v>
      </c>
      <c r="K179" s="89" t="s">
        <v>311</v>
      </c>
      <c r="L179" s="89">
        <v>33</v>
      </c>
      <c r="M179" s="89" t="s">
        <v>193</v>
      </c>
      <c r="N179" s="89" t="s">
        <v>115</v>
      </c>
      <c r="O179" s="89" t="s">
        <v>1148</v>
      </c>
      <c r="P179" s="89" t="s">
        <v>519</v>
      </c>
      <c r="Q179" s="89" t="s">
        <v>1142</v>
      </c>
      <c r="R179" s="89" t="s">
        <v>38</v>
      </c>
      <c r="S179" s="102">
        <v>0.82</v>
      </c>
      <c r="T179" s="102">
        <v>0.85</v>
      </c>
      <c r="U179" s="102">
        <v>1</v>
      </c>
      <c r="V179" s="102">
        <v>1</v>
      </c>
      <c r="W179" s="88">
        <f>(S179*$K$1)+(T179*$L$1)+(U179*$M$1)+(V179*$N$1)</f>
        <v>0</v>
      </c>
      <c r="X179" s="89" t="s">
        <v>467</v>
      </c>
      <c r="Y179" s="89" t="s">
        <v>219</v>
      </c>
      <c r="Z179" s="89" t="s">
        <v>117</v>
      </c>
      <c r="AA179" s="90">
        <v>44701</v>
      </c>
      <c r="AB179" s="178">
        <v>425</v>
      </c>
      <c r="AC179" s="223">
        <v>250</v>
      </c>
      <c r="AD179" s="217">
        <v>50</v>
      </c>
      <c r="AE179" s="94"/>
    </row>
    <row r="180" spans="1:31" s="197" customFormat="1" ht="14.25" customHeight="1" x14ac:dyDescent="0.3">
      <c r="A180" s="198" t="s">
        <v>1424</v>
      </c>
      <c r="B180" s="89" t="s">
        <v>1201</v>
      </c>
      <c r="C180" s="89" t="s">
        <v>1149</v>
      </c>
      <c r="D180" s="99" t="s">
        <v>1145</v>
      </c>
      <c r="E180" s="100" t="s">
        <v>1150</v>
      </c>
      <c r="F180" s="101" t="s">
        <v>1151</v>
      </c>
      <c r="G180" s="89" t="s">
        <v>219</v>
      </c>
      <c r="H180" s="89" t="s">
        <v>220</v>
      </c>
      <c r="I180" s="89" t="s">
        <v>227</v>
      </c>
      <c r="J180" s="90">
        <v>34005</v>
      </c>
      <c r="K180" s="89" t="s">
        <v>311</v>
      </c>
      <c r="L180" s="89">
        <v>29</v>
      </c>
      <c r="M180" s="89" t="s">
        <v>193</v>
      </c>
      <c r="N180" s="89" t="s">
        <v>115</v>
      </c>
      <c r="O180" s="89" t="s">
        <v>914</v>
      </c>
      <c r="P180" s="89" t="s">
        <v>519</v>
      </c>
      <c r="Q180" s="89" t="s">
        <v>308</v>
      </c>
      <c r="R180" s="89" t="s">
        <v>38</v>
      </c>
      <c r="S180" s="102">
        <v>0.8</v>
      </c>
      <c r="T180" s="102">
        <v>0.85</v>
      </c>
      <c r="U180" s="102">
        <v>1</v>
      </c>
      <c r="V180" s="102">
        <v>1</v>
      </c>
      <c r="W180" s="88">
        <f>(S180*$K$1)+(T180*$L$1)+(U180*$M$1)+(V180*$N$1)</f>
        <v>0</v>
      </c>
      <c r="X180" s="89" t="s">
        <v>467</v>
      </c>
      <c r="Y180" s="89" t="s">
        <v>219</v>
      </c>
      <c r="Z180" s="89" t="s">
        <v>42</v>
      </c>
      <c r="AA180" s="90">
        <v>44701</v>
      </c>
      <c r="AB180" s="178">
        <v>425</v>
      </c>
      <c r="AC180" s="223">
        <v>250</v>
      </c>
      <c r="AD180" s="217"/>
      <c r="AE180" s="94"/>
    </row>
    <row r="181" spans="1:31" s="197" customFormat="1" ht="14.25" customHeight="1" x14ac:dyDescent="0.3">
      <c r="A181" s="198" t="s">
        <v>1425</v>
      </c>
      <c r="B181" s="89" t="s">
        <v>1200</v>
      </c>
      <c r="C181" s="89" t="s">
        <v>1152</v>
      </c>
      <c r="D181" s="99" t="s">
        <v>1153</v>
      </c>
      <c r="E181" s="100" t="s">
        <v>1141</v>
      </c>
      <c r="F181" s="101" t="s">
        <v>1154</v>
      </c>
      <c r="G181" s="89" t="s">
        <v>219</v>
      </c>
      <c r="H181" s="89" t="s">
        <v>220</v>
      </c>
      <c r="I181" s="89" t="s">
        <v>227</v>
      </c>
      <c r="J181" s="90">
        <v>33587</v>
      </c>
      <c r="K181" s="89" t="s">
        <v>311</v>
      </c>
      <c r="L181" s="89">
        <v>30</v>
      </c>
      <c r="M181" s="89" t="s">
        <v>193</v>
      </c>
      <c r="N181" s="89" t="s">
        <v>115</v>
      </c>
      <c r="O181" s="89" t="s">
        <v>857</v>
      </c>
      <c r="P181" s="89" t="s">
        <v>519</v>
      </c>
      <c r="Q181" s="89" t="s">
        <v>1142</v>
      </c>
      <c r="R181" s="89" t="s">
        <v>38</v>
      </c>
      <c r="S181" s="102">
        <v>0.8</v>
      </c>
      <c r="T181" s="102">
        <v>0.85</v>
      </c>
      <c r="U181" s="102">
        <v>1</v>
      </c>
      <c r="V181" s="102">
        <v>1</v>
      </c>
      <c r="W181" s="88">
        <f>(S181*$K$1)+(T181*$L$1)+(U181*$M$1)+(V181*$N$1)</f>
        <v>0</v>
      </c>
      <c r="X181" s="89" t="s">
        <v>467</v>
      </c>
      <c r="Y181" s="89" t="s">
        <v>219</v>
      </c>
      <c r="Z181" s="89" t="s">
        <v>117</v>
      </c>
      <c r="AA181" s="90">
        <v>44701</v>
      </c>
      <c r="AB181" s="178">
        <v>425</v>
      </c>
      <c r="AC181" s="223">
        <v>250</v>
      </c>
      <c r="AD181" s="217">
        <v>50</v>
      </c>
      <c r="AE181" s="94" t="s">
        <v>1256</v>
      </c>
    </row>
    <row r="182" spans="1:31" x14ac:dyDescent="0.3">
      <c r="A182" s="188" t="s">
        <v>1426</v>
      </c>
      <c r="B182" s="120" t="s">
        <v>1202</v>
      </c>
      <c r="C182" s="120" t="s">
        <v>1155</v>
      </c>
      <c r="D182" s="153" t="s">
        <v>1156</v>
      </c>
      <c r="E182" s="164" t="s">
        <v>1157</v>
      </c>
      <c r="F182" s="165" t="s">
        <v>1158</v>
      </c>
      <c r="G182" s="120" t="s">
        <v>219</v>
      </c>
      <c r="H182" s="120" t="s">
        <v>220</v>
      </c>
      <c r="I182" s="120" t="s">
        <v>222</v>
      </c>
      <c r="J182" s="113">
        <v>35001</v>
      </c>
      <c r="K182" s="120" t="s">
        <v>311</v>
      </c>
      <c r="L182" s="120">
        <f>2021-1995</f>
        <v>26</v>
      </c>
      <c r="M182" s="120" t="s">
        <v>193</v>
      </c>
      <c r="N182" s="120" t="s">
        <v>115</v>
      </c>
      <c r="O182" s="120" t="s">
        <v>1159</v>
      </c>
      <c r="P182" s="120" t="s">
        <v>519</v>
      </c>
      <c r="Q182" s="120" t="s">
        <v>833</v>
      </c>
      <c r="R182" s="119" t="s">
        <v>38</v>
      </c>
      <c r="S182" s="127">
        <v>0.7</v>
      </c>
      <c r="T182" s="127">
        <v>0.85</v>
      </c>
      <c r="U182" s="127">
        <v>1</v>
      </c>
      <c r="V182" s="127">
        <v>1</v>
      </c>
      <c r="W182" s="166">
        <f>(S182*$K$1)+(T182*$L$1)+(U182*$M$1)+(V182*$N$1)</f>
        <v>0</v>
      </c>
      <c r="X182" s="120" t="s">
        <v>467</v>
      </c>
      <c r="Y182" s="120" t="s">
        <v>219</v>
      </c>
      <c r="Z182" s="120" t="s">
        <v>123</v>
      </c>
      <c r="AA182" s="167">
        <v>44701</v>
      </c>
      <c r="AB182" s="182">
        <v>425</v>
      </c>
      <c r="AC182" s="225">
        <v>250</v>
      </c>
      <c r="AD182" s="216"/>
      <c r="AE182" s="93" t="s">
        <v>1211</v>
      </c>
    </row>
    <row r="183" spans="1:31" s="197" customFormat="1" ht="14.25" customHeight="1" x14ac:dyDescent="0.3">
      <c r="A183" s="198" t="s">
        <v>1427</v>
      </c>
      <c r="B183" s="89" t="s">
        <v>1253</v>
      </c>
      <c r="C183" s="89" t="s">
        <v>1161</v>
      </c>
      <c r="D183" s="99" t="s">
        <v>1162</v>
      </c>
      <c r="E183" s="100" t="s">
        <v>1163</v>
      </c>
      <c r="F183" s="101" t="s">
        <v>1164</v>
      </c>
      <c r="G183" s="89" t="s">
        <v>941</v>
      </c>
      <c r="H183" s="89" t="s">
        <v>942</v>
      </c>
      <c r="I183" s="89" t="s">
        <v>222</v>
      </c>
      <c r="J183" s="90">
        <v>36600</v>
      </c>
      <c r="K183" s="89" t="s">
        <v>311</v>
      </c>
      <c r="L183" s="89">
        <v>22</v>
      </c>
      <c r="M183" s="89" t="s">
        <v>193</v>
      </c>
      <c r="N183" s="89" t="s">
        <v>115</v>
      </c>
      <c r="O183" s="89" t="s">
        <v>1001</v>
      </c>
      <c r="P183" s="89" t="s">
        <v>851</v>
      </c>
      <c r="Q183" s="89" t="s">
        <v>1160</v>
      </c>
      <c r="R183" s="89" t="s">
        <v>38</v>
      </c>
      <c r="S183" s="102">
        <v>0.99</v>
      </c>
      <c r="T183" s="102">
        <v>0.85</v>
      </c>
      <c r="U183" s="102">
        <v>1</v>
      </c>
      <c r="V183" s="102">
        <v>1</v>
      </c>
      <c r="W183" s="88" t="e">
        <f>(S183*$S$2)+(T183*$T$2)+(U183*$U$2)+(V183*$V$2)</f>
        <v>#VALUE!</v>
      </c>
      <c r="X183" s="89" t="s">
        <v>467</v>
      </c>
      <c r="Y183" s="89" t="s">
        <v>941</v>
      </c>
      <c r="Z183" s="89" t="s">
        <v>1001</v>
      </c>
      <c r="AA183" s="90">
        <v>44706</v>
      </c>
      <c r="AB183" s="178">
        <v>425</v>
      </c>
      <c r="AC183" s="223">
        <v>150</v>
      </c>
      <c r="AD183" s="217"/>
      <c r="AE183" s="94"/>
    </row>
    <row r="184" spans="1:31" s="197" customFormat="1" ht="14.25" customHeight="1" x14ac:dyDescent="0.3">
      <c r="A184" s="198" t="s">
        <v>1428</v>
      </c>
      <c r="B184" s="89" t="s">
        <v>1203</v>
      </c>
      <c r="C184" s="89" t="s">
        <v>1165</v>
      </c>
      <c r="D184" s="99" t="s">
        <v>1166</v>
      </c>
      <c r="E184" s="100" t="s">
        <v>1167</v>
      </c>
      <c r="F184" s="101" t="s">
        <v>1168</v>
      </c>
      <c r="G184" s="89" t="s">
        <v>70</v>
      </c>
      <c r="H184" s="89" t="s">
        <v>226</v>
      </c>
      <c r="I184" s="89" t="s">
        <v>222</v>
      </c>
      <c r="J184" s="90">
        <v>34165</v>
      </c>
      <c r="K184" s="89" t="s">
        <v>311</v>
      </c>
      <c r="L184" s="89">
        <v>28</v>
      </c>
      <c r="M184" s="89" t="s">
        <v>193</v>
      </c>
      <c r="N184" s="89" t="s">
        <v>115</v>
      </c>
      <c r="O184" s="89" t="s">
        <v>1001</v>
      </c>
      <c r="P184" s="89" t="s">
        <v>851</v>
      </c>
      <c r="Q184" s="89" t="s">
        <v>1160</v>
      </c>
      <c r="R184" s="89" t="s">
        <v>38</v>
      </c>
      <c r="S184" s="102">
        <v>0.79</v>
      </c>
      <c r="T184" s="102">
        <v>0.85</v>
      </c>
      <c r="U184" s="102">
        <v>1</v>
      </c>
      <c r="V184" s="102">
        <v>1</v>
      </c>
      <c r="W184" s="88" t="e">
        <f>(S184*$S$2)+(T184*$T$2)+(U184*$U$2)+(V184*$V$2)</f>
        <v>#VALUE!</v>
      </c>
      <c r="X184" s="89" t="s">
        <v>467</v>
      </c>
      <c r="Y184" s="89" t="s">
        <v>70</v>
      </c>
      <c r="Z184" s="89" t="s">
        <v>1001</v>
      </c>
      <c r="AA184" s="90">
        <v>44705</v>
      </c>
      <c r="AB184" s="178">
        <v>425</v>
      </c>
      <c r="AC184" s="223">
        <v>150</v>
      </c>
      <c r="AD184" s="217"/>
      <c r="AE184" s="94"/>
    </row>
    <row r="185" spans="1:31" s="197" customFormat="1" ht="14.25" customHeight="1" x14ac:dyDescent="0.3">
      <c r="A185" s="198" t="s">
        <v>1391</v>
      </c>
      <c r="B185" s="89" t="s">
        <v>1496</v>
      </c>
      <c r="C185" s="89" t="s">
        <v>853</v>
      </c>
      <c r="D185" s="99" t="s">
        <v>854</v>
      </c>
      <c r="E185" s="100" t="s">
        <v>855</v>
      </c>
      <c r="F185" s="101" t="s">
        <v>856</v>
      </c>
      <c r="G185" s="89" t="s">
        <v>219</v>
      </c>
      <c r="H185" s="89" t="s">
        <v>220</v>
      </c>
      <c r="I185" s="89" t="s">
        <v>222</v>
      </c>
      <c r="J185" s="90">
        <v>36689</v>
      </c>
      <c r="K185" s="89" t="s">
        <v>311</v>
      </c>
      <c r="L185" s="89">
        <v>21</v>
      </c>
      <c r="M185" s="89" t="s">
        <v>193</v>
      </c>
      <c r="N185" s="89" t="s">
        <v>633</v>
      </c>
      <c r="O185" s="89" t="s">
        <v>1110</v>
      </c>
      <c r="P185" s="89" t="s">
        <v>851</v>
      </c>
      <c r="Q185" s="89" t="s">
        <v>733</v>
      </c>
      <c r="R185" s="89" t="s">
        <v>38</v>
      </c>
      <c r="S185" s="102">
        <v>0.62</v>
      </c>
      <c r="T185" s="102">
        <v>0.85</v>
      </c>
      <c r="U185" s="102">
        <v>0.7</v>
      </c>
      <c r="V185" s="102">
        <v>1</v>
      </c>
      <c r="W185" s="88">
        <v>0.80399999999999994</v>
      </c>
      <c r="X185" s="89" t="s">
        <v>467</v>
      </c>
      <c r="Y185" s="89" t="s">
        <v>219</v>
      </c>
      <c r="Z185" s="89" t="s">
        <v>1110</v>
      </c>
      <c r="AA185" s="90">
        <v>44676</v>
      </c>
      <c r="AB185" s="178">
        <v>430.57</v>
      </c>
      <c r="AC185" s="223">
        <v>0</v>
      </c>
      <c r="AD185" s="217">
        <v>0</v>
      </c>
      <c r="AE185" s="94"/>
    </row>
    <row r="186" spans="1:31" x14ac:dyDescent="0.3">
      <c r="A186" s="184" t="s">
        <v>1429</v>
      </c>
      <c r="B186" s="114" t="s">
        <v>1223</v>
      </c>
      <c r="C186" s="114" t="s">
        <v>1222</v>
      </c>
      <c r="D186" s="115" t="s">
        <v>1221</v>
      </c>
      <c r="E186" s="116">
        <v>963057023</v>
      </c>
      <c r="F186" s="117" t="s">
        <v>1220</v>
      </c>
      <c r="G186" s="117" t="s">
        <v>219</v>
      </c>
      <c r="H186" s="117" t="s">
        <v>220</v>
      </c>
      <c r="I186" s="117" t="s">
        <v>222</v>
      </c>
      <c r="J186" s="118" t="s">
        <v>1219</v>
      </c>
      <c r="K186" s="118" t="s">
        <v>311</v>
      </c>
      <c r="L186" s="114">
        <v>37</v>
      </c>
      <c r="M186" s="114" t="s">
        <v>193</v>
      </c>
      <c r="N186" s="114" t="s">
        <v>115</v>
      </c>
      <c r="O186" s="114" t="s">
        <v>914</v>
      </c>
      <c r="P186" s="114" t="s">
        <v>519</v>
      </c>
      <c r="Q186" s="114" t="s">
        <v>308</v>
      </c>
      <c r="R186" s="127" t="s">
        <v>38</v>
      </c>
      <c r="S186" s="136">
        <v>0.82</v>
      </c>
      <c r="T186" s="127">
        <v>0.85</v>
      </c>
      <c r="U186" s="127">
        <v>1</v>
      </c>
      <c r="V186" s="127">
        <v>1</v>
      </c>
      <c r="W186" s="127">
        <v>0.89</v>
      </c>
      <c r="X186" s="120" t="s">
        <v>467</v>
      </c>
      <c r="Y186" s="120" t="s">
        <v>219</v>
      </c>
      <c r="Z186" s="120" t="s">
        <v>42</v>
      </c>
      <c r="AA186" s="113">
        <v>44713</v>
      </c>
      <c r="AB186" s="176">
        <v>600</v>
      </c>
      <c r="AC186" s="212" t="s">
        <v>1218</v>
      </c>
      <c r="AD186" s="216" t="s">
        <v>1218</v>
      </c>
    </row>
    <row r="187" spans="1:31" s="197" customFormat="1" ht="14.25" customHeight="1" x14ac:dyDescent="0.3">
      <c r="A187" s="198" t="s">
        <v>1282</v>
      </c>
      <c r="B187" s="89" t="s">
        <v>1224</v>
      </c>
      <c r="C187" s="89" t="s">
        <v>1225</v>
      </c>
      <c r="D187" s="99" t="s">
        <v>1226</v>
      </c>
      <c r="E187" s="100" t="s">
        <v>1227</v>
      </c>
      <c r="F187" s="101" t="s">
        <v>1228</v>
      </c>
      <c r="G187" s="89" t="s">
        <v>219</v>
      </c>
      <c r="H187" s="89" t="s">
        <v>220</v>
      </c>
      <c r="I187" s="89" t="s">
        <v>222</v>
      </c>
      <c r="J187" s="90">
        <v>28843</v>
      </c>
      <c r="K187" s="89" t="s">
        <v>311</v>
      </c>
      <c r="L187" s="89">
        <v>43</v>
      </c>
      <c r="M187" s="89" t="s">
        <v>193</v>
      </c>
      <c r="N187" s="89" t="s">
        <v>115</v>
      </c>
      <c r="O187" s="89" t="s">
        <v>857</v>
      </c>
      <c r="P187" s="89" t="s">
        <v>519</v>
      </c>
      <c r="Q187" s="89" t="s">
        <v>710</v>
      </c>
      <c r="R187" s="89" t="s">
        <v>38</v>
      </c>
      <c r="S187" s="102">
        <v>0.61</v>
      </c>
      <c r="T187" s="102">
        <v>0.85</v>
      </c>
      <c r="U187" s="102">
        <v>1</v>
      </c>
      <c r="V187" s="102">
        <v>1</v>
      </c>
      <c r="W187" s="88" t="e">
        <f>(S187*$S$2)+(T187*$T$2)+(U187*$U$2)+(V187*$V$2)</f>
        <v>#VALUE!</v>
      </c>
      <c r="X187" s="89" t="s">
        <v>467</v>
      </c>
      <c r="Y187" s="89" t="s">
        <v>219</v>
      </c>
      <c r="Z187" s="89" t="s">
        <v>117</v>
      </c>
      <c r="AA187" s="90">
        <v>44725</v>
      </c>
      <c r="AB187" s="178">
        <v>425</v>
      </c>
      <c r="AC187" s="223">
        <v>250</v>
      </c>
      <c r="AD187" s="217">
        <v>50</v>
      </c>
      <c r="AE187" s="94"/>
    </row>
    <row r="188" spans="1:31" x14ac:dyDescent="0.3">
      <c r="A188" s="184" t="s">
        <v>1430</v>
      </c>
      <c r="B188" s="114" t="s">
        <v>1229</v>
      </c>
      <c r="C188" s="114" t="s">
        <v>1230</v>
      </c>
      <c r="D188" s="115" t="s">
        <v>1231</v>
      </c>
      <c r="E188" s="116" t="s">
        <v>1232</v>
      </c>
      <c r="F188" s="117" t="s">
        <v>1254</v>
      </c>
      <c r="G188" s="117" t="s">
        <v>219</v>
      </c>
      <c r="H188" s="117" t="s">
        <v>220</v>
      </c>
      <c r="I188" s="117" t="s">
        <v>222</v>
      </c>
      <c r="J188" s="118">
        <v>33977</v>
      </c>
      <c r="K188" s="118" t="s">
        <v>311</v>
      </c>
      <c r="L188" s="114">
        <v>29</v>
      </c>
      <c r="M188" s="114" t="s">
        <v>193</v>
      </c>
      <c r="N188" s="114" t="s">
        <v>115</v>
      </c>
      <c r="O188" s="114" t="s">
        <v>1030</v>
      </c>
      <c r="P188" s="114" t="s">
        <v>519</v>
      </c>
      <c r="Q188" s="114" t="s">
        <v>710</v>
      </c>
      <c r="R188" s="127" t="s">
        <v>38</v>
      </c>
      <c r="S188" s="136">
        <v>0.7</v>
      </c>
      <c r="T188" s="127">
        <v>0.85</v>
      </c>
      <c r="U188" s="127">
        <v>1</v>
      </c>
      <c r="V188" s="127">
        <v>1</v>
      </c>
      <c r="W188" s="127" t="e">
        <f>(S188*$S$2)+(T188*$T$2)+(U188*$U$2)+(V188*$V$2)</f>
        <v>#VALUE!</v>
      </c>
      <c r="X188" s="120" t="s">
        <v>467</v>
      </c>
      <c r="Y188" s="120" t="s">
        <v>219</v>
      </c>
      <c r="Z188" s="120" t="s">
        <v>123</v>
      </c>
      <c r="AA188" s="113">
        <v>44725</v>
      </c>
      <c r="AB188" s="176">
        <v>425</v>
      </c>
      <c r="AC188" s="212">
        <v>250</v>
      </c>
      <c r="AD188" s="216">
        <v>50</v>
      </c>
    </row>
    <row r="189" spans="1:31" x14ac:dyDescent="0.3">
      <c r="A189" s="184" t="s">
        <v>1431</v>
      </c>
      <c r="B189" s="114" t="s">
        <v>1233</v>
      </c>
      <c r="C189" s="114" t="s">
        <v>1234</v>
      </c>
      <c r="D189" s="115" t="s">
        <v>1235</v>
      </c>
      <c r="E189" s="116" t="s">
        <v>1236</v>
      </c>
      <c r="F189" s="117" t="s">
        <v>1237</v>
      </c>
      <c r="G189" s="117" t="s">
        <v>219</v>
      </c>
      <c r="H189" s="117" t="s">
        <v>220</v>
      </c>
      <c r="I189" s="117" t="s">
        <v>222</v>
      </c>
      <c r="J189" s="118">
        <v>34831</v>
      </c>
      <c r="K189" s="118" t="s">
        <v>311</v>
      </c>
      <c r="L189" s="114">
        <v>26</v>
      </c>
      <c r="M189" s="114" t="s">
        <v>193</v>
      </c>
      <c r="N189" s="114" t="s">
        <v>115</v>
      </c>
      <c r="O189" s="114" t="s">
        <v>857</v>
      </c>
      <c r="P189" s="114" t="s">
        <v>519</v>
      </c>
      <c r="Q189" s="114" t="s">
        <v>710</v>
      </c>
      <c r="R189" s="127" t="s">
        <v>38</v>
      </c>
      <c r="S189" s="136">
        <v>0.61</v>
      </c>
      <c r="T189" s="127">
        <v>0.85</v>
      </c>
      <c r="U189" s="127">
        <v>1</v>
      </c>
      <c r="V189" s="127">
        <v>1</v>
      </c>
      <c r="W189" s="127" t="e">
        <f>(S189*$S$2)+(T189*$T$2)+(U189*$U$2)+(V189*$V$2)</f>
        <v>#VALUE!</v>
      </c>
      <c r="X189" s="120" t="s">
        <v>467</v>
      </c>
      <c r="Y189" s="120" t="s">
        <v>219</v>
      </c>
      <c r="Z189" s="120" t="s">
        <v>117</v>
      </c>
      <c r="AA189" s="113">
        <v>44725</v>
      </c>
      <c r="AB189" s="176">
        <v>425</v>
      </c>
      <c r="AC189" s="212">
        <v>250</v>
      </c>
      <c r="AD189" s="216">
        <v>50</v>
      </c>
    </row>
    <row r="190" spans="1:31" s="197" customFormat="1" ht="14.25" customHeight="1" x14ac:dyDescent="0.3">
      <c r="A190" s="198" t="s">
        <v>1281</v>
      </c>
      <c r="B190" s="89" t="s">
        <v>1244</v>
      </c>
      <c r="C190" s="89" t="s">
        <v>1245</v>
      </c>
      <c r="D190" s="99" t="s">
        <v>1246</v>
      </c>
      <c r="E190" s="100" t="s">
        <v>1247</v>
      </c>
      <c r="F190" s="101" t="s">
        <v>1248</v>
      </c>
      <c r="G190" s="89" t="s">
        <v>70</v>
      </c>
      <c r="H190" s="89" t="s">
        <v>226</v>
      </c>
      <c r="I190" s="89" t="s">
        <v>222</v>
      </c>
      <c r="J190" s="90" t="s">
        <v>1249</v>
      </c>
      <c r="K190" s="89" t="s">
        <v>311</v>
      </c>
      <c r="L190" s="89">
        <v>28</v>
      </c>
      <c r="M190" s="89" t="s">
        <v>193</v>
      </c>
      <c r="N190" s="89" t="s">
        <v>115</v>
      </c>
      <c r="O190" s="89" t="s">
        <v>1275</v>
      </c>
      <c r="P190" s="89" t="s">
        <v>519</v>
      </c>
      <c r="Q190" s="89" t="s">
        <v>833</v>
      </c>
      <c r="R190" s="89" t="s">
        <v>38</v>
      </c>
      <c r="S190" s="102" t="s">
        <v>1250</v>
      </c>
      <c r="T190" s="102">
        <v>0.72</v>
      </c>
      <c r="U190" s="102">
        <v>0.85</v>
      </c>
      <c r="V190" s="102">
        <v>1</v>
      </c>
      <c r="W190" s="88">
        <v>0.87</v>
      </c>
      <c r="X190" s="89" t="s">
        <v>467</v>
      </c>
      <c r="Y190" s="89" t="s">
        <v>70</v>
      </c>
      <c r="Z190" s="89" t="s">
        <v>889</v>
      </c>
      <c r="AA190" s="90">
        <v>44729</v>
      </c>
      <c r="AB190" s="178">
        <v>425</v>
      </c>
      <c r="AC190" s="223">
        <v>250</v>
      </c>
      <c r="AD190" s="217" t="s">
        <v>1218</v>
      </c>
      <c r="AE190" s="94"/>
    </row>
    <row r="191" spans="1:31" x14ac:dyDescent="0.3">
      <c r="A191" s="184" t="s">
        <v>1277</v>
      </c>
      <c r="B191" s="114" t="s">
        <v>1276</v>
      </c>
      <c r="C191" s="114" t="s">
        <v>1257</v>
      </c>
      <c r="D191" s="115" t="s">
        <v>1258</v>
      </c>
      <c r="E191" s="116" t="s">
        <v>1259</v>
      </c>
      <c r="F191" s="117" t="s">
        <v>1260</v>
      </c>
      <c r="G191" s="117" t="s">
        <v>219</v>
      </c>
      <c r="H191" s="117" t="s">
        <v>220</v>
      </c>
      <c r="I191" s="117" t="s">
        <v>222</v>
      </c>
      <c r="J191" s="118">
        <v>34454</v>
      </c>
      <c r="K191" s="118" t="s">
        <v>311</v>
      </c>
      <c r="L191" s="114">
        <v>27</v>
      </c>
      <c r="M191" s="114" t="s">
        <v>193</v>
      </c>
      <c r="N191" s="114" t="s">
        <v>115</v>
      </c>
      <c r="O191" s="114" t="s">
        <v>914</v>
      </c>
      <c r="P191" s="114" t="s">
        <v>519</v>
      </c>
      <c r="Q191" s="114" t="s">
        <v>833</v>
      </c>
      <c r="R191" s="127" t="s">
        <v>38</v>
      </c>
      <c r="S191" s="136" t="s">
        <v>38</v>
      </c>
      <c r="T191" s="127">
        <v>0.71</v>
      </c>
      <c r="U191" s="127">
        <v>0.9</v>
      </c>
      <c r="V191" s="127">
        <v>1</v>
      </c>
      <c r="W191" s="127">
        <v>0.89200000000000002</v>
      </c>
      <c r="X191" s="120" t="s">
        <v>467</v>
      </c>
      <c r="Y191" s="120" t="s">
        <v>219</v>
      </c>
      <c r="Z191" s="120" t="s">
        <v>42</v>
      </c>
      <c r="AA191" s="113">
        <v>44739</v>
      </c>
      <c r="AB191" s="176">
        <v>425</v>
      </c>
      <c r="AC191" s="212">
        <v>250</v>
      </c>
      <c r="AD191" s="216">
        <v>0</v>
      </c>
    </row>
    <row r="192" spans="1:31" s="197" customFormat="1" ht="14.25" customHeight="1" x14ac:dyDescent="0.3">
      <c r="A192" s="198" t="s">
        <v>1278</v>
      </c>
      <c r="B192" s="89" t="s">
        <v>1285</v>
      </c>
      <c r="C192" s="89" t="s">
        <v>1261</v>
      </c>
      <c r="D192" s="99" t="s">
        <v>1262</v>
      </c>
      <c r="E192" s="100" t="s">
        <v>1263</v>
      </c>
      <c r="F192" s="101" t="s">
        <v>1264</v>
      </c>
      <c r="G192" s="89" t="s">
        <v>219</v>
      </c>
      <c r="H192" s="89" t="s">
        <v>220</v>
      </c>
      <c r="I192" s="89" t="s">
        <v>222</v>
      </c>
      <c r="J192" s="90">
        <v>33196</v>
      </c>
      <c r="K192" s="89" t="s">
        <v>311</v>
      </c>
      <c r="L192" s="89">
        <v>31</v>
      </c>
      <c r="M192" s="89" t="s">
        <v>193</v>
      </c>
      <c r="N192" s="89" t="s">
        <v>115</v>
      </c>
      <c r="O192" s="89" t="s">
        <v>914</v>
      </c>
      <c r="P192" s="89" t="s">
        <v>519</v>
      </c>
      <c r="Q192" s="89" t="s">
        <v>833</v>
      </c>
      <c r="R192" s="89" t="s">
        <v>38</v>
      </c>
      <c r="S192" s="102" t="s">
        <v>38</v>
      </c>
      <c r="T192" s="102">
        <v>0.6</v>
      </c>
      <c r="U192" s="102">
        <v>0.9</v>
      </c>
      <c r="V192" s="102">
        <v>1</v>
      </c>
      <c r="W192" s="88">
        <v>0.87000000000000011</v>
      </c>
      <c r="X192" s="89" t="s">
        <v>467</v>
      </c>
      <c r="Y192" s="89" t="s">
        <v>219</v>
      </c>
      <c r="Z192" s="89" t="s">
        <v>42</v>
      </c>
      <c r="AA192" s="90">
        <v>44739</v>
      </c>
      <c r="AB192" s="178">
        <v>425</v>
      </c>
      <c r="AC192" s="223">
        <v>250</v>
      </c>
      <c r="AD192" s="217">
        <v>0</v>
      </c>
      <c r="AE192" s="94"/>
    </row>
    <row r="193" spans="1:31" x14ac:dyDescent="0.3">
      <c r="A193" s="184" t="s">
        <v>1279</v>
      </c>
      <c r="B193" s="114" t="s">
        <v>1265</v>
      </c>
      <c r="C193" s="114" t="s">
        <v>1266</v>
      </c>
      <c r="D193" s="115" t="s">
        <v>1267</v>
      </c>
      <c r="E193" s="116" t="s">
        <v>1268</v>
      </c>
      <c r="F193" s="117" t="s">
        <v>1269</v>
      </c>
      <c r="G193" s="117" t="s">
        <v>219</v>
      </c>
      <c r="H193" s="117" t="s">
        <v>220</v>
      </c>
      <c r="I193" s="117" t="s">
        <v>227</v>
      </c>
      <c r="J193" s="118">
        <v>31455</v>
      </c>
      <c r="K193" s="118" t="s">
        <v>311</v>
      </c>
      <c r="L193" s="114">
        <v>36</v>
      </c>
      <c r="M193" s="114" t="s">
        <v>193</v>
      </c>
      <c r="N193" s="114" t="s">
        <v>115</v>
      </c>
      <c r="O193" s="114" t="s">
        <v>1030</v>
      </c>
      <c r="P193" s="114" t="s">
        <v>519</v>
      </c>
      <c r="Q193" s="114" t="s">
        <v>308</v>
      </c>
      <c r="R193" s="127" t="s">
        <v>38</v>
      </c>
      <c r="S193" s="136" t="s">
        <v>38</v>
      </c>
      <c r="T193" s="127"/>
      <c r="U193" s="127">
        <v>0.9</v>
      </c>
      <c r="V193" s="127">
        <v>1</v>
      </c>
      <c r="W193" s="127">
        <v>0.75</v>
      </c>
      <c r="X193" s="120" t="s">
        <v>467</v>
      </c>
      <c r="Y193" s="120" t="s">
        <v>219</v>
      </c>
      <c r="Z193" s="120" t="s">
        <v>191</v>
      </c>
      <c r="AA193" s="113">
        <v>44739</v>
      </c>
      <c r="AB193" s="176">
        <v>600</v>
      </c>
      <c r="AC193" s="212">
        <v>0</v>
      </c>
      <c r="AD193" s="216">
        <v>0</v>
      </c>
    </row>
    <row r="194" spans="1:31" x14ac:dyDescent="0.3">
      <c r="A194" s="184" t="s">
        <v>1280</v>
      </c>
      <c r="B194" s="114" t="s">
        <v>1270</v>
      </c>
      <c r="C194" s="114" t="s">
        <v>1271</v>
      </c>
      <c r="D194" s="115" t="s">
        <v>1272</v>
      </c>
      <c r="E194" s="116" t="s">
        <v>1273</v>
      </c>
      <c r="F194" s="117" t="s">
        <v>1274</v>
      </c>
      <c r="G194" s="117" t="s">
        <v>219</v>
      </c>
      <c r="H194" s="117" t="s">
        <v>220</v>
      </c>
      <c r="I194" s="117" t="s">
        <v>222</v>
      </c>
      <c r="J194" s="118">
        <v>34752</v>
      </c>
      <c r="K194" s="118" t="s">
        <v>311</v>
      </c>
      <c r="L194" s="114">
        <v>27</v>
      </c>
      <c r="M194" s="114" t="s">
        <v>193</v>
      </c>
      <c r="N194" s="114" t="s">
        <v>115</v>
      </c>
      <c r="O194" s="114" t="s">
        <v>914</v>
      </c>
      <c r="P194" s="114" t="s">
        <v>519</v>
      </c>
      <c r="Q194" s="114" t="s">
        <v>833</v>
      </c>
      <c r="R194" s="127" t="s">
        <v>38</v>
      </c>
      <c r="S194" s="136" t="s">
        <v>38</v>
      </c>
      <c r="T194" s="127">
        <v>0.6</v>
      </c>
      <c r="U194" s="127">
        <v>0.85</v>
      </c>
      <c r="V194" s="127">
        <v>1</v>
      </c>
      <c r="W194" s="127">
        <v>0.84499999999999997</v>
      </c>
      <c r="X194" s="120" t="s">
        <v>467</v>
      </c>
      <c r="Y194" s="120" t="s">
        <v>219</v>
      </c>
      <c r="Z194" s="120" t="s">
        <v>42</v>
      </c>
      <c r="AA194" s="113">
        <v>44743</v>
      </c>
      <c r="AB194" s="176">
        <v>425</v>
      </c>
      <c r="AC194" s="212">
        <v>250</v>
      </c>
      <c r="AD194" s="216">
        <v>0</v>
      </c>
      <c r="AE194" s="93" t="s">
        <v>1136</v>
      </c>
    </row>
    <row r="195" spans="1:31" s="197" customFormat="1" ht="14.25" customHeight="1" x14ac:dyDescent="0.3">
      <c r="A195" s="198" t="s">
        <v>1293</v>
      </c>
      <c r="B195" s="89" t="s">
        <v>1286</v>
      </c>
      <c r="C195" s="89" t="s">
        <v>1287</v>
      </c>
      <c r="D195" s="99" t="s">
        <v>1288</v>
      </c>
      <c r="E195" s="100" t="s">
        <v>1289</v>
      </c>
      <c r="F195" s="101" t="s">
        <v>1290</v>
      </c>
      <c r="G195" s="89" t="s">
        <v>219</v>
      </c>
      <c r="H195" s="89" t="s">
        <v>220</v>
      </c>
      <c r="I195" s="89" t="s">
        <v>222</v>
      </c>
      <c r="J195" s="90">
        <v>36813</v>
      </c>
      <c r="K195" s="89" t="s">
        <v>527</v>
      </c>
      <c r="L195" s="89">
        <v>22</v>
      </c>
      <c r="M195" s="89" t="s">
        <v>193</v>
      </c>
      <c r="N195" s="89" t="s">
        <v>115</v>
      </c>
      <c r="O195" s="89" t="s">
        <v>1291</v>
      </c>
      <c r="P195" s="89" t="s">
        <v>851</v>
      </c>
      <c r="Q195" s="89" t="s">
        <v>1160</v>
      </c>
      <c r="R195" s="89" t="s">
        <v>38</v>
      </c>
      <c r="S195" s="102" t="s">
        <v>38</v>
      </c>
      <c r="T195" s="102">
        <v>0.6</v>
      </c>
      <c r="U195" s="102">
        <v>0.85</v>
      </c>
      <c r="V195" s="102">
        <v>1</v>
      </c>
      <c r="W195" s="88" t="e">
        <f>(S195*20%)+(T195*50%)+(U195*15%)+(V195*15%)</f>
        <v>#VALUE!</v>
      </c>
      <c r="X195" s="89" t="s">
        <v>467</v>
      </c>
      <c r="Y195" s="89" t="s">
        <v>219</v>
      </c>
      <c r="Z195" s="89" t="s">
        <v>1292</v>
      </c>
      <c r="AA195" s="90">
        <v>44767</v>
      </c>
      <c r="AB195" s="178">
        <v>425</v>
      </c>
      <c r="AC195" s="223">
        <v>150</v>
      </c>
      <c r="AD195" s="217"/>
      <c r="AE195" s="93" t="s">
        <v>1136</v>
      </c>
    </row>
    <row r="196" spans="1:31" s="197" customFormat="1" ht="14.25" customHeight="1" x14ac:dyDescent="0.3">
      <c r="A196" s="198" t="s">
        <v>1448</v>
      </c>
      <c r="B196" s="89" t="s">
        <v>1432</v>
      </c>
      <c r="C196" s="89" t="s">
        <v>1433</v>
      </c>
      <c r="D196" s="99" t="s">
        <v>1434</v>
      </c>
      <c r="E196" s="100" t="s">
        <v>1435</v>
      </c>
      <c r="F196" s="101" t="s">
        <v>1436</v>
      </c>
      <c r="G196" s="89" t="s">
        <v>219</v>
      </c>
      <c r="H196" s="89" t="s">
        <v>220</v>
      </c>
      <c r="I196" s="89" t="s">
        <v>223</v>
      </c>
      <c r="J196" s="90">
        <v>31375</v>
      </c>
      <c r="K196" s="89" t="s">
        <v>311</v>
      </c>
      <c r="L196" s="89">
        <v>36</v>
      </c>
      <c r="M196" s="89" t="s">
        <v>193</v>
      </c>
      <c r="N196" s="89" t="s">
        <v>115</v>
      </c>
      <c r="O196" s="89" t="s">
        <v>914</v>
      </c>
      <c r="P196" s="89" t="s">
        <v>519</v>
      </c>
      <c r="Q196" s="89" t="s">
        <v>833</v>
      </c>
      <c r="R196" s="89" t="s">
        <v>38</v>
      </c>
      <c r="S196" s="102" t="s">
        <v>38</v>
      </c>
      <c r="T196" s="102">
        <v>0.71</v>
      </c>
      <c r="U196" s="102">
        <v>0.9</v>
      </c>
      <c r="V196" s="102">
        <v>1</v>
      </c>
      <c r="W196" s="88">
        <v>1</v>
      </c>
      <c r="X196" s="89" t="s">
        <v>467</v>
      </c>
      <c r="Y196" s="89" t="s">
        <v>219</v>
      </c>
      <c r="Z196" s="89" t="s">
        <v>42</v>
      </c>
      <c r="AA196" s="90">
        <v>44774</v>
      </c>
      <c r="AB196" s="178">
        <v>425</v>
      </c>
      <c r="AC196" s="223">
        <v>250</v>
      </c>
      <c r="AD196" s="217"/>
      <c r="AE196" s="93" t="s">
        <v>1136</v>
      </c>
    </row>
    <row r="197" spans="1:31" x14ac:dyDescent="0.3">
      <c r="A197" s="184" t="s">
        <v>1449</v>
      </c>
      <c r="B197" s="114" t="s">
        <v>1437</v>
      </c>
      <c r="C197" s="114" t="s">
        <v>1438</v>
      </c>
      <c r="D197" s="115" t="s">
        <v>1439</v>
      </c>
      <c r="E197" s="116" t="s">
        <v>1440</v>
      </c>
      <c r="F197" s="117" t="s">
        <v>1441</v>
      </c>
      <c r="G197" s="117" t="s">
        <v>219</v>
      </c>
      <c r="H197" s="117" t="s">
        <v>220</v>
      </c>
      <c r="I197" s="117" t="s">
        <v>222</v>
      </c>
      <c r="J197" s="118">
        <v>31676</v>
      </c>
      <c r="K197" s="118" t="s">
        <v>311</v>
      </c>
      <c r="L197" s="114">
        <v>35</v>
      </c>
      <c r="M197" s="114" t="s">
        <v>193</v>
      </c>
      <c r="N197" s="114" t="s">
        <v>115</v>
      </c>
      <c r="O197" s="114" t="s">
        <v>914</v>
      </c>
      <c r="P197" s="114" t="s">
        <v>519</v>
      </c>
      <c r="Q197" s="114" t="s">
        <v>833</v>
      </c>
      <c r="R197" s="127" t="s">
        <v>38</v>
      </c>
      <c r="S197" s="136" t="s">
        <v>38</v>
      </c>
      <c r="T197" s="127">
        <v>0.77</v>
      </c>
      <c r="U197" s="127">
        <v>0.9</v>
      </c>
      <c r="V197" s="127">
        <v>1</v>
      </c>
      <c r="W197" s="127">
        <v>0.9</v>
      </c>
      <c r="X197" s="120" t="s">
        <v>467</v>
      </c>
      <c r="Y197" s="120" t="s">
        <v>219</v>
      </c>
      <c r="Z197" s="120" t="s">
        <v>42</v>
      </c>
      <c r="AA197" s="113">
        <v>44777</v>
      </c>
      <c r="AB197" s="176">
        <v>425</v>
      </c>
      <c r="AC197" s="212">
        <v>250</v>
      </c>
      <c r="AD197" s="216"/>
      <c r="AE197" s="93" t="s">
        <v>1136</v>
      </c>
    </row>
    <row r="198" spans="1:31" x14ac:dyDescent="0.3">
      <c r="A198" s="184" t="s">
        <v>1442</v>
      </c>
      <c r="B198" s="114" t="s">
        <v>1443</v>
      </c>
      <c r="C198" s="114" t="s">
        <v>1444</v>
      </c>
      <c r="D198" s="115" t="s">
        <v>1445</v>
      </c>
      <c r="E198" s="116" t="s">
        <v>1446</v>
      </c>
      <c r="F198" s="117" t="s">
        <v>1447</v>
      </c>
      <c r="G198" s="117" t="s">
        <v>70</v>
      </c>
      <c r="H198" s="117" t="s">
        <v>226</v>
      </c>
      <c r="I198" s="117" t="s">
        <v>222</v>
      </c>
      <c r="J198" s="118">
        <v>34978</v>
      </c>
      <c r="K198" s="118" t="s">
        <v>311</v>
      </c>
      <c r="L198" s="114">
        <v>26</v>
      </c>
      <c r="M198" s="114" t="s">
        <v>193</v>
      </c>
      <c r="N198" s="114" t="s">
        <v>115</v>
      </c>
      <c r="O198" s="114" t="s">
        <v>1275</v>
      </c>
      <c r="P198" s="114" t="s">
        <v>519</v>
      </c>
      <c r="Q198" s="114" t="s">
        <v>833</v>
      </c>
      <c r="R198" s="127" t="s">
        <v>38</v>
      </c>
      <c r="S198" s="136" t="s">
        <v>38</v>
      </c>
      <c r="T198" s="127">
        <v>0.79</v>
      </c>
      <c r="U198" s="127">
        <v>0.85</v>
      </c>
      <c r="V198" s="127">
        <v>0.75</v>
      </c>
      <c r="W198" s="127">
        <v>1</v>
      </c>
      <c r="X198" s="120" t="s">
        <v>467</v>
      </c>
      <c r="Y198" s="120" t="s">
        <v>219</v>
      </c>
      <c r="Z198" s="120" t="s">
        <v>1092</v>
      </c>
      <c r="AA198" s="113">
        <v>44774</v>
      </c>
      <c r="AB198" s="176">
        <v>425</v>
      </c>
      <c r="AC198" s="212">
        <v>250</v>
      </c>
      <c r="AD198" s="216"/>
      <c r="AE198" s="93" t="s">
        <v>1136</v>
      </c>
    </row>
    <row r="199" spans="1:31" s="197" customFormat="1" ht="14.25" customHeight="1" x14ac:dyDescent="0.3">
      <c r="A199" s="198" t="s">
        <v>1481</v>
      </c>
      <c r="B199" s="89" t="s">
        <v>1589</v>
      </c>
      <c r="C199" s="89" t="s">
        <v>1590</v>
      </c>
      <c r="D199" s="99" t="s">
        <v>1450</v>
      </c>
      <c r="E199" s="100" t="s">
        <v>1451</v>
      </c>
      <c r="F199" s="101" t="s">
        <v>1452</v>
      </c>
      <c r="G199" s="89" t="s">
        <v>219</v>
      </c>
      <c r="H199" s="89" t="s">
        <v>1453</v>
      </c>
      <c r="I199" s="89" t="s">
        <v>227</v>
      </c>
      <c r="J199" s="90">
        <v>34994</v>
      </c>
      <c r="K199" s="89" t="s">
        <v>1454</v>
      </c>
      <c r="L199" s="89">
        <v>26</v>
      </c>
      <c r="M199" s="89" t="s">
        <v>193</v>
      </c>
      <c r="N199" s="89" t="s">
        <v>115</v>
      </c>
      <c r="O199" s="89" t="s">
        <v>1455</v>
      </c>
      <c r="P199" s="89" t="s">
        <v>851</v>
      </c>
      <c r="Q199" s="89" t="s">
        <v>1160</v>
      </c>
      <c r="R199" s="89" t="s">
        <v>38</v>
      </c>
      <c r="S199" s="102" t="s">
        <v>38</v>
      </c>
      <c r="T199" s="102">
        <v>0.68</v>
      </c>
      <c r="U199" s="102">
        <v>1</v>
      </c>
      <c r="V199" s="102">
        <v>1</v>
      </c>
      <c r="W199" s="88">
        <v>1</v>
      </c>
      <c r="X199" s="89" t="s">
        <v>467</v>
      </c>
      <c r="Y199" s="89" t="s">
        <v>219</v>
      </c>
      <c r="Z199" s="89" t="s">
        <v>1477</v>
      </c>
      <c r="AA199" s="90">
        <v>44777</v>
      </c>
      <c r="AB199" s="178">
        <v>425</v>
      </c>
      <c r="AC199" s="223">
        <v>150</v>
      </c>
      <c r="AD199" s="217">
        <v>0</v>
      </c>
      <c r="AE199" s="93" t="s">
        <v>1136</v>
      </c>
    </row>
    <row r="200" spans="1:31" x14ac:dyDescent="0.3">
      <c r="A200" s="184" t="s">
        <v>1482</v>
      </c>
      <c r="B200" s="114" t="s">
        <v>1456</v>
      </c>
      <c r="C200" s="114" t="s">
        <v>1457</v>
      </c>
      <c r="D200" s="115" t="s">
        <v>1458</v>
      </c>
      <c r="E200" s="116" t="s">
        <v>1459</v>
      </c>
      <c r="F200" s="117" t="s">
        <v>1460</v>
      </c>
      <c r="G200" s="117" t="s">
        <v>219</v>
      </c>
      <c r="H200" s="117" t="s">
        <v>1453</v>
      </c>
      <c r="I200" s="117" t="s">
        <v>253</v>
      </c>
      <c r="J200" s="118">
        <v>36392</v>
      </c>
      <c r="K200" s="118" t="s">
        <v>1454</v>
      </c>
      <c r="L200" s="114">
        <v>22</v>
      </c>
      <c r="M200" s="114" t="s">
        <v>193</v>
      </c>
      <c r="N200" s="114" t="s">
        <v>115</v>
      </c>
      <c r="O200" s="114" t="s">
        <v>1461</v>
      </c>
      <c r="P200" s="114" t="s">
        <v>851</v>
      </c>
      <c r="Q200" s="114" t="s">
        <v>1160</v>
      </c>
      <c r="R200" s="127" t="s">
        <v>38</v>
      </c>
      <c r="S200" s="136" t="s">
        <v>38</v>
      </c>
      <c r="T200" s="127">
        <v>0.6</v>
      </c>
      <c r="U200" s="127">
        <v>1</v>
      </c>
      <c r="V200" s="127">
        <v>1</v>
      </c>
      <c r="W200" s="127">
        <v>1</v>
      </c>
      <c r="X200" s="120" t="s">
        <v>467</v>
      </c>
      <c r="Y200" s="120" t="s">
        <v>219</v>
      </c>
      <c r="Z200" s="120" t="s">
        <v>1478</v>
      </c>
      <c r="AA200" s="113">
        <v>44777</v>
      </c>
      <c r="AB200" s="176">
        <v>425</v>
      </c>
      <c r="AC200" s="212">
        <v>150</v>
      </c>
      <c r="AD200" s="216">
        <v>0</v>
      </c>
      <c r="AE200" s="93" t="s">
        <v>1136</v>
      </c>
    </row>
    <row r="201" spans="1:31" s="197" customFormat="1" ht="14.25" customHeight="1" x14ac:dyDescent="0.3">
      <c r="A201" s="198" t="s">
        <v>1462</v>
      </c>
      <c r="B201" s="89" t="s">
        <v>1497</v>
      </c>
      <c r="C201" s="89" t="s">
        <v>1463</v>
      </c>
      <c r="D201" s="99" t="s">
        <v>1464</v>
      </c>
      <c r="E201" s="100" t="s">
        <v>1465</v>
      </c>
      <c r="F201" s="101" t="s">
        <v>1466</v>
      </c>
      <c r="G201" s="89" t="s">
        <v>70</v>
      </c>
      <c r="H201" s="89" t="s">
        <v>226</v>
      </c>
      <c r="I201" s="89" t="s">
        <v>253</v>
      </c>
      <c r="J201" s="90">
        <v>37439</v>
      </c>
      <c r="K201" s="89" t="s">
        <v>1454</v>
      </c>
      <c r="L201" s="89">
        <v>12</v>
      </c>
      <c r="M201" s="89" t="s">
        <v>193</v>
      </c>
      <c r="N201" s="89" t="s">
        <v>115</v>
      </c>
      <c r="O201" s="89" t="s">
        <v>1001</v>
      </c>
      <c r="P201" s="89" t="s">
        <v>851</v>
      </c>
      <c r="Q201" s="89" t="s">
        <v>1160</v>
      </c>
      <c r="R201" s="89" t="s">
        <v>38</v>
      </c>
      <c r="S201" s="102" t="s">
        <v>38</v>
      </c>
      <c r="T201" s="102">
        <v>0.66</v>
      </c>
      <c r="U201" s="102">
        <v>0.85</v>
      </c>
      <c r="V201" s="102">
        <v>1</v>
      </c>
      <c r="W201" s="88">
        <v>1</v>
      </c>
      <c r="X201" s="89" t="s">
        <v>467</v>
      </c>
      <c r="Y201" s="89" t="s">
        <v>70</v>
      </c>
      <c r="Z201" s="89" t="s">
        <v>1479</v>
      </c>
      <c r="AA201" s="90">
        <v>44789</v>
      </c>
      <c r="AB201" s="178">
        <v>425</v>
      </c>
      <c r="AC201" s="223">
        <v>150</v>
      </c>
      <c r="AD201" s="217"/>
      <c r="AE201" s="93" t="s">
        <v>1136</v>
      </c>
    </row>
    <row r="202" spans="1:31" s="197" customFormat="1" ht="14.25" customHeight="1" x14ac:dyDescent="0.3">
      <c r="A202" s="198" t="s">
        <v>1467</v>
      </c>
      <c r="B202" s="89" t="s">
        <v>1468</v>
      </c>
      <c r="C202" s="89" t="s">
        <v>1469</v>
      </c>
      <c r="D202" s="99" t="s">
        <v>1470</v>
      </c>
      <c r="E202" s="100" t="s">
        <v>1471</v>
      </c>
      <c r="F202" s="101" t="s">
        <v>1472</v>
      </c>
      <c r="G202" s="89" t="s">
        <v>433</v>
      </c>
      <c r="H202" s="89" t="s">
        <v>473</v>
      </c>
      <c r="I202" s="89" t="s">
        <v>253</v>
      </c>
      <c r="J202" s="90">
        <v>34727</v>
      </c>
      <c r="K202" s="89" t="s">
        <v>1454</v>
      </c>
      <c r="L202" s="89">
        <v>27</v>
      </c>
      <c r="M202" s="89" t="s">
        <v>193</v>
      </c>
      <c r="N202" s="89" t="s">
        <v>115</v>
      </c>
      <c r="O202" s="89" t="s">
        <v>1001</v>
      </c>
      <c r="P202" s="89" t="s">
        <v>851</v>
      </c>
      <c r="Q202" s="89" t="s">
        <v>1160</v>
      </c>
      <c r="R202" s="89" t="s">
        <v>38</v>
      </c>
      <c r="S202" s="102" t="s">
        <v>38</v>
      </c>
      <c r="T202" s="102">
        <v>0.61</v>
      </c>
      <c r="U202" s="102">
        <v>0.85</v>
      </c>
      <c r="V202" s="102">
        <v>1</v>
      </c>
      <c r="W202" s="88">
        <v>1</v>
      </c>
      <c r="X202" s="89" t="s">
        <v>467</v>
      </c>
      <c r="Y202" s="89" t="s">
        <v>433</v>
      </c>
      <c r="Z202" s="89" t="s">
        <v>1480</v>
      </c>
      <c r="AA202" s="90">
        <v>44797</v>
      </c>
      <c r="AB202" s="178">
        <v>425</v>
      </c>
      <c r="AC202" s="223">
        <v>150</v>
      </c>
      <c r="AD202" s="217">
        <v>0</v>
      </c>
      <c r="AE202" s="93"/>
    </row>
    <row r="203" spans="1:31" x14ac:dyDescent="0.3">
      <c r="A203" s="184" t="s">
        <v>1483</v>
      </c>
      <c r="B203" s="114" t="s">
        <v>1484</v>
      </c>
      <c r="C203" s="114" t="s">
        <v>1473</v>
      </c>
      <c r="D203" s="115" t="s">
        <v>1474</v>
      </c>
      <c r="E203" s="116" t="s">
        <v>1475</v>
      </c>
      <c r="F203" s="117" t="s">
        <v>1476</v>
      </c>
      <c r="G203" s="117" t="s">
        <v>219</v>
      </c>
      <c r="H203" s="117" t="s">
        <v>1453</v>
      </c>
      <c r="I203" s="117" t="s">
        <v>235</v>
      </c>
      <c r="J203" s="118">
        <v>31660</v>
      </c>
      <c r="K203" s="118" t="s">
        <v>1454</v>
      </c>
      <c r="L203" s="114">
        <v>35</v>
      </c>
      <c r="M203" s="114" t="s">
        <v>193</v>
      </c>
      <c r="N203" s="114" t="s">
        <v>115</v>
      </c>
      <c r="O203" s="114" t="s">
        <v>914</v>
      </c>
      <c r="P203" s="114" t="s">
        <v>519</v>
      </c>
      <c r="Q203" s="114" t="s">
        <v>308</v>
      </c>
      <c r="R203" s="127" t="s">
        <v>38</v>
      </c>
      <c r="S203" s="136" t="s">
        <v>38</v>
      </c>
      <c r="T203" s="127">
        <v>0.68</v>
      </c>
      <c r="U203" s="127">
        <v>0.85</v>
      </c>
      <c r="V203" s="127">
        <v>1</v>
      </c>
      <c r="W203" s="127">
        <v>1</v>
      </c>
      <c r="X203" s="120" t="s">
        <v>467</v>
      </c>
      <c r="Y203" s="120" t="s">
        <v>219</v>
      </c>
      <c r="Z203" s="120" t="s">
        <v>42</v>
      </c>
      <c r="AA203" s="113">
        <v>44797</v>
      </c>
      <c r="AB203" s="176">
        <v>600</v>
      </c>
      <c r="AC203" s="212">
        <v>0</v>
      </c>
      <c r="AD203" s="216">
        <v>0</v>
      </c>
      <c r="AE203" s="93" t="s">
        <v>1136</v>
      </c>
    </row>
    <row r="204" spans="1:31" s="197" customFormat="1" ht="14.25" customHeight="1" x14ac:dyDescent="0.3">
      <c r="A204" s="198" t="s">
        <v>1491</v>
      </c>
      <c r="B204" s="89" t="s">
        <v>1492</v>
      </c>
      <c r="C204" s="89" t="s">
        <v>1485</v>
      </c>
      <c r="D204" s="99" t="s">
        <v>1486</v>
      </c>
      <c r="E204" s="100" t="s">
        <v>1487</v>
      </c>
      <c r="F204" s="101" t="s">
        <v>1488</v>
      </c>
      <c r="G204" s="89" t="s">
        <v>219</v>
      </c>
      <c r="H204" s="89" t="s">
        <v>1453</v>
      </c>
      <c r="I204" s="89" t="s">
        <v>222</v>
      </c>
      <c r="J204" s="90">
        <v>34975</v>
      </c>
      <c r="K204" s="89" t="s">
        <v>1454</v>
      </c>
      <c r="L204" s="89">
        <v>26</v>
      </c>
      <c r="M204" s="89" t="s">
        <v>193</v>
      </c>
      <c r="N204" s="89" t="s">
        <v>115</v>
      </c>
      <c r="O204" s="89" t="s">
        <v>1191</v>
      </c>
      <c r="P204" s="89" t="s">
        <v>1191</v>
      </c>
      <c r="Q204" s="89" t="s">
        <v>1489</v>
      </c>
      <c r="R204" s="89" t="s">
        <v>38</v>
      </c>
      <c r="S204" s="102" t="s">
        <v>38</v>
      </c>
      <c r="T204" s="102">
        <v>0.84</v>
      </c>
      <c r="U204" s="102">
        <v>0.9</v>
      </c>
      <c r="V204" s="102">
        <v>1</v>
      </c>
      <c r="W204" s="88">
        <v>1</v>
      </c>
      <c r="X204" s="89" t="s">
        <v>467</v>
      </c>
      <c r="Y204" s="89" t="s">
        <v>219</v>
      </c>
      <c r="Z204" s="89" t="s">
        <v>1490</v>
      </c>
      <c r="AA204" s="90">
        <v>44802</v>
      </c>
      <c r="AB204" s="178">
        <v>900</v>
      </c>
      <c r="AC204" s="223">
        <v>0</v>
      </c>
      <c r="AD204" s="217">
        <v>0</v>
      </c>
      <c r="AE204" s="93" t="s">
        <v>1136</v>
      </c>
    </row>
    <row r="205" spans="1:31" x14ac:dyDescent="0.3">
      <c r="A205" s="184" t="s">
        <v>1553</v>
      </c>
      <c r="B205" s="114" t="s">
        <v>1503</v>
      </c>
      <c r="C205" s="114" t="s">
        <v>1502</v>
      </c>
      <c r="D205" s="115" t="s">
        <v>1501</v>
      </c>
      <c r="E205" s="116" t="s">
        <v>1500</v>
      </c>
      <c r="F205" s="117" t="s">
        <v>1499</v>
      </c>
      <c r="G205" s="117" t="s">
        <v>219</v>
      </c>
      <c r="H205" s="117" t="s">
        <v>220</v>
      </c>
      <c r="I205" s="117" t="s">
        <v>222</v>
      </c>
      <c r="J205" s="118">
        <v>36369</v>
      </c>
      <c r="K205" s="118" t="s">
        <v>311</v>
      </c>
      <c r="L205" s="114">
        <v>23</v>
      </c>
      <c r="M205" s="114" t="s">
        <v>193</v>
      </c>
      <c r="N205" s="114" t="s">
        <v>115</v>
      </c>
      <c r="O205" s="114" t="s">
        <v>1493</v>
      </c>
      <c r="P205" s="114" t="s">
        <v>1493</v>
      </c>
      <c r="Q205" s="114" t="s">
        <v>1498</v>
      </c>
      <c r="R205" s="127" t="s">
        <v>38</v>
      </c>
      <c r="S205" s="136" t="s">
        <v>38</v>
      </c>
      <c r="T205" s="127">
        <v>0.74</v>
      </c>
      <c r="U205" s="127">
        <v>0.9</v>
      </c>
      <c r="V205" s="127">
        <v>1</v>
      </c>
      <c r="W205" s="127">
        <v>0.9</v>
      </c>
      <c r="X205" s="120" t="s">
        <v>1494</v>
      </c>
      <c r="Y205" s="120" t="s">
        <v>219</v>
      </c>
      <c r="Z205" s="120" t="s">
        <v>219</v>
      </c>
      <c r="AA205" s="113">
        <v>44799</v>
      </c>
      <c r="AB205" s="176">
        <v>141.69999999999999</v>
      </c>
      <c r="AC205" s="212"/>
      <c r="AD205" s="216"/>
      <c r="AE205" s="93" t="s">
        <v>1136</v>
      </c>
    </row>
    <row r="206" spans="1:31" x14ac:dyDescent="0.3">
      <c r="A206" s="184">
        <v>1725326316</v>
      </c>
      <c r="B206" s="114" t="s">
        <v>1541</v>
      </c>
      <c r="C206" s="114" t="s">
        <v>1540</v>
      </c>
      <c r="D206" s="115" t="s">
        <v>1539</v>
      </c>
      <c r="E206" s="116" t="s">
        <v>1538</v>
      </c>
      <c r="F206" s="117" t="s">
        <v>1537</v>
      </c>
      <c r="G206" s="117" t="s">
        <v>219</v>
      </c>
      <c r="H206" s="117" t="s">
        <v>220</v>
      </c>
      <c r="I206" s="117" t="s">
        <v>222</v>
      </c>
      <c r="J206" s="118">
        <v>34305</v>
      </c>
      <c r="K206" s="118" t="s">
        <v>311</v>
      </c>
      <c r="L206" s="114">
        <v>29</v>
      </c>
      <c r="M206" s="114" t="s">
        <v>193</v>
      </c>
      <c r="N206" s="114" t="s">
        <v>115</v>
      </c>
      <c r="O206" s="114" t="s">
        <v>519</v>
      </c>
      <c r="P206" s="114" t="s">
        <v>519</v>
      </c>
      <c r="Q206" s="114" t="s">
        <v>308</v>
      </c>
      <c r="R206" s="127" t="s">
        <v>38</v>
      </c>
      <c r="S206" s="136" t="s">
        <v>38</v>
      </c>
      <c r="T206" s="127">
        <v>0.9</v>
      </c>
      <c r="U206" s="127">
        <v>0.85</v>
      </c>
      <c r="V206" s="127">
        <v>1</v>
      </c>
      <c r="W206" s="127">
        <v>0.81</v>
      </c>
      <c r="X206" s="120" t="s">
        <v>1494</v>
      </c>
      <c r="Y206" s="120" t="s">
        <v>219</v>
      </c>
      <c r="Z206" s="120" t="s">
        <v>219</v>
      </c>
      <c r="AA206" s="113">
        <v>44811</v>
      </c>
      <c r="AB206" s="176">
        <v>600</v>
      </c>
      <c r="AC206" s="212"/>
      <c r="AD206" s="216"/>
      <c r="AE206" s="93" t="s">
        <v>1136</v>
      </c>
    </row>
    <row r="207" spans="1:31" x14ac:dyDescent="0.3">
      <c r="A207" s="184" t="s">
        <v>1557</v>
      </c>
      <c r="B207" s="114" t="s">
        <v>1536</v>
      </c>
      <c r="C207" s="114" t="s">
        <v>1535</v>
      </c>
      <c r="D207" s="115" t="s">
        <v>1534</v>
      </c>
      <c r="E207" s="116" t="s">
        <v>1533</v>
      </c>
      <c r="F207" s="117" t="s">
        <v>1532</v>
      </c>
      <c r="G207" s="117" t="s">
        <v>219</v>
      </c>
      <c r="H207" s="117" t="s">
        <v>220</v>
      </c>
      <c r="I207" s="117" t="s">
        <v>222</v>
      </c>
      <c r="J207" s="118">
        <v>34160</v>
      </c>
      <c r="K207" s="118" t="s">
        <v>311</v>
      </c>
      <c r="L207" s="114">
        <v>29</v>
      </c>
      <c r="M207" s="114" t="s">
        <v>193</v>
      </c>
      <c r="N207" s="114" t="s">
        <v>115</v>
      </c>
      <c r="O207" s="114" t="s">
        <v>851</v>
      </c>
      <c r="P207" s="114" t="s">
        <v>1001</v>
      </c>
      <c r="Q207" s="114" t="s">
        <v>1160</v>
      </c>
      <c r="R207" s="127" t="s">
        <v>38</v>
      </c>
      <c r="S207" s="136" t="s">
        <v>38</v>
      </c>
      <c r="T207" s="127">
        <v>0.85</v>
      </c>
      <c r="U207" s="127">
        <v>0.85</v>
      </c>
      <c r="V207" s="127">
        <v>1</v>
      </c>
      <c r="W207" s="127">
        <v>0.9</v>
      </c>
      <c r="X207" s="120" t="s">
        <v>1494</v>
      </c>
      <c r="Y207" s="120" t="s">
        <v>219</v>
      </c>
      <c r="Z207" s="120" t="s">
        <v>219</v>
      </c>
      <c r="AA207" s="113">
        <v>44813</v>
      </c>
      <c r="AB207" s="176">
        <v>425</v>
      </c>
      <c r="AC207" s="212">
        <v>150</v>
      </c>
      <c r="AD207" s="216">
        <v>0</v>
      </c>
      <c r="AE207" s="93" t="s">
        <v>1136</v>
      </c>
    </row>
    <row r="208" spans="1:31" x14ac:dyDescent="0.3">
      <c r="A208" s="184">
        <v>1721595690</v>
      </c>
      <c r="B208" s="114" t="s">
        <v>1531</v>
      </c>
      <c r="C208" s="114" t="s">
        <v>1530</v>
      </c>
      <c r="D208" s="115" t="s">
        <v>1529</v>
      </c>
      <c r="E208" s="116" t="s">
        <v>1528</v>
      </c>
      <c r="F208" s="117" t="s">
        <v>1527</v>
      </c>
      <c r="G208" s="117" t="s">
        <v>219</v>
      </c>
      <c r="H208" s="117" t="s">
        <v>220</v>
      </c>
      <c r="I208" s="117" t="s">
        <v>222</v>
      </c>
      <c r="J208" s="118">
        <v>35629</v>
      </c>
      <c r="K208" s="118" t="s">
        <v>311</v>
      </c>
      <c r="L208" s="114">
        <v>25</v>
      </c>
      <c r="M208" s="114" t="s">
        <v>193</v>
      </c>
      <c r="N208" s="114" t="s">
        <v>115</v>
      </c>
      <c r="O208" s="114" t="s">
        <v>851</v>
      </c>
      <c r="P208" s="114" t="s">
        <v>1110</v>
      </c>
      <c r="Q208" s="114" t="s">
        <v>1160</v>
      </c>
      <c r="R208" s="127" t="s">
        <v>38</v>
      </c>
      <c r="S208" s="136" t="s">
        <v>38</v>
      </c>
      <c r="T208" s="127">
        <v>0.83</v>
      </c>
      <c r="U208" s="127">
        <v>0.9</v>
      </c>
      <c r="V208" s="127">
        <v>1</v>
      </c>
      <c r="W208" s="127">
        <v>0.92</v>
      </c>
      <c r="X208" s="120" t="s">
        <v>1494</v>
      </c>
      <c r="Y208" s="120" t="s">
        <v>219</v>
      </c>
      <c r="Z208" s="120" t="s">
        <v>219</v>
      </c>
      <c r="AA208" s="113">
        <v>44812</v>
      </c>
      <c r="AB208" s="176">
        <v>425</v>
      </c>
      <c r="AC208" s="212">
        <v>150</v>
      </c>
      <c r="AD208" s="216"/>
      <c r="AE208" s="93" t="s">
        <v>1136</v>
      </c>
    </row>
    <row r="209" spans="1:32" s="197" customFormat="1" ht="14.25" customHeight="1" x14ac:dyDescent="0.3">
      <c r="A209" s="198" t="s">
        <v>1526</v>
      </c>
      <c r="B209" s="89" t="s">
        <v>1525</v>
      </c>
      <c r="C209" s="89" t="s">
        <v>500</v>
      </c>
      <c r="D209" s="99" t="s">
        <v>1524</v>
      </c>
      <c r="E209" s="100" t="s">
        <v>1523</v>
      </c>
      <c r="F209" s="101" t="s">
        <v>1522</v>
      </c>
      <c r="G209" s="89" t="s">
        <v>70</v>
      </c>
      <c r="H209" s="89" t="s">
        <v>226</v>
      </c>
      <c r="I209" s="89" t="s">
        <v>227</v>
      </c>
      <c r="J209" s="90">
        <v>24871</v>
      </c>
      <c r="K209" s="89" t="s">
        <v>311</v>
      </c>
      <c r="L209" s="89">
        <v>54</v>
      </c>
      <c r="M209" s="89" t="s">
        <v>193</v>
      </c>
      <c r="N209" s="89" t="s">
        <v>1521</v>
      </c>
      <c r="O209" s="89" t="s">
        <v>1505</v>
      </c>
      <c r="P209" s="89" t="s">
        <v>1505</v>
      </c>
      <c r="Q209" s="89" t="s">
        <v>1520</v>
      </c>
      <c r="R209" s="89" t="s">
        <v>38</v>
      </c>
      <c r="S209" s="102" t="s">
        <v>38</v>
      </c>
      <c r="T209" s="102">
        <v>0.49</v>
      </c>
      <c r="U209" s="102">
        <v>0.85</v>
      </c>
      <c r="V209" s="102">
        <v>1</v>
      </c>
      <c r="W209" s="88">
        <v>0.82</v>
      </c>
      <c r="X209" s="89" t="s">
        <v>1494</v>
      </c>
      <c r="Y209" s="89" t="s">
        <v>70</v>
      </c>
      <c r="Z209" s="89" t="s">
        <v>70</v>
      </c>
      <c r="AA209" s="90">
        <v>44818</v>
      </c>
      <c r="AB209" s="178">
        <v>800</v>
      </c>
      <c r="AC209" s="223">
        <v>600</v>
      </c>
      <c r="AD209" s="217">
        <v>100</v>
      </c>
      <c r="AE209" s="93" t="s">
        <v>1136</v>
      </c>
    </row>
    <row r="210" spans="1:32" x14ac:dyDescent="0.3">
      <c r="A210" s="184" t="s">
        <v>1519</v>
      </c>
      <c r="B210" s="114" t="s">
        <v>1554</v>
      </c>
      <c r="C210" s="114" t="s">
        <v>1518</v>
      </c>
      <c r="D210" s="115" t="s">
        <v>1517</v>
      </c>
      <c r="E210" s="116">
        <v>991167533</v>
      </c>
      <c r="F210" s="117" t="s">
        <v>1516</v>
      </c>
      <c r="G210" s="117" t="s">
        <v>433</v>
      </c>
      <c r="H210" s="117" t="s">
        <v>473</v>
      </c>
      <c r="I210" s="117" t="s">
        <v>222</v>
      </c>
      <c r="J210" s="118">
        <v>34257</v>
      </c>
      <c r="K210" s="118" t="s">
        <v>311</v>
      </c>
      <c r="L210" s="114">
        <v>28</v>
      </c>
      <c r="M210" s="114" t="s">
        <v>193</v>
      </c>
      <c r="N210" s="114" t="s">
        <v>115</v>
      </c>
      <c r="O210" s="114" t="s">
        <v>519</v>
      </c>
      <c r="P210" s="114" t="s">
        <v>519</v>
      </c>
      <c r="Q210" s="114" t="s">
        <v>1511</v>
      </c>
      <c r="R210" s="127" t="s">
        <v>38</v>
      </c>
      <c r="S210" s="136" t="s">
        <v>38</v>
      </c>
      <c r="T210" s="127">
        <v>0.53</v>
      </c>
      <c r="U210" s="127">
        <v>0.85</v>
      </c>
      <c r="V210" s="127">
        <v>1</v>
      </c>
      <c r="W210" s="127">
        <v>0.83</v>
      </c>
      <c r="X210" s="120" t="s">
        <v>1494</v>
      </c>
      <c r="Y210" s="120" t="s">
        <v>433</v>
      </c>
      <c r="Z210" s="120" t="s">
        <v>433</v>
      </c>
      <c r="AA210" s="113">
        <v>44820</v>
      </c>
      <c r="AB210" s="176">
        <v>425</v>
      </c>
      <c r="AC210" s="212">
        <v>250</v>
      </c>
      <c r="AD210" s="216"/>
    </row>
    <row r="211" spans="1:32" s="197" customFormat="1" ht="14.25" customHeight="1" x14ac:dyDescent="0.3">
      <c r="A211" s="198" t="s">
        <v>1556</v>
      </c>
      <c r="B211" s="89" t="s">
        <v>1555</v>
      </c>
      <c r="C211" s="89" t="s">
        <v>463</v>
      </c>
      <c r="D211" s="99" t="s">
        <v>1515</v>
      </c>
      <c r="E211" s="100" t="s">
        <v>1514</v>
      </c>
      <c r="F211" s="101" t="s">
        <v>1513</v>
      </c>
      <c r="G211" s="89" t="s">
        <v>219</v>
      </c>
      <c r="H211" s="89" t="s">
        <v>220</v>
      </c>
      <c r="I211" s="89" t="s">
        <v>1512</v>
      </c>
      <c r="J211" s="90">
        <v>29004</v>
      </c>
      <c r="K211" s="89" t="s">
        <v>311</v>
      </c>
      <c r="L211" s="89">
        <v>43</v>
      </c>
      <c r="M211" s="89" t="s">
        <v>193</v>
      </c>
      <c r="N211" s="89" t="s">
        <v>115</v>
      </c>
      <c r="O211" s="89" t="s">
        <v>519</v>
      </c>
      <c r="P211" s="89" t="s">
        <v>519</v>
      </c>
      <c r="Q211" s="89" t="s">
        <v>1511</v>
      </c>
      <c r="R211" s="89" t="s">
        <v>38</v>
      </c>
      <c r="S211" s="102" t="s">
        <v>38</v>
      </c>
      <c r="T211" s="102">
        <v>0.69</v>
      </c>
      <c r="U211" s="102">
        <v>0.85</v>
      </c>
      <c r="V211" s="102">
        <v>1</v>
      </c>
      <c r="W211" s="88">
        <v>0.86</v>
      </c>
      <c r="X211" s="89" t="s">
        <v>1494</v>
      </c>
      <c r="Y211" s="89" t="s">
        <v>219</v>
      </c>
      <c r="Z211" s="89" t="s">
        <v>219</v>
      </c>
      <c r="AA211" s="90">
        <v>44820</v>
      </c>
      <c r="AB211" s="178">
        <v>425</v>
      </c>
      <c r="AC211" s="223">
        <v>250</v>
      </c>
      <c r="AD211" s="217"/>
      <c r="AE211" s="93"/>
    </row>
    <row r="212" spans="1:32" x14ac:dyDescent="0.3">
      <c r="A212" s="184" t="s">
        <v>1591</v>
      </c>
      <c r="B212" s="114" t="s">
        <v>1510</v>
      </c>
      <c r="C212" s="114" t="s">
        <v>1509</v>
      </c>
      <c r="D212" s="115" t="s">
        <v>1508</v>
      </c>
      <c r="E212" s="116" t="s">
        <v>1507</v>
      </c>
      <c r="F212" s="117" t="s">
        <v>1506</v>
      </c>
      <c r="G212" s="117" t="s">
        <v>70</v>
      </c>
      <c r="H212" s="117" t="s">
        <v>226</v>
      </c>
      <c r="I212" s="117" t="s">
        <v>222</v>
      </c>
      <c r="J212" s="118">
        <v>33341</v>
      </c>
      <c r="K212" s="118" t="s">
        <v>311</v>
      </c>
      <c r="L212" s="114">
        <v>31</v>
      </c>
      <c r="M212" s="114" t="s">
        <v>193</v>
      </c>
      <c r="N212" s="114" t="s">
        <v>115</v>
      </c>
      <c r="O212" s="114" t="s">
        <v>1505</v>
      </c>
      <c r="P212" s="114" t="s">
        <v>1505</v>
      </c>
      <c r="Q212" s="114" t="s">
        <v>1504</v>
      </c>
      <c r="R212" s="127" t="s">
        <v>38</v>
      </c>
      <c r="S212" s="136" t="s">
        <v>38</v>
      </c>
      <c r="T212" s="127">
        <v>0.8</v>
      </c>
      <c r="U212" s="127">
        <v>0.85</v>
      </c>
      <c r="V212" s="127">
        <v>1</v>
      </c>
      <c r="W212" s="127">
        <v>0.89</v>
      </c>
      <c r="X212" s="120" t="s">
        <v>1494</v>
      </c>
      <c r="Y212" s="120" t="s">
        <v>70</v>
      </c>
      <c r="Z212" s="120" t="s">
        <v>70</v>
      </c>
      <c r="AA212" s="113">
        <v>44820</v>
      </c>
      <c r="AB212" s="176">
        <v>425</v>
      </c>
      <c r="AC212" s="212">
        <v>250</v>
      </c>
      <c r="AD212" s="216"/>
    </row>
    <row r="213" spans="1:32" x14ac:dyDescent="0.3">
      <c r="A213" s="184">
        <v>1722339320</v>
      </c>
      <c r="B213" s="114" t="s">
        <v>1542</v>
      </c>
      <c r="C213" s="114" t="s">
        <v>1543</v>
      </c>
      <c r="D213" s="115" t="s">
        <v>1544</v>
      </c>
      <c r="E213" s="116" t="s">
        <v>1545</v>
      </c>
      <c r="F213" s="117" t="s">
        <v>1546</v>
      </c>
      <c r="G213" s="117" t="s">
        <v>219</v>
      </c>
      <c r="H213" s="117" t="s">
        <v>220</v>
      </c>
      <c r="I213" s="117" t="s">
        <v>222</v>
      </c>
      <c r="J213" s="118">
        <v>35797</v>
      </c>
      <c r="K213" s="118" t="s">
        <v>311</v>
      </c>
      <c r="L213" s="114">
        <v>24</v>
      </c>
      <c r="M213" s="114" t="s">
        <v>193</v>
      </c>
      <c r="N213" s="114" t="s">
        <v>115</v>
      </c>
      <c r="O213" s="114" t="s">
        <v>914</v>
      </c>
      <c r="P213" s="114" t="s">
        <v>519</v>
      </c>
      <c r="Q213" s="114" t="s">
        <v>833</v>
      </c>
      <c r="R213" s="127" t="s">
        <v>38</v>
      </c>
      <c r="S213" s="136" t="s">
        <v>38</v>
      </c>
      <c r="T213" s="127">
        <v>0.6</v>
      </c>
      <c r="U213" s="127">
        <v>0.9</v>
      </c>
      <c r="V213" s="127">
        <v>1</v>
      </c>
      <c r="W213" s="127">
        <v>0.87</v>
      </c>
      <c r="X213" s="120" t="s">
        <v>1494</v>
      </c>
      <c r="Y213" s="120" t="s">
        <v>219</v>
      </c>
      <c r="Z213" s="120" t="s">
        <v>219</v>
      </c>
      <c r="AA213" s="113">
        <v>44826</v>
      </c>
      <c r="AB213" s="176">
        <v>425</v>
      </c>
      <c r="AC213" s="212">
        <v>250</v>
      </c>
      <c r="AD213" s="216"/>
      <c r="AE213" s="93" t="s">
        <v>1136</v>
      </c>
      <c r="AF213" s="93" t="s">
        <v>1547</v>
      </c>
    </row>
    <row r="214" spans="1:32" x14ac:dyDescent="0.3">
      <c r="A214" s="184">
        <v>1758598922</v>
      </c>
      <c r="B214" s="114" t="s">
        <v>1548</v>
      </c>
      <c r="C214" s="114" t="s">
        <v>1549</v>
      </c>
      <c r="D214" s="115" t="s">
        <v>1550</v>
      </c>
      <c r="E214" s="116" t="s">
        <v>1551</v>
      </c>
      <c r="F214" s="117" t="s">
        <v>1552</v>
      </c>
      <c r="G214" s="117" t="s">
        <v>219</v>
      </c>
      <c r="H214" s="117" t="s">
        <v>220</v>
      </c>
      <c r="I214" s="117" t="s">
        <v>222</v>
      </c>
      <c r="J214" s="118">
        <v>33944</v>
      </c>
      <c r="K214" s="118" t="s">
        <v>527</v>
      </c>
      <c r="L214" s="114">
        <v>29</v>
      </c>
      <c r="M214" s="114" t="s">
        <v>193</v>
      </c>
      <c r="N214" s="114" t="s">
        <v>115</v>
      </c>
      <c r="O214" s="114" t="s">
        <v>914</v>
      </c>
      <c r="P214" s="114" t="s">
        <v>519</v>
      </c>
      <c r="Q214" s="114" t="s">
        <v>833</v>
      </c>
      <c r="R214" s="127" t="s">
        <v>38</v>
      </c>
      <c r="S214" s="136" t="s">
        <v>38</v>
      </c>
      <c r="T214" s="127">
        <v>0.72</v>
      </c>
      <c r="U214" s="127">
        <v>0.9</v>
      </c>
      <c r="V214" s="127">
        <v>1</v>
      </c>
      <c r="W214" s="127">
        <v>0.89</v>
      </c>
      <c r="X214" s="120" t="s">
        <v>1494</v>
      </c>
      <c r="Y214" s="120" t="s">
        <v>219</v>
      </c>
      <c r="Z214" s="120" t="s">
        <v>219</v>
      </c>
      <c r="AA214" s="113">
        <v>44826</v>
      </c>
      <c r="AB214" s="176">
        <v>425</v>
      </c>
      <c r="AC214" s="212">
        <v>250</v>
      </c>
      <c r="AD214" s="216"/>
      <c r="AE214" s="93" t="s">
        <v>1136</v>
      </c>
    </row>
    <row r="215" spans="1:32" s="228" customFormat="1" x14ac:dyDescent="0.3">
      <c r="A215" s="200" t="s">
        <v>1558</v>
      </c>
      <c r="B215" s="201" t="s">
        <v>1559</v>
      </c>
      <c r="C215" s="201" t="s">
        <v>1560</v>
      </c>
      <c r="D215" s="202" t="s">
        <v>1561</v>
      </c>
      <c r="E215" s="203" t="s">
        <v>1562</v>
      </c>
      <c r="F215" s="204" t="s">
        <v>1563</v>
      </c>
      <c r="G215" s="204" t="s">
        <v>70</v>
      </c>
      <c r="H215" s="204" t="s">
        <v>226</v>
      </c>
      <c r="I215" s="204" t="s">
        <v>223</v>
      </c>
      <c r="J215" s="205">
        <v>31182</v>
      </c>
      <c r="K215" s="205" t="s">
        <v>311</v>
      </c>
      <c r="L215" s="201">
        <v>37</v>
      </c>
      <c r="M215" s="201" t="s">
        <v>193</v>
      </c>
      <c r="N215" s="201" t="s">
        <v>115</v>
      </c>
      <c r="O215" s="206" t="s">
        <v>1505</v>
      </c>
      <c r="P215" s="207" t="s">
        <v>1505</v>
      </c>
      <c r="Q215" s="206" t="s">
        <v>1564</v>
      </c>
      <c r="R215" s="206" t="s">
        <v>38</v>
      </c>
      <c r="S215" s="206" t="s">
        <v>38</v>
      </c>
      <c r="T215" s="206">
        <v>0.64</v>
      </c>
      <c r="U215" s="206">
        <v>0.85</v>
      </c>
      <c r="V215" s="206">
        <v>1</v>
      </c>
      <c r="W215" s="206">
        <v>0.85299999999999998</v>
      </c>
      <c r="X215" s="208" t="s">
        <v>467</v>
      </c>
      <c r="Y215" s="208" t="s">
        <v>70</v>
      </c>
      <c r="Z215" s="208" t="s">
        <v>219</v>
      </c>
      <c r="AA215" s="208">
        <v>44837</v>
      </c>
      <c r="AB215" s="219">
        <v>800</v>
      </c>
      <c r="AC215" s="219">
        <v>600</v>
      </c>
      <c r="AD215" s="219">
        <v>200</v>
      </c>
    </row>
    <row r="216" spans="1:32" s="228" customFormat="1" x14ac:dyDescent="0.3">
      <c r="A216" s="200" t="s">
        <v>1593</v>
      </c>
      <c r="B216" s="201" t="s">
        <v>1565</v>
      </c>
      <c r="C216" s="201" t="s">
        <v>1566</v>
      </c>
      <c r="D216" s="202" t="s">
        <v>1567</v>
      </c>
      <c r="E216" s="203" t="s">
        <v>1568</v>
      </c>
      <c r="F216" s="204" t="s">
        <v>1569</v>
      </c>
      <c r="G216" s="204" t="s">
        <v>219</v>
      </c>
      <c r="H216" s="204" t="s">
        <v>220</v>
      </c>
      <c r="I216" s="204" t="s">
        <v>222</v>
      </c>
      <c r="J216" s="205">
        <v>35700</v>
      </c>
      <c r="K216" s="205" t="s">
        <v>311</v>
      </c>
      <c r="L216" s="201">
        <v>25</v>
      </c>
      <c r="M216" s="201" t="s">
        <v>193</v>
      </c>
      <c r="N216" s="201" t="s">
        <v>115</v>
      </c>
      <c r="O216" s="206" t="s">
        <v>1570</v>
      </c>
      <c r="P216" s="207" t="s">
        <v>851</v>
      </c>
      <c r="Q216" s="206" t="s">
        <v>1160</v>
      </c>
      <c r="R216" s="206" t="s">
        <v>38</v>
      </c>
      <c r="S216" s="206" t="s">
        <v>38</v>
      </c>
      <c r="T216" s="206">
        <v>0.68</v>
      </c>
      <c r="U216" s="206">
        <v>0.85</v>
      </c>
      <c r="V216" s="206">
        <v>1</v>
      </c>
      <c r="W216" s="206">
        <v>0.86099999999999999</v>
      </c>
      <c r="X216" s="208" t="s">
        <v>467</v>
      </c>
      <c r="Y216" s="208" t="s">
        <v>219</v>
      </c>
      <c r="Z216" s="208" t="s">
        <v>219</v>
      </c>
      <c r="AA216" s="208">
        <v>44837</v>
      </c>
      <c r="AB216" s="219">
        <v>425</v>
      </c>
      <c r="AC216" s="219">
        <v>150</v>
      </c>
      <c r="AD216" s="219">
        <v>0</v>
      </c>
    </row>
    <row r="217" spans="1:32" s="228" customFormat="1" x14ac:dyDescent="0.3">
      <c r="A217" s="200" t="s">
        <v>1595</v>
      </c>
      <c r="B217" s="201" t="s">
        <v>1594</v>
      </c>
      <c r="C217" s="201" t="s">
        <v>1571</v>
      </c>
      <c r="D217" s="202" t="s">
        <v>1572</v>
      </c>
      <c r="E217" s="203" t="s">
        <v>1573</v>
      </c>
      <c r="F217" s="204" t="s">
        <v>571</v>
      </c>
      <c r="G217" s="204" t="s">
        <v>219</v>
      </c>
      <c r="H217" s="204" t="s">
        <v>220</v>
      </c>
      <c r="I217" s="204" t="s">
        <v>222</v>
      </c>
      <c r="J217" s="205">
        <v>35910</v>
      </c>
      <c r="K217" s="205" t="s">
        <v>311</v>
      </c>
      <c r="L217" s="201">
        <v>24</v>
      </c>
      <c r="M217" s="201" t="s">
        <v>193</v>
      </c>
      <c r="N217" s="201" t="s">
        <v>115</v>
      </c>
      <c r="O217" s="206" t="s">
        <v>1574</v>
      </c>
      <c r="P217" s="207" t="s">
        <v>851</v>
      </c>
      <c r="Q217" s="206" t="s">
        <v>1160</v>
      </c>
      <c r="R217" s="206" t="s">
        <v>38</v>
      </c>
      <c r="S217" s="206" t="s">
        <v>38</v>
      </c>
      <c r="T217" s="206">
        <v>0.64</v>
      </c>
      <c r="U217" s="206">
        <v>0.85</v>
      </c>
      <c r="V217" s="206">
        <v>1</v>
      </c>
      <c r="W217" s="206">
        <v>0.85299999999999998</v>
      </c>
      <c r="X217" s="208" t="s">
        <v>467</v>
      </c>
      <c r="Y217" s="208" t="s">
        <v>219</v>
      </c>
      <c r="Z217" s="208" t="s">
        <v>219</v>
      </c>
      <c r="AA217" s="208">
        <v>44837</v>
      </c>
      <c r="AB217" s="219">
        <v>425</v>
      </c>
      <c r="AC217" s="219">
        <v>150</v>
      </c>
      <c r="AD217" s="219">
        <v>0</v>
      </c>
    </row>
    <row r="218" spans="1:32" s="228" customFormat="1" x14ac:dyDescent="0.3">
      <c r="A218" s="200" t="s">
        <v>1597</v>
      </c>
      <c r="B218" s="201" t="s">
        <v>1596</v>
      </c>
      <c r="C218" s="201" t="s">
        <v>1575</v>
      </c>
      <c r="D218" s="202" t="s">
        <v>1576</v>
      </c>
      <c r="E218" s="203" t="s">
        <v>1577</v>
      </c>
      <c r="F218" s="204" t="s">
        <v>1578</v>
      </c>
      <c r="G218" s="204" t="s">
        <v>219</v>
      </c>
      <c r="H218" s="204" t="s">
        <v>220</v>
      </c>
      <c r="I218" s="204" t="s">
        <v>227</v>
      </c>
      <c r="J218" s="205">
        <v>32101</v>
      </c>
      <c r="K218" s="205" t="s">
        <v>311</v>
      </c>
      <c r="L218" s="201">
        <v>34</v>
      </c>
      <c r="M218" s="201" t="s">
        <v>193</v>
      </c>
      <c r="N218" s="201" t="s">
        <v>115</v>
      </c>
      <c r="O218" s="206" t="s">
        <v>1579</v>
      </c>
      <c r="P218" s="207" t="s">
        <v>675</v>
      </c>
      <c r="Q218" s="206" t="s">
        <v>1580</v>
      </c>
      <c r="R218" s="206" t="s">
        <v>38</v>
      </c>
      <c r="S218" s="206" t="s">
        <v>38</v>
      </c>
      <c r="T218" s="206">
        <v>0.81</v>
      </c>
      <c r="U218" s="206">
        <v>0.85</v>
      </c>
      <c r="V218" s="206">
        <v>1</v>
      </c>
      <c r="W218" s="206">
        <v>0.88700000000000001</v>
      </c>
      <c r="X218" s="208" t="s">
        <v>467</v>
      </c>
      <c r="Y218" s="208" t="s">
        <v>219</v>
      </c>
      <c r="Z218" s="208" t="s">
        <v>219</v>
      </c>
      <c r="AA218" s="208">
        <v>44846</v>
      </c>
      <c r="AB218" s="219">
        <v>700</v>
      </c>
      <c r="AC218" s="219">
        <v>0</v>
      </c>
      <c r="AD218" s="219">
        <v>0</v>
      </c>
    </row>
    <row r="219" spans="1:32" s="228" customFormat="1" x14ac:dyDescent="0.3">
      <c r="A219" s="200" t="s">
        <v>1598</v>
      </c>
      <c r="B219" s="201" t="s">
        <v>1581</v>
      </c>
      <c r="C219" s="201" t="s">
        <v>1582</v>
      </c>
      <c r="D219" s="202" t="s">
        <v>1583</v>
      </c>
      <c r="E219" s="203" t="s">
        <v>1584</v>
      </c>
      <c r="F219" s="204" t="s">
        <v>1585</v>
      </c>
      <c r="G219" s="204" t="s">
        <v>219</v>
      </c>
      <c r="H219" s="204" t="s">
        <v>220</v>
      </c>
      <c r="I219" s="204" t="s">
        <v>222</v>
      </c>
      <c r="J219" s="205"/>
      <c r="K219" s="205" t="s">
        <v>311</v>
      </c>
      <c r="L219" s="201">
        <v>26</v>
      </c>
      <c r="M219" s="201" t="s">
        <v>193</v>
      </c>
      <c r="N219" s="201" t="s">
        <v>115</v>
      </c>
      <c r="O219" s="206" t="s">
        <v>519</v>
      </c>
      <c r="P219" s="207" t="s">
        <v>519</v>
      </c>
      <c r="Q219" s="206" t="s">
        <v>1586</v>
      </c>
      <c r="R219" s="206" t="s">
        <v>38</v>
      </c>
      <c r="S219" s="206" t="s">
        <v>38</v>
      </c>
      <c r="T219" s="206">
        <v>0.64</v>
      </c>
      <c r="U219" s="206">
        <v>0.85</v>
      </c>
      <c r="V219" s="206">
        <v>1</v>
      </c>
      <c r="W219" s="206">
        <v>0.85299999999999998</v>
      </c>
      <c r="X219" s="208" t="s">
        <v>467</v>
      </c>
      <c r="Y219" s="208" t="s">
        <v>219</v>
      </c>
      <c r="Z219" s="208" t="s">
        <v>219</v>
      </c>
      <c r="AA219" s="208">
        <v>44846</v>
      </c>
      <c r="AB219" s="219">
        <v>425</v>
      </c>
      <c r="AC219" s="219">
        <v>250</v>
      </c>
      <c r="AD219" s="219">
        <v>0</v>
      </c>
    </row>
    <row r="220" spans="1:32" x14ac:dyDescent="0.3">
      <c r="A220" s="194">
        <v>1724124084</v>
      </c>
      <c r="B220" s="73" t="s">
        <v>1599</v>
      </c>
      <c r="C220" s="73" t="s">
        <v>1600</v>
      </c>
      <c r="D220" s="73" t="s">
        <v>1601</v>
      </c>
      <c r="E220" s="73" t="s">
        <v>1602</v>
      </c>
      <c r="F220" s="73" t="s">
        <v>1603</v>
      </c>
      <c r="G220" s="73" t="s">
        <v>219</v>
      </c>
      <c r="H220" s="73" t="s">
        <v>220</v>
      </c>
      <c r="I220" s="73" t="s">
        <v>222</v>
      </c>
      <c r="J220" s="210" t="s">
        <v>1604</v>
      </c>
      <c r="K220" s="73" t="s">
        <v>311</v>
      </c>
      <c r="L220" s="93">
        <v>26</v>
      </c>
      <c r="M220" s="93" t="s">
        <v>1605</v>
      </c>
      <c r="N220" s="73" t="s">
        <v>1606</v>
      </c>
      <c r="O220" s="73" t="s">
        <v>115</v>
      </c>
      <c r="P220" s="73" t="s">
        <v>1579</v>
      </c>
      <c r="Q220" s="73" t="s">
        <v>675</v>
      </c>
      <c r="R220" s="73" t="s">
        <v>1607</v>
      </c>
      <c r="S220" s="73" t="s">
        <v>38</v>
      </c>
      <c r="T220" s="73" t="s">
        <v>38</v>
      </c>
      <c r="U220" s="138">
        <v>0.64</v>
      </c>
      <c r="V220" s="138">
        <v>0.85</v>
      </c>
      <c r="W220" s="138">
        <v>1</v>
      </c>
      <c r="X220" s="138">
        <v>1</v>
      </c>
      <c r="Y220" s="138">
        <v>0.85</v>
      </c>
      <c r="Z220" s="73" t="s">
        <v>467</v>
      </c>
      <c r="AA220" s="93" t="s">
        <v>219</v>
      </c>
      <c r="AB220" s="183" t="s">
        <v>1608</v>
      </c>
      <c r="AC220" s="230">
        <v>141.69999999999999</v>
      </c>
      <c r="AD220" s="220" t="s">
        <v>1218</v>
      </c>
      <c r="AE220" s="93" t="s">
        <v>1218</v>
      </c>
      <c r="AF220" s="93" t="s">
        <v>1218</v>
      </c>
    </row>
    <row r="1048332" spans="27:27" x14ac:dyDescent="0.3">
      <c r="AA1048332" s="58"/>
    </row>
    <row r="1048333" spans="27:27" x14ac:dyDescent="0.3">
      <c r="AA1048333" s="58"/>
    </row>
    <row r="1048334" spans="27:27" x14ac:dyDescent="0.3">
      <c r="AA1048334" s="82"/>
    </row>
    <row r="1048335" spans="27:27" x14ac:dyDescent="0.3">
      <c r="AA1048335" s="82"/>
    </row>
    <row r="1048336" spans="27:27" x14ac:dyDescent="0.3">
      <c r="AA1048336" s="82"/>
    </row>
    <row r="1048337" spans="27:27" x14ac:dyDescent="0.3">
      <c r="AA1048337" s="82"/>
    </row>
    <row r="1048338" spans="27:27" x14ac:dyDescent="0.3">
      <c r="AA1048338" s="82"/>
    </row>
    <row r="1048339" spans="27:27" x14ac:dyDescent="0.3">
      <c r="AA1048339" s="82"/>
    </row>
    <row r="1048340" spans="27:27" x14ac:dyDescent="0.3">
      <c r="AA1048340" s="83"/>
    </row>
    <row r="1048341" spans="27:27" x14ac:dyDescent="0.3">
      <c r="AA1048341" s="82"/>
    </row>
    <row r="1048342" spans="27:27" x14ac:dyDescent="0.3">
      <c r="AA1048342" s="82"/>
    </row>
    <row r="1048343" spans="27:27" x14ac:dyDescent="0.3">
      <c r="AA1048343" s="82"/>
    </row>
    <row r="1048344" spans="27:27" x14ac:dyDescent="0.3">
      <c r="AA1048344" s="82"/>
    </row>
    <row r="1048345" spans="27:27" x14ac:dyDescent="0.3">
      <c r="AA1048345" s="82"/>
    </row>
    <row r="1048346" spans="27:27" x14ac:dyDescent="0.3">
      <c r="AA1048346" s="82"/>
    </row>
    <row r="1048347" spans="27:27" x14ac:dyDescent="0.3">
      <c r="AA1048347" s="82"/>
    </row>
    <row r="1048348" spans="27:27" x14ac:dyDescent="0.3">
      <c r="AA1048348" s="82"/>
    </row>
    <row r="1048349" spans="27:27" x14ac:dyDescent="0.3">
      <c r="AA1048349" s="82"/>
    </row>
    <row r="1048350" spans="27:27" x14ac:dyDescent="0.3">
      <c r="AA1048350" s="83"/>
    </row>
    <row r="1048351" spans="27:27" x14ac:dyDescent="0.3">
      <c r="AA1048351" s="82"/>
    </row>
    <row r="1048352" spans="27:27" x14ac:dyDescent="0.3">
      <c r="AA1048352" s="82"/>
    </row>
    <row r="1048353" spans="27:27" x14ac:dyDescent="0.3">
      <c r="AA1048353" s="82"/>
    </row>
    <row r="1048354" spans="27:27" x14ac:dyDescent="0.3">
      <c r="AA1048354" s="83"/>
    </row>
    <row r="1048355" spans="27:27" x14ac:dyDescent="0.3">
      <c r="AA1048355" s="82"/>
    </row>
    <row r="1048356" spans="27:27" x14ac:dyDescent="0.3">
      <c r="AA1048356" s="82"/>
    </row>
    <row r="1048357" spans="27:27" x14ac:dyDescent="0.3">
      <c r="AA1048357" s="82"/>
    </row>
    <row r="1048358" spans="27:27" x14ac:dyDescent="0.3">
      <c r="AA1048358" s="82"/>
    </row>
  </sheetData>
  <autoFilter ref="A2:XED220" xr:uid="{00000000-0001-0000-0100-000000000000}"/>
  <mergeCells count="1">
    <mergeCell ref="A1:Q1"/>
  </mergeCells>
  <phoneticPr fontId="3" type="noConversion"/>
  <hyperlinks>
    <hyperlink ref="D12" r:id="rId1" xr:uid="{00000000-0004-0000-0100-000000000000}"/>
    <hyperlink ref="D36" r:id="rId2" xr:uid="{00000000-0004-0000-0100-000001000000}"/>
    <hyperlink ref="D35" r:id="rId3" xr:uid="{00000000-0004-0000-0100-000002000000}"/>
    <hyperlink ref="D42" r:id="rId4" xr:uid="{00000000-0004-0000-0100-000003000000}"/>
    <hyperlink ref="D24" r:id="rId5" xr:uid="{00000000-0004-0000-0100-000004000000}"/>
    <hyperlink ref="D8" r:id="rId6" xr:uid="{00000000-0004-0000-0100-000005000000}"/>
    <hyperlink ref="D40" r:id="rId7" xr:uid="{00000000-0004-0000-0100-000006000000}"/>
    <hyperlink ref="D22" r:id="rId8" xr:uid="{00000000-0004-0000-0100-000007000000}"/>
    <hyperlink ref="D17" r:id="rId9" xr:uid="{00000000-0004-0000-0100-000008000000}"/>
    <hyperlink ref="D25" r:id="rId10" xr:uid="{00000000-0004-0000-0100-000009000000}"/>
    <hyperlink ref="D10" r:id="rId11" xr:uid="{00000000-0004-0000-0100-00000A000000}"/>
    <hyperlink ref="D43" r:id="rId12" xr:uid="{00000000-0004-0000-0100-00000B000000}"/>
    <hyperlink ref="D4" r:id="rId13" xr:uid="{00000000-0004-0000-0100-00000C000000}"/>
    <hyperlink ref="D39" r:id="rId14" xr:uid="{00000000-0004-0000-0100-00000D000000}"/>
    <hyperlink ref="D21" r:id="rId15" xr:uid="{00000000-0004-0000-0100-00000F000000}"/>
    <hyperlink ref="D37" r:id="rId16" xr:uid="{00000000-0004-0000-0100-000010000000}"/>
    <hyperlink ref="D19" r:id="rId17" xr:uid="{00000000-0004-0000-0100-000011000000}"/>
    <hyperlink ref="D3" r:id="rId18" xr:uid="{00000000-0004-0000-0100-000013000000}"/>
    <hyperlink ref="D38" r:id="rId19" xr:uid="{00000000-0004-0000-0100-000014000000}"/>
    <hyperlink ref="D46" r:id="rId20" xr:uid="{00000000-0004-0000-0100-000015000000}"/>
    <hyperlink ref="D49" r:id="rId21" xr:uid="{00000000-0004-0000-0100-000016000000}"/>
    <hyperlink ref="D11" r:id="rId22" xr:uid="{00000000-0004-0000-0100-000017000000}"/>
    <hyperlink ref="D45" r:id="rId23" xr:uid="{00000000-0004-0000-0100-000018000000}"/>
    <hyperlink ref="D23" r:id="rId24" xr:uid="{00000000-0004-0000-0100-000019000000}"/>
    <hyperlink ref="D13" r:id="rId25" xr:uid="{00000000-0004-0000-0100-00001A000000}"/>
    <hyperlink ref="D18" r:id="rId26" xr:uid="{00000000-0004-0000-0100-00001B000000}"/>
    <hyperlink ref="D6" r:id="rId27" xr:uid="{00000000-0004-0000-0100-00001C000000}"/>
    <hyperlink ref="D26" r:id="rId28" xr:uid="{00000000-0004-0000-0100-00001D000000}"/>
    <hyperlink ref="D5" r:id="rId29" xr:uid="{00000000-0004-0000-0100-00001E000000}"/>
    <hyperlink ref="D48" r:id="rId30" xr:uid="{00000000-0004-0000-0100-00001F000000}"/>
    <hyperlink ref="D20" r:id="rId31" xr:uid="{00000000-0004-0000-0100-000020000000}"/>
    <hyperlink ref="D27" r:id="rId32" xr:uid="{00000000-0004-0000-0100-000021000000}"/>
    <hyperlink ref="D28" r:id="rId33" xr:uid="{00000000-0004-0000-0100-000022000000}"/>
    <hyperlink ref="D29" r:id="rId34" xr:uid="{00000000-0004-0000-0100-000023000000}"/>
    <hyperlink ref="D30" r:id="rId35" xr:uid="{00000000-0004-0000-0100-000024000000}"/>
    <hyperlink ref="D32" r:id="rId36" xr:uid="{00000000-0004-0000-0100-000025000000}"/>
    <hyperlink ref="D33" r:id="rId37" xr:uid="{00000000-0004-0000-0100-000026000000}"/>
    <hyperlink ref="D50" r:id="rId38" display="mailto:steven4urgiles@gmail.com" xr:uid="{00000000-0004-0000-0100-000027000000}"/>
    <hyperlink ref="D51" r:id="rId39" xr:uid="{00000000-0004-0000-0100-000028000000}"/>
    <hyperlink ref="D52" r:id="rId40" xr:uid="{72983AF6-9F3C-48F2-8E39-30F14FD60FA0}"/>
    <hyperlink ref="D34" r:id="rId41" xr:uid="{C074CEE6-9437-4FED-89B7-997E9B8A3205}"/>
    <hyperlink ref="D53" r:id="rId42" xr:uid="{5C8CCC68-F67E-4882-8218-734AF64C0119}"/>
    <hyperlink ref="D54" r:id="rId43" xr:uid="{7DD226EE-2917-4C1B-856A-6EF3575153F5}"/>
    <hyperlink ref="D55" r:id="rId44" xr:uid="{0A74551A-2FD9-4115-A97D-328D1A1087D1}"/>
    <hyperlink ref="D56" r:id="rId45" xr:uid="{D6D14A1C-E0B4-49D6-9BCD-5BE78FAE93EB}"/>
    <hyperlink ref="D57" r:id="rId46" xr:uid="{5FEDD0F4-C6FD-4EC9-8712-049D38E2B1CE}"/>
    <hyperlink ref="D59" r:id="rId47" xr:uid="{5B80A900-FB49-4E8B-88FD-20413FFD8A9F}"/>
    <hyperlink ref="D60" r:id="rId48" xr:uid="{3C978820-6DE9-4B13-B230-3AB8912430FF}"/>
    <hyperlink ref="D61" r:id="rId49" xr:uid="{2C73A962-09BB-40B7-8BCD-9A953A9F72E1}"/>
    <hyperlink ref="D62" r:id="rId50" xr:uid="{6A67384C-6004-406B-89DF-F026BFF3F545}"/>
    <hyperlink ref="D63" r:id="rId51" xr:uid="{C821E105-7643-450C-9F7E-85CD035FFD96}"/>
    <hyperlink ref="D64" r:id="rId52" xr:uid="{3C77034C-ED32-4E0D-9BE0-03EECAACDF87}"/>
    <hyperlink ref="D65" r:id="rId53" xr:uid="{8BD86195-083F-4AA8-BBA2-93869E6E72A2}"/>
    <hyperlink ref="D67" r:id="rId54" xr:uid="{2B5E7370-678C-435A-8761-02E50DDEA268}"/>
    <hyperlink ref="D68" r:id="rId55" xr:uid="{5A6FE6D1-1D2D-4BEE-A514-04F0EE34D1E7}"/>
    <hyperlink ref="D69" r:id="rId56" xr:uid="{190B9D4D-0773-411E-B998-499BE13D9963}"/>
    <hyperlink ref="D70" r:id="rId57" xr:uid="{4F206BE0-BDD8-41AA-8C2D-C79975C57C32}"/>
    <hyperlink ref="D71" r:id="rId58" xr:uid="{0520F48C-A81A-47BE-ADE6-95E7ED840292}"/>
    <hyperlink ref="D73" r:id="rId59" xr:uid="{F1A657B2-FDEC-4DBE-B962-9813B97C766F}"/>
    <hyperlink ref="D74" r:id="rId60" xr:uid="{FDD54829-B1AE-4D5E-A561-9AC372411182}"/>
    <hyperlink ref="D72" r:id="rId61" xr:uid="{4A376E1D-EAD0-4383-B30C-5FAB8089789D}"/>
    <hyperlink ref="D75" r:id="rId62" xr:uid="{E58D67B9-B64C-4E0E-A281-6F226D77DCAA}"/>
    <hyperlink ref="D79" r:id="rId63" xr:uid="{25131231-5F82-410C-81FB-27D55EBBDFA7}"/>
    <hyperlink ref="D81" r:id="rId64" xr:uid="{BEAAA125-A680-4634-8459-0376C0ADF1DB}"/>
    <hyperlink ref="D83" r:id="rId65" xr:uid="{DA63CCDD-86B0-40C3-B798-85DDB1070156}"/>
    <hyperlink ref="D84" r:id="rId66" xr:uid="{5CDF6472-9881-4405-A144-3A9BA86F96AC}"/>
    <hyperlink ref="D85" r:id="rId67" xr:uid="{8AAC55DF-22CF-4667-A90E-3D944970D4E2}"/>
    <hyperlink ref="D86" r:id="rId68" xr:uid="{4BCEA459-A0D2-47A9-9060-B24AB9FDA09A}"/>
    <hyperlink ref="D88" r:id="rId69" xr:uid="{3005F804-73A1-477E-BB7C-10A625DEB963}"/>
    <hyperlink ref="D89" r:id="rId70" xr:uid="{07C6C38F-5F32-4186-828D-5298FCEA7A11}"/>
    <hyperlink ref="D90" r:id="rId71" xr:uid="{517C77F9-DBC1-4EBC-83FE-01E9A9417B2F}"/>
    <hyperlink ref="D91" r:id="rId72" xr:uid="{4AAD94F4-018F-4620-AB28-CFC66F2B0C06}"/>
    <hyperlink ref="D92" r:id="rId73" xr:uid="{DFEDCB88-A291-4DF4-BA1F-41F8BAE65967}"/>
    <hyperlink ref="D94" r:id="rId74" xr:uid="{CC157A56-770F-4491-BC6E-2CCFBCEB3D65}"/>
    <hyperlink ref="D95" r:id="rId75" xr:uid="{30CF3D3B-702C-4D56-829A-2E400B747FA5}"/>
    <hyperlink ref="D96" r:id="rId76" xr:uid="{0D9CFF23-9D8D-4AF9-8FA7-97626D875689}"/>
    <hyperlink ref="D97" r:id="rId77" xr:uid="{A66E6D15-2AB9-4228-A194-67C9348C3AB9}"/>
    <hyperlink ref="D98" r:id="rId78" xr:uid="{B167E158-49F0-4B90-A94F-F579B2224CB2}"/>
    <hyperlink ref="D99" r:id="rId79" xr:uid="{661CC0E2-C845-4673-964F-94B2A07A8BE7}"/>
    <hyperlink ref="D101" r:id="rId80" xr:uid="{4BA304DF-E546-470F-82B1-969D155D37B0}"/>
    <hyperlink ref="D102" r:id="rId81" xr:uid="{3031C7C3-D27B-4CE5-9F6A-AC67F568ABE7}"/>
    <hyperlink ref="D106" r:id="rId82" xr:uid="{B08FF1B3-83E2-4D56-A83D-6A5A5D5A06C2}"/>
    <hyperlink ref="D105" r:id="rId83" xr:uid="{BAA3A8E7-BA64-460A-B88F-EC2AD9AFBC9C}"/>
    <hyperlink ref="D107" r:id="rId84" xr:uid="{3D16502F-92BA-4413-A130-88AA0B9026AE}"/>
    <hyperlink ref="D108" r:id="rId85" xr:uid="{8CD5E08E-8490-42E6-8CCD-89554A33264E}"/>
    <hyperlink ref="D109" r:id="rId86" xr:uid="{48BB869D-02EA-47EF-8FD6-3B88CB1DDDD5}"/>
    <hyperlink ref="D110" r:id="rId87" xr:uid="{E63581AF-E38C-46B9-9F26-4F93026C6394}"/>
    <hyperlink ref="D111" r:id="rId88" xr:uid="{CC31518D-6B72-4D1C-97D2-17CF5BD0ED3E}"/>
    <hyperlink ref="D112" r:id="rId89" xr:uid="{7550D13E-2AFD-4254-8E5E-DBA1BBF06BC5}"/>
    <hyperlink ref="D113" r:id="rId90" xr:uid="{828CB244-BEC8-49E4-A931-3B13E7368470}"/>
    <hyperlink ref="D114" r:id="rId91" xr:uid="{8F541D5D-0378-42E8-839B-6BDD1400A9BB}"/>
    <hyperlink ref="D115" r:id="rId92" xr:uid="{AE3E37E7-4B39-47B4-9AD8-329C98E77FCE}"/>
    <hyperlink ref="D116" r:id="rId93" xr:uid="{2DBA9ABE-8439-4013-924B-0E112A5BF888}"/>
    <hyperlink ref="D120" r:id="rId94" xr:uid="{E06DC373-58A0-40A7-8503-17176C4EC2F1}"/>
    <hyperlink ref="D121" r:id="rId95" xr:uid="{AB69B38B-8D81-495F-BD8F-FE4CF744014C}"/>
    <hyperlink ref="D122" r:id="rId96" xr:uid="{CCF68D66-5413-4C1E-B697-D63B0C53453D}"/>
    <hyperlink ref="D123" r:id="rId97" xr:uid="{9F7B277C-1888-4CBA-8884-5C6D54E5B2DE}"/>
    <hyperlink ref="D124" r:id="rId98" xr:uid="{7D0F8C43-E4A1-4B54-94F4-AEDAFF9C56CC}"/>
    <hyperlink ref="D126" r:id="rId99" xr:uid="{755BEE1F-F370-41ED-B6C5-98118283BB65}"/>
    <hyperlink ref="D127" r:id="rId100" xr:uid="{C7ED3FF6-182D-4D36-8B4E-E9A775ABD768}"/>
    <hyperlink ref="D87" r:id="rId101" xr:uid="{FB3B6815-125C-49FA-8D07-AA7FA8E51658}"/>
    <hyperlink ref="D128" r:id="rId102" xr:uid="{00C632DA-F3E1-4E6D-91A8-321BE3800542}"/>
    <hyperlink ref="D130" r:id="rId103" xr:uid="{86AF2D2D-340C-4F75-B25D-2C99A4D29F6C}"/>
    <hyperlink ref="D132" r:id="rId104" xr:uid="{C6385327-AD19-445B-81E8-6E2E1429DA48}"/>
    <hyperlink ref="D133" r:id="rId105" xr:uid="{E429C1F7-EA34-4A97-A41F-20212BCBFDD2}"/>
    <hyperlink ref="D134" r:id="rId106" xr:uid="{19215FB6-067F-4192-AAC4-0F89ADD7834D}"/>
    <hyperlink ref="D125" r:id="rId107" xr:uid="{B39884B4-9084-4F54-856F-753E6BEA0EAA}"/>
    <hyperlink ref="D129" r:id="rId108" xr:uid="{0FA7FC03-2C96-4258-9D09-2FA3DE49F922}"/>
    <hyperlink ref="D131" r:id="rId109" xr:uid="{A34BBEB8-BD96-4A7E-95A9-2C1A584BEB20}"/>
    <hyperlink ref="D135" r:id="rId110" xr:uid="{8EAC43DA-2F59-4F4A-88F6-24B96F76D7C9}"/>
    <hyperlink ref="D136" r:id="rId111" xr:uid="{BB8FB569-70BD-48DE-8FD1-3D4AB2FFB4A9}"/>
    <hyperlink ref="D137" r:id="rId112" xr:uid="{8972D64F-80FB-4101-BFBD-81DEBA5D1689}"/>
    <hyperlink ref="D138" r:id="rId113" xr:uid="{FF614453-F51F-451F-A7AC-B6DBBFA241CD}"/>
    <hyperlink ref="D139" r:id="rId114" xr:uid="{CFB7D59A-EE47-449F-9723-4F0CC03C8FC1}"/>
    <hyperlink ref="D140" r:id="rId115" xr:uid="{B3F04591-D75C-448D-B531-2A08CC559E1F}"/>
    <hyperlink ref="D147" r:id="rId116" xr:uid="{D7F11C67-0C04-49B5-A2A2-A59D07E505AE}"/>
    <hyperlink ref="D148" r:id="rId117" xr:uid="{1ECF6380-9436-463E-AB0C-D9DE61968D9C}"/>
    <hyperlink ref="D149" r:id="rId118" xr:uid="{14CF13E9-30B1-4D24-9F08-6B0335EA34DE}"/>
    <hyperlink ref="D141" r:id="rId119" xr:uid="{5BCFA63C-5434-4A64-8622-D23678D042BB}"/>
    <hyperlink ref="D151" r:id="rId120" xr:uid="{A50FC579-206C-4E0B-8DE6-0180F56F98C8}"/>
    <hyperlink ref="D152" r:id="rId121" xr:uid="{BF059729-3A8E-4AFF-980D-D4324C1C2258}"/>
    <hyperlink ref="D153" r:id="rId122" xr:uid="{31B95648-52CE-471C-8C29-D242AC2D87F9}"/>
    <hyperlink ref="D146" r:id="rId123" xr:uid="{D8CEDCA8-4B14-4FD8-B7FA-A0A942451F43}"/>
    <hyperlink ref="D150" r:id="rId124" xr:uid="{00AB1680-1CB5-4128-BBDE-C0B4BC91AF48}"/>
    <hyperlink ref="D142" r:id="rId125" xr:uid="{44776818-0BF3-45BE-87DF-0967ADC93A20}"/>
    <hyperlink ref="D144" r:id="rId126" xr:uid="{6B72950F-6B52-4357-8127-7BCA34E1CF46}"/>
    <hyperlink ref="D154" r:id="rId127" xr:uid="{B761E865-6FDD-4BED-A949-2C392BB08E4D}"/>
    <hyperlink ref="D155" r:id="rId128" xr:uid="{E2373BDD-50D2-4D17-B324-23331A635C3C}"/>
    <hyperlink ref="D156" r:id="rId129" xr:uid="{7D2075F6-2015-48A6-A86D-F62E119D1889}"/>
    <hyperlink ref="D157" r:id="rId130" xr:uid="{8C0991CF-A2BD-4152-8667-868AED7129DF}"/>
    <hyperlink ref="D158" r:id="rId131" xr:uid="{73641CD2-1B7F-4D2E-A2A7-68D19077D5A6}"/>
    <hyperlink ref="D159" r:id="rId132" xr:uid="{7EF34BB4-6F89-463F-9A19-3D6A38D30229}"/>
    <hyperlink ref="D160" r:id="rId133" xr:uid="{D3535DC0-A8BB-4743-BA80-08824D6B40EE}"/>
    <hyperlink ref="D161" r:id="rId134" xr:uid="{7B0A8426-B259-4839-88CB-937F13749244}"/>
    <hyperlink ref="D162" r:id="rId135" xr:uid="{6EA58D64-A571-4761-84C0-5B48DB79A79F}"/>
    <hyperlink ref="D163" r:id="rId136" xr:uid="{AD333516-0D7D-4668-8CB7-922FB433EC2D}"/>
    <hyperlink ref="D168" r:id="rId137" xr:uid="{A87E5B6D-1BCA-4947-AAE8-CAF7772E9790}"/>
    <hyperlink ref="D169" r:id="rId138" xr:uid="{17C76FB9-AA98-40A0-970C-5F70FC6E6185}"/>
    <hyperlink ref="D170" r:id="rId139" xr:uid="{5E7BAFCA-37D5-4906-96B6-5D0FB9690A9C}"/>
    <hyperlink ref="D171" r:id="rId140" xr:uid="{516C14CA-FCB2-490F-81FE-291A9DD16450}"/>
    <hyperlink ref="D172" r:id="rId141" xr:uid="{652A6AB9-546C-4849-B7F8-120224B6D4F4}"/>
    <hyperlink ref="D167" r:id="rId142" xr:uid="{CAA2406A-C0BF-433C-AD50-2C1BC5ED7BF6}"/>
    <hyperlink ref="D178" r:id="rId143" xr:uid="{0E40D509-C3B9-41EC-BFE8-9742C2EA1A07}"/>
    <hyperlink ref="D179" r:id="rId144" xr:uid="{488DA301-982B-479E-A6A0-169AA359EE69}"/>
    <hyperlink ref="D180" r:id="rId145" xr:uid="{97E5FDBF-64F6-44FE-9800-BB01D5D279E8}"/>
    <hyperlink ref="D181" r:id="rId146" xr:uid="{ACADC132-A790-4DE1-9C01-92B969C5F2EB}"/>
    <hyperlink ref="D182" r:id="rId147" xr:uid="{BA8B0717-1E43-4475-907C-237B92504C9A}"/>
    <hyperlink ref="D185" r:id="rId148" xr:uid="{4E209206-A332-424C-898B-A3D89D5E1A73}"/>
    <hyperlink ref="D173" r:id="rId149" xr:uid="{4B00D091-EB45-4363-B2FE-C7E4C749F9B6}"/>
    <hyperlink ref="D177" r:id="rId150" xr:uid="{03BA2A71-FD91-4B70-BEF1-C0708F15DA80}"/>
    <hyperlink ref="D184" r:id="rId151" xr:uid="{88BA2759-63BE-4D3C-8E6C-736B8C53A0CB}"/>
    <hyperlink ref="D187" r:id="rId152" xr:uid="{E3BE0009-7A36-4C4E-9624-90CDE58D3443}"/>
    <hyperlink ref="D188" r:id="rId153" xr:uid="{D454847A-5CC4-4506-9725-D92B2C525E1C}"/>
    <hyperlink ref="D189" r:id="rId154" xr:uid="{8352446E-C366-4C8F-85BE-75D0E0686508}"/>
    <hyperlink ref="D145" r:id="rId155" xr:uid="{C6101B24-2EE1-45B7-8D16-DCBDA683147F}"/>
    <hyperlink ref="D190" r:id="rId156" xr:uid="{C6F9C508-6B4C-4F53-8481-C1EC947F20FD}"/>
    <hyperlink ref="D174" r:id="rId157" xr:uid="{A65E7C29-D547-435C-927C-961ADF55B5C8}"/>
    <hyperlink ref="D191" r:id="rId158" xr:uid="{202D2A31-B7BF-4816-B27E-4D790C3876F9}"/>
    <hyperlink ref="D192" r:id="rId159" xr:uid="{15F93483-6EE5-4ACA-87FD-2280731E51CF}"/>
    <hyperlink ref="D193" r:id="rId160" xr:uid="{DEA23C00-830A-4D30-9CC7-FA2B2B2B1694}"/>
    <hyperlink ref="D194" r:id="rId161" xr:uid="{63265BFE-9047-4BF3-BC49-19B6322CF3BB}"/>
    <hyperlink ref="D195" r:id="rId162" xr:uid="{A4673CB3-7B50-495D-B222-CBE1987E209B}"/>
    <hyperlink ref="D196" r:id="rId163" xr:uid="{BBD9D6DE-3090-4147-829E-D6F1A2A92CCB}"/>
    <hyperlink ref="D198" r:id="rId164" xr:uid="{D1DE0498-9ADD-4462-B1EB-3E248C067451}"/>
    <hyperlink ref="D197" r:id="rId165" xr:uid="{EC07FBEF-4B08-4410-B97E-8440EF363DEC}"/>
    <hyperlink ref="D199" r:id="rId166" xr:uid="{A9AC73E9-F492-4E7E-B9F7-4962C0988C5E}"/>
    <hyperlink ref="D200" r:id="rId167" xr:uid="{49881A87-E16D-49F0-AF31-A1ABFAFB7E0F}"/>
    <hyperlink ref="D202" r:id="rId168" xr:uid="{220C83B9-4FED-4632-97AD-03138D53D03C}"/>
    <hyperlink ref="D203" r:id="rId169" xr:uid="{89A22EBE-7CC7-4640-A7BA-35346832966D}"/>
    <hyperlink ref="D204" r:id="rId170" xr:uid="{0426B44C-EAC3-475B-B685-0D9189969BE7}"/>
    <hyperlink ref="D207" r:id="rId171" xr:uid="{A02DD85E-D3C8-497D-8816-32E2E0F563B0}"/>
    <hyperlink ref="D208" r:id="rId172" xr:uid="{3AD1AF45-AEAC-4354-8549-EE918EC5AD80}"/>
    <hyperlink ref="D209" r:id="rId173" xr:uid="{78238685-4DCF-43C6-9259-64A3DB65B074}"/>
    <hyperlink ref="D205" r:id="rId174" xr:uid="{D6BB1183-F6B2-4824-BF06-B8F4179569CA}"/>
    <hyperlink ref="D215" r:id="rId175" xr:uid="{88BDF5B3-A1E9-4088-8599-954787754F26}"/>
    <hyperlink ref="D216" r:id="rId176" xr:uid="{CAA0AACB-E123-4F3B-AEB7-81F9C1E2BAF7}"/>
    <hyperlink ref="D217" r:id="rId177" xr:uid="{187E7C0E-7256-4F7D-A6DE-41F609D58A50}"/>
  </hyperlinks>
  <pageMargins left="0.7" right="0.7" top="0.75" bottom="0.75" header="0.3" footer="0.3"/>
  <pageSetup orientation="portrait" horizontalDpi="360" verticalDpi="360" r:id="rId178"/>
  <legacyDrawing r:id="rId17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8"/>
  <sheetViews>
    <sheetView topLeftCell="A16" workbookViewId="0">
      <selection activeCell="J26" sqref="J26"/>
    </sheetView>
  </sheetViews>
  <sheetFormatPr baseColWidth="10" defaultColWidth="11.44140625" defaultRowHeight="14.4" x14ac:dyDescent="0.3"/>
  <cols>
    <col min="2" max="2" width="38.6640625" customWidth="1"/>
    <col min="4" max="4" width="13.88671875" customWidth="1"/>
  </cols>
  <sheetData>
    <row r="1" spans="1:11" x14ac:dyDescent="0.3">
      <c r="A1" s="5"/>
      <c r="B1" s="5"/>
      <c r="C1" s="5"/>
      <c r="D1" s="5"/>
      <c r="E1" s="5"/>
      <c r="F1" s="5"/>
      <c r="G1" s="5"/>
      <c r="H1" s="5"/>
      <c r="I1" s="5"/>
      <c r="J1" s="6"/>
      <c r="K1" s="5"/>
    </row>
    <row r="2" spans="1:11" x14ac:dyDescent="0.3">
      <c r="A2" s="5"/>
      <c r="B2" s="6" t="s">
        <v>331</v>
      </c>
      <c r="C2" s="5"/>
      <c r="D2" s="5"/>
      <c r="E2" s="5"/>
      <c r="F2" s="5"/>
      <c r="G2" s="5"/>
      <c r="H2" s="5"/>
      <c r="I2" s="5"/>
      <c r="J2" s="6"/>
      <c r="K2" s="5"/>
    </row>
    <row r="3" spans="1:11" x14ac:dyDescent="0.3">
      <c r="A3" s="5"/>
      <c r="B3" s="7" t="s">
        <v>332</v>
      </c>
      <c r="C3" s="5"/>
      <c r="D3" s="5"/>
      <c r="E3" s="5"/>
      <c r="F3" s="5"/>
      <c r="G3" s="5"/>
      <c r="H3" s="5"/>
      <c r="I3" s="5"/>
      <c r="J3" s="6"/>
      <c r="K3" s="5"/>
    </row>
    <row r="4" spans="1:11" x14ac:dyDescent="0.3">
      <c r="A4" s="5"/>
      <c r="B4" s="8" t="s">
        <v>333</v>
      </c>
      <c r="C4" s="8" t="s">
        <v>334</v>
      </c>
      <c r="D4" s="8" t="s">
        <v>335</v>
      </c>
      <c r="E4" s="5"/>
      <c r="F4" s="5"/>
      <c r="G4" s="5"/>
      <c r="H4" s="5"/>
      <c r="I4" s="5"/>
      <c r="J4" s="6"/>
      <c r="K4" s="5"/>
    </row>
    <row r="5" spans="1:11" x14ac:dyDescent="0.3">
      <c r="A5" s="5"/>
      <c r="B5" s="23" t="s">
        <v>336</v>
      </c>
      <c r="C5" s="10">
        <v>1</v>
      </c>
      <c r="D5" s="11">
        <v>44027</v>
      </c>
      <c r="E5" s="5"/>
      <c r="F5" s="5"/>
      <c r="G5" s="5"/>
      <c r="H5" s="5"/>
      <c r="I5" s="5"/>
      <c r="J5" s="6"/>
      <c r="K5" s="5"/>
    </row>
    <row r="6" spans="1:11" x14ac:dyDescent="0.3">
      <c r="A6" s="5"/>
      <c r="B6" s="24" t="s">
        <v>304</v>
      </c>
      <c r="C6" s="10">
        <v>1</v>
      </c>
      <c r="D6" s="11">
        <v>44060</v>
      </c>
      <c r="E6" s="5"/>
      <c r="F6" s="5"/>
      <c r="G6" s="5"/>
      <c r="H6" s="5"/>
      <c r="I6" s="5"/>
      <c r="J6" s="6"/>
      <c r="K6" s="5"/>
    </row>
    <row r="7" spans="1:11" ht="24" x14ac:dyDescent="0.3">
      <c r="A7" s="5"/>
      <c r="B7" s="24" t="s">
        <v>305</v>
      </c>
      <c r="C7" s="10">
        <v>1</v>
      </c>
      <c r="D7" s="11">
        <v>44088</v>
      </c>
      <c r="E7" s="5"/>
      <c r="F7" s="5"/>
      <c r="G7" s="5"/>
      <c r="H7" s="5"/>
      <c r="I7" s="5"/>
      <c r="J7" s="6"/>
      <c r="K7" s="5"/>
    </row>
    <row r="8" spans="1:11" x14ac:dyDescent="0.3">
      <c r="A8" s="5"/>
      <c r="B8" s="24" t="s">
        <v>306</v>
      </c>
      <c r="C8" s="10">
        <v>1</v>
      </c>
      <c r="D8" s="11">
        <v>44081</v>
      </c>
      <c r="E8" s="5"/>
      <c r="F8" s="5"/>
      <c r="G8" s="5"/>
      <c r="H8" s="5"/>
      <c r="I8" s="5"/>
      <c r="J8" s="6"/>
      <c r="K8" s="5"/>
    </row>
    <row r="9" spans="1:11" x14ac:dyDescent="0.3">
      <c r="A9" s="5"/>
      <c r="B9" s="24" t="s">
        <v>40</v>
      </c>
      <c r="C9" s="10">
        <v>1</v>
      </c>
      <c r="D9" s="11">
        <v>44060</v>
      </c>
      <c r="E9" s="5"/>
      <c r="F9" s="5"/>
      <c r="G9" s="5"/>
      <c r="H9" s="5"/>
      <c r="I9" s="5"/>
      <c r="J9" s="6"/>
      <c r="K9" s="5"/>
    </row>
    <row r="10" spans="1:11" x14ac:dyDescent="0.3">
      <c r="A10" s="5"/>
      <c r="B10" s="24" t="s">
        <v>358</v>
      </c>
      <c r="C10" s="10">
        <v>1</v>
      </c>
      <c r="D10" s="11">
        <v>44077</v>
      </c>
      <c r="E10" s="5"/>
      <c r="F10" s="5"/>
      <c r="G10" s="5"/>
      <c r="H10" s="5"/>
      <c r="I10" s="5"/>
      <c r="J10" s="6"/>
      <c r="K10" s="5"/>
    </row>
    <row r="11" spans="1:11" x14ac:dyDescent="0.3">
      <c r="A11" s="5"/>
      <c r="B11" s="24" t="s">
        <v>307</v>
      </c>
      <c r="C11" s="10">
        <v>1</v>
      </c>
      <c r="D11" s="11">
        <v>44078</v>
      </c>
      <c r="E11" s="5"/>
      <c r="F11" s="5"/>
      <c r="G11" s="5"/>
      <c r="H11" s="5"/>
      <c r="I11" s="5"/>
      <c r="J11" s="6"/>
      <c r="K11" s="5"/>
    </row>
    <row r="12" spans="1:11" x14ac:dyDescent="0.3">
      <c r="A12" s="5"/>
      <c r="B12" s="9" t="s">
        <v>337</v>
      </c>
      <c r="C12" s="10"/>
      <c r="D12" s="11"/>
      <c r="E12" s="5"/>
      <c r="F12" s="5"/>
      <c r="G12" s="5"/>
      <c r="H12" s="5"/>
      <c r="I12" s="5"/>
      <c r="J12" s="6"/>
      <c r="K12" s="5"/>
    </row>
    <row r="13" spans="1:11" x14ac:dyDescent="0.3">
      <c r="A13" s="5"/>
      <c r="B13" s="9" t="s">
        <v>338</v>
      </c>
      <c r="C13" s="10">
        <v>1</v>
      </c>
      <c r="D13" s="11">
        <v>44082</v>
      </c>
      <c r="E13" s="5"/>
      <c r="F13" s="5"/>
      <c r="G13" s="5"/>
      <c r="H13" s="5"/>
      <c r="I13" s="5"/>
      <c r="J13" s="6"/>
      <c r="K13" s="5"/>
    </row>
    <row r="14" spans="1:11" x14ac:dyDescent="0.3">
      <c r="A14" s="5"/>
      <c r="B14" s="12" t="s">
        <v>339</v>
      </c>
      <c r="C14" s="13">
        <f>SUM(C5:C13)</f>
        <v>8</v>
      </c>
      <c r="D14" s="12"/>
      <c r="E14" s="5"/>
      <c r="F14" s="5"/>
      <c r="G14" s="5"/>
      <c r="H14" s="5"/>
      <c r="I14" s="5"/>
      <c r="J14" s="6"/>
      <c r="K14" s="5"/>
    </row>
    <row r="15" spans="1:11" x14ac:dyDescent="0.3">
      <c r="A15" s="5"/>
      <c r="B15" s="5"/>
      <c r="C15" s="5"/>
      <c r="D15" s="5"/>
      <c r="E15" s="5"/>
      <c r="F15" s="5"/>
      <c r="G15" s="5"/>
      <c r="H15" s="5"/>
      <c r="I15" s="5"/>
      <c r="J15" s="6"/>
      <c r="K15" s="5"/>
    </row>
    <row r="16" spans="1:11" x14ac:dyDescent="0.3">
      <c r="A16" s="5"/>
      <c r="B16" s="5"/>
      <c r="C16" s="5"/>
      <c r="D16" s="5"/>
      <c r="E16" s="5"/>
      <c r="F16" s="5"/>
      <c r="G16" s="5"/>
      <c r="H16" s="5"/>
      <c r="I16" s="5"/>
      <c r="J16" s="6"/>
      <c r="K16" s="5"/>
    </row>
    <row r="17" spans="1:11" x14ac:dyDescent="0.3">
      <c r="A17" s="5"/>
      <c r="B17" s="6" t="s">
        <v>340</v>
      </c>
      <c r="C17" s="5"/>
      <c r="D17" s="5"/>
      <c r="E17" s="5"/>
      <c r="F17" s="5"/>
      <c r="G17" s="5"/>
      <c r="H17" s="5"/>
      <c r="I17" s="5"/>
      <c r="J17" s="6"/>
      <c r="K17" s="5"/>
    </row>
    <row r="18" spans="1:11" x14ac:dyDescent="0.3">
      <c r="A18" s="7"/>
      <c r="B18" s="7" t="s">
        <v>341</v>
      </c>
      <c r="C18" s="14">
        <v>44075</v>
      </c>
      <c r="D18" s="14">
        <v>44075</v>
      </c>
      <c r="E18" s="14">
        <v>44075</v>
      </c>
      <c r="F18" s="14">
        <v>44089</v>
      </c>
      <c r="G18" s="14">
        <v>44089</v>
      </c>
      <c r="H18" s="14">
        <v>44105</v>
      </c>
      <c r="I18" s="14">
        <v>44136</v>
      </c>
      <c r="J18" s="16"/>
      <c r="K18" s="7"/>
    </row>
    <row r="19" spans="1:11" x14ac:dyDescent="0.3">
      <c r="A19" s="5"/>
      <c r="B19" s="8" t="s">
        <v>333</v>
      </c>
      <c r="C19" s="17" t="s">
        <v>342</v>
      </c>
      <c r="D19" s="17" t="s">
        <v>343</v>
      </c>
      <c r="E19" s="17" t="s">
        <v>344</v>
      </c>
      <c r="F19" s="17" t="s">
        <v>345</v>
      </c>
      <c r="G19" s="17" t="s">
        <v>346</v>
      </c>
      <c r="H19" s="17" t="s">
        <v>347</v>
      </c>
      <c r="I19" s="17" t="s">
        <v>348</v>
      </c>
      <c r="J19" s="17" t="s">
        <v>339</v>
      </c>
      <c r="K19" s="5"/>
    </row>
    <row r="20" spans="1:11" x14ac:dyDescent="0.3">
      <c r="A20" s="5"/>
      <c r="B20" s="9" t="s">
        <v>349</v>
      </c>
      <c r="C20" s="233">
        <v>1</v>
      </c>
      <c r="D20" s="234"/>
      <c r="E20" s="233">
        <v>1</v>
      </c>
      <c r="F20" s="236"/>
      <c r="G20" s="22">
        <v>1</v>
      </c>
      <c r="H20" s="25"/>
      <c r="I20" s="26"/>
      <c r="J20" s="19">
        <f>SUM(C20:I20)</f>
        <v>3</v>
      </c>
      <c r="K20" s="5"/>
    </row>
    <row r="21" spans="1:11" x14ac:dyDescent="0.3">
      <c r="A21" s="5"/>
      <c r="B21" s="9" t="s">
        <v>350</v>
      </c>
      <c r="C21" s="233">
        <v>1</v>
      </c>
      <c r="D21" s="234"/>
      <c r="E21" s="10">
        <v>1</v>
      </c>
      <c r="F21" s="10">
        <v>1</v>
      </c>
      <c r="G21" s="10">
        <v>1</v>
      </c>
      <c r="H21" s="27"/>
      <c r="I21" s="27">
        <v>1</v>
      </c>
      <c r="J21" s="19">
        <f>SUM(C21:I21)</f>
        <v>5</v>
      </c>
      <c r="K21" s="5"/>
    </row>
    <row r="22" spans="1:11" x14ac:dyDescent="0.3">
      <c r="A22" s="5"/>
      <c r="B22" s="9" t="s">
        <v>351</v>
      </c>
      <c r="C22" s="10">
        <v>6</v>
      </c>
      <c r="D22" s="10">
        <v>6</v>
      </c>
      <c r="E22" s="10">
        <v>13</v>
      </c>
      <c r="F22" s="10">
        <v>7</v>
      </c>
      <c r="G22" s="10">
        <v>7</v>
      </c>
      <c r="H22" s="27">
        <v>2</v>
      </c>
      <c r="I22" s="27">
        <v>6</v>
      </c>
      <c r="J22" s="19">
        <f>SUM(C22:I22)</f>
        <v>47</v>
      </c>
      <c r="K22" s="5"/>
    </row>
    <row r="23" spans="1:11" x14ac:dyDescent="0.3">
      <c r="A23" s="5"/>
      <c r="B23" s="9" t="s">
        <v>352</v>
      </c>
      <c r="C23" s="10">
        <v>1</v>
      </c>
      <c r="D23" s="10">
        <v>1</v>
      </c>
      <c r="E23" s="10">
        <v>2</v>
      </c>
      <c r="F23" s="10">
        <v>2</v>
      </c>
      <c r="G23" s="10">
        <v>2</v>
      </c>
      <c r="H23" s="27"/>
      <c r="I23" s="27">
        <v>1</v>
      </c>
      <c r="J23" s="19">
        <v>9</v>
      </c>
      <c r="K23" s="5"/>
    </row>
    <row r="24" spans="1:11" x14ac:dyDescent="0.3">
      <c r="A24" s="6"/>
      <c r="B24" s="12" t="s">
        <v>339</v>
      </c>
      <c r="C24" s="13">
        <f>SUM(C20:C23)</f>
        <v>9</v>
      </c>
      <c r="D24" s="13">
        <f>SUM(D22:D23)</f>
        <v>7</v>
      </c>
      <c r="E24" s="13">
        <f>SUM(E20:E23)</f>
        <v>17</v>
      </c>
      <c r="F24" s="13">
        <f>SUM(F20:F23)</f>
        <v>10</v>
      </c>
      <c r="G24" s="13">
        <f>SUM(G21:G23)</f>
        <v>10</v>
      </c>
      <c r="H24" s="13">
        <f>SUM(H21:H23)</f>
        <v>2</v>
      </c>
      <c r="I24" s="13">
        <f>SUM(I20:I23)</f>
        <v>8</v>
      </c>
      <c r="J24" s="13">
        <f>SUM(J20:J23)</f>
        <v>64</v>
      </c>
      <c r="K24" s="6"/>
    </row>
    <row r="25" spans="1:11" x14ac:dyDescent="0.3">
      <c r="A25" s="5"/>
      <c r="B25" s="5"/>
      <c r="C25" s="5"/>
      <c r="D25" s="5"/>
      <c r="E25" s="5"/>
      <c r="F25" s="5"/>
      <c r="G25" s="5"/>
      <c r="H25" s="5"/>
      <c r="I25" s="5"/>
      <c r="J25" s="6"/>
      <c r="K25" s="5"/>
    </row>
    <row r="26" spans="1:11" x14ac:dyDescent="0.3">
      <c r="A26" s="5"/>
      <c r="B26" s="5"/>
      <c r="C26" s="5"/>
      <c r="D26" s="5"/>
      <c r="E26" s="5"/>
      <c r="F26" s="5"/>
      <c r="G26" s="5"/>
      <c r="H26" s="5"/>
      <c r="I26" s="5"/>
      <c r="J26" s="6"/>
      <c r="K26" s="5"/>
    </row>
    <row r="27" spans="1:11" x14ac:dyDescent="0.3">
      <c r="A27" s="7"/>
      <c r="B27" s="6" t="s">
        <v>353</v>
      </c>
      <c r="C27" s="7"/>
      <c r="D27" s="7"/>
      <c r="E27" s="7"/>
      <c r="F27" s="235"/>
      <c r="G27" s="235"/>
      <c r="H27" s="7"/>
      <c r="I27" s="7"/>
      <c r="J27" s="15"/>
      <c r="K27" s="7"/>
    </row>
    <row r="28" spans="1:11" x14ac:dyDescent="0.3">
      <c r="A28" s="7"/>
      <c r="B28" s="7"/>
      <c r="C28" s="7"/>
      <c r="D28" s="7"/>
      <c r="E28" s="7"/>
      <c r="F28" s="20"/>
      <c r="G28" s="20"/>
      <c r="H28" s="7"/>
      <c r="I28" s="7"/>
      <c r="J28" s="15"/>
      <c r="K28" s="7"/>
    </row>
    <row r="29" spans="1:11" x14ac:dyDescent="0.3">
      <c r="A29" s="5"/>
      <c r="B29" s="8" t="s">
        <v>333</v>
      </c>
      <c r="C29" s="8" t="s">
        <v>354</v>
      </c>
      <c r="D29" s="8" t="s">
        <v>355</v>
      </c>
      <c r="E29" s="8" t="s">
        <v>339</v>
      </c>
      <c r="F29" s="18"/>
      <c r="G29" s="18"/>
      <c r="H29" s="5"/>
      <c r="I29" s="5"/>
      <c r="J29" s="6"/>
      <c r="K29" s="5"/>
    </row>
    <row r="30" spans="1:11" x14ac:dyDescent="0.3">
      <c r="A30" s="5"/>
      <c r="B30" s="9" t="s">
        <v>349</v>
      </c>
      <c r="C30" s="10">
        <v>1</v>
      </c>
      <c r="D30" s="10">
        <v>0</v>
      </c>
      <c r="E30" s="10">
        <v>1</v>
      </c>
      <c r="F30" s="18"/>
      <c r="G30" s="18"/>
      <c r="H30" s="5"/>
      <c r="I30" s="5"/>
      <c r="J30" s="6"/>
      <c r="K30" s="5"/>
    </row>
    <row r="31" spans="1:11" x14ac:dyDescent="0.3">
      <c r="A31" s="5"/>
      <c r="B31" s="9" t="s">
        <v>350</v>
      </c>
      <c r="C31" s="10">
        <v>1</v>
      </c>
      <c r="D31" s="10">
        <v>1</v>
      </c>
      <c r="E31" s="10">
        <v>2</v>
      </c>
      <c r="F31" s="18"/>
      <c r="G31" s="18"/>
      <c r="H31" s="5"/>
      <c r="I31" s="5"/>
      <c r="J31" s="6"/>
      <c r="K31" s="5"/>
    </row>
    <row r="32" spans="1:11" x14ac:dyDescent="0.3">
      <c r="A32" s="5"/>
      <c r="B32" s="9" t="s">
        <v>351</v>
      </c>
      <c r="C32" s="10">
        <v>8</v>
      </c>
      <c r="D32" s="10">
        <v>2</v>
      </c>
      <c r="E32" s="10">
        <v>10</v>
      </c>
      <c r="F32" s="18"/>
      <c r="G32" s="18"/>
      <c r="H32" s="5"/>
      <c r="I32" s="5"/>
      <c r="J32" s="6"/>
      <c r="K32" s="5"/>
    </row>
    <row r="33" spans="1:11" x14ac:dyDescent="0.3">
      <c r="A33" s="5"/>
      <c r="B33" s="9" t="s">
        <v>352</v>
      </c>
      <c r="C33" s="10">
        <v>2</v>
      </c>
      <c r="D33" s="10">
        <v>0</v>
      </c>
      <c r="E33" s="10">
        <v>2</v>
      </c>
      <c r="F33" s="18"/>
      <c r="G33" s="18"/>
      <c r="H33" s="5"/>
      <c r="I33" s="5"/>
      <c r="J33" s="6"/>
      <c r="K33" s="5"/>
    </row>
    <row r="34" spans="1:11" x14ac:dyDescent="0.3">
      <c r="A34" s="5"/>
      <c r="B34" s="12" t="s">
        <v>339</v>
      </c>
      <c r="C34" s="13">
        <v>12</v>
      </c>
      <c r="D34" s="13">
        <v>3</v>
      </c>
      <c r="E34" s="13">
        <v>15</v>
      </c>
      <c r="F34" s="18"/>
      <c r="G34" s="18"/>
      <c r="H34" s="5"/>
      <c r="I34" s="5"/>
      <c r="J34" s="6"/>
      <c r="K34" s="5"/>
    </row>
    <row r="35" spans="1:11" x14ac:dyDescent="0.3">
      <c r="A35" s="5"/>
      <c r="B35" s="5"/>
      <c r="C35" s="5"/>
      <c r="D35" s="5"/>
      <c r="E35" s="5"/>
      <c r="F35" s="232"/>
      <c r="G35" s="232"/>
      <c r="H35" s="18"/>
      <c r="I35" s="5"/>
      <c r="J35" s="6"/>
      <c r="K35" s="5"/>
    </row>
    <row r="36" spans="1:11" x14ac:dyDescent="0.3">
      <c r="A36" s="5"/>
      <c r="B36" s="5"/>
      <c r="C36" s="18"/>
      <c r="D36" s="18"/>
      <c r="E36" s="5"/>
      <c r="F36" s="5"/>
      <c r="G36" s="18"/>
      <c r="H36" s="18"/>
      <c r="I36" s="18"/>
      <c r="J36" s="18"/>
      <c r="K36" s="6"/>
    </row>
    <row r="37" spans="1:11" x14ac:dyDescent="0.3">
      <c r="A37" s="5"/>
      <c r="B37" s="6" t="s">
        <v>344</v>
      </c>
      <c r="C37" s="232"/>
      <c r="D37" s="232"/>
      <c r="E37" s="5"/>
      <c r="F37" s="5"/>
      <c r="G37" s="5"/>
      <c r="H37" s="5"/>
      <c r="I37" s="5"/>
      <c r="J37" s="6"/>
      <c r="K37" s="5"/>
    </row>
    <row r="38" spans="1:11" x14ac:dyDescent="0.3">
      <c r="A38" s="5"/>
      <c r="B38" s="7"/>
      <c r="C38" s="7"/>
      <c r="D38" s="7"/>
      <c r="E38" s="7"/>
      <c r="F38" s="5"/>
      <c r="G38" s="5"/>
      <c r="H38" s="5"/>
      <c r="I38" s="5"/>
      <c r="J38" s="6"/>
      <c r="K38" s="5"/>
    </row>
    <row r="39" spans="1:11" x14ac:dyDescent="0.3">
      <c r="A39" s="5"/>
      <c r="B39" s="8" t="s">
        <v>333</v>
      </c>
      <c r="C39" s="8" t="s">
        <v>354</v>
      </c>
      <c r="D39" s="8" t="s">
        <v>355</v>
      </c>
      <c r="E39" s="8" t="s">
        <v>339</v>
      </c>
      <c r="F39" s="5"/>
      <c r="G39" s="5"/>
      <c r="H39" s="5"/>
      <c r="I39" s="5"/>
      <c r="J39" s="6"/>
      <c r="K39" s="5"/>
    </row>
    <row r="40" spans="1:11" x14ac:dyDescent="0.3">
      <c r="A40" s="5"/>
      <c r="B40" s="9" t="s">
        <v>349</v>
      </c>
      <c r="C40" s="10">
        <v>0</v>
      </c>
      <c r="D40" s="10">
        <v>1</v>
      </c>
      <c r="E40" s="10">
        <v>1</v>
      </c>
      <c r="F40" s="5"/>
      <c r="G40" s="5"/>
      <c r="H40" s="5"/>
      <c r="I40" s="5"/>
      <c r="J40" s="6"/>
      <c r="K40" s="5"/>
    </row>
    <row r="41" spans="1:11" x14ac:dyDescent="0.3">
      <c r="A41" s="5"/>
      <c r="B41" s="9" t="s">
        <v>350</v>
      </c>
      <c r="C41" s="10">
        <v>1</v>
      </c>
      <c r="D41" s="10">
        <v>0</v>
      </c>
      <c r="E41" s="10">
        <v>1</v>
      </c>
      <c r="F41" s="5"/>
      <c r="G41" s="5"/>
      <c r="H41" s="5"/>
      <c r="I41" s="5"/>
      <c r="J41" s="6"/>
      <c r="K41" s="5"/>
    </row>
    <row r="42" spans="1:11" x14ac:dyDescent="0.3">
      <c r="A42" s="5"/>
      <c r="B42" s="9" t="s">
        <v>351</v>
      </c>
      <c r="C42" s="10">
        <v>13</v>
      </c>
      <c r="D42" s="10">
        <v>0</v>
      </c>
      <c r="E42" s="10">
        <v>13</v>
      </c>
      <c r="F42" s="5"/>
      <c r="G42" s="5"/>
      <c r="H42" s="5"/>
      <c r="I42" s="5"/>
      <c r="J42" s="6"/>
      <c r="K42" s="5"/>
    </row>
    <row r="43" spans="1:11" x14ac:dyDescent="0.3">
      <c r="A43" s="5"/>
      <c r="B43" s="9" t="s">
        <v>352</v>
      </c>
      <c r="C43" s="10">
        <v>2</v>
      </c>
      <c r="D43" s="10">
        <v>0</v>
      </c>
      <c r="E43" s="10">
        <v>2</v>
      </c>
      <c r="F43" s="5"/>
      <c r="G43" s="5"/>
      <c r="H43" s="5"/>
      <c r="I43" s="5"/>
      <c r="J43" s="6"/>
      <c r="K43" s="5"/>
    </row>
    <row r="44" spans="1:11" x14ac:dyDescent="0.3">
      <c r="A44" s="5"/>
      <c r="B44" s="12" t="s">
        <v>339</v>
      </c>
      <c r="C44" s="13">
        <v>16</v>
      </c>
      <c r="D44" s="13">
        <v>1</v>
      </c>
      <c r="E44" s="13">
        <v>17</v>
      </c>
      <c r="F44" s="5"/>
      <c r="G44" s="5"/>
      <c r="H44" s="5"/>
      <c r="I44" s="5"/>
      <c r="J44" s="6"/>
      <c r="K44" s="5"/>
    </row>
    <row r="45" spans="1:11" x14ac:dyDescent="0.3">
      <c r="A45" s="5"/>
      <c r="B45" s="5"/>
      <c r="C45" s="5"/>
      <c r="D45" s="5"/>
      <c r="E45" s="5"/>
      <c r="F45" s="5"/>
      <c r="G45" s="5"/>
      <c r="H45" s="5"/>
      <c r="I45" s="5"/>
      <c r="J45" s="6"/>
      <c r="K45" s="5"/>
    </row>
    <row r="46" spans="1:11" x14ac:dyDescent="0.3">
      <c r="A46" s="5"/>
      <c r="B46" s="5"/>
      <c r="C46" s="5"/>
      <c r="D46" s="5"/>
      <c r="E46" s="5"/>
      <c r="F46" s="5"/>
      <c r="G46" s="5"/>
      <c r="H46" s="5"/>
      <c r="I46" s="5"/>
      <c r="J46" s="6"/>
      <c r="K46" s="5"/>
    </row>
    <row r="47" spans="1:11" x14ac:dyDescent="0.3">
      <c r="A47" s="5"/>
      <c r="B47" s="6" t="s">
        <v>356</v>
      </c>
      <c r="C47" s="232"/>
      <c r="D47" s="232"/>
      <c r="E47" s="5"/>
      <c r="F47" s="5"/>
      <c r="G47" s="5"/>
      <c r="H47" s="5"/>
      <c r="I47" s="5"/>
      <c r="J47" s="6"/>
      <c r="K47" s="5"/>
    </row>
    <row r="48" spans="1:11" x14ac:dyDescent="0.3">
      <c r="A48" s="5"/>
      <c r="B48" s="7"/>
      <c r="C48" s="7"/>
      <c r="D48" s="7"/>
      <c r="E48" s="7"/>
      <c r="F48" s="5"/>
      <c r="G48" s="5"/>
      <c r="H48" s="5"/>
      <c r="I48" s="5"/>
      <c r="J48" s="6"/>
      <c r="K48" s="5"/>
    </row>
    <row r="49" spans="1:11" x14ac:dyDescent="0.3">
      <c r="A49" s="5"/>
      <c r="B49" s="8" t="s">
        <v>333</v>
      </c>
      <c r="C49" s="8" t="s">
        <v>354</v>
      </c>
      <c r="D49" s="8" t="s">
        <v>355</v>
      </c>
      <c r="E49" s="8" t="s">
        <v>339</v>
      </c>
      <c r="F49" s="5"/>
      <c r="G49" s="5"/>
      <c r="H49" s="5"/>
      <c r="I49" s="5"/>
      <c r="J49" s="6"/>
      <c r="K49" s="5"/>
    </row>
    <row r="50" spans="1:11" x14ac:dyDescent="0.3">
      <c r="A50" s="5"/>
      <c r="B50" s="9" t="s">
        <v>349</v>
      </c>
      <c r="C50" s="10">
        <v>1</v>
      </c>
      <c r="D50" s="10">
        <v>0</v>
      </c>
      <c r="E50" s="10">
        <v>1</v>
      </c>
      <c r="F50" s="5"/>
      <c r="G50" s="5"/>
      <c r="H50" s="5"/>
      <c r="I50" s="5"/>
      <c r="J50" s="6"/>
      <c r="K50" s="5"/>
    </row>
    <row r="51" spans="1:11" x14ac:dyDescent="0.3">
      <c r="A51" s="5"/>
      <c r="B51" s="9" t="s">
        <v>350</v>
      </c>
      <c r="C51" s="10">
        <v>0</v>
      </c>
      <c r="D51" s="10">
        <v>1</v>
      </c>
      <c r="E51" s="10">
        <v>1</v>
      </c>
      <c r="F51" s="5"/>
      <c r="G51" s="5"/>
      <c r="H51" s="5"/>
      <c r="I51" s="5"/>
      <c r="J51" s="6"/>
      <c r="K51" s="5"/>
    </row>
    <row r="52" spans="1:11" x14ac:dyDescent="0.3">
      <c r="A52" s="5"/>
      <c r="B52" s="9" t="s">
        <v>351</v>
      </c>
      <c r="C52" s="10">
        <v>2</v>
      </c>
      <c r="D52" s="10">
        <v>5</v>
      </c>
      <c r="E52" s="10">
        <v>7</v>
      </c>
      <c r="F52" s="5"/>
      <c r="G52" s="5"/>
      <c r="H52" s="5"/>
      <c r="I52" s="5"/>
      <c r="J52" s="6"/>
      <c r="K52" s="5"/>
    </row>
    <row r="53" spans="1:11" x14ac:dyDescent="0.3">
      <c r="A53" s="5"/>
      <c r="B53" s="9" t="s">
        <v>352</v>
      </c>
      <c r="C53" s="10">
        <v>2</v>
      </c>
      <c r="D53" s="10">
        <v>0</v>
      </c>
      <c r="E53" s="10">
        <v>2</v>
      </c>
      <c r="F53" s="5"/>
      <c r="G53" s="5"/>
      <c r="H53" s="5"/>
      <c r="I53" s="5"/>
      <c r="J53" s="6"/>
      <c r="K53" s="5"/>
    </row>
    <row r="54" spans="1:11" x14ac:dyDescent="0.3">
      <c r="A54" s="5"/>
      <c r="B54" s="12" t="s">
        <v>339</v>
      </c>
      <c r="C54" s="13">
        <v>5</v>
      </c>
      <c r="D54" s="13">
        <v>6</v>
      </c>
      <c r="E54" s="13">
        <v>11</v>
      </c>
      <c r="F54" s="5"/>
      <c r="G54" s="5"/>
      <c r="H54" s="5"/>
      <c r="I54" s="5"/>
      <c r="J54" s="6"/>
      <c r="K54" s="5"/>
    </row>
    <row r="55" spans="1:11" x14ac:dyDescent="0.3">
      <c r="A55" s="5"/>
      <c r="B55" s="5"/>
      <c r="C55" s="5"/>
      <c r="D55" s="5"/>
      <c r="E55" s="5"/>
      <c r="F55" s="5"/>
      <c r="G55" s="5"/>
      <c r="H55" s="5"/>
      <c r="I55" s="5"/>
      <c r="J55" s="6"/>
      <c r="K55" s="5"/>
    </row>
    <row r="56" spans="1:11" x14ac:dyDescent="0.3">
      <c r="A56" s="5"/>
      <c r="B56" s="5"/>
      <c r="C56" s="5"/>
      <c r="D56" s="5"/>
      <c r="E56" s="5"/>
      <c r="F56" s="5"/>
      <c r="G56" s="5"/>
      <c r="H56" s="5"/>
      <c r="I56" s="5"/>
      <c r="J56" s="6"/>
      <c r="K56" s="5"/>
    </row>
    <row r="57" spans="1:11" x14ac:dyDescent="0.3">
      <c r="A57" s="5"/>
      <c r="B57" s="6" t="s">
        <v>346</v>
      </c>
      <c r="C57" s="232"/>
      <c r="D57" s="232"/>
      <c r="E57" s="5"/>
      <c r="F57" s="5"/>
      <c r="G57" s="5"/>
      <c r="H57" s="5"/>
      <c r="I57" s="5"/>
      <c r="J57" s="6"/>
      <c r="K57" s="5"/>
    </row>
    <row r="58" spans="1:11" x14ac:dyDescent="0.3">
      <c r="A58" s="5"/>
      <c r="B58" s="7"/>
      <c r="C58" s="7"/>
      <c r="D58" s="7"/>
      <c r="E58" s="7"/>
      <c r="F58" s="5"/>
      <c r="G58" s="5"/>
      <c r="H58" s="5"/>
      <c r="I58" s="5"/>
      <c r="J58" s="6"/>
      <c r="K58" s="5"/>
    </row>
    <row r="59" spans="1:11" x14ac:dyDescent="0.3">
      <c r="A59" s="5"/>
      <c r="B59" s="8" t="s">
        <v>333</v>
      </c>
      <c r="C59" s="8" t="s">
        <v>354</v>
      </c>
      <c r="D59" s="8" t="s">
        <v>355</v>
      </c>
      <c r="E59" s="8" t="s">
        <v>339</v>
      </c>
      <c r="F59" s="5"/>
      <c r="G59" s="5"/>
      <c r="H59" s="5"/>
      <c r="I59" s="5"/>
      <c r="J59" s="6"/>
      <c r="K59" s="5"/>
    </row>
    <row r="60" spans="1:11" x14ac:dyDescent="0.3">
      <c r="A60" s="5"/>
      <c r="B60" s="9" t="s">
        <v>349</v>
      </c>
      <c r="C60" s="10">
        <v>0</v>
      </c>
      <c r="D60" s="10">
        <v>0</v>
      </c>
      <c r="E60" s="10">
        <v>0</v>
      </c>
      <c r="F60" s="5"/>
      <c r="G60" s="5"/>
      <c r="H60" s="5"/>
      <c r="I60" s="5"/>
      <c r="J60" s="6"/>
      <c r="K60" s="5"/>
    </row>
    <row r="61" spans="1:11" x14ac:dyDescent="0.3">
      <c r="A61" s="5"/>
      <c r="B61" s="9" t="s">
        <v>350</v>
      </c>
      <c r="C61" s="10">
        <v>1</v>
      </c>
      <c r="D61" s="10">
        <v>0</v>
      </c>
      <c r="E61" s="10">
        <v>1</v>
      </c>
      <c r="F61" s="5"/>
      <c r="G61" s="5"/>
      <c r="H61" s="5"/>
      <c r="I61" s="5"/>
      <c r="J61" s="6"/>
      <c r="K61" s="5"/>
    </row>
    <row r="62" spans="1:11" x14ac:dyDescent="0.3">
      <c r="A62" s="5"/>
      <c r="B62" s="9" t="s">
        <v>351</v>
      </c>
      <c r="C62" s="10">
        <v>3</v>
      </c>
      <c r="D62" s="10">
        <v>4</v>
      </c>
      <c r="E62" s="10">
        <v>7</v>
      </c>
      <c r="F62" s="5"/>
      <c r="G62" s="5"/>
      <c r="H62" s="5"/>
      <c r="I62" s="5"/>
      <c r="J62" s="6"/>
      <c r="K62" s="5"/>
    </row>
    <row r="63" spans="1:11" x14ac:dyDescent="0.3">
      <c r="A63" s="5"/>
      <c r="B63" s="9" t="s">
        <v>352</v>
      </c>
      <c r="C63" s="10">
        <v>2</v>
      </c>
      <c r="D63" s="10">
        <v>0</v>
      </c>
      <c r="E63" s="10">
        <v>2</v>
      </c>
      <c r="F63" s="5"/>
      <c r="G63" s="5"/>
      <c r="H63" s="5"/>
      <c r="I63" s="5"/>
      <c r="J63" s="6"/>
      <c r="K63" s="5"/>
    </row>
    <row r="64" spans="1:11" x14ac:dyDescent="0.3">
      <c r="A64" s="5"/>
      <c r="B64" s="12" t="s">
        <v>339</v>
      </c>
      <c r="C64" s="13">
        <v>6</v>
      </c>
      <c r="D64" s="13">
        <v>4</v>
      </c>
      <c r="E64" s="13">
        <v>10</v>
      </c>
      <c r="F64" s="5"/>
      <c r="G64" s="5"/>
      <c r="H64" s="5"/>
      <c r="I64" s="5"/>
      <c r="J64" s="6"/>
      <c r="K64" s="5"/>
    </row>
    <row r="65" spans="1:11" x14ac:dyDescent="0.3">
      <c r="A65" s="5"/>
      <c r="B65" s="5"/>
      <c r="C65" s="5"/>
      <c r="D65" s="5"/>
      <c r="E65" s="5"/>
      <c r="F65" s="5"/>
      <c r="G65" s="5"/>
      <c r="H65" s="5"/>
      <c r="I65" s="5"/>
      <c r="J65" s="6"/>
      <c r="K65" s="5"/>
    </row>
    <row r="66" spans="1:11" x14ac:dyDescent="0.3">
      <c r="A66" s="5"/>
      <c r="B66" s="5"/>
      <c r="C66" s="5"/>
      <c r="D66" s="5"/>
      <c r="E66" s="5"/>
      <c r="F66" s="5"/>
      <c r="G66" s="5"/>
      <c r="H66" s="5"/>
      <c r="I66" s="5"/>
      <c r="J66" s="6"/>
      <c r="K66" s="5"/>
    </row>
    <row r="67" spans="1:11" x14ac:dyDescent="0.3">
      <c r="A67" s="5"/>
      <c r="B67" s="12" t="s">
        <v>357</v>
      </c>
      <c r="C67" s="13">
        <v>39</v>
      </c>
      <c r="D67" s="13">
        <v>14</v>
      </c>
      <c r="E67" s="13">
        <v>53</v>
      </c>
      <c r="F67" s="5"/>
      <c r="G67" s="5"/>
      <c r="H67" s="5"/>
      <c r="I67" s="5"/>
      <c r="J67" s="6"/>
      <c r="K67" s="5"/>
    </row>
    <row r="68" spans="1:11" x14ac:dyDescent="0.3">
      <c r="A68" s="5"/>
      <c r="B68" s="5"/>
      <c r="C68" s="21">
        <v>0.74</v>
      </c>
      <c r="D68" s="5"/>
      <c r="E68" s="5"/>
      <c r="F68" s="5"/>
      <c r="G68" s="5"/>
      <c r="H68" s="5"/>
      <c r="I68" s="5"/>
      <c r="J68" s="6"/>
      <c r="K68" s="5"/>
    </row>
  </sheetData>
  <mergeCells count="8">
    <mergeCell ref="C57:D57"/>
    <mergeCell ref="C21:D21"/>
    <mergeCell ref="C20:D20"/>
    <mergeCell ref="F27:G27"/>
    <mergeCell ref="F35:G35"/>
    <mergeCell ref="C37:D37"/>
    <mergeCell ref="C47:D47"/>
    <mergeCell ref="E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>
      <selection activeCell="G5" sqref="G5"/>
    </sheetView>
  </sheetViews>
  <sheetFormatPr baseColWidth="10" defaultColWidth="11.44140625" defaultRowHeight="14.4" x14ac:dyDescent="0.3"/>
  <cols>
    <col min="1" max="1" width="26.109375" customWidth="1"/>
    <col min="2" max="2" width="28.109375" customWidth="1"/>
    <col min="3" max="3" width="32.5546875" customWidth="1"/>
    <col min="4" max="4" width="35.33203125" bestFit="1" customWidth="1"/>
    <col min="5" max="5" width="14.44140625" customWidth="1"/>
    <col min="6" max="6" width="12.5546875" bestFit="1" customWidth="1"/>
  </cols>
  <sheetData>
    <row r="1" spans="1:7" x14ac:dyDescent="0.3">
      <c r="A1" s="3" t="s">
        <v>324</v>
      </c>
      <c r="B1" t="s">
        <v>326</v>
      </c>
    </row>
    <row r="3" spans="1:7" x14ac:dyDescent="0.3">
      <c r="A3" s="3" t="s">
        <v>330</v>
      </c>
      <c r="B3" s="3" t="s">
        <v>329</v>
      </c>
    </row>
    <row r="4" spans="1:7" x14ac:dyDescent="0.3">
      <c r="A4" s="3" t="s">
        <v>327</v>
      </c>
      <c r="B4" t="s">
        <v>308</v>
      </c>
      <c r="C4" t="s">
        <v>181</v>
      </c>
      <c r="D4" t="s">
        <v>309</v>
      </c>
      <c r="E4" t="s">
        <v>39</v>
      </c>
      <c r="F4" t="s">
        <v>328</v>
      </c>
      <c r="G4" t="s">
        <v>364</v>
      </c>
    </row>
    <row r="5" spans="1:7" x14ac:dyDescent="0.3">
      <c r="A5" s="4" t="s">
        <v>70</v>
      </c>
      <c r="B5">
        <v>2</v>
      </c>
      <c r="C5">
        <v>11</v>
      </c>
      <c r="D5">
        <v>1</v>
      </c>
      <c r="E5">
        <v>1</v>
      </c>
      <c r="F5">
        <v>15</v>
      </c>
      <c r="G5">
        <v>2</v>
      </c>
    </row>
    <row r="6" spans="1:7" x14ac:dyDescent="0.3">
      <c r="A6" s="4" t="s">
        <v>328</v>
      </c>
      <c r="B6">
        <v>2</v>
      </c>
      <c r="C6">
        <v>11</v>
      </c>
      <c r="D6">
        <v>1</v>
      </c>
      <c r="E6">
        <v>1</v>
      </c>
      <c r="F6">
        <v>15</v>
      </c>
    </row>
    <row r="7" spans="1:7" x14ac:dyDescent="0.3">
      <c r="G7">
        <v>1</v>
      </c>
    </row>
    <row r="8" spans="1:7" x14ac:dyDescent="0.3">
      <c r="G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9F33-9723-4D5B-AF2A-FDA5C062C6E5}">
  <dimension ref="A1:V1"/>
  <sheetViews>
    <sheetView workbookViewId="0"/>
  </sheetViews>
  <sheetFormatPr baseColWidth="10" defaultRowHeight="14.4" x14ac:dyDescent="0.3"/>
  <sheetData>
    <row r="1" spans="1:22" x14ac:dyDescent="0.3">
      <c r="A1" t="s">
        <v>1</v>
      </c>
      <c r="B1" t="s">
        <v>1609</v>
      </c>
      <c r="C1" t="s">
        <v>1610</v>
      </c>
      <c r="D1" t="s">
        <v>1611</v>
      </c>
      <c r="E1" t="s">
        <v>1612</v>
      </c>
      <c r="F1" t="s">
        <v>1613</v>
      </c>
      <c r="G1" t="s">
        <v>1614</v>
      </c>
      <c r="H1" t="s">
        <v>1615</v>
      </c>
      <c r="I1" t="s">
        <v>169</v>
      </c>
      <c r="J1" t="s">
        <v>1616</v>
      </c>
      <c r="K1" s="140" t="s">
        <v>170</v>
      </c>
      <c r="L1" s="140" t="s">
        <v>171</v>
      </c>
      <c r="M1" s="140" t="s">
        <v>164</v>
      </c>
      <c r="N1" s="209" t="s">
        <v>165</v>
      </c>
      <c r="O1" s="140" t="s">
        <v>166</v>
      </c>
      <c r="P1" s="141" t="s">
        <v>43</v>
      </c>
      <c r="Q1" s="141" t="s">
        <v>167</v>
      </c>
      <c r="R1" s="237" t="s">
        <v>1621</v>
      </c>
      <c r="S1" t="s">
        <v>1617</v>
      </c>
      <c r="T1" t="s">
        <v>1618</v>
      </c>
      <c r="U1" t="s">
        <v>1619</v>
      </c>
      <c r="V1" t="s">
        <v>1620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PERSONAL ESTRUCTURA</vt:lpstr>
      <vt:lpstr>PERSONAL COMERCIAL</vt:lpstr>
      <vt:lpstr>HC Ecuador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Ivan Espinosa</cp:lastModifiedBy>
  <dcterms:created xsi:type="dcterms:W3CDTF">2020-07-29T20:56:04Z</dcterms:created>
  <dcterms:modified xsi:type="dcterms:W3CDTF">2022-10-27T15:59:56Z</dcterms:modified>
</cp:coreProperties>
</file>