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84" yWindow="240" windowWidth="22020" windowHeight="9084" firstSheet="11" activeTab="18"/>
  </bookViews>
  <sheets>
    <sheet name="Current State" sheetId="8" r:id="rId1"/>
    <sheet name="Values" sheetId="4" state="hidden" r:id="rId2"/>
    <sheet name="Cur Tools" sheetId="16" r:id="rId3"/>
    <sheet name="Vendor Assessment" sheetId="25" r:id="rId4"/>
    <sheet name="Monitoring Tools Requirements" sheetId="32" r:id="rId5"/>
    <sheet name="Recommended" sheetId="23" r:id="rId6"/>
    <sheet name="Capability Matrix 1" sheetId="17" r:id="rId7"/>
    <sheet name="Capability Matrix 2" sheetId="26" r:id="rId8"/>
    <sheet name="Verdict" sheetId="22" r:id="rId9"/>
    <sheet name="Consolidation" sheetId="24" r:id="rId10"/>
    <sheet name="Vendor Assessment 2" sheetId="15" r:id="rId11"/>
    <sheet name="Misc" sheetId="6" r:id="rId12"/>
    <sheet name="Common Enqueries" sheetId="12" r:id="rId13"/>
    <sheet name="Existing Inv" sheetId="27" r:id="rId14"/>
    <sheet name="Cur NPM" sheetId="31" r:id="rId15"/>
    <sheet name="Cur Tools $" sheetId="29" r:id="rId16"/>
    <sheet name="Sheet1" sheetId="28" r:id="rId17"/>
    <sheet name="Zenoss N Extrahop" sheetId="33" r:id="rId18"/>
    <sheet name="Extrahop" sheetId="34" r:id="rId19"/>
  </sheets>
  <definedNames>
    <definedName name="_xlnm._FilterDatabase" localSheetId="5">Recommended!$A$1:$I$20</definedName>
    <definedName name="_xlnm._FilterDatabase" localSheetId="3" hidden="1">'Vendor Assessment'!$A$2:$AE$69</definedName>
    <definedName name="_xlnm._FilterDatabase" localSheetId="10" hidden="1">'Vendor Assessment 2'!$A$2:$AF$65</definedName>
    <definedName name="_xlnm.Print_Titles" localSheetId="0">'Current State'!$12:$12</definedName>
    <definedName name="_xlnm.Print_Titles" localSheetId="4">'Monitoring Tools Requirements'!$12:$12</definedName>
    <definedName name="_xlnm.Print_Titles" localSheetId="3">'Vendor Assessment'!$A:$A,'Vendor Assessment'!$1:$2</definedName>
    <definedName name="_xlnm.Print_Titles" localSheetId="10">'Vendor Assessment 2'!$A:$A,'Vendor Assessment 2'!$1:$2</definedName>
  </definedNames>
  <calcPr calcId="145621"/>
</workbook>
</file>

<file path=xl/calcChain.xml><?xml version="1.0" encoding="utf-8"?>
<calcChain xmlns="http://schemas.openxmlformats.org/spreadsheetml/2006/main">
  <c r="G83" i="33" l="1"/>
  <c r="G82" i="33"/>
  <c r="G79" i="33"/>
  <c r="G78" i="33"/>
  <c r="G70" i="33"/>
  <c r="G84" i="33" s="1"/>
  <c r="G55" i="33"/>
  <c r="G51" i="33"/>
  <c r="G46" i="33"/>
  <c r="G81" i="33" s="1"/>
  <c r="G41" i="33"/>
  <c r="G80" i="33" s="1"/>
  <c r="G24" i="33"/>
  <c r="G17" i="33"/>
  <c r="G11" i="33"/>
  <c r="G77" i="33" s="1"/>
  <c r="G6" i="33"/>
  <c r="G76" i="33" s="1"/>
  <c r="G85" i="33" s="1"/>
  <c r="G87" i="33" s="1"/>
  <c r="D83" i="33"/>
  <c r="D82" i="33"/>
  <c r="D79" i="33"/>
  <c r="D78" i="33"/>
  <c r="D70" i="33"/>
  <c r="D84" i="33" s="1"/>
  <c r="D55" i="33"/>
  <c r="D51" i="33"/>
  <c r="D46" i="33"/>
  <c r="D81" i="33" s="1"/>
  <c r="D41" i="33"/>
  <c r="D80" i="33" s="1"/>
  <c r="D24" i="33"/>
  <c r="D17" i="33"/>
  <c r="D11" i="33"/>
  <c r="D77" i="33" s="1"/>
  <c r="D6" i="33"/>
  <c r="D76" i="33" s="1"/>
  <c r="G72" i="33" l="1"/>
  <c r="D85" i="33"/>
  <c r="D87" i="33" s="1"/>
  <c r="D72" i="33"/>
  <c r="C30" i="16"/>
  <c r="C172" i="24" l="1"/>
  <c r="C93" i="24"/>
  <c r="C31" i="24" l="1"/>
  <c r="G31" i="24" l="1"/>
  <c r="F31" i="24"/>
  <c r="I36" i="27" l="1"/>
  <c r="H36" i="27"/>
  <c r="H37" i="27" s="1"/>
  <c r="G36" i="27"/>
  <c r="C36" i="27"/>
  <c r="C37" i="27" s="1"/>
  <c r="I30" i="27"/>
  <c r="H30" i="27"/>
  <c r="G30" i="27"/>
  <c r="C30" i="27"/>
  <c r="I26" i="27"/>
  <c r="H26" i="27"/>
  <c r="G26" i="27"/>
  <c r="C26" i="27"/>
  <c r="I19" i="27"/>
  <c r="H19" i="27"/>
  <c r="G19" i="27"/>
  <c r="C19" i="27"/>
  <c r="I12" i="27"/>
  <c r="I37" i="27" s="1"/>
  <c r="H12" i="27"/>
  <c r="G12" i="27"/>
  <c r="C12" i="27"/>
  <c r="E118" i="24"/>
  <c r="G37" i="27" l="1"/>
  <c r="C132" i="24"/>
  <c r="C126" i="24"/>
  <c r="C44" i="24"/>
  <c r="G51" i="24"/>
  <c r="I51" i="24"/>
  <c r="C51" i="24"/>
  <c r="C118" i="24"/>
  <c r="C139" i="24" l="1"/>
  <c r="C101" i="24"/>
  <c r="I67" i="24" l="1"/>
  <c r="H67" i="24"/>
  <c r="G67" i="24"/>
  <c r="C67" i="24"/>
  <c r="I61" i="24"/>
  <c r="H61" i="24"/>
  <c r="G61" i="24"/>
  <c r="I58" i="24"/>
  <c r="H58" i="24"/>
  <c r="G58" i="24"/>
  <c r="C58" i="24"/>
  <c r="H51" i="24"/>
  <c r="I44" i="24"/>
  <c r="H44" i="24"/>
  <c r="G44" i="24"/>
  <c r="I68" i="24" l="1"/>
  <c r="G68" i="24"/>
  <c r="C68" i="24"/>
  <c r="H68" i="24"/>
  <c r="C104" i="24"/>
  <c r="C84" i="25" l="1"/>
  <c r="C83" i="25"/>
  <c r="C82" i="25"/>
  <c r="C81" i="25"/>
  <c r="C80" i="25"/>
  <c r="C79" i="25"/>
  <c r="C78" i="25"/>
  <c r="C77" i="25"/>
  <c r="C76" i="25"/>
  <c r="C85" i="25" s="1"/>
  <c r="C87" i="25" s="1"/>
  <c r="C72" i="25"/>
  <c r="AM70" i="25"/>
  <c r="AM84" i="25" s="1"/>
  <c r="AI70" i="25"/>
  <c r="AE70" i="25"/>
  <c r="AE84" i="25" s="1"/>
  <c r="Z70" i="25"/>
  <c r="V70" i="25"/>
  <c r="V84" i="25" s="1"/>
  <c r="R70" i="25"/>
  <c r="N70" i="25"/>
  <c r="N84" i="25" s="1"/>
  <c r="J70" i="25"/>
  <c r="J84" i="25" s="1"/>
  <c r="F70" i="25"/>
  <c r="F84" i="25" s="1"/>
  <c r="B70" i="25"/>
  <c r="B84" i="25" s="1"/>
  <c r="AM55" i="25"/>
  <c r="AM83" i="25" s="1"/>
  <c r="AI55" i="25"/>
  <c r="AI83" i="25" s="1"/>
  <c r="AE55" i="25"/>
  <c r="AE83" i="25" s="1"/>
  <c r="Z55" i="25"/>
  <c r="Z83" i="25" s="1"/>
  <c r="V55" i="25"/>
  <c r="V83" i="25" s="1"/>
  <c r="R55" i="25"/>
  <c r="R83" i="25" s="1"/>
  <c r="N55" i="25"/>
  <c r="N83" i="25" s="1"/>
  <c r="J55" i="25"/>
  <c r="J83" i="25" s="1"/>
  <c r="F55" i="25"/>
  <c r="F83" i="25" s="1"/>
  <c r="B55" i="25"/>
  <c r="B83" i="25" s="1"/>
  <c r="AM51" i="25"/>
  <c r="AM82" i="25" s="1"/>
  <c r="AI51" i="25"/>
  <c r="AI82" i="25" s="1"/>
  <c r="AE51" i="25"/>
  <c r="AE82" i="25" s="1"/>
  <c r="Z51" i="25"/>
  <c r="Z82" i="25" s="1"/>
  <c r="V51" i="25"/>
  <c r="V82" i="25" s="1"/>
  <c r="R51" i="25"/>
  <c r="R82" i="25" s="1"/>
  <c r="N51" i="25"/>
  <c r="N82" i="25" s="1"/>
  <c r="J51" i="25"/>
  <c r="J82" i="25" s="1"/>
  <c r="F51" i="25"/>
  <c r="F82" i="25" s="1"/>
  <c r="B51" i="25"/>
  <c r="B82" i="25" s="1"/>
  <c r="AM46" i="25"/>
  <c r="AM81" i="25" s="1"/>
  <c r="AI46" i="25"/>
  <c r="AI81" i="25" s="1"/>
  <c r="AE46" i="25"/>
  <c r="AE81" i="25" s="1"/>
  <c r="Z46" i="25"/>
  <c r="Z81" i="25" s="1"/>
  <c r="V46" i="25"/>
  <c r="V81" i="25" s="1"/>
  <c r="R46" i="25"/>
  <c r="R81" i="25" s="1"/>
  <c r="N46" i="25"/>
  <c r="N81" i="25" s="1"/>
  <c r="J46" i="25"/>
  <c r="J81" i="25" s="1"/>
  <c r="F46" i="25"/>
  <c r="F81" i="25" s="1"/>
  <c r="B46" i="25"/>
  <c r="B81" i="25" s="1"/>
  <c r="AM41" i="25"/>
  <c r="AM80" i="25" s="1"/>
  <c r="AI41" i="25"/>
  <c r="AI80" i="25" s="1"/>
  <c r="AE41" i="25"/>
  <c r="AE80" i="25" s="1"/>
  <c r="Z41" i="25"/>
  <c r="Z80" i="25" s="1"/>
  <c r="V41" i="25"/>
  <c r="V80" i="25" s="1"/>
  <c r="R41" i="25"/>
  <c r="R80" i="25" s="1"/>
  <c r="N41" i="25"/>
  <c r="N80" i="25" s="1"/>
  <c r="J41" i="25"/>
  <c r="J80" i="25" s="1"/>
  <c r="F41" i="25"/>
  <c r="F80" i="25" s="1"/>
  <c r="B41" i="25"/>
  <c r="B80" i="25" s="1"/>
  <c r="AM24" i="25"/>
  <c r="AM79" i="25" s="1"/>
  <c r="AI24" i="25"/>
  <c r="AI79" i="25" s="1"/>
  <c r="AE24" i="25"/>
  <c r="AE79" i="25" s="1"/>
  <c r="Z24" i="25"/>
  <c r="Z79" i="25" s="1"/>
  <c r="V24" i="25"/>
  <c r="V79" i="25" s="1"/>
  <c r="R24" i="25"/>
  <c r="R79" i="25" s="1"/>
  <c r="N24" i="25"/>
  <c r="N79" i="25" s="1"/>
  <c r="J24" i="25"/>
  <c r="J79" i="25" s="1"/>
  <c r="F24" i="25"/>
  <c r="F79" i="25" s="1"/>
  <c r="B24" i="25"/>
  <c r="B79" i="25" s="1"/>
  <c r="AM17" i="25"/>
  <c r="AM78" i="25" s="1"/>
  <c r="AI17" i="25"/>
  <c r="AI78" i="25" s="1"/>
  <c r="AE17" i="25"/>
  <c r="AE78" i="25" s="1"/>
  <c r="Z17" i="25"/>
  <c r="Z78" i="25" s="1"/>
  <c r="V17" i="25"/>
  <c r="V78" i="25" s="1"/>
  <c r="R17" i="25"/>
  <c r="R78" i="25" s="1"/>
  <c r="N17" i="25"/>
  <c r="N78" i="25" s="1"/>
  <c r="J17" i="25"/>
  <c r="F17" i="25"/>
  <c r="F78" i="25" s="1"/>
  <c r="B17" i="25"/>
  <c r="B78" i="25" s="1"/>
  <c r="AM11" i="25"/>
  <c r="AM77" i="25" s="1"/>
  <c r="AI11" i="25"/>
  <c r="AI77" i="25" s="1"/>
  <c r="AE11" i="25"/>
  <c r="AE77" i="25" s="1"/>
  <c r="Z11" i="25"/>
  <c r="Z77" i="25" s="1"/>
  <c r="V11" i="25"/>
  <c r="V77" i="25" s="1"/>
  <c r="R11" i="25"/>
  <c r="R77" i="25" s="1"/>
  <c r="N11" i="25"/>
  <c r="N77" i="25" s="1"/>
  <c r="J11" i="25"/>
  <c r="J77" i="25" s="1"/>
  <c r="F11" i="25"/>
  <c r="F77" i="25" s="1"/>
  <c r="B11" i="25"/>
  <c r="B77" i="25" s="1"/>
  <c r="AM6" i="25"/>
  <c r="AM76" i="25" s="1"/>
  <c r="AI6" i="25"/>
  <c r="AI76" i="25" s="1"/>
  <c r="AE6" i="25"/>
  <c r="AE76" i="25" s="1"/>
  <c r="Z6" i="25"/>
  <c r="Z76" i="25" s="1"/>
  <c r="V6" i="25"/>
  <c r="V76" i="25" s="1"/>
  <c r="R6" i="25"/>
  <c r="R76" i="25" s="1"/>
  <c r="N6" i="25"/>
  <c r="N76" i="25" s="1"/>
  <c r="J6" i="25"/>
  <c r="J76" i="25" s="1"/>
  <c r="F6" i="25"/>
  <c r="F76" i="25" s="1"/>
  <c r="B6" i="25"/>
  <c r="B76" i="25" s="1"/>
  <c r="B85" i="25" s="1"/>
  <c r="B87" i="25" s="1"/>
  <c r="N85" i="25" l="1"/>
  <c r="N87" i="25" s="1"/>
  <c r="AE85" i="25"/>
  <c r="AE87" i="25" s="1"/>
  <c r="F72" i="25"/>
  <c r="R72" i="25"/>
  <c r="AI72" i="25"/>
  <c r="M13" i="17" s="1"/>
  <c r="N72" i="25"/>
  <c r="M6" i="17" s="1"/>
  <c r="F85" i="25"/>
  <c r="F87" i="25" s="1"/>
  <c r="V85" i="25"/>
  <c r="V87" i="25" s="1"/>
  <c r="AM85" i="25"/>
  <c r="AM87" i="25" s="1"/>
  <c r="V72" i="25"/>
  <c r="M7" i="17" s="1"/>
  <c r="J72" i="25"/>
  <c r="Z72" i="25"/>
  <c r="M8" i="17" s="1"/>
  <c r="AM72" i="25"/>
  <c r="AE72" i="25"/>
  <c r="J85" i="25"/>
  <c r="J87" i="25" s="1"/>
  <c r="B72" i="25"/>
  <c r="J78" i="25"/>
  <c r="R84" i="25"/>
  <c r="AI84" i="25"/>
  <c r="AI85" i="25" s="1"/>
  <c r="AI87" i="25" s="1"/>
  <c r="Z84" i="25"/>
  <c r="Z85" i="25" s="1"/>
  <c r="Z87" i="25" s="1"/>
  <c r="R85" i="25" l="1"/>
  <c r="R87" i="25" s="1"/>
  <c r="C11" i="22"/>
  <c r="M5" i="17"/>
  <c r="M3" i="17"/>
  <c r="C7" i="22"/>
  <c r="M4" i="17"/>
  <c r="C3" i="22"/>
  <c r="M11" i="17"/>
  <c r="C19" i="22"/>
  <c r="M12" i="17"/>
  <c r="C15" i="22"/>
  <c r="X66" i="15"/>
  <c r="X80" i="15" s="1"/>
  <c r="T66" i="15"/>
  <c r="T80" i="15" s="1"/>
  <c r="P66" i="15"/>
  <c r="P80" i="15" s="1"/>
  <c r="L66" i="15"/>
  <c r="H66" i="15"/>
  <c r="H80" i="15" s="1"/>
  <c r="D66" i="15"/>
  <c r="D80" i="15" s="1"/>
  <c r="X56" i="15"/>
  <c r="X79" i="15" s="1"/>
  <c r="T56" i="15"/>
  <c r="T79" i="15" s="1"/>
  <c r="P56" i="15"/>
  <c r="P79" i="15" s="1"/>
  <c r="L56" i="15"/>
  <c r="L79" i="15" s="1"/>
  <c r="H56" i="15"/>
  <c r="H79" i="15" s="1"/>
  <c r="D56" i="15"/>
  <c r="D79" i="15" s="1"/>
  <c r="X52" i="15"/>
  <c r="X78" i="15" s="1"/>
  <c r="T52" i="15"/>
  <c r="T78" i="15" s="1"/>
  <c r="P52" i="15"/>
  <c r="P78" i="15" s="1"/>
  <c r="L52" i="15"/>
  <c r="L78" i="15" s="1"/>
  <c r="H52" i="15"/>
  <c r="H78" i="15" s="1"/>
  <c r="D52" i="15"/>
  <c r="D78" i="15" s="1"/>
  <c r="X47" i="15"/>
  <c r="X77" i="15" s="1"/>
  <c r="T47" i="15"/>
  <c r="T77" i="15" s="1"/>
  <c r="P47" i="15"/>
  <c r="P77" i="15" s="1"/>
  <c r="L47" i="15"/>
  <c r="L77" i="15" s="1"/>
  <c r="H47" i="15"/>
  <c r="H77" i="15" s="1"/>
  <c r="D47" i="15"/>
  <c r="D77" i="15" s="1"/>
  <c r="X41" i="15"/>
  <c r="X76" i="15" s="1"/>
  <c r="T41" i="15"/>
  <c r="T76" i="15" s="1"/>
  <c r="P41" i="15"/>
  <c r="P76" i="15" s="1"/>
  <c r="L41" i="15"/>
  <c r="L76" i="15" s="1"/>
  <c r="H41" i="15"/>
  <c r="H76" i="15" s="1"/>
  <c r="D41" i="15"/>
  <c r="D76" i="15" s="1"/>
  <c r="X24" i="15"/>
  <c r="X75" i="15" s="1"/>
  <c r="T24" i="15"/>
  <c r="T75" i="15" s="1"/>
  <c r="P24" i="15"/>
  <c r="P75" i="15" s="1"/>
  <c r="L24" i="15"/>
  <c r="L75" i="15" s="1"/>
  <c r="H24" i="15"/>
  <c r="H75" i="15" s="1"/>
  <c r="D24" i="15"/>
  <c r="D75" i="15" s="1"/>
  <c r="X17" i="15"/>
  <c r="X74" i="15" s="1"/>
  <c r="T17" i="15"/>
  <c r="T74" i="15" s="1"/>
  <c r="P17" i="15"/>
  <c r="P74" i="15" s="1"/>
  <c r="L17" i="15"/>
  <c r="L74" i="15" s="1"/>
  <c r="H17" i="15"/>
  <c r="H74" i="15" s="1"/>
  <c r="D17" i="15"/>
  <c r="D74" i="15" s="1"/>
  <c r="X11" i="15"/>
  <c r="X73" i="15" s="1"/>
  <c r="T11" i="15"/>
  <c r="P11" i="15"/>
  <c r="L11" i="15"/>
  <c r="L73" i="15" s="1"/>
  <c r="H11" i="15"/>
  <c r="H73" i="15" s="1"/>
  <c r="D11" i="15"/>
  <c r="D73" i="15" s="1"/>
  <c r="X6" i="15"/>
  <c r="X72" i="15" s="1"/>
  <c r="T6" i="15"/>
  <c r="T72" i="15" s="1"/>
  <c r="P6" i="15"/>
  <c r="P72" i="15" s="1"/>
  <c r="L6" i="15"/>
  <c r="L72" i="15" s="1"/>
  <c r="H6" i="15"/>
  <c r="H72" i="15" s="1"/>
  <c r="D6" i="15"/>
  <c r="D72" i="15" s="1"/>
  <c r="T68" i="15" l="1"/>
  <c r="L68" i="15"/>
  <c r="P68" i="15"/>
  <c r="D81" i="15"/>
  <c r="D82" i="15" s="1"/>
  <c r="H81" i="15"/>
  <c r="H82" i="15" s="1"/>
  <c r="X81" i="15"/>
  <c r="X82" i="15" s="1"/>
  <c r="P73" i="15"/>
  <c r="P81" i="15" s="1"/>
  <c r="P82" i="15" s="1"/>
  <c r="D68" i="15"/>
  <c r="T73" i="15"/>
  <c r="T81" i="15" s="1"/>
  <c r="T82" i="15" s="1"/>
  <c r="H68" i="15"/>
  <c r="X68" i="15"/>
  <c r="L80" i="15"/>
  <c r="L81" i="15" s="1"/>
  <c r="L82" i="15" s="1"/>
</calcChain>
</file>

<file path=xl/comments1.xml><?xml version="1.0" encoding="utf-8"?>
<comments xmlns="http://schemas.openxmlformats.org/spreadsheetml/2006/main">
  <authors>
    <author>Siddiqui, Imran</author>
  </authors>
  <commentList>
    <comment ref="J12" authorId="0">
      <text>
        <r>
          <rPr>
            <b/>
            <sz val="9"/>
            <color indexed="81"/>
            <rFont val="Tahoma"/>
            <family val="2"/>
          </rPr>
          <t>Siddiqui, Imran:</t>
        </r>
        <r>
          <rPr>
            <sz val="9"/>
            <color indexed="81"/>
            <rFont val="Tahoma"/>
            <family val="2"/>
          </rPr>
          <t xml:space="preserve">
Critical - Must have, affect SLA
High - Affect Capabiity to manage/monitor resources
Medium - Good to have</t>
        </r>
      </text>
    </comment>
  </commentList>
</comments>
</file>

<file path=xl/comments2.xml><?xml version="1.0" encoding="utf-8"?>
<comments xmlns="http://schemas.openxmlformats.org/spreadsheetml/2006/main">
  <authors>
    <author>Siddiqui, Imran</author>
  </authors>
  <commentList>
    <comment ref="A28" authorId="0">
      <text>
        <r>
          <rPr>
            <b/>
            <sz val="9"/>
            <color indexed="81"/>
            <rFont val="Tahoma"/>
            <family val="2"/>
          </rPr>
          <t>Siddiqui, Imran:</t>
        </r>
        <r>
          <rPr>
            <sz val="9"/>
            <color indexed="81"/>
            <rFont val="Tahoma"/>
            <family val="2"/>
          </rPr>
          <t xml:space="preserve">
SNOW required for Service Mgmt irrespectively</t>
        </r>
      </text>
    </comment>
    <comment ref="I34" authorId="0">
      <text>
        <r>
          <rPr>
            <b/>
            <sz val="9"/>
            <color indexed="81"/>
            <rFont val="Tahoma"/>
            <family val="2"/>
          </rPr>
          <t>Siddiqui, Imran:</t>
        </r>
        <r>
          <rPr>
            <sz val="9"/>
            <color indexed="81"/>
            <rFont val="Tahoma"/>
            <family val="2"/>
          </rPr>
          <t xml:space="preserve">
That remain from Mgmt POV</t>
        </r>
      </text>
    </comment>
    <comment ref="G35" authorId="0">
      <text>
        <r>
          <rPr>
            <b/>
            <sz val="9"/>
            <color indexed="81"/>
            <rFont val="Tahoma"/>
            <family val="2"/>
          </rPr>
          <t>Siddiqui, Imran:</t>
        </r>
        <r>
          <rPr>
            <sz val="9"/>
            <color indexed="81"/>
            <rFont val="Tahoma"/>
            <family val="2"/>
          </rPr>
          <t xml:space="preserve">
SCOM will be redacted</t>
        </r>
      </text>
    </comment>
    <comment ref="G38" authorId="0">
      <text>
        <r>
          <rPr>
            <b/>
            <sz val="9"/>
            <color indexed="81"/>
            <rFont val="Tahoma"/>
            <family val="2"/>
          </rPr>
          <t>Siddiqui, Imran:</t>
        </r>
        <r>
          <rPr>
            <sz val="9"/>
            <color indexed="81"/>
            <rFont val="Tahoma"/>
            <family val="2"/>
          </rPr>
          <t xml:space="preserve">
Solarwinds ASM will not be redacted, being leveraged as existing invest so redact is 0, new is 0 and old is 0</t>
        </r>
      </text>
    </comment>
    <comment ref="I45" authorId="0">
      <text>
        <r>
          <rPr>
            <b/>
            <sz val="9"/>
            <color indexed="81"/>
            <rFont val="Tahoma"/>
            <family val="2"/>
          </rPr>
          <t>Siddiqui, Imran:</t>
        </r>
        <r>
          <rPr>
            <sz val="9"/>
            <color indexed="81"/>
            <rFont val="Tahoma"/>
            <family val="2"/>
          </rPr>
          <t xml:space="preserve">
That remain from Mgmt POV</t>
        </r>
      </text>
    </comment>
    <comment ref="D46" authorId="0">
      <text>
        <r>
          <rPr>
            <b/>
            <sz val="9"/>
            <color indexed="81"/>
            <rFont val="Tahoma"/>
            <family val="2"/>
          </rPr>
          <t>Siddiqui, Imran:</t>
        </r>
        <r>
          <rPr>
            <sz val="9"/>
            <color indexed="81"/>
            <rFont val="Tahoma"/>
            <family val="2"/>
          </rPr>
          <t xml:space="preserve">
inclded already, wont be counted again</t>
        </r>
      </text>
    </comment>
    <comment ref="H46" authorId="0">
      <text>
        <r>
          <rPr>
            <b/>
            <sz val="9"/>
            <color indexed="81"/>
            <rFont val="Tahoma"/>
            <family val="2"/>
          </rPr>
          <t>Siddiqui, Imran:</t>
        </r>
        <r>
          <rPr>
            <sz val="9"/>
            <color indexed="81"/>
            <rFont val="Tahoma"/>
            <family val="2"/>
          </rPr>
          <t xml:space="preserve">
Already covered above in srvr mon</t>
        </r>
      </text>
    </comment>
    <comment ref="I52" authorId="0">
      <text>
        <r>
          <rPr>
            <b/>
            <sz val="9"/>
            <color indexed="81"/>
            <rFont val="Tahoma"/>
            <family val="2"/>
          </rPr>
          <t>Siddiqui, Imran:</t>
        </r>
        <r>
          <rPr>
            <sz val="9"/>
            <color indexed="81"/>
            <rFont val="Tahoma"/>
            <family val="2"/>
          </rPr>
          <t xml:space="preserve">
That remain from Mgmt POV</t>
        </r>
      </text>
    </comment>
    <comment ref="I59" authorId="0">
      <text>
        <r>
          <rPr>
            <b/>
            <sz val="9"/>
            <color indexed="81"/>
            <rFont val="Tahoma"/>
            <family val="2"/>
          </rPr>
          <t>Siddiqui, Imran:</t>
        </r>
        <r>
          <rPr>
            <sz val="9"/>
            <color indexed="81"/>
            <rFont val="Tahoma"/>
            <family val="2"/>
          </rPr>
          <t xml:space="preserve">
That remain from Mgmt POV</t>
        </r>
      </text>
    </comment>
    <comment ref="I62" authorId="0">
      <text>
        <r>
          <rPr>
            <b/>
            <sz val="9"/>
            <color indexed="81"/>
            <rFont val="Tahoma"/>
            <family val="2"/>
          </rPr>
          <t>Siddiqui, Imran:</t>
        </r>
        <r>
          <rPr>
            <sz val="9"/>
            <color indexed="81"/>
            <rFont val="Tahoma"/>
            <family val="2"/>
          </rPr>
          <t xml:space="preserve">
That remain from Mgmt POV</t>
        </r>
      </text>
    </comment>
    <comment ref="D134" authorId="0">
      <text>
        <r>
          <rPr>
            <b/>
            <sz val="9"/>
            <color indexed="81"/>
            <rFont val="Tahoma"/>
            <family val="2"/>
          </rPr>
          <t>Siddiqui, Imran:</t>
        </r>
        <r>
          <rPr>
            <sz val="9"/>
            <color indexed="81"/>
            <rFont val="Tahoma"/>
            <family val="2"/>
          </rPr>
          <t xml:space="preserve">
inclded already, wont be counted again</t>
        </r>
      </text>
    </comment>
  </commentList>
</comments>
</file>

<file path=xl/comments3.xml><?xml version="1.0" encoding="utf-8"?>
<comments xmlns="http://schemas.openxmlformats.org/spreadsheetml/2006/main">
  <authors>
    <author>Siddiqui, Imran</author>
  </authors>
  <commentList>
    <comment ref="I2" authorId="0">
      <text>
        <r>
          <rPr>
            <b/>
            <sz val="9"/>
            <color indexed="81"/>
            <rFont val="Tahoma"/>
            <family val="2"/>
          </rPr>
          <t>Siddiqui, Imran:</t>
        </r>
        <r>
          <rPr>
            <sz val="9"/>
            <color indexed="81"/>
            <rFont val="Tahoma"/>
            <family val="2"/>
          </rPr>
          <t xml:space="preserve">
That remain from Mgmt POV</t>
        </r>
      </text>
    </comment>
    <comment ref="G3" authorId="0">
      <text>
        <r>
          <rPr>
            <b/>
            <sz val="9"/>
            <color indexed="81"/>
            <rFont val="Tahoma"/>
            <family val="2"/>
          </rPr>
          <t>Siddiqui, Imran:</t>
        </r>
        <r>
          <rPr>
            <sz val="9"/>
            <color indexed="81"/>
            <rFont val="Tahoma"/>
            <family val="2"/>
          </rPr>
          <t xml:space="preserve">
SCOM will be redacted</t>
        </r>
      </text>
    </comment>
    <comment ref="G6" authorId="0">
      <text>
        <r>
          <rPr>
            <b/>
            <sz val="9"/>
            <color indexed="81"/>
            <rFont val="Tahoma"/>
            <family val="2"/>
          </rPr>
          <t>Siddiqui, Imran:</t>
        </r>
        <r>
          <rPr>
            <sz val="9"/>
            <color indexed="81"/>
            <rFont val="Tahoma"/>
            <family val="2"/>
          </rPr>
          <t xml:space="preserve">
Solarwinds ASM will not be redacted, being leveraged as existing invest so redact is 0, new is 0 and old is 0</t>
        </r>
      </text>
    </comment>
    <comment ref="I13" authorId="0">
      <text>
        <r>
          <rPr>
            <b/>
            <sz val="9"/>
            <color indexed="81"/>
            <rFont val="Tahoma"/>
            <family val="2"/>
          </rPr>
          <t>Siddiqui, Imran:</t>
        </r>
        <r>
          <rPr>
            <sz val="9"/>
            <color indexed="81"/>
            <rFont val="Tahoma"/>
            <family val="2"/>
          </rPr>
          <t xml:space="preserve">
That remain from Mgmt POV</t>
        </r>
      </text>
    </comment>
    <comment ref="D14" authorId="0">
      <text>
        <r>
          <rPr>
            <b/>
            <sz val="9"/>
            <color indexed="81"/>
            <rFont val="Tahoma"/>
            <family val="2"/>
          </rPr>
          <t>Siddiqui, Imran:</t>
        </r>
        <r>
          <rPr>
            <sz val="9"/>
            <color indexed="81"/>
            <rFont val="Tahoma"/>
            <family val="2"/>
          </rPr>
          <t xml:space="preserve">
inclded already, wont be counted again</t>
        </r>
      </text>
    </comment>
    <comment ref="H14" authorId="0">
      <text>
        <r>
          <rPr>
            <b/>
            <sz val="9"/>
            <color indexed="81"/>
            <rFont val="Tahoma"/>
            <family val="2"/>
          </rPr>
          <t>Siddiqui, Imran:</t>
        </r>
        <r>
          <rPr>
            <sz val="9"/>
            <color indexed="81"/>
            <rFont val="Tahoma"/>
            <family val="2"/>
          </rPr>
          <t xml:space="preserve">
Already covered above in srvr mon</t>
        </r>
      </text>
    </comment>
    <comment ref="I20" authorId="0">
      <text>
        <r>
          <rPr>
            <b/>
            <sz val="9"/>
            <color indexed="81"/>
            <rFont val="Tahoma"/>
            <family val="2"/>
          </rPr>
          <t>Siddiqui, Imran:</t>
        </r>
        <r>
          <rPr>
            <sz val="9"/>
            <color indexed="81"/>
            <rFont val="Tahoma"/>
            <family val="2"/>
          </rPr>
          <t xml:space="preserve">
That remain from Mgmt POV</t>
        </r>
      </text>
    </comment>
    <comment ref="I27" authorId="0">
      <text>
        <r>
          <rPr>
            <b/>
            <sz val="9"/>
            <color indexed="81"/>
            <rFont val="Tahoma"/>
            <family val="2"/>
          </rPr>
          <t>Siddiqui, Imran:</t>
        </r>
        <r>
          <rPr>
            <sz val="9"/>
            <color indexed="81"/>
            <rFont val="Tahoma"/>
            <family val="2"/>
          </rPr>
          <t xml:space="preserve">
That remain from Mgmt POV</t>
        </r>
      </text>
    </comment>
    <comment ref="I31" authorId="0">
      <text>
        <r>
          <rPr>
            <b/>
            <sz val="9"/>
            <color indexed="81"/>
            <rFont val="Tahoma"/>
            <family val="2"/>
          </rPr>
          <t>Siddiqui, Imran:</t>
        </r>
        <r>
          <rPr>
            <sz val="9"/>
            <color indexed="81"/>
            <rFont val="Tahoma"/>
            <family val="2"/>
          </rPr>
          <t xml:space="preserve">
That remain from Mgmt POV</t>
        </r>
      </text>
    </comment>
  </commentList>
</comments>
</file>

<file path=xl/sharedStrings.xml><?xml version="1.0" encoding="utf-8"?>
<sst xmlns="http://schemas.openxmlformats.org/spreadsheetml/2006/main" count="3737" uniqueCount="1161">
  <si>
    <t>Tool Name</t>
  </si>
  <si>
    <t>Tool Capability</t>
  </si>
  <si>
    <t>Technology Platform</t>
  </si>
  <si>
    <t>Vendor</t>
  </si>
  <si>
    <t>Purpose?</t>
  </si>
  <si>
    <t>Criticality of Missing Functionaity</t>
  </si>
  <si>
    <t>High</t>
  </si>
  <si>
    <t>Critical</t>
  </si>
  <si>
    <t>Medium</t>
  </si>
  <si>
    <t>Low</t>
  </si>
  <si>
    <t>Functional Area</t>
  </si>
  <si>
    <t>Security</t>
  </si>
  <si>
    <t>Storage</t>
  </si>
  <si>
    <t>Application</t>
  </si>
  <si>
    <t>Compute</t>
  </si>
  <si>
    <t>Desktop</t>
  </si>
  <si>
    <t>Network</t>
  </si>
  <si>
    <t>BMC Patrol</t>
  </si>
  <si>
    <t>Big Brother</t>
  </si>
  <si>
    <t>Enterprise</t>
  </si>
  <si>
    <t>AIX/HP-US</t>
  </si>
  <si>
    <t>BMC</t>
  </si>
  <si>
    <t>Quest Software</t>
  </si>
  <si>
    <t>Free/Shareware</t>
  </si>
  <si>
    <t>AIX/Solaris/RH/SuSe/Win</t>
  </si>
  <si>
    <t>IBM</t>
  </si>
  <si>
    <t>IBM Tivoli Monitoring</t>
  </si>
  <si>
    <t>IBM/Tivoli Business Service Manager 
and Service Level Advisor</t>
  </si>
  <si>
    <t>Tideway Foundation</t>
  </si>
  <si>
    <t>Application Discovery Mapping</t>
  </si>
  <si>
    <t>Foundation</t>
  </si>
  <si>
    <t>BMC Remedy ITSM and Atrium</t>
  </si>
  <si>
    <t>ITSM Workflow, CMDB, And Service Desk</t>
  </si>
  <si>
    <t>ScienceLogic EM7</t>
  </si>
  <si>
    <t>All-In-One Management Appliance</t>
  </si>
  <si>
    <t>Nimsoft</t>
  </si>
  <si>
    <t>What Really we want to achieve?</t>
  </si>
  <si>
    <t>Discovery</t>
  </si>
  <si>
    <t>Discover what do I have</t>
  </si>
  <si>
    <t>Whats going on?</t>
  </si>
  <si>
    <t>Alert</t>
  </si>
  <si>
    <t>What Broke</t>
  </si>
  <si>
    <t>Thresholds breached</t>
  </si>
  <si>
    <t>Remidiation</t>
  </si>
  <si>
    <t>Fix the problem</t>
  </si>
  <si>
    <t>Toubleshooting</t>
  </si>
  <si>
    <t>RCA</t>
  </si>
  <si>
    <t>Data</t>
  </si>
  <si>
    <t>App</t>
  </si>
  <si>
    <t>OS</t>
  </si>
  <si>
    <t>Optimization</t>
  </si>
  <si>
    <t>Run more effectively &amp; effectively</t>
  </si>
  <si>
    <t>Automation</t>
  </si>
  <si>
    <t>Scale it</t>
  </si>
  <si>
    <t>Reporting</t>
  </si>
  <si>
    <t>for Mgmt</t>
  </si>
  <si>
    <t>ServiceNow Event Management</t>
  </si>
  <si>
    <t>Monitoring Area</t>
  </si>
  <si>
    <t>Server activity</t>
  </si>
  <si>
    <t>resource usage, server status, connection info</t>
  </si>
  <si>
    <t>DB Activity</t>
  </si>
  <si>
    <t>cache, transactions, locks, log information</t>
  </si>
  <si>
    <t>Disk Status</t>
  </si>
  <si>
    <t>Avilable space, thresholds</t>
  </si>
  <si>
    <t>Security Status</t>
  </si>
  <si>
    <t>failed bind attemp, open connectios, effective rights</t>
  </si>
  <si>
    <t>prevent the problem rather than to fix it!!</t>
  </si>
  <si>
    <t>manage workloads, monitor systems, databases and transaction</t>
  </si>
  <si>
    <t>Monitor from service point of view than drill down!!!</t>
  </si>
  <si>
    <t>scope: physical, virtual, mainframe, cloud, SAN and local disks, networking h/w</t>
  </si>
  <si>
    <t>CA Performance Management</t>
  </si>
  <si>
    <t>Solarwinds</t>
  </si>
  <si>
    <t>Windows</t>
  </si>
  <si>
    <t>Microsoft</t>
  </si>
  <si>
    <t>Server Monitoring</t>
  </si>
  <si>
    <t>Comments</t>
  </si>
  <si>
    <t>Storage Monitoring</t>
  </si>
  <si>
    <t>VMTurbo</t>
  </si>
  <si>
    <t>Use Cases</t>
  </si>
  <si>
    <t>you can monitor Internet Information Services (IIS)-hosted .NET applications from server- and client-side perspectives to get details about application performance and reliability that can help you pinpoint root causes of incidents</t>
  </si>
  <si>
    <t>Current Use</t>
  </si>
  <si>
    <t>Dell</t>
  </si>
  <si>
    <t>Spotlight on SQL Server Enterprise</t>
  </si>
  <si>
    <t>Monitoring, Diagnostic for:
-On-premise MS SQL Servers
-SQL Azure</t>
  </si>
  <si>
    <t>Foglight</t>
  </si>
  <si>
    <t>For all DB platforms:
MS SQL
Oracle
DB2</t>
  </si>
  <si>
    <t>Database performance monitoring
Change Tracking
Analysis</t>
  </si>
  <si>
    <t>Monitoring Windows servers</t>
  </si>
  <si>
    <t>Missing Functionality</t>
  </si>
  <si>
    <t>N/A</t>
  </si>
  <si>
    <t>TBD</t>
  </si>
  <si>
    <t>TBD for Mulesoft</t>
  </si>
  <si>
    <t>ServiceNow</t>
  </si>
  <si>
    <t xml:space="preserve">Erick Keep live watching
Lots of alerts
Thresholds?
</t>
  </si>
  <si>
    <t>Business service management functionality enables managing, monitoring and measuring information technology as it relates to an organization’s business processes. Instead of just focusing on the status of your server monitoring, printer monitoring, network monitoring, or other technical components</t>
  </si>
  <si>
    <t>System Monitoring</t>
  </si>
  <si>
    <t>Monitor MS SQL Servers</t>
  </si>
  <si>
    <t xml:space="preserve">Database performance monitoring
Good for historical trend analysis and reporting
Functionality packs available
</t>
  </si>
  <si>
    <t>HP 3PAR SSD Storage</t>
  </si>
  <si>
    <t>?</t>
  </si>
  <si>
    <t>IBM iSeries Power System</t>
  </si>
  <si>
    <t>Wintel</t>
  </si>
  <si>
    <t>vSphere
x86_64</t>
  </si>
  <si>
    <t>HPE Systems Insight Manager</t>
  </si>
  <si>
    <t>HPE</t>
  </si>
  <si>
    <t>Version</t>
  </si>
  <si>
    <t>SCOM 2012 R2</t>
  </si>
  <si>
    <t>11.5.1.7914</t>
  </si>
  <si>
    <t>HPE Server Platform</t>
  </si>
  <si>
    <t>vCenter Server</t>
  </si>
  <si>
    <t>VMware</t>
  </si>
  <si>
    <t>Administer and manager vSphere environment</t>
  </si>
  <si>
    <t>Salesforce CRM
Public Cloud</t>
  </si>
  <si>
    <t>Version 7 Release 1</t>
  </si>
  <si>
    <t>Spotlight on DB2 can be bought and used</t>
  </si>
  <si>
    <t>IBM iSeries Power System monitoring</t>
  </si>
  <si>
    <t>Broken after DC migration</t>
  </si>
  <si>
    <t>VMTurbo Operations Manager 5.5.0 (Build 42129)</t>
  </si>
  <si>
    <t>Monitor VMware environment, Assure Performance. Control Workload and Efficiency Scaling in VM environment</t>
  </si>
  <si>
    <t xml:space="preserve">vCenter monitoring.  Control Workload to optimize the performance(Currently used in LM) </t>
  </si>
  <si>
    <t xml:space="preserve">Monitor VMware environment, Assure Performance. Control Workload. Capacity planning, reporting, custom dashboard and Automation in VM environment. </t>
  </si>
  <si>
    <t>http://vmturbo.com/solutions/use-cases/</t>
  </si>
  <si>
    <t>6.0.0</t>
  </si>
  <si>
    <t>HP Insight Remote Support (HP IRS)</t>
  </si>
  <si>
    <t>7.3.0.0050</t>
  </si>
  <si>
    <t>Server Health Monitoring</t>
  </si>
  <si>
    <t>Not Available</t>
  </si>
  <si>
    <t>4.7.1.2</t>
  </si>
  <si>
    <t>SCOM funtionality is extended by using 
Microsoft and 3rd party module:
These modules are being used:
AD, IIS, SQL, SharePoint, TFS, Project Server, DHCP, DNS, Citrix, BizTalk, SalesLogix (customized), Heperion (customized) IVR (customized)
Provide DB inventory, 
web site avilability and Monitoring
SCOM can also monitor other infrastructure components by instrumenting additional modules:
Linux/Unix servers
-network devices
-applications
-Functionality could be extended to pvt clouds (AWS, Azure etc)
- Java apps using Mgmt Pack
15000 agents</t>
  </si>
  <si>
    <t>SCOM Database on shared MS SQL server
Need resources of a dedicated SQL server to exploit full SCOM functionality
Q. How to monitor application instead of individual devices?
Can any action be taken?
Does alert sent as soon as threshold is breached? 
Automated response?
Modules: AD, IIS, SQL, SharePoint, TFS, Project Server, DHCP, DNS, Citrix, BizTalk, SalesLogix (customized), Hyperion (customized) IVR (customized)
Provide DB inventory, 
web site availability and Monitoring</t>
  </si>
  <si>
    <t>Public Cloud</t>
  </si>
  <si>
    <t>Limited physical hosts being monitored</t>
  </si>
  <si>
    <t>7.0.502</t>
  </si>
  <si>
    <t>Administer and manager vSphere environment
Please list built-in monitoring functions:
Performance Monitoring on VM resources and Utilization</t>
  </si>
  <si>
    <t>Network performance monitoring</t>
  </si>
  <si>
    <t>Network topology discovery
Capacity forecasting, alerting, &amp; Reporting
Wired and wireless network monitoring</t>
  </si>
  <si>
    <t>Network traffic monitoring</t>
  </si>
  <si>
    <t>Network traffic analysis
BW monitoring
Traffic patterns
Traffic reporting</t>
  </si>
  <si>
    <t>11.5.3</t>
  </si>
  <si>
    <t>Alerting and Reporting about network problems</t>
  </si>
  <si>
    <t>Networking equipments:
List:
Switches, Routers
FW, WebSense</t>
  </si>
  <si>
    <t>Networking equipments:
List:
Switches, Routers
FW, WebSense
Servers (IVR) other wintel servers</t>
  </si>
  <si>
    <t>NetFlow
on same VM</t>
  </si>
  <si>
    <t>__</t>
  </si>
  <si>
    <t xml:space="preserve">Network Performance Monitor
NPM
</t>
  </si>
  <si>
    <t>Running off of a VM</t>
  </si>
  <si>
    <t>Running off of  same VM</t>
  </si>
  <si>
    <t>Netwokring Tools</t>
  </si>
  <si>
    <t>Monitoring Cloud applications/services</t>
  </si>
  <si>
    <t>To monitor Pega SaaS cloud delivery</t>
  </si>
  <si>
    <t>To monitor MDM SaaS cloud delivery</t>
  </si>
  <si>
    <t>ExtraHop</t>
  </si>
  <si>
    <t>TBD for CRM Salesforce</t>
  </si>
  <si>
    <t>Monitor HF CRM Salesforce pub cloud SaaS footprint</t>
  </si>
  <si>
    <t>Monitor mulesoft API Gateway PaaS</t>
  </si>
  <si>
    <t>TBD for ServiceNow</t>
  </si>
  <si>
    <t>To monitor ServiceNow SaaS application</t>
  </si>
  <si>
    <t>Integration with TBD ITOA tool to relate 
Incident Queue to Service Monitoring Dashboard</t>
  </si>
  <si>
    <t>We need to explore to instrument ServiceNow incidenet management functionaity with an ITOA/BSM overlay too to expose relationship between No. of incidents and IT response. Zero or few incidents in the queue will indicate IT's proactive skills in fixing problem before they occur</t>
  </si>
  <si>
    <t>agentless
An APPLIANCE</t>
  </si>
  <si>
    <t>TBD for MDM</t>
  </si>
  <si>
    <t>TBD for Pega
or Pega Predictive Diagnostic Cloud</t>
  </si>
  <si>
    <t>Mulesoft API PaaS
served by AWS IaaS Public Cloud</t>
  </si>
  <si>
    <t>Pega Cloud served by AWS
IaaS Public Cloud</t>
  </si>
  <si>
    <t>an ITOA/ BSM overlay tool to show system dependencies, relationship to business services, Infrastructure and business service/application mapping, SLA, service measuring
Automation</t>
  </si>
  <si>
    <t>Instrument the tool with an ITOA/BSM tool</t>
  </si>
  <si>
    <t>Enterprise Plus licenses which gives Distributed vSwitches, Network QOS, Host Profiling. 
Instrument the tool with an ITOA/BSM tool+I5</t>
  </si>
  <si>
    <t>Monitoring, Diagnostic of MS SQL Servers, Win server
Faster response</t>
  </si>
  <si>
    <t>Used reactively to analyze DB2 performance</t>
  </si>
  <si>
    <t>DB2 database monitoring is mssing. IBM iNavigator is used for post incident monitoring of DB2 processes after issue is reported by the application team
Instrument the tool with an ITOA/BSM tool</t>
  </si>
  <si>
    <t>Isilon</t>
  </si>
  <si>
    <t>EMC</t>
  </si>
  <si>
    <t>Native capability to monitor Isilon</t>
  </si>
  <si>
    <t>Gaps</t>
  </si>
  <si>
    <t>Monitor Public cloud services</t>
  </si>
  <si>
    <t>Monitor Backup applications?
and systems?</t>
  </si>
  <si>
    <t xml:space="preserve">ExtraHop </t>
  </si>
  <si>
    <t>5.2.22</t>
  </si>
  <si>
    <t>ITOA</t>
  </si>
  <si>
    <t>Limited
Network monitoring</t>
  </si>
  <si>
    <t>Tool provides broad spectrum of network, application, and system level monitoring and analysis capabilities. It seems tool is underutilized.</t>
  </si>
  <si>
    <t xml:space="preserve">Netezza built-in monitoring tool
</t>
  </si>
  <si>
    <t>Nettezza platform monitoring</t>
  </si>
  <si>
    <t>Platform is not monitored by a central monitoring platform like SCOM</t>
  </si>
  <si>
    <t xml:space="preserve">RHEL 5.10
IBM PureData™ System for Analytics N200x Appliance
•Snippet blades (S-Blades)
•Hosts
•Storage arrays
</t>
  </si>
  <si>
    <t>OneView</t>
  </si>
  <si>
    <t>Native Storage Management tool
Monitoring controller port, disks, virtual volumes
End to End platform monitoring/management</t>
  </si>
  <si>
    <t>MPG</t>
  </si>
  <si>
    <t>Performance Navigator</t>
  </si>
  <si>
    <t>IBM iSeries Power System monitoring
add-on</t>
  </si>
  <si>
    <t>IBM iSeries Power System monitoring, analytics</t>
  </si>
  <si>
    <t>iDoctor</t>
  </si>
  <si>
    <t>Native Storage Management tool</t>
  </si>
  <si>
    <t>3PAR StoreServ</t>
  </si>
  <si>
    <t>3 PAR StoreOnce</t>
  </si>
  <si>
    <t>D2D VTL</t>
  </si>
  <si>
    <t>NAS</t>
  </si>
  <si>
    <t>SCCOM</t>
  </si>
  <si>
    <t>Application Health Monitoring
&amp; drill down to granular levels</t>
  </si>
  <si>
    <t>Single-pane-of-glass</t>
  </si>
  <si>
    <t>Azure, AWS</t>
  </si>
  <si>
    <t>Define KPI's</t>
  </si>
  <si>
    <t>Define SLA's</t>
  </si>
  <si>
    <t>Real-time RCA</t>
  </si>
  <si>
    <t>http://www8.hp.com/us/en/software-solutions/
operations-manager-i-single-pane-of-glass/integrations.html</t>
  </si>
  <si>
    <t>Domain</t>
  </si>
  <si>
    <t>Monitored Application</t>
  </si>
  <si>
    <t>Infrastructure</t>
  </si>
  <si>
    <t>AIX</t>
  </si>
  <si>
    <t>CentOS</t>
  </si>
  <si>
    <t>Cluster</t>
  </si>
  <si>
    <t>Debian</t>
  </si>
  <si>
    <t>HPE-UX</t>
  </si>
  <si>
    <t>HyperV</t>
  </si>
  <si>
    <t>IBM LPAR</t>
  </si>
  <si>
    <t>KVM</t>
  </si>
  <si>
    <t>Oracle Enterprise Linux</t>
  </si>
  <si>
    <t>RedHat</t>
  </si>
  <si>
    <t>Solaris</t>
  </si>
  <si>
    <t>Solaris Zone</t>
  </si>
  <si>
    <t>Suse</t>
  </si>
  <si>
    <t>Ubuntu</t>
  </si>
  <si>
    <t>VMWare vSphere</t>
  </si>
  <si>
    <t>XEN</t>
  </si>
  <si>
    <t>Databases</t>
  </si>
  <si>
    <t>Cassandra</t>
  </si>
  <si>
    <t>Couchbase</t>
  </si>
  <si>
    <t>Apache CouchDB</t>
  </si>
  <si>
    <t>Informix</t>
  </si>
  <si>
    <t>Marklogic</t>
  </si>
  <si>
    <t>Microsoft SQL Server</t>
  </si>
  <si>
    <t>MongoDB</t>
  </si>
  <si>
    <t>MySQL</t>
  </si>
  <si>
    <t>Oracle Database</t>
  </si>
  <si>
    <t>Oracle RAC</t>
  </si>
  <si>
    <t>PostgreSQL</t>
  </si>
  <si>
    <t>Riak</t>
  </si>
  <si>
    <t>SAP Sybase ASE</t>
  </si>
  <si>
    <t>SAP</t>
  </si>
  <si>
    <t>SAP HANA</t>
  </si>
  <si>
    <t>Microsoft Active Directory</t>
  </si>
  <si>
    <t>Microsoft Azure</t>
  </si>
  <si>
    <t>Microsoft Exchange Server</t>
  </si>
  <si>
    <t>Microsoft IIS</t>
  </si>
  <si>
    <t>Microsoft SharePoint Server</t>
  </si>
  <si>
    <t>Microsoft Skype for Business</t>
  </si>
  <si>
    <t>Middleware</t>
  </si>
  <si>
    <t>Apache ActiveMQ</t>
  </si>
  <si>
    <t>Apache Kafka</t>
  </si>
  <si>
    <t>Apache Tomcat</t>
  </si>
  <si>
    <t>Apache Web Server</t>
  </si>
  <si>
    <t>Glassfish</t>
  </si>
  <si>
    <t>IBM WebSphere Application Server</t>
  </si>
  <si>
    <t>iPlanet</t>
  </si>
  <si>
    <t>JBoss</t>
  </si>
  <si>
    <t>Memcached</t>
  </si>
  <si>
    <t>Oracle Weblogic Application Server</t>
  </si>
  <si>
    <t>Rabbit MQ</t>
  </si>
  <si>
    <t>Redis</t>
  </si>
  <si>
    <t>Varnish</t>
  </si>
  <si>
    <t>Cloud</t>
  </si>
  <si>
    <t>AWS</t>
  </si>
  <si>
    <t>OpenStack</t>
  </si>
  <si>
    <t>Azure</t>
  </si>
  <si>
    <t>BigData</t>
  </si>
  <si>
    <t>Apache Falcon</t>
  </si>
  <si>
    <t>Apache Flume</t>
  </si>
  <si>
    <t>Hadoop (Apache, Cloudera distributions)</t>
  </si>
  <si>
    <t>HBase</t>
  </si>
  <si>
    <t>HPE Vertica Database</t>
  </si>
  <si>
    <t>Apache Oozie</t>
  </si>
  <si>
    <t>Solr</t>
  </si>
  <si>
    <t>Apache Spark</t>
  </si>
  <si>
    <t>Apache Storm</t>
  </si>
  <si>
    <t>Apache Zookeeper</t>
  </si>
  <si>
    <t>Chef</t>
  </si>
  <si>
    <t>Jenkins</t>
  </si>
  <si>
    <t>Load Balancer</t>
  </si>
  <si>
    <t>HAProxy</t>
  </si>
  <si>
    <t>Nginx</t>
  </si>
  <si>
    <t>Web Server</t>
  </si>
  <si>
    <t>gUnicon</t>
  </si>
  <si>
    <t>HTTP</t>
  </si>
  <si>
    <t>Lighttpd</t>
  </si>
  <si>
    <t>Other</t>
  </si>
  <si>
    <t>Github</t>
  </si>
  <si>
    <t>Postfix</t>
  </si>
  <si>
    <t>Which BigData</t>
  </si>
  <si>
    <t>Weight</t>
  </si>
  <si>
    <t>Licensing</t>
  </si>
  <si>
    <t>API Call</t>
  </si>
  <si>
    <t>Strong feature</t>
  </si>
  <si>
    <t>BI Based? Trending and forecasting
BI included</t>
  </si>
  <si>
    <t>CMDB can be imported from SNOW</t>
  </si>
  <si>
    <t>From SNOW CMDB and manual</t>
  </si>
  <si>
    <t>agent based, without agent
Run book. Need more explanation</t>
  </si>
  <si>
    <r>
      <t>a.</t>
    </r>
    <r>
      <rPr>
        <sz val="7"/>
        <color rgb="FF1F497D"/>
        <rFont val="Times New Roman"/>
        <family val="1"/>
      </rPr>
      <t xml:space="preserve">      </t>
    </r>
    <r>
      <rPr>
        <sz val="11"/>
        <color rgb="FF1F497D"/>
        <rFont val="Calibri"/>
        <family val="2"/>
      </rPr>
      <t xml:space="preserve">Which products/systems are supported out of box without adding costs? </t>
    </r>
  </si>
  <si>
    <t>Example below.</t>
  </si>
  <si>
    <r>
      <t>a.</t>
    </r>
    <r>
      <rPr>
        <sz val="7"/>
        <color rgb="FF1F497D"/>
        <rFont val="Times New Roman"/>
        <family val="1"/>
      </rPr>
      <t xml:space="preserve">      </t>
    </r>
    <r>
      <rPr>
        <sz val="11"/>
        <color rgb="FF1F497D"/>
        <rFont val="Calibri"/>
        <family val="2"/>
      </rPr>
      <t>Please clarify agentless and agent based discovery</t>
    </r>
  </si>
  <si>
    <r>
      <t>b.</t>
    </r>
    <r>
      <rPr>
        <sz val="7"/>
        <color rgb="FF1F497D"/>
        <rFont val="Times New Roman"/>
        <family val="1"/>
      </rPr>
      <t xml:space="preserve">      </t>
    </r>
    <r>
      <rPr>
        <sz val="11"/>
        <color rgb="FF1F497D"/>
        <rFont val="Calibri"/>
        <family val="2"/>
      </rPr>
      <t>What is the built-in discovery method</t>
    </r>
  </si>
  <si>
    <r>
      <t>d.</t>
    </r>
    <r>
      <rPr>
        <sz val="7"/>
        <color rgb="FF1F497D"/>
        <rFont val="Times New Roman"/>
        <family val="1"/>
      </rPr>
      <t xml:space="preserve">      </t>
    </r>
    <r>
      <rPr>
        <sz val="11"/>
        <color rgb="FF1F497D"/>
        <rFont val="Calibri"/>
        <family val="2"/>
      </rPr>
      <t>Does it has a CMS capability (configuration management system)?</t>
    </r>
  </si>
  <si>
    <r>
      <t>c.</t>
    </r>
    <r>
      <rPr>
        <sz val="7"/>
        <color rgb="FF1F497D"/>
        <rFont val="Times New Roman"/>
        <family val="1"/>
      </rPr>
      <t xml:space="preserve">      </t>
    </r>
    <r>
      <rPr>
        <sz val="11"/>
        <color rgb="FF1F497D"/>
        <rFont val="Calibri"/>
        <family val="2"/>
      </rPr>
      <t>Does the application build its own CMDB</t>
    </r>
  </si>
  <si>
    <t>Notes</t>
  </si>
  <si>
    <t>Trusight Operations Management</t>
  </si>
  <si>
    <t>Support IBM iSeries</t>
  </si>
  <si>
    <t>Real-time Business Value 
Dashboards BVD's</t>
  </si>
  <si>
    <t>Plz See Sheet 
Mgmt Packs</t>
  </si>
  <si>
    <t>per server</t>
  </si>
  <si>
    <t>Predictive Analytics</t>
  </si>
  <si>
    <t>Performance Analysis
Real-time and Historical</t>
  </si>
  <si>
    <t>X</t>
  </si>
  <si>
    <t xml:space="preserve">knowledge groups, dynamic thresholding
self learning (app manager) </t>
  </si>
  <si>
    <t>Operations 
Center &amp; App Manager</t>
  </si>
  <si>
    <t>72 integrations included</t>
  </si>
  <si>
    <t>72 integrations 
included</t>
  </si>
  <si>
    <t>CMS, virtual CMDB. Backend DB integrator</t>
  </si>
  <si>
    <t>Adapter for SNOW</t>
  </si>
  <si>
    <t>Recommend action</t>
  </si>
  <si>
    <t>Correlation (events…)</t>
  </si>
  <si>
    <t>Normal/Abnormal behavior</t>
  </si>
  <si>
    <t>1. IBM Operations Analytics – Predictive Insights?
2. IBM® Operations™ Analytics - Log Analysis (formerly IBM SmartCloud Analytics - Log Analysis) 
3. IBM Bluemix® Monitoring and Analytics
4. IBM® Operations Analytics for z Systems</t>
  </si>
  <si>
    <t>Multiple tools
3 different tools</t>
  </si>
  <si>
    <t>BMC CTRL-M Support</t>
  </si>
  <si>
    <t>BigData Analytics ITOA
Product has BigData analytics
Can it read large amounts (PB) of unstructured  operations data to provide relevant and actionable insights for quicker problem solving, better service, and predictive analysis.</t>
  </si>
  <si>
    <t>Network Monitoring</t>
  </si>
  <si>
    <t>5 min</t>
  </si>
  <si>
    <t>Service Dynamics 5.0</t>
  </si>
  <si>
    <t>100 M</t>
  </si>
  <si>
    <t>Yes</t>
  </si>
  <si>
    <t>No</t>
  </si>
  <si>
    <t>Our product has no agents</t>
  </si>
  <si>
    <t>Hbase/OpenTSDB/MariaDB</t>
  </si>
  <si>
    <t>Analytics can generate predictive perf data</t>
  </si>
  <si>
    <t>Service Level Views/Model</t>
  </si>
  <si>
    <t>Available through partners, NewRelic, Dynatrace</t>
  </si>
  <si>
    <t>Explanation needed</t>
  </si>
  <si>
    <t>Certified Integration for CMDB, Incident</t>
  </si>
  <si>
    <t>Zenoss is a highly configurable/extendable platform.  Can be easily configured to monitor anything within your environment.</t>
  </si>
  <si>
    <t>Per Monitored Device</t>
  </si>
  <si>
    <t>Gathers data about devices
Integrate with 3rd party CMDBs available
Can Import from SNOW</t>
  </si>
  <si>
    <t>Linux</t>
  </si>
  <si>
    <t>Public Cloud Support?
Public IaaS, SaaS, PaaS cloud models supported?
Please list under notes supported cloud services:
AWS
Azure (IaaS)
Mulesoft (PaaS)
PEGA (PaaS)
SalesForce (SaaS)
Office 365 (SaaS)
List any other not mentioned?</t>
  </si>
  <si>
    <t>Virtual Appliance, OVA files</t>
  </si>
  <si>
    <t>Vertica</t>
  </si>
  <si>
    <t>How</t>
  </si>
  <si>
    <t>Operational Scalability:</t>
  </si>
  <si>
    <t>how</t>
  </si>
  <si>
    <t xml:space="preserve">We can capture unstructured IT data from a wide range of sources </t>
  </si>
  <si>
    <t>Proprietary BigData?</t>
  </si>
  <si>
    <t>CTRL M is BMC own product</t>
  </si>
  <si>
    <t xml:space="preserve">Mobile Ready                                                                            Monitoring studio for creating custom monitoring solutions                                                       Synthetic, Real, &amp; Passive End User Monitoring </t>
  </si>
  <si>
    <t>https://www.opsview.com/technologies</t>
  </si>
  <si>
    <t>Agentless methods include WMI, and SNMP</t>
  </si>
  <si>
    <t>Agents are available for Linux, Windows and Solaris with the ability to include custom scripts to restart services, etc.</t>
  </si>
  <si>
    <t>Automated maps are created based on designated parent/child relationships</t>
  </si>
  <si>
    <t>Monitoring includes interface data, bandwidth, Netflow, Sflow, Jflow data, and more.</t>
  </si>
  <si>
    <t>Application health can be tracked using various host templates built into Ospview including Web Services, containers, databases and more.</t>
  </si>
  <si>
    <t>Opsview supports third party plugins to monitor your BMC environment</t>
  </si>
  <si>
    <t>Opsview supports third party plugins to monitor your IBM I series environment</t>
  </si>
  <si>
    <t>Opsview is able to raise tickets to send to ServiceNOW. Additional Project work could be explored to help with further capabilities/requirements.</t>
  </si>
  <si>
    <t>Opsview can track SLA's along with availability for many different metrics.</t>
  </si>
  <si>
    <t>Opsview reporting module including a library of reports with the ability to customize your own.</t>
  </si>
  <si>
    <t>Opsview can view current and historical service check data based on different polling methods and timeframes</t>
  </si>
  <si>
    <t>Yes/Internal to VirtualWisdon</t>
  </si>
  <si>
    <t>need list</t>
  </si>
  <si>
    <t>1sec to 5mins</t>
  </si>
  <si>
    <t>Unlimited</t>
  </si>
  <si>
    <t>Future</t>
  </si>
  <si>
    <t>Compliments</t>
  </si>
  <si>
    <t>Some</t>
  </si>
  <si>
    <t>Manual</t>
  </si>
  <si>
    <t>Ys</t>
  </si>
  <si>
    <t>No…All built in</t>
  </si>
  <si>
    <t>Real-time analytics</t>
  </si>
  <si>
    <t>1. HPE</t>
  </si>
  <si>
    <t xml:space="preserve"> 2. Zenoss</t>
  </si>
  <si>
    <t>3. BMC</t>
  </si>
  <si>
    <t>4. Microfocus/NetIQ</t>
  </si>
  <si>
    <t>5. OpsView</t>
  </si>
  <si>
    <t>6. Virtual Instruments</t>
  </si>
  <si>
    <t>7. IBM</t>
  </si>
  <si>
    <t>Out of Band Infrastructure Performance Analytics Platform</t>
  </si>
  <si>
    <t>Per device?</t>
  </si>
  <si>
    <t>Need discovery method</t>
  </si>
  <si>
    <t>Seems app needs 3rd party solution</t>
  </si>
  <si>
    <t>Explain?</t>
  </si>
  <si>
    <t>Confirm?</t>
  </si>
  <si>
    <t>will know at demo time</t>
  </si>
  <si>
    <t>Must have feature</t>
  </si>
  <si>
    <t>Does built-in support storage? SAN and NAS</t>
  </si>
  <si>
    <t>May be only vendor claiming</t>
  </si>
  <si>
    <t>N</t>
  </si>
  <si>
    <t>Y</t>
  </si>
  <si>
    <t>This can be adjusted manually</t>
  </si>
  <si>
    <t>Opsview can scale using slaves for distributed architecture. We can discuss on the call further.</t>
  </si>
  <si>
    <t>Opsview Monitor</t>
  </si>
  <si>
    <t>We don’t have internal Linux expertise
May have to use vendor Managed Svcs for ongoing Mgmt from RHEL box to app</t>
  </si>
  <si>
    <t>Points</t>
  </si>
  <si>
    <t>Full product but lacks key features</t>
  </si>
  <si>
    <t>Out of Box Supported products
(1 point each to support iSeries &amp; BMC CTRL M)</t>
  </si>
  <si>
    <t>Discovery Agent-based
(-4 points for agent based)</t>
  </si>
  <si>
    <t>agentless discovery</t>
  </si>
  <si>
    <t>Virtual appliance aligns with HF IA</t>
  </si>
  <si>
    <t>Windows (server 2008 R2, 2012 R2) and Linux (RHEL 6.4 and above)</t>
  </si>
  <si>
    <t xml:space="preserve">Collection can be changed globally or via policies for individual servers. </t>
  </si>
  <si>
    <t xml:space="preserve">Depends on the use case. </t>
  </si>
  <si>
    <t>Wintel &amp; Linux</t>
  </si>
  <si>
    <t>Physical/VM</t>
  </si>
  <si>
    <t>Light Weight Monitoring can poll devices through SNMP.
Full network monitoring need Entuity</t>
  </si>
  <si>
    <t>Discovery Agentless
10 points for agentless</t>
  </si>
  <si>
    <t>Does app builds its own CMDB?
How?
Full 10 if build own
8 points for online CMDB
6 points if import from other system</t>
  </si>
  <si>
    <r>
      <t xml:space="preserve">Max Collected Items (Events, Alerts)
10 points </t>
    </r>
    <r>
      <rPr>
        <sz val="11"/>
        <color theme="1"/>
        <rFont val="Calibri"/>
        <family val="2"/>
      </rPr>
      <t>≥ 100 M</t>
    </r>
  </si>
  <si>
    <t>Linux: Redhat, CentOS, Debian, Ubuntu supported. 
No in-house Linux admin expertise</t>
  </si>
  <si>
    <t>Use case?</t>
  </si>
  <si>
    <t>Machine Learning
10 - ML
-5 - No ML</t>
  </si>
  <si>
    <t>ML?</t>
  </si>
  <si>
    <t>UCMDB
Universal Config Mgmt DB</t>
  </si>
  <si>
    <t>Full featured ITOA</t>
  </si>
  <si>
    <t>Operations Bridge Ultimate</t>
  </si>
  <si>
    <t>BSM</t>
  </si>
  <si>
    <t>Summary Analysis</t>
  </si>
  <si>
    <t>APM
Points if provide some built-in APM
Full APM: 10
Partial: up to 8</t>
  </si>
  <si>
    <t>add-on license prod
Storage Operations Management, SOM
wont do relationship</t>
  </si>
  <si>
    <t>Universal Discovery tool</t>
  </si>
  <si>
    <t>Is available as SaaS?
10 point, align with HF Go Forward Direction</t>
  </si>
  <si>
    <t>How
Add-on required?</t>
  </si>
  <si>
    <t>Multiple nodes
(-2 because Linux base)</t>
  </si>
  <si>
    <t>Virtica as BigData</t>
  </si>
  <si>
    <t>Details?</t>
  </si>
  <si>
    <t>Granularity level (NIC to L2/L3 devices?</t>
  </si>
  <si>
    <t>Automatic Dependency Modelling
Server - Yes
Storage - Yes, but what level?
Network - Yes, but what level</t>
  </si>
  <si>
    <t>Need Sitescope</t>
  </si>
  <si>
    <t>Separate product</t>
  </si>
  <si>
    <t>Verdict</t>
  </si>
  <si>
    <t>Zenoss
Service Dynamics 5.0</t>
  </si>
  <si>
    <t>Set of discrete tools/modules required for above requirements?
1 x Tool: 10
2 x Tools: 8
&gt;2 Tools: 7
(Complexity)</t>
  </si>
  <si>
    <t>Trusight Operations Management suite comprised of three products:
1. TrueSight Infrastructure Management
2. TrueSight Application Visibility
3. Entuity for TrueSight Operations Manager (required for NPM&amp;D?)</t>
  </si>
  <si>
    <t>with BMC ADDM add-on tool?</t>
  </si>
  <si>
    <t>Operations Center as Overlay &amp; Aggregator
App Manager for monitoring</t>
  </si>
  <si>
    <t>Mostly agent based, autonomous</t>
  </si>
  <si>
    <t>Data Collection Interval Dynamically adjustable</t>
  </si>
  <si>
    <t>Data Collection Interval Manually adjustable</t>
  </si>
  <si>
    <t>Time interval?</t>
  </si>
  <si>
    <t>unlimited CI's for 2500 servers/DB
per DB?</t>
  </si>
  <si>
    <t>No Limit</t>
  </si>
  <si>
    <t>Feed BigData systems</t>
  </si>
  <si>
    <t>With Advanced Analytics</t>
  </si>
  <si>
    <t>Some APM capability
User experience</t>
  </si>
  <si>
    <t>Check again during demo</t>
  </si>
  <si>
    <t>Open platform via scripting to allow for customization to meet special use cases, full implementation and training via professional services, staff augmentation available for faster ROI</t>
  </si>
  <si>
    <t>Vendor Comments</t>
  </si>
  <si>
    <t>Servers</t>
  </si>
  <si>
    <t>Networking gear</t>
  </si>
  <si>
    <t>Check again</t>
  </si>
  <si>
    <t xml:space="preserve">RTSM?
Up to 10 million CIs in RTSM
</t>
  </si>
  <si>
    <t>30K - 100000
infra can be scaled to accommodate more devices</t>
  </si>
  <si>
    <t>Over 400 types
See docs for details: http://wiki.zenoss.org/Category:ZenPacks</t>
  </si>
  <si>
    <t>Presentation Server</t>
  </si>
  <si>
    <t>Presentation</t>
  </si>
  <si>
    <t>Deployment H/W
Pre-built Appliance? (phy/virtual OVA)
Install on your own server? 8 points
(10 points, Pre-built Appliance Phy or virtual</t>
  </si>
  <si>
    <t>Ease of Use</t>
  </si>
  <si>
    <t>Own server</t>
  </si>
  <si>
    <t>After onsite evaluation</t>
  </si>
  <si>
    <t>Business Service Improvement</t>
  </si>
  <si>
    <t>Supportability/Ease of Use</t>
  </si>
  <si>
    <t>Mechanism?</t>
  </si>
  <si>
    <t>Up to 10 million CI's</t>
  </si>
  <si>
    <t>Up to 2 million CI's receiving events</t>
  </si>
  <si>
    <t>Up to 2 million CI's</t>
  </si>
  <si>
    <t>Own server could be VM or physical</t>
  </si>
  <si>
    <t>Automated Service Modeling add-on in suite</t>
  </si>
  <si>
    <r>
      <t xml:space="preserve">Servers
</t>
    </r>
    <r>
      <rPr>
        <sz val="11"/>
        <color rgb="FF7030A0"/>
        <rFont val="Calibri"/>
        <family val="2"/>
      </rPr>
      <t>Storage? No
Network devices? No</t>
    </r>
  </si>
  <si>
    <t>Using Ops Bridge suite</t>
  </si>
  <si>
    <t>Full featured ITOA Suite:
Operations Bridge Ultimate</t>
  </si>
  <si>
    <t>30K - 100000</t>
  </si>
  <si>
    <t>Requirements?</t>
  </si>
  <si>
    <t>8.5 Million CI's
120 K Devices</t>
  </si>
  <si>
    <t>Included but Separate License for capacity planning</t>
  </si>
  <si>
    <t>Strong IBM support</t>
  </si>
  <si>
    <t>Per device</t>
  </si>
  <si>
    <t>Unlimited CI's for 2500 servers/DB</t>
  </si>
  <si>
    <t>Granularity?</t>
  </si>
  <si>
    <t>Not automatic. Some service discovery  
tools can be used. Can built from SNOW CMDB</t>
  </si>
  <si>
    <t>Based upon BSM, based upon states?</t>
  </si>
  <si>
    <t>Charting, long term, etc.</t>
  </si>
  <si>
    <t xml:space="preserve">May be some manual instrumentation
</t>
  </si>
  <si>
    <t>May be from OS perspective</t>
  </si>
  <si>
    <t>Install on own server using Opsview OVF with VMDK or automated installs from repos. 
Only virtual appliance?</t>
  </si>
  <si>
    <t>How could it has BSM but no Biz Svc Mapping?</t>
  </si>
  <si>
    <t>Cloud Services Alignment</t>
  </si>
  <si>
    <t>Operational  &amp; Business Intelligence</t>
  </si>
  <si>
    <t>ServiceWatch</t>
  </si>
  <si>
    <t>No additional modules required or to be purchased</t>
  </si>
  <si>
    <t>Base &amp; Extended Repository of Monitoring Solutions</t>
  </si>
  <si>
    <t>Use algorithm/ML to adjust interval?</t>
  </si>
  <si>
    <t xml:space="preserve">Max. Collectable Devices/CI's?
10 for 100K atomic devices ( server, router, switch etc.)
</t>
  </si>
  <si>
    <t>Platform server supplied by VI. There is a Virtual Machine option for smaller deployments</t>
  </si>
  <si>
    <t>Provide own physical/virtual to install app binaries. Not available as an appliance</t>
  </si>
  <si>
    <t>Operations Bridge Ultimate Solution with NNMi and SOM add-ons = 
OMi - Operations Manager I
Operation Analytics
Operation Bridge Reporter
Universal Discovery 
Universal CMDB
Automated Service Modeling
Operations Orchestration?
Cloud Optimizer?
NNMi - Network Node Manager I?
SOM - Storage Operations Manager?</t>
  </si>
  <si>
    <t>No other discrete products required</t>
  </si>
  <si>
    <t>User definable</t>
  </si>
  <si>
    <t>Auto discovery for hosts including SNMP, WMI, Agents and Virtual hosts/guest</t>
  </si>
  <si>
    <t>Storage
SAN and NAS? FC Port, Node, Storage Array, Storage Pools, Logical Volumes, etc.</t>
  </si>
  <si>
    <t>Yes, Opsview can monitor your storage environment including EMC, Neap,  etc.
No E2E topology mapping from n-tier app down to storage</t>
  </si>
  <si>
    <t>Same bundle? or need separate product?
(vendor has a dedicated storage perf mgmt product)</t>
  </si>
  <si>
    <t>Separate tool available
- 5 because need another integration point</t>
  </si>
  <si>
    <t>Vendor does not employ BigData to read unstructured data from different nodes and use ML to relate information</t>
  </si>
  <si>
    <t>Remediation
Remediate issues (Automation, Reboot, reset etc.)</t>
  </si>
  <si>
    <t>App manager, and agent, send email, restart server, create ticket, Separate engine available.</t>
  </si>
  <si>
    <t>Manual from user</t>
  </si>
  <si>
    <t>Add-on licensed prod
Network Node Manager i</t>
  </si>
  <si>
    <t>Service Mapping (Application/Service Logical Construct)</t>
  </si>
  <si>
    <t>Automated Topology Mapping
10 points (Server, Storage, Network)</t>
  </si>
  <si>
    <t>Deployment Platform
Wintel, Linux
(-5 if LINUX unless appliance)</t>
  </si>
  <si>
    <t>Grand Points</t>
  </si>
  <si>
    <r>
      <t xml:space="preserve">Vendors </t>
    </r>
    <r>
      <rPr>
        <b/>
        <sz val="14"/>
        <color theme="1"/>
        <rFont val="Calibri"/>
        <family val="2"/>
      </rPr>
      <t>→</t>
    </r>
  </si>
  <si>
    <t xml:space="preserve">                                                    Product
Features</t>
  </si>
  <si>
    <t>Auto Discovery</t>
  </si>
  <si>
    <t>Business Service Management
Need clear visibility into that fearure</t>
  </si>
  <si>
    <t>Operations Bridge Ultimate provide Monitroing and BSM
NNMi - Network Node Manager I - NPM
SOM - Storage Operations Manager - Storage Management
APM is separate product</t>
  </si>
  <si>
    <t>Desired Capabilities in ITOA Tool</t>
  </si>
  <si>
    <t>Product Features</t>
  </si>
  <si>
    <t>Can define KPI &amp; SLA</t>
  </si>
  <si>
    <r>
      <t xml:space="preserve">Cloud Services Alignment
</t>
    </r>
    <r>
      <rPr>
        <sz val="11"/>
        <color theme="1"/>
        <rFont val="Calibri"/>
        <family val="2"/>
        <scheme val="minor"/>
      </rPr>
      <t>Measure of cloud supportability</t>
    </r>
  </si>
  <si>
    <r>
      <t xml:space="preserve">Operational Scalability
</t>
    </r>
    <r>
      <rPr>
        <sz val="11"/>
        <color theme="1"/>
        <rFont val="Calibri"/>
        <family val="2"/>
        <scheme val="minor"/>
      </rPr>
      <t># of CI's, events support</t>
    </r>
  </si>
  <si>
    <r>
      <t xml:space="preserve">Supportability/Ease of Use
</t>
    </r>
    <r>
      <rPr>
        <sz val="11"/>
        <color theme="1"/>
        <rFont val="Calibri"/>
        <family val="2"/>
        <scheme val="minor"/>
      </rPr>
      <t>Common platform support, e.g. HF mostly use Wintel. Single-pane-of-glass, BVD's etc.</t>
    </r>
  </si>
  <si>
    <r>
      <t xml:space="preserve">Operational  &amp; Business Intelligence
</t>
    </r>
    <r>
      <rPr>
        <sz val="11"/>
        <color theme="1"/>
        <rFont val="Calibri"/>
        <family val="2"/>
        <scheme val="minor"/>
      </rPr>
      <t>Measure of such qualities as Autodiscovery, Corelation, Analytics, ML etc.</t>
    </r>
  </si>
  <si>
    <r>
      <t xml:space="preserve">Business Service Management
</t>
    </r>
    <r>
      <rPr>
        <sz val="11"/>
        <color theme="1"/>
        <rFont val="Calibri"/>
        <family val="2"/>
        <scheme val="minor"/>
      </rPr>
      <t>Measure of such qualities that provide BSM value addition -  Service Mapping, Analytics etc.</t>
    </r>
  </si>
  <si>
    <r>
      <t xml:space="preserve">Business Service Improvement
</t>
    </r>
    <r>
      <rPr>
        <sz val="11"/>
        <color theme="1"/>
        <rFont val="Calibri"/>
        <family val="2"/>
        <scheme val="minor"/>
      </rPr>
      <t>Meaure of service improvement by bringing 
RCA, pro active action, reporting</t>
    </r>
  </si>
  <si>
    <r>
      <t xml:space="preserve">Desired Capabilities in ITOA Tool
</t>
    </r>
    <r>
      <rPr>
        <sz val="11"/>
        <color theme="1"/>
        <rFont val="Calibri"/>
        <family val="2"/>
        <scheme val="minor"/>
      </rPr>
      <t>Meaure of service improvement by bringing 
RCA, pro active action, reporting</t>
    </r>
  </si>
  <si>
    <r>
      <t xml:space="preserve">Product Bundling
</t>
    </r>
    <r>
      <rPr>
        <sz val="11"/>
        <color theme="1"/>
        <rFont val="Calibri"/>
        <family val="2"/>
        <scheme val="minor"/>
      </rPr>
      <t>How product is bundled? Several components or one single product solution</t>
    </r>
  </si>
  <si>
    <t>No overlay product</t>
  </si>
  <si>
    <r>
      <t xml:space="preserve">•Complete ITOA tool is available in the Ultimate version - </t>
    </r>
    <r>
      <rPr>
        <b/>
        <sz val="11"/>
        <color theme="1"/>
        <rFont val="Calibri"/>
        <family val="2"/>
        <scheme val="minor"/>
      </rPr>
      <t>Recommended</t>
    </r>
  </si>
  <si>
    <t>Support ServiceNow
10 point for out of box support</t>
  </si>
  <si>
    <t>Wight</t>
  </si>
  <si>
    <r>
      <rPr>
        <sz val="11"/>
        <color theme="1"/>
        <rFont val="Calibri"/>
        <family val="2"/>
      </rPr>
      <t>•</t>
    </r>
    <r>
      <rPr>
        <sz val="11"/>
        <color theme="1"/>
        <rFont val="Calibri"/>
        <family val="2"/>
        <scheme val="minor"/>
      </rPr>
      <t>Can monitor real and synthetic end-user transactions
•For full APM, BMC TrueSIght Application Visibility required</t>
    </r>
  </si>
  <si>
    <t>Incident and CMDB level
SNOW CM, analyze CM to find cause of problem
Can Create SNOW incident?</t>
  </si>
  <si>
    <t>8.5 M attributes which translates to about 120K devices
We don’t size just based on devices but the number of attributes being collected, for instance, CPU, if the system is quad core that makes 4 instance of CPU to monitor and each CPU instance will have N attributes to collect.</t>
  </si>
  <si>
    <t>Opsview</t>
  </si>
  <si>
    <r>
      <t xml:space="preserve">• Runs only on LINUX. Supporting the platform may be issue
• Lacks major modern features like BigData analytics, ML, and building own CMDB or import from existing system.
Application has good discovery and mapping features but not remmended due to lack of above observed features.
</t>
    </r>
    <r>
      <rPr>
        <b/>
        <sz val="11"/>
        <color theme="1"/>
        <rFont val="Calibri"/>
        <family val="2"/>
      </rPr>
      <t>Not Recommended</t>
    </r>
    <r>
      <rPr>
        <sz val="11"/>
        <color theme="1"/>
        <rFont val="Calibri"/>
        <family val="2"/>
      </rPr>
      <t xml:space="preserve">
</t>
    </r>
  </si>
  <si>
    <t>ITOA Overlay
No Monitoring</t>
  </si>
  <si>
    <t>Separate ITOA Overlay &amp; Monitoring tools</t>
  </si>
  <si>
    <t>Full Featured ITOA</t>
  </si>
  <si>
    <r>
      <rPr>
        <b/>
        <sz val="11"/>
        <color theme="1"/>
        <rFont val="Calibri"/>
        <family val="2"/>
        <scheme val="minor"/>
      </rPr>
      <t>OMi - Operations Manager I</t>
    </r>
    <r>
      <rPr>
        <sz val="11"/>
        <color theme="1"/>
        <rFont val="Calibri"/>
        <family val="2"/>
        <scheme val="minor"/>
      </rPr>
      <t xml:space="preserve">
Operation Analytics
Operation Bridge Reporter
Universal Discovery 
Universal CMDB
Automated Service Modeling
Operations Orchestration?
automation tool, 
Cloud Optimizer?
Separate License for NNMi and SOM
</t>
    </r>
    <r>
      <rPr>
        <sz val="11"/>
        <color rgb="FF7030A0"/>
        <rFont val="Calibri"/>
        <family val="2"/>
      </rPr>
      <t>•</t>
    </r>
    <r>
      <rPr>
        <sz val="11"/>
        <color rgb="FF7030A0"/>
        <rFont val="Calibri"/>
        <family val="2"/>
        <scheme val="minor"/>
      </rPr>
      <t>No Overlay App</t>
    </r>
  </si>
  <si>
    <r>
      <t xml:space="preserve">Trusight Operations Management suite comprised of three products:
</t>
    </r>
    <r>
      <rPr>
        <b/>
        <sz val="11"/>
        <color theme="1"/>
        <rFont val="Calibri"/>
        <family val="2"/>
        <scheme val="minor"/>
      </rPr>
      <t>1. TrueSight Infrastructure Management (Full ITOA)</t>
    </r>
    <r>
      <rPr>
        <sz val="11"/>
        <color theme="1"/>
        <rFont val="Calibri"/>
        <family val="2"/>
        <scheme val="minor"/>
      </rPr>
      <t xml:space="preserve">
2. TrueSight Application Visibility
3. Entuity for TrueSight Operations Manager (required for NPM&amp;D?)</t>
    </r>
  </si>
  <si>
    <t>Full product but lacks some features</t>
  </si>
  <si>
    <t>Provide List</t>
  </si>
  <si>
    <t>ServiceWatch is a ServiceNow product</t>
  </si>
  <si>
    <t>Detail of support is difficult to measure</t>
  </si>
  <si>
    <r>
      <t xml:space="preserve">API based or custom script
</t>
    </r>
    <r>
      <rPr>
        <sz val="11"/>
        <color rgb="FF7030A0"/>
        <rFont val="Calibri"/>
        <family val="2"/>
        <scheme val="minor"/>
      </rPr>
      <t>Details of support is difficult to assess</t>
    </r>
  </si>
  <si>
    <r>
      <t xml:space="preserve">AWS
Can monitor SaaS Synthetic transaction.
Requirements?
</t>
    </r>
    <r>
      <rPr>
        <sz val="11"/>
        <color rgb="FF7030A0"/>
        <rFont val="Calibri"/>
        <family val="2"/>
        <scheme val="minor"/>
      </rPr>
      <t>Details of support is difficult to assess</t>
    </r>
  </si>
  <si>
    <r>
      <t xml:space="preserve">Put a mgmt. server in the cloud
</t>
    </r>
    <r>
      <rPr>
        <sz val="11"/>
        <color rgb="FF7030A0"/>
        <rFont val="Calibri"/>
        <family val="2"/>
        <scheme val="minor"/>
      </rPr>
      <t>Details of support is difficult to assess</t>
    </r>
  </si>
  <si>
    <r>
      <t xml:space="preserve">Opsview contains many different plugins to monitor your IT environment in the cloud.
</t>
    </r>
    <r>
      <rPr>
        <sz val="11"/>
        <color rgb="FF7030A0"/>
        <rFont val="Calibri"/>
        <family val="2"/>
        <scheme val="minor"/>
      </rPr>
      <t>Details of support is difficult to assess</t>
    </r>
  </si>
  <si>
    <t>Details of support is difficult to assess</t>
  </si>
  <si>
    <t>Only available as SaaS</t>
  </si>
  <si>
    <t>8. ServiceNow</t>
  </si>
  <si>
    <r>
      <rPr>
        <sz val="11"/>
        <color theme="1"/>
        <rFont val="Calibri"/>
        <family val="2"/>
      </rPr>
      <t>•</t>
    </r>
    <r>
      <rPr>
        <sz val="11"/>
        <color theme="1"/>
        <rFont val="Calibri"/>
        <family val="2"/>
        <scheme val="minor"/>
      </rPr>
      <t>Full featured ITOA product available in a physical appliance footprint - Less management hassle
•</t>
    </r>
    <r>
      <rPr>
        <b/>
        <sz val="11"/>
        <color rgb="FF0070C0"/>
        <rFont val="Calibri"/>
        <family val="2"/>
        <scheme val="minor"/>
      </rPr>
      <t xml:space="preserve"> Available also as SaaS, aligns with HF future direction</t>
    </r>
    <r>
      <rPr>
        <sz val="11"/>
        <color theme="1"/>
        <rFont val="Calibri"/>
        <family val="2"/>
        <scheme val="minor"/>
      </rPr>
      <t xml:space="preserve">
</t>
    </r>
    <r>
      <rPr>
        <b/>
        <sz val="11"/>
        <color rgb="FF0070C0"/>
        <rFont val="Calibri"/>
        <family val="2"/>
        <scheme val="minor"/>
      </rPr>
      <t>Highly Recommended</t>
    </r>
  </si>
  <si>
    <r>
      <rPr>
        <sz val="11"/>
        <color theme="1"/>
        <rFont val="Calibri"/>
        <family val="2"/>
      </rPr>
      <t>•</t>
    </r>
    <r>
      <rPr>
        <sz val="11"/>
        <color theme="1"/>
        <rFont val="Calibri"/>
        <family val="2"/>
        <scheme val="minor"/>
      </rPr>
      <t xml:space="preserve">Full featured ITOA product available as on-premise deployment
• </t>
    </r>
    <r>
      <rPr>
        <b/>
        <sz val="11"/>
        <color rgb="FF0070C0"/>
        <rFont val="Calibri"/>
        <family val="2"/>
        <scheme val="minor"/>
      </rPr>
      <t>BMC CTRL M &amp; iSeries supported</t>
    </r>
    <r>
      <rPr>
        <sz val="11"/>
        <color theme="1"/>
        <rFont val="Calibri"/>
        <family val="2"/>
        <scheme val="minor"/>
      </rPr>
      <t xml:space="preserve">
• Strong analytics and integrates well with SNOW
• Provides some APM capabilites at transaction level
•Not available as SaaS
</t>
    </r>
    <r>
      <rPr>
        <b/>
        <sz val="11"/>
        <color rgb="FF0070C0"/>
        <rFont val="Calibri"/>
        <family val="2"/>
        <scheme val="minor"/>
      </rPr>
      <t>Highly Recommended</t>
    </r>
  </si>
  <si>
    <r>
      <rPr>
        <sz val="11"/>
        <color theme="1"/>
        <rFont val="Calibri"/>
        <family val="2"/>
      </rPr>
      <t>•</t>
    </r>
    <r>
      <rPr>
        <sz val="11"/>
        <color theme="1"/>
        <rFont val="Calibri"/>
        <family val="2"/>
        <scheme val="minor"/>
      </rPr>
      <t xml:space="preserve">Microfocus/NetIQ provides Operations Center as Overlay &amp; Aggregator tool which can preserve investment in current monittoring tools by receiving alerts/events from existing tools at the cost of complexity of managing several monitoring application.
</t>
    </r>
    <r>
      <rPr>
        <sz val="11"/>
        <color theme="1"/>
        <rFont val="Calibri"/>
        <family val="2"/>
      </rPr>
      <t>•O</t>
    </r>
    <r>
      <rPr>
        <sz val="11"/>
        <color theme="1"/>
        <rFont val="Calibri"/>
        <family val="2"/>
        <scheme val="minor"/>
      </rPr>
      <t xml:space="preserve">perations Center and App Manager combination provide complete BSM solution - </t>
    </r>
    <r>
      <rPr>
        <b/>
        <sz val="11"/>
        <color rgb="FF0070C0"/>
        <rFont val="Calibri"/>
        <family val="2"/>
        <scheme val="minor"/>
      </rPr>
      <t>Highly Recommended</t>
    </r>
  </si>
  <si>
    <r>
      <t xml:space="preserve">Product Type: 
Full Featured ITOA, Overlay Aggre, ITOA Suite
</t>
    </r>
    <r>
      <rPr>
        <sz val="11"/>
        <color theme="1"/>
        <rFont val="Calibri"/>
        <family val="2"/>
      </rPr>
      <t>•</t>
    </r>
    <r>
      <rPr>
        <sz val="11"/>
        <color theme="1"/>
        <rFont val="Calibri"/>
        <family val="2"/>
        <scheme val="minor"/>
      </rPr>
      <t>10 points for Full Featured ITOA (single ITOA &amp; Monitoring Tool)
•5 points for separate ITOA and Monitoring
•In-built APM and NPM&amp;D separate points</t>
    </r>
  </si>
  <si>
    <r>
      <t xml:space="preserve">Does not support or integrate with ServiceNow.
Vendor did complete the assessment worksheet but not interested doing an online demo and follow up questions
</t>
    </r>
    <r>
      <rPr>
        <b/>
        <sz val="11"/>
        <color theme="1"/>
        <rFont val="Calibri"/>
        <family val="2"/>
        <scheme val="minor"/>
      </rPr>
      <t xml:space="preserve">
Verdict Decision: Not Available</t>
    </r>
    <r>
      <rPr>
        <sz val="11"/>
        <color theme="1"/>
        <rFont val="Calibri"/>
        <family val="2"/>
        <scheme val="minor"/>
      </rPr>
      <t xml:space="preserve">
</t>
    </r>
  </si>
  <si>
    <t>APM</t>
  </si>
  <si>
    <t>HP Server Asset Discovery and Server Platform Health Monitoring</t>
  </si>
  <si>
    <t>Dynatrace</t>
  </si>
  <si>
    <t>Server</t>
  </si>
  <si>
    <t>Use</t>
  </si>
  <si>
    <t>IBM DW</t>
  </si>
  <si>
    <t>HEP Storage</t>
  </si>
  <si>
    <t>RUM &amp; Synthetic APM</t>
  </si>
  <si>
    <t>No of Tools</t>
  </si>
  <si>
    <t>Server Monitoring Tools</t>
  </si>
  <si>
    <t>Network Monitoring Tools</t>
  </si>
  <si>
    <t>Dell Foglight</t>
  </si>
  <si>
    <t>Dell Spotlight</t>
  </si>
  <si>
    <t>VMware environment</t>
  </si>
  <si>
    <t>IBM Netezza built-in monitoring tool</t>
  </si>
  <si>
    <t>HPE 3PAR StoreServ</t>
  </si>
  <si>
    <t>HPE 3PAR StoreOnce</t>
  </si>
  <si>
    <t>EMC Isilon</t>
  </si>
  <si>
    <t>IBM iDoctor</t>
  </si>
  <si>
    <t>NPM</t>
  </si>
  <si>
    <t>Solarwinds Network Performance Monitor</t>
  </si>
  <si>
    <t>DB2 performance monitoring
(Reactively)</t>
  </si>
  <si>
    <t>MS SQL Database</t>
  </si>
  <si>
    <t>EMC NAS</t>
  </si>
  <si>
    <t>1 sec - 5 min</t>
  </si>
  <si>
    <t>Data collected can be collapsed and averaged over longer time frames</t>
  </si>
  <si>
    <t>n/a</t>
  </si>
  <si>
    <t>no limit - configurable for reporting and charting needs</t>
  </si>
  <si>
    <t>no limit - 2500 servers per database (each server has many Cis that can be pulled into a CMDB).  Its threshold is determined by the available memory and CPU its architecture provides. It's capable of managing millions of discrete CI's.</t>
  </si>
  <si>
    <t>AppManager and Operations Center both allow data from multiple sources to be pulled into a single view</t>
  </si>
  <si>
    <t xml:space="preserve">Operations Center can leverage external CMDB's or Asset Databases, which are typically federated, hence the need to reconcile the data within Operations Center to determine a CI's relevance, or current attributes. If the customer will allow, for example, if there is no CMDB and all the CI's are aggregated in Operations Center and then reconciled, it does in fact become the authoritative CMDB, with a relationship model. Operations Center does this by correlating element models together to combine haphazard simple data models from unstructured data, with the structured data from legacy or home grown monitoring systems. It uses a tool, Service Configuration Manager (SCM), that can perform (matches) name , hostname, string, substring, regex, script matches on poorly formed strings, and dynamically blend the complicated data into a model that fits into a relationship model, process flow, or end to end monitoring solution. </t>
  </si>
  <si>
    <t xml:space="preserve">Operations Center  can read large amounts of structured data, and unstructured data. Operations Center  can string match, as well as utilize patterns as a means to capture otherwise hidden relationships between events or errors and the systems or CI's they support. Operations Center then molds this information INTO a structure dictated by the CMDB of choice. </t>
  </si>
  <si>
    <t>depends on interface available</t>
  </si>
  <si>
    <t>We do not design Machine Learning tools. We design solutions that require a framework to guide un-ordered data toward a determined structure, again the relationship model determined by the CMS or CMDB.</t>
  </si>
  <si>
    <t>Multiple ways to accomplish.  Operations Center, AppManager Advanced Analytics, and Analysis Center - all included in Suite.</t>
  </si>
  <si>
    <t>The automation Engine can be used to remediate specific well ordered data to take an action that is equally defined.</t>
  </si>
  <si>
    <t xml:space="preserve">Operations Center can be used to correlate strings in unstructured data to a structured data model. </t>
  </si>
  <si>
    <t>Automation engine can recommend actions based off criteria.</t>
  </si>
  <si>
    <t xml:space="preserve">Operations Center can be used as a tool to determine if a problem is normal or abnormal. This role is typically filled by an Analyst, who makes that determination.  AppManager Advance Analytics also provides predictive analysis. </t>
  </si>
  <si>
    <t>Operations Center</t>
  </si>
  <si>
    <t>AppManager and Operations center provide drill down capabilities.</t>
  </si>
  <si>
    <t>Operations Center provides Root Cause Analysis</t>
  </si>
  <si>
    <t>Multiple options for robust reporting</t>
  </si>
  <si>
    <t>Operations Center and AppManager both provide this functionality</t>
  </si>
  <si>
    <t>User Experience and systems performance only, no passive monitoring.   Operations Center can interface and correlate data from more APM specific tools, such as AppDynamics.</t>
  </si>
  <si>
    <t>Data from CTRL-M can be pulled into Operations Center and evaluated.  The depth of information depends on current integration points supplied by BMC.</t>
  </si>
  <si>
    <t>via proxy with SNMP</t>
  </si>
  <si>
    <t>By Functionality or Devie Type</t>
  </si>
  <si>
    <t>NPM&amp;D</t>
  </si>
  <si>
    <t>Physical servers</t>
  </si>
  <si>
    <t>Virtual Servers</t>
  </si>
  <si>
    <t>DB Servers</t>
  </si>
  <si>
    <t>IaaS Environments</t>
  </si>
  <si>
    <t>Zenoss</t>
  </si>
  <si>
    <t>Microfocus/NetIQ</t>
  </si>
  <si>
    <t>VI</t>
  </si>
  <si>
    <t>Server Infrastructure Monitoring</t>
  </si>
  <si>
    <t>Partial</t>
  </si>
  <si>
    <t>Storage Device Monitoring</t>
  </si>
  <si>
    <t>OMi - Operations Manager I - Monitoring
Operations Bridge Ultimate - Aggregator &amp; Overlay
Ops Bridge has several modules</t>
  </si>
  <si>
    <t>Separate Licensed Tool</t>
  </si>
  <si>
    <t>Tool Combination</t>
  </si>
  <si>
    <t>Through Partners</t>
  </si>
  <si>
    <t>Addon license</t>
  </si>
  <si>
    <t>TrueSight Application Visibility - License Required</t>
  </si>
  <si>
    <t>Entuity required for Full NPM&amp;D - License Required</t>
  </si>
  <si>
    <t>NNMi - Separate Licensed Tool</t>
  </si>
  <si>
    <t>ZenPack By Vendor - License Included</t>
  </si>
  <si>
    <t>TrueSight Operations Managemet Suite
required for complete infra, nework, and APM</t>
  </si>
  <si>
    <t>OpsView</t>
  </si>
  <si>
    <t>Yes, Opsview can monitor your storage environment including EMC, NetApp,  etc.
No E2E topology mapping from n-tier app down to storage</t>
  </si>
  <si>
    <t>Virtual Instruments</t>
  </si>
  <si>
    <t>3rd party monitoing tools required
ServiceWatch is Aggregator &amp; Overlay tool</t>
  </si>
  <si>
    <t>Through 3rd party</t>
  </si>
  <si>
    <t>Zenoss Service Dynamics - Complete ITOA</t>
  </si>
  <si>
    <t>An Aggregator &amp; Overlay tool can preserve investment in current monitoring tools by receiving alerts/events from existing tools at the cost of complexity of managing several monitoring application.</t>
  </si>
  <si>
    <t>HPE Operations Bridge Ultimate</t>
  </si>
  <si>
    <t>Full Featured ITOA = Monitoring + Aggregate &amp; Overlay</t>
  </si>
  <si>
    <t>Note:</t>
  </si>
  <si>
    <t>Extrahop</t>
  </si>
  <si>
    <t>Tool</t>
  </si>
  <si>
    <t>Full ITOA</t>
  </si>
  <si>
    <t>With ZenPack</t>
  </si>
  <si>
    <t>Database Monitoring</t>
  </si>
  <si>
    <t>UCMDB
Universal Config Mgmt DB with Ultimate</t>
  </si>
  <si>
    <r>
      <t xml:space="preserve">APM
Points if provide some built-in APM
Full APM: 10
Partial: up to 8
</t>
    </r>
    <r>
      <rPr>
        <sz val="11"/>
        <color rgb="FFFF0000"/>
        <rFont val="Calibri"/>
        <family val="2"/>
        <scheme val="minor"/>
      </rPr>
      <t>Yes with 0 points means additional lic prod req</t>
    </r>
  </si>
  <si>
    <t>1. Operations Center
2. Application Manager
DB, Network monitoring require addon modules</t>
  </si>
  <si>
    <t>Operations Center as Overlay &amp; Aggregator
App Manager for monitoring
DB, Network monitoring require addon modules</t>
  </si>
  <si>
    <t>Analysis is limited to the data were collecting on monitored devices.  This data can be used for analysis
IA: Seems BigData analytics available</t>
  </si>
  <si>
    <t>Application Monitoring</t>
  </si>
  <si>
    <t>Yes
with Addon</t>
  </si>
  <si>
    <t>Strong Suit</t>
  </si>
  <si>
    <t>Overall good ITOA</t>
  </si>
  <si>
    <t xml:space="preserve">Single </t>
  </si>
  <si>
    <t>Analyze NetFlow, jFlow and sFlow traffic and perform backups of network hosts.</t>
  </si>
  <si>
    <t>Overall good ITOA product</t>
  </si>
  <si>
    <t>Physical/Virtual</t>
  </si>
  <si>
    <t>Linux based app binaries. Not available as an appliance</t>
  </si>
  <si>
    <t>Separate H/W Appliance</t>
  </si>
  <si>
    <t>H/W Appliance</t>
  </si>
  <si>
    <t>OOB Monitoring</t>
  </si>
  <si>
    <t>Vendor was not interested for an online demo and provide information
Points based upon informationn provided initially</t>
  </si>
  <si>
    <t>SaaS</t>
  </si>
  <si>
    <t>RUM</t>
  </si>
  <si>
    <t>8. Extrahop</t>
  </si>
  <si>
    <t>Extrahop Discover</t>
  </si>
  <si>
    <t>Database Performance Analyzer</t>
  </si>
  <si>
    <t>Separate tool</t>
  </si>
  <si>
    <t>NPP</t>
  </si>
  <si>
    <t>Server &amp; Application Monitor</t>
  </si>
  <si>
    <t>Storage Resource Monitor</t>
  </si>
  <si>
    <t>Application Stack Management Bundle</t>
  </si>
  <si>
    <t>Application Performance Optimization Pack</t>
  </si>
  <si>
    <t>TrueSight Infrastructure Management
TrueSight Ops Mgmt Suite give Network, DB and APM</t>
  </si>
  <si>
    <t>1. Full ITOA
2. ITOA+Full Mon</t>
  </si>
  <si>
    <t>Single</t>
  </si>
  <si>
    <t>ITOA - at wire data</t>
  </si>
  <si>
    <t>Service Mapping</t>
  </si>
  <si>
    <t>Problem:
Which tool to serve as BSM single-pane-of-glass
Natural choice is SNOW but that will require quiet a it of intrumentation with EH and SW. AppDynamics should be leftalone as an APM tool</t>
  </si>
  <si>
    <t>Per server</t>
  </si>
  <si>
    <t>yes</t>
  </si>
  <si>
    <t>No data sampling. Reporting interval can be dynamically adjusted by customer.</t>
  </si>
  <si>
    <t>Since we don't do sampling or polling this does not apply.</t>
  </si>
  <si>
    <t>No limit.</t>
  </si>
  <si>
    <t xml:space="preserve">h/w </t>
  </si>
  <si>
    <t>Totally customizable and role based html5 dashboards with run- books for ease of use.</t>
  </si>
  <si>
    <t>We parse CIFS/NFS - Network Access Storage protocol. Can extend historical lookback on ExtraHop by assigning own CIFS/NFS mount to Extrahop</t>
  </si>
  <si>
    <t>no</t>
  </si>
  <si>
    <t>Can export discovered active client and server list using API, Excel , PDF etc.</t>
  </si>
  <si>
    <t xml:space="preserve">Time based </t>
  </si>
  <si>
    <t>Dynamic baselines the metrics you care about using dynamic alerts setup</t>
  </si>
  <si>
    <t>Since we have an open API, some customers are integrating service now groups to create groups within ExtraHop - can assist through ExtraHop Services.</t>
  </si>
  <si>
    <t>Guarantee a minimum lookback of 30 days for metadata on ExtraHop EDA . Customer can extend this further by assigning own CIFS/NFS share to get unlimited lookback to do year over year comparisons even</t>
  </si>
  <si>
    <t xml:space="preserve">Single platform. Multiple parts of portfolio can be combined to get more granular workflows. </t>
  </si>
  <si>
    <t>Ethernet based</t>
  </si>
  <si>
    <t>We support IBM MQ protocol parsing</t>
  </si>
  <si>
    <r>
      <t xml:space="preserve">Customers have successfully integrated ExtraHop with ServiceNow- alerts and CMDB. ExtraHop has fully open Python and RestAPI.
</t>
    </r>
    <r>
      <rPr>
        <sz val="11"/>
        <color rgb="FFFF0000"/>
        <rFont val="Calibri"/>
        <family val="2"/>
        <scheme val="minor"/>
      </rPr>
      <t>Work required</t>
    </r>
  </si>
  <si>
    <r>
      <t xml:space="preserve">Available as VM, Linux, KVM virtual flavors as well.
</t>
    </r>
    <r>
      <rPr>
        <b/>
        <i/>
        <sz val="11"/>
        <color rgb="FF00B050"/>
        <rFont val="Calibri"/>
        <family val="2"/>
        <scheme val="minor"/>
      </rPr>
      <t>Appliance</t>
    </r>
  </si>
  <si>
    <t>Can't relate DB monitoring with CPU/Mem/Disk counter</t>
  </si>
  <si>
    <r>
      <t xml:space="preserve">Multiple nodes
</t>
    </r>
    <r>
      <rPr>
        <b/>
        <i/>
        <sz val="11"/>
        <color rgb="FF00B050"/>
        <rFont val="Calibri"/>
        <family val="2"/>
        <scheme val="minor"/>
      </rPr>
      <t>Virtual Appliance</t>
    </r>
  </si>
  <si>
    <r>
      <t xml:space="preserve">Healthfirst owns h/w. Virtual flavors available.
</t>
    </r>
    <r>
      <rPr>
        <b/>
        <sz val="11"/>
        <color rgb="FF00B050"/>
        <rFont val="Calibri"/>
        <family val="2"/>
        <scheme val="minor"/>
      </rPr>
      <t>Appliance</t>
    </r>
  </si>
  <si>
    <r>
      <rPr>
        <b/>
        <i/>
        <sz val="11"/>
        <color rgb="FF00B050"/>
        <rFont val="Calibri"/>
        <family val="2"/>
      </rPr>
      <t>Virtual appliance</t>
    </r>
    <r>
      <rPr>
        <sz val="11"/>
        <color theme="1"/>
        <rFont val="Calibri"/>
        <family val="2"/>
      </rPr>
      <t xml:space="preserve"> 
aligns with HF IA</t>
    </r>
  </si>
  <si>
    <t>Appliance and VM based ITOA Tool</t>
  </si>
  <si>
    <t>In the Suite version</t>
  </si>
  <si>
    <t>%</t>
  </si>
  <si>
    <r>
      <t xml:space="preserve">ServiceWatch Insight is an ITOA Overlay tool available as a product suite
</t>
    </r>
    <r>
      <rPr>
        <b/>
        <sz val="11"/>
        <color theme="1"/>
        <rFont val="Calibri"/>
        <family val="2"/>
        <scheme val="minor"/>
      </rPr>
      <t>Requires 3rd party monitoring tools</t>
    </r>
  </si>
  <si>
    <r>
      <t xml:space="preserve">Put a mgmt. server in the cloud and Cloud provider's willingness to grant access
O365 support being added soon
</t>
    </r>
    <r>
      <rPr>
        <sz val="11"/>
        <color rgb="FF7030A0"/>
        <rFont val="Calibri"/>
        <family val="2"/>
        <scheme val="minor"/>
      </rPr>
      <t>Details of support is difficult to assess</t>
    </r>
  </si>
  <si>
    <r>
      <t xml:space="preserve">Opsview contains many different plugins to monitor your IT environment in the cloud.
</t>
    </r>
    <r>
      <rPr>
        <sz val="11"/>
        <color rgb="FF7030A0"/>
        <rFont val="Calibri"/>
        <family val="2"/>
        <scheme val="minor"/>
      </rPr>
      <t>Details of support is difficult to assess</t>
    </r>
  </si>
  <si>
    <t>SaaS Pub Cloud Delivery</t>
  </si>
  <si>
    <t>ServiceWatch Insight</t>
  </si>
  <si>
    <t>Unknown</t>
  </si>
  <si>
    <t>Integration with 3rd party tool required</t>
  </si>
  <si>
    <t>20 points from iSeries &amp; CTRL M</t>
  </si>
  <si>
    <t>Deployment H/W
10 Points if Appliance? (phy/virtual OVA)
10 Points if SaaS</t>
  </si>
  <si>
    <t>Need more details</t>
  </si>
  <si>
    <t>Out of Band Infrastructure Performance Analytics Platform
Need separate NIC, network and vendor appliances?
All features inclusive</t>
  </si>
  <si>
    <t>ITOA tool with some good APM
Monitors servers, DB, networks but no CPU, Mem, Disk counting
(Not your run-of-the-mill type tool)</t>
  </si>
  <si>
    <t>7. ServiceNow</t>
  </si>
  <si>
    <t>9. Solarwinds</t>
  </si>
  <si>
    <t>10. IBM</t>
  </si>
  <si>
    <r>
      <t xml:space="preserve">Desired Capabilities in ITOA Tool
</t>
    </r>
    <r>
      <rPr>
        <sz val="11"/>
        <color theme="1"/>
        <rFont val="Calibri"/>
        <family val="2"/>
        <scheme val="minor"/>
      </rPr>
      <t>Out of box features</t>
    </r>
  </si>
  <si>
    <r>
      <t xml:space="preserve">Operational Scalability
</t>
    </r>
    <r>
      <rPr>
        <sz val="11"/>
        <color theme="1"/>
        <rFont val="Calibri"/>
        <family val="2"/>
        <scheme val="minor"/>
      </rPr>
      <t># of CI's, events supported</t>
    </r>
  </si>
  <si>
    <r>
      <t xml:space="preserve">Business Service Management
</t>
    </r>
    <r>
      <rPr>
        <sz val="11"/>
        <color theme="1"/>
        <rFont val="Calibri"/>
        <family val="2"/>
        <scheme val="minor"/>
      </rPr>
      <t>Measure of such qualities that provide BSM value addition - Service Mapping, Analytics etc.</t>
    </r>
  </si>
  <si>
    <t>Type 3</t>
  </si>
  <si>
    <t>Type 1</t>
  </si>
  <si>
    <t>Type 2</t>
  </si>
  <si>
    <t>DB monitoring</t>
  </si>
  <si>
    <t>Storage monitoring</t>
  </si>
  <si>
    <t>Network monitoring</t>
  </si>
  <si>
    <t>Business Service Mapping</t>
  </si>
  <si>
    <t>Capability</t>
  </si>
  <si>
    <t>Give IP Range</t>
  </si>
  <si>
    <t>No additional modules required or to be purchased
ZenPacks available to monitor other device types in the Enterprise version
Enterprise version is the only available commercial product</t>
  </si>
  <si>
    <t>However you can monitor various cloud products using the suite.</t>
  </si>
  <si>
    <t>Scalability Limits per Product</t>
  </si>
  <si>
    <t>https://support.solarwinds.com/@api/deki/files/9924/ScalabilityEngineGuidelines.pdf</t>
  </si>
  <si>
    <t>Wintel/Linux/OVA</t>
  </si>
  <si>
    <t>Most of the suite is Wintel based.  VMAN is a Virtual Appliance.  DPA can install on Windows or Linux</t>
  </si>
  <si>
    <t xml:space="preserve">No </t>
  </si>
  <si>
    <t>Storage arrays are manual to add.  Once added the array contents are automatically discovered.</t>
  </si>
  <si>
    <t>WMI
SNMP
and agent based</t>
  </si>
  <si>
    <t>Recommendation Engine</t>
  </si>
  <si>
    <t>VMAN</t>
  </si>
  <si>
    <t>You can build in remediation actions for alert issues</t>
  </si>
  <si>
    <t>Limited</t>
  </si>
  <si>
    <t>Products already owned and VMAN/DPA/SRM</t>
  </si>
  <si>
    <t>SAM</t>
  </si>
  <si>
    <t>DPA</t>
  </si>
  <si>
    <t>SRM</t>
  </si>
  <si>
    <t>Varies Per Module</t>
  </si>
  <si>
    <t>VMAN: Priced per Socket  SRM:  Priced Per Array   DPA Priced per Instance</t>
  </si>
  <si>
    <t>Numerous depending on the product</t>
  </si>
  <si>
    <t>Sending data sheets for DPA/SRM/VMAN</t>
  </si>
  <si>
    <t>Out of Box Supported products
(points for iSeries &amp; BMC CTRL M support)</t>
  </si>
  <si>
    <t>Automated Topology Mapping</t>
  </si>
  <si>
    <t>With Zenpack and IP address</t>
  </si>
  <si>
    <t>With Zenpack and IP range</t>
  </si>
  <si>
    <t>IP Range</t>
  </si>
  <si>
    <t>Separate tool available</t>
  </si>
  <si>
    <t>Operations Center
Some Seeding Operation</t>
  </si>
  <si>
    <t>Some seeding operation</t>
  </si>
  <si>
    <t>Give IP range or AD discovery - schedule</t>
  </si>
  <si>
    <t>IP Range, Use of SNMP, WMI</t>
  </si>
  <si>
    <t>Agentless
10 points for agentless</t>
  </si>
  <si>
    <t>Agent-based
(-4 points for agent based)</t>
  </si>
  <si>
    <t>Automatic Dependency Modelling
Some seeding operation</t>
  </si>
  <si>
    <t>Some seeding process</t>
  </si>
  <si>
    <t>Points From</t>
  </si>
  <si>
    <t>NPM SLX</t>
  </si>
  <si>
    <t>NPM SL100</t>
  </si>
  <si>
    <t>NTA SLX</t>
  </si>
  <si>
    <t>IPAM IP16000</t>
  </si>
  <si>
    <t>SAM ALX</t>
  </si>
  <si>
    <t>VNQM IPSLA25</t>
  </si>
  <si>
    <t>UDT2500</t>
  </si>
  <si>
    <t>NTA SLX Network Traffic Analyzer</t>
  </si>
  <si>
    <t>For each product and vendor we need to further
investigate their roadmap and match with HF direction</t>
  </si>
  <si>
    <t>Virtual Platform Monitoring</t>
  </si>
  <si>
    <t>Solarwinds DPA</t>
  </si>
  <si>
    <t>Solarwinds SRM</t>
  </si>
  <si>
    <t>Solarwinds VMAN</t>
  </si>
  <si>
    <t>Do We Own</t>
  </si>
  <si>
    <t>SCOM</t>
  </si>
  <si>
    <t>ServiceWatch Mapping</t>
  </si>
  <si>
    <t>MS</t>
  </si>
  <si>
    <t>Spotlight</t>
  </si>
  <si>
    <t>Complete ITOA Capability Leveraging Existing Investment</t>
  </si>
  <si>
    <t>Server &amp; Application</t>
  </si>
  <si>
    <t>VoIP and Network Quality Manager</t>
  </si>
  <si>
    <t>Solarwinds Netflow Traffic Analyzer</t>
  </si>
  <si>
    <t>Solarwinds IP Address Manager</t>
  </si>
  <si>
    <t>Solarwinds VoIP and Network Quality Manager</t>
  </si>
  <si>
    <t>Solarwinds User Device Tracker</t>
  </si>
  <si>
    <t>NPM SLX &amp; NPM SL100</t>
  </si>
  <si>
    <t>IPAM IP1600</t>
  </si>
  <si>
    <t>Solarwinds SAM ALX</t>
  </si>
  <si>
    <t>NPM - 4 Tools</t>
  </si>
  <si>
    <t>MPG Performance Navigator</t>
  </si>
  <si>
    <t>For IBM iSeries</t>
  </si>
  <si>
    <t>Full ITOA+Mon</t>
  </si>
  <si>
    <t>CMDB can be imported from SNOW
use 3rd party CMDB</t>
  </si>
  <si>
    <t>With BMC Discovery, 3rd prod</t>
  </si>
  <si>
    <t>With BMC Discovery, 3rd prod
Can be done manually but full suite required</t>
  </si>
  <si>
    <t>App Visibility required</t>
  </si>
  <si>
    <r>
      <rPr>
        <b/>
        <sz val="11"/>
        <color theme="1"/>
        <rFont val="Calibri"/>
        <family val="2"/>
        <scheme val="minor"/>
      </rPr>
      <t>Product Type:</t>
    </r>
    <r>
      <rPr>
        <sz val="11"/>
        <color theme="1"/>
        <rFont val="Calibri"/>
        <family val="2"/>
        <scheme val="minor"/>
      </rPr>
      <t xml:space="preserve"> 
Type 1. Full Featured ITOA + Full Monitoring
Type 2. Full Featured ITOA + Partial Monitoring
Type 3. ITOA Suite (Aggr &amp; Overlay, Monitoring)&gt;1
Type 1, 50 points
Type 2, 10 points
Type 3, 10 points
•Server, DB, Storage Monitoring and NPM&amp;D separate points, 10 points each if add-on tools</t>
    </r>
  </si>
  <si>
    <t>Add-on licensed prod NNMi on top of suite</t>
  </si>
  <si>
    <t>Add-on licensed prod SOMi on top of suite</t>
  </si>
  <si>
    <t>We have interfaced with Splunk, for example, with multiple customers. 
Some internal BigData functionality</t>
  </si>
  <si>
    <t>Unified Communication</t>
  </si>
  <si>
    <t>ZenPacks and through our UC Insight With Log Analytics product.</t>
  </si>
  <si>
    <t>TrueSight Application Visibility</t>
  </si>
  <si>
    <t>May be Separate tool</t>
  </si>
  <si>
    <t>Windows
Linux Add-on
MS SQL Add-on
AD, Exchange, SharePoint Add-ons</t>
  </si>
  <si>
    <t xml:space="preserve">AppManager® for VMware </t>
  </si>
  <si>
    <t>AppManager® for UC/VoIP add-on</t>
  </si>
  <si>
    <t>Depends on 3rd part monitoring tool</t>
  </si>
  <si>
    <t>ServiceWatch Mapping
ServiceNow CMDB is prerequisite</t>
  </si>
  <si>
    <t>Service Now</t>
  </si>
  <si>
    <t>Event Management</t>
  </si>
  <si>
    <t>The best way to minimize the impact of service outages and ensure business continuity is to monitor the health of business services and infrastructure in real‑time and respond appropriately to any issues that come up.</t>
  </si>
  <si>
    <t>ServiceNow Event Management automatically creates actionable alerts from infrastructure events captured by third‑party monitoring tools. When used with ServiceNow Service Mapping and ServiceNow Configuration Management Database (CMDB), the application maps alerts to configuration items (CIs) and services. You get a service health dashboard that shows a consolidated view of all service‑impacting events. Now you can take action from alerts by automatically creating Incidents, setting rules to trigger workflows, or providing automated remediation options through ServiceNow Orchestration. With integrated, service‑aware Event Management, you gain visibility into your services and can act to ensure service availability.  </t>
  </si>
  <si>
    <t>ServiceWatch Suite version</t>
  </si>
  <si>
    <t>Passing
Points</t>
  </si>
  <si>
    <t>Attached pdf</t>
  </si>
  <si>
    <t>Via network traffic</t>
  </si>
  <si>
    <t>No CPU, Mem, Disk</t>
  </si>
  <si>
    <t>protocol level</t>
  </si>
  <si>
    <t>Not Available form vendor</t>
  </si>
  <si>
    <t>Bundle Type</t>
  </si>
  <si>
    <t>Compute
Mon</t>
  </si>
  <si>
    <t>Network
Mon</t>
  </si>
  <si>
    <t>Storage
Mon</t>
  </si>
  <si>
    <t>S/W and Appliance</t>
  </si>
  <si>
    <t>Good economical Mon</t>
  </si>
  <si>
    <t>Orion Suite with addons</t>
  </si>
  <si>
    <t>1. TrueSight Infra Mgmt
2. TrueSight Ops Mgmt Suite</t>
  </si>
  <si>
    <t>Deploy
Type</t>
  </si>
  <si>
    <t>We can capture unstructured IT data from a wide range of sources
Separate SaaS - TrueSight Intelligence BigData
or Data Analytics product</t>
  </si>
  <si>
    <t>DB</t>
  </si>
  <si>
    <t>•Ops Orches
•Cloud Optimiz
Builtin Suite</t>
  </si>
  <si>
    <t>Virtual 
Instruments</t>
  </si>
  <si>
    <r>
      <rPr>
        <sz val="10"/>
        <color theme="1"/>
        <rFont val="Calibri"/>
        <family val="2"/>
      </rPr>
      <t>•</t>
    </r>
    <r>
      <rPr>
        <sz val="10"/>
        <color theme="1"/>
        <rFont val="Calibri"/>
        <family val="2"/>
        <scheme val="minor"/>
      </rPr>
      <t>VM Appliance
•Avail as SaaS 
•Standout tool
•Max capabilities</t>
    </r>
  </si>
  <si>
    <t>Wire data
Network, &amp; Server parameters - Mem, CPU, Disk</t>
  </si>
  <si>
    <t>Monitorring suite</t>
  </si>
  <si>
    <t>Available as SaaS
Good Mapping</t>
  </si>
  <si>
    <t xml:space="preserve">Zenoss Service Dynamics </t>
  </si>
  <si>
    <t>Service Dynamics</t>
  </si>
  <si>
    <t>Operations Center with App Manager</t>
  </si>
  <si>
    <t>Truesight Operations Management</t>
  </si>
  <si>
    <r>
      <t xml:space="preserve">TrueSight Operations Management suite comprised of three products:
1. TrueSight Infrastructure Management (Full ITOA)
2. TrueSight Application Visibility
3. Entuity for TrueSight Operations Management (required for NPM&amp;D)
4. TrueSight IT Data Analytics
5. TrueSight Event &amp; Impact Mgmt
</t>
    </r>
    <r>
      <rPr>
        <sz val="11"/>
        <color rgb="FFFF0000"/>
        <rFont val="Calibri"/>
        <family val="2"/>
        <scheme val="minor"/>
      </rPr>
      <t>Atrium ADDM for discovery separate</t>
    </r>
    <r>
      <rPr>
        <sz val="11"/>
        <color theme="1"/>
        <rFont val="Calibri"/>
        <family val="2"/>
        <scheme val="minor"/>
      </rPr>
      <t xml:space="preserve">
Formerly Atrium Discovery and Dependency Mapping, now BMC Discovery)
Now BMC Discovery</t>
    </r>
  </si>
  <si>
    <r>
      <rPr>
        <sz val="11"/>
        <color theme="1"/>
        <rFont val="Calibri"/>
        <family val="2"/>
      </rPr>
      <t>•</t>
    </r>
    <r>
      <rPr>
        <sz val="11"/>
        <color theme="1"/>
        <rFont val="Calibri"/>
        <family val="2"/>
        <scheme val="minor"/>
      </rPr>
      <t xml:space="preserve">ServiceWatch is an ITOA Overlay tool
•Require 3rd party monitoring tools
ServiceWatch Suite:
1. ServiceWatch Mapping (Disc&amp;Map)
2. ServiceWatch Insight (Evnt)
3. ServiceWatch Suite (Above + Orchestration &amp; Cloud Mgmt)
</t>
    </r>
    <r>
      <rPr>
        <sz val="11"/>
        <color rgb="FFFF0000"/>
        <rFont val="Calibri"/>
        <family val="2"/>
        <scheme val="minor"/>
      </rPr>
      <t>Did not complete assessment sheet</t>
    </r>
  </si>
  <si>
    <t>We collect metrics up to L3 for all active Ips- no limit. L4-L&amp; metrics are collected for the most active 5500 devices ( Licensing and can be whitelisted)</t>
  </si>
  <si>
    <t>Linux: Red Hat, CentOS, Debian, Ubuntu supported. 
No in-house Linux admin expertise</t>
  </si>
  <si>
    <t>Linux box with proprietary software</t>
  </si>
  <si>
    <t>Highly customizable</t>
  </si>
  <si>
    <t>Same bundle? or need separate product?
(vendor has a dedicated storage perf mgmt. product)</t>
  </si>
  <si>
    <t>Agentless methods include WMI, and SNMP
Partial Agent based?</t>
  </si>
  <si>
    <t>Analysis is limited to the data were collecting on monitored devices.  This data can be used for analysis
Separate analytics module available</t>
  </si>
  <si>
    <t>Indexes and makes searchable every transaction on the Extrahop Explore appliance (EXA). Visual query language to interrogate  this data.</t>
  </si>
  <si>
    <t>TrueSight IT Data Analytics in OpsMgmt Suite
Some internal Analytics Engine</t>
  </si>
  <si>
    <t xml:space="preserve">Has in-built EXA engine . Can export to other big data platforms such as elastic search, Hadoop (using Kafka) etc. Supports open data stream through remote http, kafka , mongodb dump etc. </t>
  </si>
  <si>
    <t>Separate SaaS - TrueSight Intelligence BigData</t>
  </si>
  <si>
    <t>Anomaly detection engine and dynamic baseline alerting</t>
  </si>
  <si>
    <t>TrueSight IT Data Analytics in OpsMgmt Suite</t>
  </si>
  <si>
    <t>Only monitors existing data. Does not simulate. Customers can see trends over time.</t>
  </si>
  <si>
    <t>Totally passive. Does not do anything active in environment. But since it has an open API, sends SNMP traps on alerts , remote http support customer can choose to biold integrated workflows to make other products take actions based on events reported by ExtraHop. Not done by ExtraHop itself.</t>
  </si>
  <si>
    <t xml:space="preserve">We have run books in dashboards around best practices and recommendations for common scenarios . </t>
  </si>
  <si>
    <t>Base lining for monitored items</t>
  </si>
  <si>
    <t>ServiceWatch Insight and instrumentation with 3rd party monitoring tools</t>
  </si>
  <si>
    <t>Application containers/ grouping in ExtraHop</t>
  </si>
  <si>
    <t>With ServiceWatch Insight and instrumentation with 3rd party monitoring tools</t>
  </si>
  <si>
    <t>With ServiceWatch Insight 
About CI's and assets with SNOW</t>
  </si>
  <si>
    <t>Operations Bridge Ultimate suite provide Monitoring and BSM
NNMi - Network Node Manager I - NPM
SOM - Storage Operations Manager
APM is separate product</t>
  </si>
  <si>
    <t>TrueSight Operations Management suite comprised of three products:
1. TrueSight Infrastructure Management
2. TrueSight Application Visibility
3. Entuity for TrueSight Operations Manager (required for NPM&amp;D?)</t>
  </si>
  <si>
    <r>
      <t xml:space="preserve">ServiceWatch is an ITOA Overlay tool
Require 3rd party monitoring tools
ServiceWatch Suite:
1. ServiceWatch Mapping (Disc&amp;Map)
2. ServiceWatch Insight (Evnt)
3. ServiceWatch Suite (Above+Orchestration On-prem&amp;Cloud)
</t>
    </r>
    <r>
      <rPr>
        <sz val="11"/>
        <color rgb="FFFF0000"/>
        <rFont val="Calibri"/>
        <family val="2"/>
        <scheme val="minor"/>
      </rPr>
      <t>Did not complete assessment sheet</t>
    </r>
  </si>
  <si>
    <r>
      <rPr>
        <sz val="11"/>
        <color theme="1"/>
        <rFont val="Calibri"/>
        <family val="2"/>
      </rPr>
      <t>•</t>
    </r>
    <r>
      <rPr>
        <sz val="11"/>
        <color theme="1"/>
        <rFont val="Calibri"/>
        <family val="2"/>
        <scheme val="minor"/>
      </rPr>
      <t>Can monitor real and synthetic end-user transactions
•For full APM, BMC True Sight Application Visibility required
• Web (HTML)
• Client-server databases
• Java EE applications
• .NET framework applications
• Web services
• ERP and CRM applications</t>
    </r>
  </si>
  <si>
    <t>With ZenPacks</t>
  </si>
  <si>
    <r>
      <t xml:space="preserve">Operational &amp; Business Intelligence
</t>
    </r>
    <r>
      <rPr>
        <sz val="11"/>
        <color theme="1"/>
        <rFont val="Calibri"/>
        <family val="2"/>
        <scheme val="minor"/>
      </rPr>
      <t>Measure of such qualities as Auto discovery, CMDB, BigData, Correlation, Analytics, ML etc.</t>
    </r>
  </si>
  <si>
    <r>
      <t xml:space="preserve">Business Service Improvement
</t>
    </r>
    <r>
      <rPr>
        <sz val="11"/>
        <color theme="1"/>
        <rFont val="Calibri"/>
        <family val="2"/>
        <scheme val="minor"/>
      </rPr>
      <t>Measure of service improvement by bringing 
RCA, proactive action, reporting</t>
    </r>
  </si>
  <si>
    <t>BMC TrueSight Operations Management suite comprised of three products:
1. TrueSight Infrastructure Management
2. TrueSight Application Visibility
3. Entuity for TrueSight Operations Manager (required for NPM&amp;D)</t>
  </si>
  <si>
    <r>
      <rPr>
        <sz val="11"/>
        <color theme="1"/>
        <rFont val="Calibri"/>
        <family val="2"/>
      </rPr>
      <t>•</t>
    </r>
    <r>
      <rPr>
        <b/>
        <sz val="11"/>
        <color rgb="FF0070C0"/>
        <rFont val="Calibri"/>
        <family val="2"/>
        <scheme val="minor"/>
      </rPr>
      <t>Full featured ITOA product available as on-premise deployment</t>
    </r>
    <r>
      <rPr>
        <sz val="11"/>
        <color theme="1"/>
        <rFont val="Calibri"/>
        <family val="2"/>
        <scheme val="minor"/>
      </rPr>
      <t xml:space="preserve">
• </t>
    </r>
    <r>
      <rPr>
        <b/>
        <sz val="11"/>
        <color rgb="FF0070C0"/>
        <rFont val="Calibri"/>
        <family val="2"/>
        <scheme val="minor"/>
      </rPr>
      <t>BMC CTRL M &amp; iSeries supported</t>
    </r>
    <r>
      <rPr>
        <sz val="11"/>
        <color theme="1"/>
        <rFont val="Calibri"/>
        <family val="2"/>
        <scheme val="minor"/>
      </rPr>
      <t xml:space="preserve">
• Strong analytics and integrates well with SNOW
• </t>
    </r>
    <r>
      <rPr>
        <b/>
        <sz val="11"/>
        <color rgb="FF0070C0"/>
        <rFont val="Calibri"/>
        <family val="2"/>
        <scheme val="minor"/>
      </rPr>
      <t>Provides some APM capabilities at transaction level</t>
    </r>
    <r>
      <rPr>
        <sz val="11"/>
        <color theme="1"/>
        <rFont val="Calibri"/>
        <family val="2"/>
        <scheme val="minor"/>
      </rPr>
      <t xml:space="preserve">
</t>
    </r>
    <r>
      <rPr>
        <b/>
        <sz val="11"/>
        <color theme="1"/>
        <rFont val="Calibri"/>
        <family val="2"/>
        <scheme val="minor"/>
      </rPr>
      <t xml:space="preserve">Recommended
</t>
    </r>
    <r>
      <rPr>
        <b/>
        <i/>
        <sz val="11"/>
        <color theme="1"/>
        <rFont val="Calibri"/>
        <family val="2"/>
        <scheme val="minor"/>
      </rPr>
      <t>20 Points b/c of iSeries &amp; CTRL M</t>
    </r>
  </si>
  <si>
    <r>
      <t xml:space="preserve">• </t>
    </r>
    <r>
      <rPr>
        <b/>
        <sz val="11"/>
        <color rgb="FF7030A0"/>
        <rFont val="Calibri"/>
        <family val="2"/>
      </rPr>
      <t>Runs only on LINUX. Supporting the platform may be issue</t>
    </r>
    <r>
      <rPr>
        <sz val="11"/>
        <color theme="1"/>
        <rFont val="Calibri"/>
        <family val="2"/>
      </rPr>
      <t xml:space="preserve">
• </t>
    </r>
    <r>
      <rPr>
        <b/>
        <sz val="11"/>
        <color rgb="FF7030A0"/>
        <rFont val="Calibri"/>
        <family val="2"/>
      </rPr>
      <t>Lacks major modern features like BigData analytics, ML, and building own CMDB or import from existing system</t>
    </r>
    <r>
      <rPr>
        <sz val="11"/>
        <color theme="1"/>
        <rFont val="Calibri"/>
        <family val="2"/>
      </rPr>
      <t xml:space="preserve">.
Application has good discovery and mapping features but not recommended due to lack of above observed features.
</t>
    </r>
    <r>
      <rPr>
        <b/>
        <sz val="11"/>
        <color theme="1"/>
        <rFont val="Calibri"/>
        <family val="2"/>
      </rPr>
      <t>Not Recommended</t>
    </r>
  </si>
  <si>
    <r>
      <t>•Out of Band Infrastructure Performance Analytics Platform
•</t>
    </r>
    <r>
      <rPr>
        <b/>
        <sz val="11"/>
        <color rgb="FF7030A0"/>
        <rFont val="Calibri"/>
        <family val="2"/>
        <scheme val="minor"/>
      </rPr>
      <t>Does not support or integrate with ServiceNow</t>
    </r>
    <r>
      <rPr>
        <sz val="11"/>
        <color theme="1"/>
        <rFont val="Calibri"/>
        <family val="2"/>
        <scheme val="minor"/>
      </rPr>
      <t xml:space="preserve">
</t>
    </r>
    <r>
      <rPr>
        <b/>
        <sz val="11"/>
        <color rgb="FF7030A0"/>
        <rFont val="Calibri"/>
        <family val="2"/>
        <scheme val="minor"/>
      </rPr>
      <t>•Vendor was also not interested in follow up and online demo</t>
    </r>
    <r>
      <rPr>
        <sz val="11"/>
        <color theme="1"/>
        <rFont val="Calibri"/>
        <family val="2"/>
        <scheme val="minor"/>
      </rPr>
      <t xml:space="preserve">
•Vendor did complete the assessment worksheet
</t>
    </r>
    <r>
      <rPr>
        <b/>
        <sz val="11"/>
        <color theme="1"/>
        <rFont val="Calibri"/>
        <family val="2"/>
        <scheme val="minor"/>
      </rPr>
      <t xml:space="preserve">
Verdict Decision: Not Available
Not Recommended</t>
    </r>
  </si>
  <si>
    <r>
      <rPr>
        <sz val="11"/>
        <color theme="1"/>
        <rFont val="Calibri"/>
        <family val="2"/>
      </rPr>
      <t>•</t>
    </r>
    <r>
      <rPr>
        <sz val="11"/>
        <color theme="1"/>
        <rFont val="Calibri"/>
        <family val="2"/>
        <scheme val="minor"/>
      </rPr>
      <t>Wired data, no agent overhead
•Excellent Discovery by looking at wire data
•</t>
    </r>
    <r>
      <rPr>
        <b/>
        <sz val="11"/>
        <color theme="1"/>
        <rFont val="Calibri"/>
        <family val="2"/>
        <scheme val="minor"/>
      </rPr>
      <t>Good ITOA</t>
    </r>
    <r>
      <rPr>
        <sz val="11"/>
        <color theme="1"/>
        <rFont val="Calibri"/>
        <family val="2"/>
        <scheme val="minor"/>
      </rPr>
      <t xml:space="preserve">
•Element of APM
•Relatively weak Service Mapping and drill down
Does not alone solve all the problems
Cannot monitor CPU, Mem, Disk etc.</t>
    </r>
  </si>
  <si>
    <r>
      <t xml:space="preserve">ServiceWatch Suite:
1. ServiceWatch Mapping
2. ServiceWatch Insight
3. ServiceWatch Suite
</t>
    </r>
    <r>
      <rPr>
        <sz val="11"/>
        <color rgb="FFFF0000"/>
        <rFont val="Calibri"/>
        <family val="2"/>
        <scheme val="minor"/>
      </rPr>
      <t>Did not complete assessment sheet</t>
    </r>
  </si>
  <si>
    <r>
      <rPr>
        <sz val="11"/>
        <color theme="1"/>
        <rFont val="Calibri"/>
        <family val="2"/>
      </rPr>
      <t>•</t>
    </r>
    <r>
      <rPr>
        <sz val="11"/>
        <color theme="1"/>
        <rFont val="Calibri"/>
        <family val="2"/>
        <scheme val="minor"/>
      </rPr>
      <t xml:space="preserve">Complete ITOA require suite version
•Network and Storage separate from suite
•Ops Orchestration available in suite &amp; support various virtualization prods
•Cloud Opt and plan available in suite
</t>
    </r>
    <r>
      <rPr>
        <b/>
        <sz val="11"/>
        <color theme="1"/>
        <rFont val="Calibri"/>
        <family val="2"/>
        <scheme val="minor"/>
      </rPr>
      <t>Recommended</t>
    </r>
  </si>
  <si>
    <r>
      <rPr>
        <sz val="11"/>
        <color theme="1"/>
        <rFont val="Calibri"/>
        <family val="2"/>
      </rPr>
      <t>•App Manager - Monitoring tool
•Operations Center - Aggr &amp; Overlay
•O</t>
    </r>
    <r>
      <rPr>
        <sz val="11"/>
        <color theme="1"/>
        <rFont val="Calibri"/>
        <family val="2"/>
        <scheme val="minor"/>
      </rPr>
      <t xml:space="preserve">perations Center and App Manager combination provide complete BSM solution
•Strong BSM
Note: Microfocus has acquired HPE software business. Both HPE and Microfocus have competing ITOA products.
</t>
    </r>
    <r>
      <rPr>
        <b/>
        <sz val="11"/>
        <color theme="1"/>
        <rFont val="Calibri"/>
        <family val="2"/>
        <scheme val="minor"/>
      </rPr>
      <t>Recommended</t>
    </r>
  </si>
  <si>
    <t>Microfocus/NetIQ Operations Center with App Manager</t>
  </si>
  <si>
    <r>
      <rPr>
        <sz val="11"/>
        <color theme="1"/>
        <rFont val="Calibri"/>
        <family val="2"/>
      </rPr>
      <t>•</t>
    </r>
    <r>
      <rPr>
        <b/>
        <sz val="11"/>
        <color rgb="FF0070C0"/>
        <rFont val="Calibri"/>
        <family val="2"/>
        <scheme val="minor"/>
      </rPr>
      <t>Full featured ITOA product available in a virtual appliance footprint - less management hassle</t>
    </r>
    <r>
      <rPr>
        <sz val="11"/>
        <color theme="1"/>
        <rFont val="Calibri"/>
        <family val="2"/>
        <scheme val="minor"/>
      </rPr>
      <t xml:space="preserve">
•</t>
    </r>
    <r>
      <rPr>
        <b/>
        <sz val="11"/>
        <color rgb="FF0070C0"/>
        <rFont val="Calibri"/>
        <family val="2"/>
        <scheme val="minor"/>
      </rPr>
      <t xml:space="preserve"> Available also as SaaS, aligns with HF future direction</t>
    </r>
    <r>
      <rPr>
        <sz val="11"/>
        <color theme="1"/>
        <rFont val="Calibri"/>
        <family val="2"/>
        <scheme val="minor"/>
      </rPr>
      <t xml:space="preserve">
• </t>
    </r>
    <r>
      <rPr>
        <b/>
        <sz val="11"/>
        <color rgb="FF0070C0"/>
        <rFont val="Calibri"/>
        <family val="2"/>
        <scheme val="minor"/>
      </rPr>
      <t xml:space="preserve">Only product providing server, storage, DB, VMware &amp; NPM monitoring in a single package
</t>
    </r>
    <r>
      <rPr>
        <sz val="11"/>
        <color theme="1"/>
        <rFont val="Calibri"/>
        <family val="2"/>
        <scheme val="minor"/>
      </rPr>
      <t xml:space="preserve">
</t>
    </r>
    <r>
      <rPr>
        <b/>
        <sz val="11"/>
        <color theme="1"/>
        <rFont val="Calibri"/>
        <family val="2"/>
        <scheme val="minor"/>
      </rPr>
      <t>Highly Recommended</t>
    </r>
  </si>
  <si>
    <r>
      <t xml:space="preserve">Solarwinds provides its products as separate point solutions.
No clear BSM tooling in current tools set
1. Virtualization Manager VMAN
2. Database Performance Analyzer DPA 
3. Storage Resource Monitor SRM
4. Network Performance Monitor NPM </t>
    </r>
    <r>
      <rPr>
        <sz val="11"/>
        <color theme="1"/>
        <rFont val="Calibri"/>
        <family val="2"/>
      </rPr>
      <t>√</t>
    </r>
    <r>
      <rPr>
        <sz val="11"/>
        <color theme="1"/>
        <rFont val="Calibri"/>
        <family val="2"/>
        <scheme val="minor"/>
      </rPr>
      <t xml:space="preserve">
5. Server &amp; Application Monitor SAM √
</t>
    </r>
    <r>
      <rPr>
        <b/>
        <sz val="11"/>
        <color theme="1"/>
        <rFont val="Calibri"/>
        <family val="2"/>
        <scheme val="minor"/>
      </rPr>
      <t>Buy VMAN, DPA, SRM and integrate with ServiceNow ServiceWatch Insight to leverage current investments
Recommended</t>
    </r>
  </si>
  <si>
    <r>
      <t xml:space="preserve">Comparable to NetIQ and HPE solution in terms of bundling.
ServiceWatch Insight is the Aggr &amp; Overlay Tool with analysis
•No Mon. 3rd party Mon tool could be instrumented to give a monitoring &amp; service mapping solution. 
Solarwinds NPM already done.More mods can be instrumented to leverage existing investment and product footprint
</t>
    </r>
    <r>
      <rPr>
        <sz val="11"/>
        <color theme="1"/>
        <rFont val="Calibri"/>
        <family val="2"/>
      </rPr>
      <t>•</t>
    </r>
    <r>
      <rPr>
        <sz val="11"/>
        <color theme="1"/>
        <rFont val="Calibri"/>
        <family val="2"/>
        <scheme val="minor"/>
      </rPr>
      <t xml:space="preserve">HF is consuming ServiceNow service management suite.
•ServiceWatch Insight can easily be enabled with ServiceNow
• </t>
    </r>
    <r>
      <rPr>
        <b/>
        <i/>
        <sz val="11"/>
        <color theme="1"/>
        <rFont val="Calibri"/>
        <family val="2"/>
        <scheme val="minor"/>
      </rPr>
      <t>Not a strong analytics tool</t>
    </r>
  </si>
  <si>
    <t>Service Management</t>
  </si>
  <si>
    <t>Built-in Monitoring Tools</t>
  </si>
  <si>
    <t>Orion
1. Virtualization Manager VMAN
2. Database Performance Analyzer DPA 
3. Storage Resource Monitor SRM
4. Network Performance Monitor NPM
5. Server &amp; Application Monitor SAM</t>
  </si>
  <si>
    <t>Reduction in monitoring tools and monitoring streams if bringing new ITOA solution</t>
  </si>
  <si>
    <t xml:space="preserve">ServiceDynamics
</t>
  </si>
  <si>
    <t>Zenoss
Type 1</t>
  </si>
  <si>
    <t>HPE
Type 2</t>
  </si>
  <si>
    <t>SNOW
Type 3</t>
  </si>
  <si>
    <t>EH
Type 1</t>
  </si>
  <si>
    <t>1. Ops Center
2. App Manager</t>
  </si>
  <si>
    <t>IP Range with App Manager</t>
  </si>
  <si>
    <t>AppManager (monitoring) - per server or per device. Operations Center (BSM-Dashboard) - Site licenses with no object limitations.
AM Base monitoring (H/W, OS, log files etc.)
AM with App bundle except VoIP&amp;UC
AM with App bundle and VoIP&amp;UC mod</t>
  </si>
  <si>
    <t>1. Ops Bridge Manager
2. Ops Bridge Ultimate</t>
  </si>
  <si>
    <t>Integration for opening/closing of events within ServiceNow (in latest version)</t>
  </si>
  <si>
    <t>ServiceNow product</t>
  </si>
  <si>
    <r>
      <rPr>
        <b/>
        <sz val="12"/>
        <color theme="1"/>
        <rFont val="Calibri"/>
        <family val="2"/>
        <scheme val="minor"/>
      </rPr>
      <t>Bundle Types:</t>
    </r>
    <r>
      <rPr>
        <sz val="11"/>
        <color theme="1"/>
        <rFont val="Calibri"/>
        <family val="2"/>
        <scheme val="minor"/>
      </rPr>
      <t xml:space="preserve">
</t>
    </r>
    <r>
      <rPr>
        <b/>
        <sz val="11"/>
        <color theme="1"/>
        <rFont val="Calibri"/>
        <family val="2"/>
        <scheme val="minor"/>
      </rPr>
      <t>Type 1. Full Featured ITOA + Full Monitoring
Type 2. Full Featured ITOA + Partial Monitoring
Type 3. ITOA Suite (Aggr &amp; Overlay, Monitoring)</t>
    </r>
  </si>
  <si>
    <t>V.Appl
&amp;
SaaS</t>
  </si>
  <si>
    <t xml:space="preserve"> Zenoss Service Dynamics </t>
  </si>
  <si>
    <t>Functionality Included</t>
  </si>
  <si>
    <t>Server &amp; Application Monitor SAM</t>
  </si>
  <si>
    <t>AppManager - Monitoring tool &amp; Bundle
Operations Center - Aggregator &amp; Overlay</t>
  </si>
  <si>
    <t>Solarwinds Network Performance Monitor NPM SLX &amp; NPM SL100
Solarwinds Netflow Traffic Analyzer NTA SLX
Solarwinds IP Address Manager IPAM IP1600
Solarwinds VoIP and Network Quality Manager VNQM IPSLA25
Solarwinds User Device Tracker UDT250</t>
  </si>
  <si>
    <t>Database Performance Analyzer DPA</t>
  </si>
  <si>
    <t>TrueSight Infrastructure Management (Full ITOA - Monitoring and Overlay Soln.), Incudes:
Entuity required for Full NPM&amp;D
TrueSight Application Visibility for Apps Mon</t>
  </si>
  <si>
    <t>Server &amp; Application Monitor SAM &amp; NPM SL100</t>
  </si>
  <si>
    <t>Solarwinds Orion</t>
  </si>
  <si>
    <t>Can deploy in AWS and Azure. e.g. AWS ExtraHop AMI is already available. Data to be fed by deploying r-pcapd forwarders on relevant aws servers. Similar for Azure.</t>
  </si>
  <si>
    <r>
      <t xml:space="preserve">IaaS mon will require firewall rules
API based or custom script
</t>
    </r>
    <r>
      <rPr>
        <sz val="11"/>
        <color rgb="FF7030A0"/>
        <rFont val="Calibri"/>
        <family val="2"/>
        <scheme val="minor"/>
      </rPr>
      <t>Details of support is difficult to assess</t>
    </r>
  </si>
  <si>
    <t>ServiceNow management pack</t>
  </si>
  <si>
    <t>Operations Bridge Reporter</t>
  </si>
  <si>
    <t>Operations Analytics</t>
  </si>
  <si>
    <t>Zenoss is a highly onfigurable &amp; extendable platform. Can be easily configured to monitor anything within your environment.</t>
  </si>
  <si>
    <t xml:space="preserve">Mobile Ready                                                                            Monitoring studio for creating custom monitoring solutions. Synthetic, Real, &amp; Passive End User Monitoring </t>
  </si>
  <si>
    <t>Interval can be changed thru user GUI and applied across multiple monitoring streams via policy</t>
  </si>
  <si>
    <t>ServiceWatch Insight
(Disc, Map, Evnt)</t>
  </si>
  <si>
    <t>DB Agent Based, included in suite</t>
  </si>
  <si>
    <t>Base Ops Bridge &amp; Operations Orchestration</t>
  </si>
  <si>
    <t>Certified Integration for CMDB, Incidents</t>
  </si>
  <si>
    <t>Boath as SaaS and physical Appl</t>
  </si>
  <si>
    <r>
      <t xml:space="preserve">AWS
Can monitor SaaS Synthetic transactions
Requirements?
</t>
    </r>
    <r>
      <rPr>
        <sz val="11"/>
        <color rgb="FF7030A0"/>
        <rFont val="Calibri"/>
        <family val="2"/>
        <scheme val="minor"/>
      </rPr>
      <t>Details of support is difficult to assess</t>
    </r>
  </si>
  <si>
    <t>Universal Discovery 
wont do relationship</t>
  </si>
  <si>
    <t>VMware Monitoring</t>
  </si>
  <si>
    <t>Tools To Be Replaced</t>
  </si>
  <si>
    <t>Zenoss Service Dynamics</t>
  </si>
  <si>
    <t>Zenoss Service Dynamics with ZenPack</t>
  </si>
  <si>
    <t>Zenoss Service Dynamics with ZenPack ?</t>
  </si>
  <si>
    <t>Zenoss Service Dynamics with ZenPack IBM Power</t>
  </si>
  <si>
    <t>Zenoss Service Dynamics with ZenPack Network</t>
  </si>
  <si>
    <t>Zenoss Service Dynamics with ZenPack &lt;DB&gt;</t>
  </si>
  <si>
    <t>Zenoss Service Dynamics with ZenPack VMware</t>
  </si>
  <si>
    <t>Zenoss Service Dynamics with ZenPack for xx Apps</t>
  </si>
  <si>
    <t xml:space="preserve">Zenoss Service Dynamics with ZenPack for ServiceNow </t>
  </si>
  <si>
    <t>VNQM = VoIP and Network Quality Manager</t>
  </si>
  <si>
    <t>Replacement Tools</t>
  </si>
  <si>
    <t>Solarwinds Integration with ServiceNow</t>
  </si>
  <si>
    <t>Net 
Reduct</t>
  </si>
  <si>
    <t>Solarwinds Server &amp; App Mon SAM ALX</t>
  </si>
  <si>
    <t>New</t>
  </si>
  <si>
    <t>Old</t>
  </si>
  <si>
    <t>Solarwinds App Stack Mgmt Bundle</t>
  </si>
  <si>
    <t>Solarwinds VoIP and Network Quality Mgr</t>
  </si>
  <si>
    <t>Solarwinds Network Performance Mon</t>
  </si>
  <si>
    <t>0 new, 5 old</t>
  </si>
  <si>
    <t>1 new, 1 old</t>
  </si>
  <si>
    <t>0 new, 2 old</t>
  </si>
  <si>
    <t>NetIQ
Type 2</t>
  </si>
  <si>
    <t>Disc</t>
  </si>
  <si>
    <t>App Mon</t>
  </si>
  <si>
    <t>S Map</t>
  </si>
  <si>
    <t>Not an APM Soln</t>
  </si>
  <si>
    <t>No. 
Tools</t>
  </si>
  <si>
    <t>IBM Netezza built-in Mon tool</t>
  </si>
  <si>
    <t>CI Discovey</t>
  </si>
  <si>
    <t>New ITOA Solution Using Zenoss</t>
  </si>
  <si>
    <t>VoIP NPM</t>
  </si>
  <si>
    <t>ITOA Solution Using Existing Investment:</t>
  </si>
  <si>
    <t>Replacement Service Management</t>
  </si>
  <si>
    <t>Solarwinds VMAN (Incld in svr mon)</t>
  </si>
  <si>
    <t>Zenoss Service Dynamics with ZenPack ProLiant</t>
  </si>
  <si>
    <t>CI Discovery</t>
  </si>
  <si>
    <t>CI Mapping</t>
  </si>
  <si>
    <t>Own?</t>
  </si>
  <si>
    <t>ITOA Solution Leveraging Existing Investment</t>
  </si>
  <si>
    <t>New ITOA tools set</t>
  </si>
  <si>
    <t>From Service Management</t>
  </si>
  <si>
    <t>Total Real Tool Elimination</t>
  </si>
  <si>
    <t xml:space="preserve">Nos. </t>
  </si>
  <si>
    <t>Operations Center as Overlay &amp; Aggregator
App Manager for monitoring
AppManager (monitoring) - per server or per device. Operations Center (BSM-Dashboard) - Site licenses with no object limitations.
AM per server Base monitoring (H/W, OS, log files etc.)
AM with App bundle except VoIP&amp;UC
AM with App bundle and VoIP&amp;UC mod</t>
  </si>
  <si>
    <r>
      <t xml:space="preserve">Agentless and agent based both supported
</t>
    </r>
    <r>
      <rPr>
        <sz val="11"/>
        <color rgb="FF7030A0"/>
        <rFont val="Calibri"/>
        <family val="2"/>
        <scheme val="minor"/>
      </rPr>
      <t>Discovery needs App Manager agents</t>
    </r>
  </si>
  <si>
    <t>AM with App bundle</t>
  </si>
  <si>
    <t>1. ITOA
2. Infra Mon</t>
  </si>
  <si>
    <t>Mon instrumentation</t>
  </si>
  <si>
    <t>ServiceWatch Insight (Event Mgmt)</t>
  </si>
  <si>
    <t>New ITOA Solution:</t>
  </si>
  <si>
    <t>No.  Tools</t>
  </si>
  <si>
    <t>IBM Netezza built-in mon tool</t>
  </si>
  <si>
    <t>**IBM Netezza built-in monitoring tool</t>
  </si>
  <si>
    <t>2 new, 5 old</t>
  </si>
  <si>
    <t>New Investment</t>
  </si>
  <si>
    <t>Total New Tool Investment</t>
  </si>
  <si>
    <t>Separate product
App Mon with Mgmt Packs</t>
  </si>
  <si>
    <t>With Lic Addon</t>
  </si>
  <si>
    <r>
      <t>•</t>
    </r>
    <r>
      <rPr>
        <sz val="11"/>
        <color theme="1"/>
        <rFont val="Calibri"/>
        <family val="2"/>
        <scheme val="minor"/>
      </rPr>
      <t xml:space="preserve">Complete ITOA require suite version
•Network and Storage separate from suite
•Ops Orchestration available in suite &amp; support various virtualization prods
•Cloud Opt and planning available in suite
</t>
    </r>
    <r>
      <rPr>
        <sz val="11"/>
        <color theme="1"/>
        <rFont val="Calibri"/>
        <family val="2"/>
      </rPr>
      <t>•No out of Box UC and VoIP support</t>
    </r>
    <r>
      <rPr>
        <sz val="11"/>
        <color theme="1"/>
        <rFont val="Calibri"/>
        <family val="2"/>
        <scheme val="minor"/>
      </rPr>
      <t xml:space="preserve">
</t>
    </r>
    <r>
      <rPr>
        <b/>
        <sz val="11"/>
        <color theme="1"/>
        <rFont val="Calibri"/>
        <family val="2"/>
        <scheme val="minor"/>
      </rPr>
      <t xml:space="preserve">
Recommended</t>
    </r>
  </si>
  <si>
    <r>
      <rPr>
        <sz val="11"/>
        <color theme="1"/>
        <rFont val="Calibri"/>
        <family val="2"/>
      </rPr>
      <t>•App Manager - Monitoring tool
•Operations Center - Aggr &amp; Overlay
•</t>
    </r>
    <r>
      <rPr>
        <b/>
        <sz val="11"/>
        <color theme="1"/>
        <rFont val="Calibri"/>
        <family val="2"/>
      </rPr>
      <t>NPM, Storage, DB, Vmware, VoIP &amp; UC monitoring required AM add-ons (Lic included in AM)</t>
    </r>
    <r>
      <rPr>
        <sz val="11"/>
        <color theme="1"/>
        <rFont val="Calibri"/>
        <family val="2"/>
        <scheme val="minor"/>
      </rPr>
      <t xml:space="preserve">
</t>
    </r>
    <r>
      <rPr>
        <b/>
        <sz val="11"/>
        <color theme="1"/>
        <rFont val="Calibri"/>
        <family val="2"/>
        <scheme val="minor"/>
      </rPr>
      <t xml:space="preserve">•Strong BSM
</t>
    </r>
    <r>
      <rPr>
        <sz val="11"/>
        <color theme="1"/>
        <rFont val="Calibri"/>
        <family val="2"/>
        <scheme val="minor"/>
      </rPr>
      <t xml:space="preserve">Note: Microfocus has acquired HPE software business. Both HPE and Microfocus have competing ITOA products.
</t>
    </r>
    <r>
      <rPr>
        <b/>
        <sz val="11"/>
        <color theme="1"/>
        <rFont val="Calibri"/>
        <family val="2"/>
        <scheme val="minor"/>
      </rPr>
      <t>Recommended</t>
    </r>
  </si>
  <si>
    <t>5 Tools</t>
  </si>
  <si>
    <t>To instr 3rd party mon tools</t>
  </si>
  <si>
    <r>
      <t xml:space="preserve">Comparable to NetIQ and HPE solution in terms of bundling.
ServiceWatch Insight is the Aggr &amp; Overlay Tool with analysis
•No Mon. 3rd party Mon tool could be instrumented to give a monitoring &amp; service mapping solution. 
Solarwinds NPM already done. More mods like SAM, VMAN &amp; SRM could be instrumented
</t>
    </r>
    <r>
      <rPr>
        <sz val="11"/>
        <color theme="1"/>
        <rFont val="Calibri"/>
        <family val="2"/>
      </rPr>
      <t>•</t>
    </r>
    <r>
      <rPr>
        <sz val="11"/>
        <color theme="1"/>
        <rFont val="Calibri"/>
        <family val="2"/>
        <scheme val="minor"/>
      </rPr>
      <t xml:space="preserve">HF is consuming ServiceNow service management suite
•ServiceWatch Insight can easily be enabled in ServiceNow
• </t>
    </r>
    <r>
      <rPr>
        <b/>
        <i/>
        <sz val="11"/>
        <color theme="1"/>
        <rFont val="Calibri"/>
        <family val="2"/>
        <scheme val="minor"/>
      </rPr>
      <t xml:space="preserve">Not a strong analytics tool
</t>
    </r>
    <r>
      <rPr>
        <b/>
        <sz val="11"/>
        <color theme="1"/>
        <rFont val="Calibri"/>
        <family val="2"/>
        <scheme val="minor"/>
      </rPr>
      <t>Recommended (If leveraing existing investment and familiarity)</t>
    </r>
  </si>
  <si>
    <t>Built-in Storage Tools</t>
  </si>
  <si>
    <t>Use/Type</t>
  </si>
  <si>
    <t>HPE StoreOnce</t>
  </si>
  <si>
    <t>New 
Tools</t>
  </si>
  <si>
    <t>Existing Tool Elimination------------------------------------&gt;</t>
  </si>
  <si>
    <t>Additional New Invetment ------------&gt;</t>
  </si>
  <si>
    <r>
      <t xml:space="preserve">•Full featured ITOA product available in a virtual appliance footprint - less management hassle
• Available also as SaaS, aligns with HF future direction
• Only product providing server, storage, DB, VMware &amp; NPM monitoring in a single package
</t>
    </r>
    <r>
      <rPr>
        <b/>
        <sz val="11"/>
        <rFont val="Calibri"/>
        <family val="2"/>
      </rPr>
      <t>•ZenPacks available for UC and VoIP monitoring</t>
    </r>
    <r>
      <rPr>
        <sz val="11"/>
        <rFont val="Calibri"/>
        <family val="2"/>
        <scheme val="minor"/>
      </rPr>
      <t xml:space="preserve">
</t>
    </r>
    <r>
      <rPr>
        <b/>
        <sz val="11"/>
        <rFont val="Calibri"/>
        <family val="2"/>
        <scheme val="minor"/>
      </rPr>
      <t>Highly Recommended</t>
    </r>
  </si>
  <si>
    <t>Yes
with AM Bundle</t>
  </si>
  <si>
    <t>Solarwinds Server Monitoring Tools</t>
  </si>
  <si>
    <t>Solarwinds Replacement Tools</t>
  </si>
  <si>
    <t>Solarwinds Network Monitoring Tools</t>
  </si>
  <si>
    <t>Ops Connector
Ops Agents
Sitescope</t>
  </si>
  <si>
    <r>
      <t xml:space="preserve">Servers (RTSM in OMi)
</t>
    </r>
    <r>
      <rPr>
        <sz val="11"/>
        <color rgb="FF7030A0"/>
        <rFont val="Calibri"/>
        <family val="2"/>
      </rPr>
      <t xml:space="preserve">Storage? No
Network devices? No
Some seeding operation
</t>
    </r>
  </si>
  <si>
    <t>Automated Service Modeling add-on in suite
or RTSM in OMi</t>
  </si>
  <si>
    <r>
      <t xml:space="preserve">Operations Bridge Ultimate:
OMi - Operations Manager I
 Come w RTSM, Base Analytics and connectors
 for SW, SCOM, etc
Operation Analytics
Operation Bridge Reporter
Universal Discovery 
Universal CMDB
Automated Service Modeling
Operations Orchestration (remediation &amp; prov tool)
Automation tool
Cloud Optimizer (Capacity etc.)
</t>
    </r>
    <r>
      <rPr>
        <sz val="11"/>
        <color rgb="FF7030A0"/>
        <rFont val="Calibri"/>
        <family val="2"/>
        <scheme val="minor"/>
      </rPr>
      <t>Separate License for NNMi and SOM</t>
    </r>
    <r>
      <rPr>
        <sz val="11"/>
        <color theme="1"/>
        <rFont val="Calibri"/>
        <family val="2"/>
        <scheme val="minor"/>
      </rPr>
      <t xml:space="preserve">
</t>
    </r>
    <r>
      <rPr>
        <sz val="11"/>
        <color rgb="FF7030A0"/>
        <rFont val="Calibri"/>
        <family val="2"/>
      </rPr>
      <t>•</t>
    </r>
    <r>
      <rPr>
        <sz val="11"/>
        <color rgb="FF7030A0"/>
        <rFont val="Calibri"/>
        <family val="2"/>
        <scheme val="minor"/>
      </rPr>
      <t>No Overlay App
Appliance? VM (ISO with vApp enabled)
Native integration</t>
    </r>
  </si>
  <si>
    <t>ServiceWatch provide good Service Map but need to be instrumented with 3rd party monitoring tools
ServiceWatch ITOM suite provie Cloud and DC management capabilities. Good Correlation,
lacks strong ITOA</t>
  </si>
  <si>
    <t>Multiple 
Modules</t>
  </si>
  <si>
    <t>deprecate</t>
  </si>
  <si>
    <t>Tools that will be deprecated because of new ITOA solution</t>
  </si>
  <si>
    <t>Tools that will be deprecated because of leveraging existing investment</t>
  </si>
  <si>
    <t xml:space="preserve"> Tools deprecated</t>
  </si>
  <si>
    <t>Deprecated</t>
  </si>
  <si>
    <t>Agentless discovery
Uses NMAP</t>
  </si>
  <si>
    <t>License not renewed</t>
  </si>
  <si>
    <t>Server &amp; App</t>
  </si>
  <si>
    <t>MS SQL</t>
  </si>
  <si>
    <t>IBM iSeries</t>
  </si>
  <si>
    <t>App Monitoring</t>
  </si>
  <si>
    <t>1. Aggr &amp; Overlay 
2. Mon</t>
  </si>
  <si>
    <t>S/W</t>
  </si>
  <si>
    <t>New Req
Tools</t>
  </si>
  <si>
    <t>Agentless
SPAN/TAP</t>
  </si>
  <si>
    <t>Service mapping/activity mapping based on protocol communication traffic - not by processes. If there is a unique GUID can map application/service flow throughout by tagging on that.
All manual</t>
  </si>
  <si>
    <t>Solarwinds Network Perf Mon</t>
  </si>
  <si>
    <t>HPE Insight Remote Support (HP IRS)</t>
  </si>
  <si>
    <r>
      <rPr>
        <sz val="11"/>
        <rFont val="Calibri"/>
        <family val="2"/>
      </rPr>
      <t>*</t>
    </r>
    <r>
      <rPr>
        <sz val="11"/>
        <rFont val="Calibri"/>
        <family val="2"/>
        <scheme val="minor"/>
      </rPr>
      <t>APM tools Dynatrace license not renewed</t>
    </r>
  </si>
  <si>
    <r>
      <t xml:space="preserve">Each capability is a module that can be integrated as Orion Suite (Windows based)
Using SAM as base product:
</t>
    </r>
    <r>
      <rPr>
        <sz val="11"/>
        <rFont val="Calibri"/>
        <family val="2"/>
        <scheme val="minor"/>
      </rPr>
      <t>1. Virtualization Manager VMAN
2. Database Performance Analyzer DPA 
3. Storage Resource Monitor SRM
4. Network Performance Monitor NPM √
5. Server &amp; Application Monitor SAM √</t>
    </r>
    <r>
      <rPr>
        <sz val="11"/>
        <color rgb="FF00B0F0"/>
        <rFont val="Calibri"/>
        <family val="2"/>
        <scheme val="minor"/>
      </rPr>
      <t xml:space="preserve">
Currently Own:
NPM SLX
NPM SL100
NTA SLAX= Netflow Traffic Analyzer
IPAM IP16000= IP Address Manager
SAM ALX = Server and Application Monitor
VNQM = VoIP and Network Quality Manager
UDT2500 = User Device Tracker</t>
    </r>
  </si>
  <si>
    <t>NPM/NTA/NCM point solutions</t>
  </si>
  <si>
    <t>DPA - Point Solution</t>
  </si>
  <si>
    <t>SAM - Point Solution</t>
  </si>
  <si>
    <t>VMAN - Point Solution</t>
  </si>
  <si>
    <t>Application monitoring in SAM
Several 3rd party middleware apps and web servers supported (big list. Some may require additional tooling for DB monitoring!)</t>
  </si>
  <si>
    <r>
      <t xml:space="preserve">Solarwinds provides its products as separate point solutions.
</t>
    </r>
    <r>
      <rPr>
        <b/>
        <sz val="11"/>
        <color theme="1"/>
        <rFont val="Calibri"/>
        <family val="2"/>
        <scheme val="minor"/>
      </rPr>
      <t>Require:</t>
    </r>
    <r>
      <rPr>
        <sz val="11"/>
        <color theme="1"/>
        <rFont val="Calibri"/>
        <family val="2"/>
        <scheme val="minor"/>
      </rPr>
      <t xml:space="preserve">
1. Virtualization Manager VMAN
2. Database Performance Analyzer DPA 
3. Storage Resource Monitor SRM
4. Network Performance Monitor NPM </t>
    </r>
    <r>
      <rPr>
        <sz val="11"/>
        <color theme="1"/>
        <rFont val="Calibri"/>
        <family val="2"/>
      </rPr>
      <t>√</t>
    </r>
    <r>
      <rPr>
        <sz val="11"/>
        <color theme="1"/>
        <rFont val="Calibri"/>
        <family val="2"/>
        <scheme val="minor"/>
      </rPr>
      <t xml:space="preserve">
5. Server &amp; Application Monitor SAM √
•</t>
    </r>
    <r>
      <rPr>
        <b/>
        <sz val="11"/>
        <color theme="1"/>
        <rFont val="Calibri"/>
        <family val="2"/>
        <scheme val="minor"/>
      </rPr>
      <t>No clear BSM tooling in current tools set
•No ML and BigData Analytics</t>
    </r>
    <r>
      <rPr>
        <sz val="11"/>
        <color theme="1"/>
        <rFont val="Calibri"/>
        <family val="2"/>
        <scheme val="minor"/>
      </rPr>
      <t xml:space="preserve">
•</t>
    </r>
    <r>
      <rPr>
        <b/>
        <sz val="11"/>
        <color theme="1"/>
        <rFont val="Calibri"/>
        <family val="2"/>
        <scheme val="minor"/>
      </rPr>
      <t>Buy VMAN, DPA, SRM and integrate with ServiceNow ServiceWatch Insight to leverage current investments
Recommended (If leveraing existing investment and familiarity)</t>
    </r>
  </si>
  <si>
    <t>Multiple Point Solutions</t>
  </si>
  <si>
    <t>Public Cloud Support? [from mon &amp; Disc POV]
Public IaaS, SaaS, PaaS cloud models supported?
Please list under notes supported cloud services:
AWS
Azure (IaaS)
Mulesoft (PaaS)
PEGA (PaaS)
Salesforce (SaaS)
Office 365 (SaaS)</t>
  </si>
  <si>
    <r>
      <t xml:space="preserve">Max Collected Items (Events, Alerts)
10 points </t>
    </r>
    <r>
      <rPr>
        <sz val="11"/>
        <color theme="1"/>
        <rFont val="Calibri"/>
        <family val="2"/>
      </rPr>
      <t>≥ 10 M</t>
    </r>
  </si>
  <si>
    <r>
      <t xml:space="preserve">Does not monitor any H/W param, CPU, Mem, Disk, NIC
</t>
    </r>
    <r>
      <rPr>
        <b/>
        <i/>
        <sz val="10"/>
        <color rgb="FF00B050"/>
        <rFont val="Calibri"/>
        <family val="2"/>
        <scheme val="minor"/>
      </rPr>
      <t>Protocol level analysis
BSM at protocol level not process level, and it can be done manually</t>
    </r>
  </si>
  <si>
    <r>
      <t xml:space="preserve">Solarwinds monitoring capabilities can be leveraged with ServiceNow and ServiceWatch. </t>
    </r>
    <r>
      <rPr>
        <b/>
        <i/>
        <sz val="10"/>
        <color rgb="FFFF0000"/>
        <rFont val="Calibri"/>
        <family val="2"/>
        <scheme val="minor"/>
      </rPr>
      <t>No ML, BigData</t>
    </r>
  </si>
  <si>
    <t>SRM, supports HPE 3PAR StoreServ only</t>
  </si>
  <si>
    <t>3PAR, No Isilon, Y</t>
  </si>
  <si>
    <t>In Base product
http://wiki.zenoss.org/Category:ZenPacks</t>
  </si>
  <si>
    <t>AM Base monitoring (H/W, OS, log files etc.)
Can read from HPE SIM. AM Add-ons required for other OS
https://www.netiq.com/products/appmanager/add-on/</t>
  </si>
  <si>
    <t>Base Ops Bridge
http://www8.hp.com/us/en/software-solutions/operations-manager-i-single-pane-of-glass/integrations.html</t>
  </si>
  <si>
    <t>Solarw
Type 3</t>
  </si>
  <si>
    <t xml:space="preserve">                                                 Product
Features</t>
  </si>
  <si>
    <t>ITOA Suite</t>
  </si>
  <si>
    <r>
      <rPr>
        <b/>
        <sz val="11"/>
        <color theme="1"/>
        <rFont val="Calibri"/>
        <family val="2"/>
        <scheme val="minor"/>
      </rPr>
      <t>Product Type:</t>
    </r>
    <r>
      <rPr>
        <sz val="11"/>
        <color theme="1"/>
        <rFont val="Calibri"/>
        <family val="2"/>
        <scheme val="minor"/>
      </rPr>
      <t xml:space="preserve"> 
Type 1. Full Featured ITOA + Full Monitoring
Type 2. Full Featured ITOA + Partial Monitoring
Type 3. ITOA Suite (Aggr &amp; Overlay, Monitoring)&gt;1
•Server, DB, Storage Monitoring and NPM&amp;D ?</t>
    </r>
  </si>
  <si>
    <t>Per Device? per seat?</t>
  </si>
  <si>
    <t>Out of Box Supported products</t>
  </si>
  <si>
    <t>Attach sheet or link</t>
  </si>
  <si>
    <t>Is available as SaaS?</t>
  </si>
  <si>
    <t>Support ServiceNow</t>
  </si>
  <si>
    <t xml:space="preserve">Max. Collectable Devices/CI's?
</t>
  </si>
  <si>
    <t>Max Collected Items (Events, Alerts)</t>
  </si>
  <si>
    <t>Deployment Platform
Wintel, Linux</t>
  </si>
  <si>
    <t>Deploymen
Phy/virtual, OVA, SaaS, Appliance?</t>
  </si>
  <si>
    <t>Agentless</t>
  </si>
  <si>
    <t>Yes/No?</t>
  </si>
  <si>
    <t>Agent-based</t>
  </si>
  <si>
    <t>Does app builds its own CMDB?
How?</t>
  </si>
  <si>
    <t>Machine Learning</t>
  </si>
  <si>
    <t>Application Health Monitoring &amp; drill down to granular levels</t>
  </si>
  <si>
    <t>Business Service Management (BSM)
Need clear visibility into that feature</t>
  </si>
  <si>
    <t>Set of discrete tools/modules required for above requirements?</t>
  </si>
  <si>
    <t>Application Performance Mpnotring (APM)</t>
  </si>
  <si>
    <t>Please, indicate tool?</t>
  </si>
  <si>
    <t>Public Cloud Support? [from Mon &amp; Disc POV]
Public IaaS, SaaS, PaaS cloud models supported?
Please list under notes supported cloud services:
AWS
Azure (IaaS)
Mulesoft (PaaS)
PEGA (PaaS)
Salesforce (SaaS)
Office 365 (SaaS)</t>
  </si>
  <si>
    <t>Wire data
Analytics</t>
  </si>
  <si>
    <t>No ZP for 3PAR, but can be written
ZP Avail for Isilon</t>
  </si>
  <si>
    <r>
      <rPr>
        <b/>
        <sz val="10"/>
        <color rgb="FFFF0000"/>
        <rFont val="Calibri"/>
        <family val="2"/>
        <scheme val="minor"/>
      </rPr>
      <t>•Agent based</t>
    </r>
    <r>
      <rPr>
        <sz val="10"/>
        <color theme="1"/>
        <rFont val="Calibri"/>
        <family val="2"/>
        <scheme val="minor"/>
      </rPr>
      <t xml:space="preserve">
•Complete ITOA require suite
•No out of Box UC and VoIP Mon
</t>
    </r>
    <r>
      <rPr>
        <b/>
        <i/>
        <sz val="10"/>
        <color theme="1"/>
        <rFont val="Calibri"/>
        <family val="2"/>
        <scheme val="minor"/>
      </rPr>
      <t>Recommended</t>
    </r>
  </si>
  <si>
    <r>
      <rPr>
        <b/>
        <sz val="10"/>
        <color rgb="FF0070C0"/>
        <rFont val="Calibri"/>
        <family val="2"/>
        <scheme val="minor"/>
      </rPr>
      <t>•Agentless (NMAP)</t>
    </r>
    <r>
      <rPr>
        <sz val="10"/>
        <color theme="1"/>
        <rFont val="Calibri"/>
        <family val="2"/>
        <scheme val="minor"/>
      </rPr>
      <t xml:space="preserve">
</t>
    </r>
    <r>
      <rPr>
        <b/>
        <sz val="10"/>
        <color rgb="FF0070C0"/>
        <rFont val="Calibri"/>
        <family val="2"/>
        <scheme val="minor"/>
      </rPr>
      <t>•Full featured ITOA product</t>
    </r>
    <r>
      <rPr>
        <sz val="10"/>
        <color theme="1"/>
        <rFont val="Calibri"/>
        <family val="2"/>
        <scheme val="minor"/>
      </rPr>
      <t xml:space="preserve">
</t>
    </r>
    <r>
      <rPr>
        <b/>
        <sz val="10"/>
        <color rgb="FF0070C0"/>
        <rFont val="Calibri"/>
        <family val="2"/>
        <scheme val="minor"/>
      </rPr>
      <t>•ZenPacks avail for UC and VoIP</t>
    </r>
    <r>
      <rPr>
        <sz val="10"/>
        <color rgb="FF0070C0"/>
        <rFont val="Calibri"/>
        <family val="2"/>
        <scheme val="minor"/>
      </rPr>
      <t xml:space="preserve">
</t>
    </r>
    <r>
      <rPr>
        <b/>
        <i/>
        <sz val="10"/>
        <color rgb="FFFFCC00"/>
        <rFont val="Calibri"/>
        <family val="2"/>
        <scheme val="minor"/>
      </rPr>
      <t>Highly Recommended</t>
    </r>
  </si>
  <si>
    <r>
      <rPr>
        <b/>
        <sz val="10"/>
        <color rgb="FFFF0000"/>
        <rFont val="Calibri"/>
        <family val="2"/>
        <scheme val="minor"/>
      </rPr>
      <t xml:space="preserve">•Agent based
</t>
    </r>
    <r>
      <rPr>
        <b/>
        <sz val="10"/>
        <rFont val="Calibri"/>
        <family val="2"/>
        <scheme val="minor"/>
      </rPr>
      <t>•AM Add-on avail for VoIP/UC</t>
    </r>
    <r>
      <rPr>
        <sz val="10"/>
        <color theme="1"/>
        <rFont val="Calibri"/>
        <family val="2"/>
        <scheme val="minor"/>
      </rPr>
      <t xml:space="preserve">
•Microfocus has acquired HPE SW business. 
</t>
    </r>
    <r>
      <rPr>
        <b/>
        <i/>
        <sz val="10"/>
        <color theme="1"/>
        <rFont val="Calibri"/>
        <family val="2"/>
        <scheme val="minor"/>
      </rPr>
      <t>Recommended</t>
    </r>
  </si>
  <si>
    <t>DynaTrace</t>
  </si>
  <si>
    <t>License not renewed in 2017</t>
  </si>
  <si>
    <t>* Dynatarce</t>
  </si>
  <si>
    <t>Potential replacements: 10</t>
  </si>
  <si>
    <t>Spotlight for SQL Server Enterprise</t>
  </si>
  <si>
    <t>Foglight for MS SQL Server Database</t>
  </si>
  <si>
    <t>Server and Application Monitor</t>
  </si>
  <si>
    <t>Dynatrae (License not renewed in 2017)</t>
  </si>
  <si>
    <t>ExtraHop (App Monitoring &amp; ITOA)</t>
  </si>
  <si>
    <t>ITOA - at wire speed</t>
  </si>
  <si>
    <t>*Dynatrae (License not renewed in 2017)</t>
  </si>
  <si>
    <r>
      <rPr>
        <sz val="11"/>
        <rFont val="Calibri"/>
        <family val="2"/>
      </rPr>
      <t>*</t>
    </r>
    <r>
      <rPr>
        <sz val="11"/>
        <rFont val="Calibri"/>
        <family val="2"/>
        <scheme val="minor"/>
      </rPr>
      <t xml:space="preserve"> License not renewed in 2017</t>
    </r>
  </si>
  <si>
    <t>May not be replaced</t>
  </si>
  <si>
    <t>Potential tool elimination</t>
  </si>
  <si>
    <t>Application Monitoring / APM</t>
  </si>
  <si>
    <t>* Dynatrace (License not renewed in 2017)</t>
  </si>
  <si>
    <t>Potential real tool elimination</t>
  </si>
  <si>
    <r>
      <rPr>
        <sz val="11"/>
        <rFont val="Calibri"/>
        <family val="2"/>
      </rPr>
      <t xml:space="preserve">Ŧ </t>
    </r>
    <r>
      <rPr>
        <sz val="11"/>
        <rFont val="Calibri"/>
        <family val="2"/>
        <scheme val="minor"/>
      </rPr>
      <t>ServiceNow</t>
    </r>
  </si>
  <si>
    <t>ǂ ServiceWatch Insight</t>
  </si>
  <si>
    <t>Ŧ wont be replaced</t>
  </si>
  <si>
    <t>ǂ Potential replacement</t>
  </si>
  <si>
    <t>App monit and ITOA</t>
  </si>
  <si>
    <t>Total traffic, NPM is root requirements - reachablitu and latency of devices. For NW devices metric, throughtpiy, error counts, hw health stattistics, router, switches, fw, LB</t>
  </si>
  <si>
    <t>plugins to orion. xtn wise, header processor, BW utilization, give # of connections to a device, trends, it can get data consumed by a specific device, event respose and help in RCA</t>
  </si>
  <si>
    <t>Keeps track of used, unused IP's</t>
  </si>
  <si>
    <t>MoS core for VioP, exist in router,, e2e quality, jitter, KPI</t>
  </si>
  <si>
    <t>Main Use</t>
  </si>
  <si>
    <t>Curret Used Features</t>
  </si>
  <si>
    <t>Similar to SCOM</t>
  </si>
  <si>
    <t>Detect, diagnose and resolve network performance problems and outages</t>
  </si>
  <si>
    <r>
      <rPr>
        <sz val="11"/>
        <color theme="1"/>
        <rFont val="Calibri"/>
        <family val="2"/>
      </rPr>
      <t>•</t>
    </r>
    <r>
      <rPr>
        <sz val="11"/>
        <color theme="1"/>
        <rFont val="Calibri"/>
        <family val="2"/>
        <scheme val="minor"/>
      </rPr>
      <t>Response time
•Availability and perf of network devices
•Alerts and reports, dashboards
•Network Discovery
•Corelation information
•Metrics, utilization, latency
•Capacity forecasting
•Wireless network monitoring
•Packet capture &amp; Analysis
•HW health monitoring</t>
    </r>
  </si>
  <si>
    <t>Uses Infrastructure to run - Server and Database</t>
  </si>
  <si>
    <t>Capture network data for analysis</t>
  </si>
  <si>
    <t xml:space="preserve">Monitors BW and traffic patterns
Indicate BW consumption information by user, app, protocol
History network traffic flow
NetFlow/J-Flow (IP Traffic info)
sFlow (sampled flow
</t>
  </si>
  <si>
    <t>Switches, Routers
FW, WebSense
Servers (IVR) other wintel servers</t>
  </si>
  <si>
    <t>Help monitor Application performance from a protocol standpoint - not code/agent, and HW level  such as CPU, memory etc.</t>
  </si>
  <si>
    <t>Help monitor Application performance from a protocol standpoint - not code/agent, and HW level  such as CPU, memory, Disk, etc.
Limited Mapping</t>
  </si>
  <si>
    <t>Purpose</t>
  </si>
  <si>
    <t xml:space="preserve">vCenter monitoring. Control Workload to optimize the performance(Currently used in LM) </t>
  </si>
  <si>
    <t>Switches, Routers
FW, WebSense</t>
  </si>
  <si>
    <r>
      <rPr>
        <sz val="11"/>
        <rFont val="Calibri"/>
        <family val="2"/>
      </rPr>
      <t>•</t>
    </r>
    <r>
      <rPr>
        <sz val="11"/>
        <rFont val="Calibri"/>
        <family val="2"/>
        <scheme val="minor"/>
      </rPr>
      <t>Database Performance Analyzer DPA 
•Storage Resource Monitor SRM</t>
    </r>
  </si>
  <si>
    <t>No BSM:
•Service/Topology Mapping
•Event relationship
•Drill down from service mapping to error device level
Instrument the tool with an ITOA/BSM tool</t>
  </si>
  <si>
    <t>N/A
Specialized tool</t>
  </si>
  <si>
    <t>SCOM funtionality is extended by using 
Microsoft and 3rd party module:
These modules are being used:
AD, IIS, SQL, SharePoint, TFS, Project Server, DHCP, DNS, Citrix, BizTalk, SalesLogix (customized), Heperion (customized) IVR (customized)
Provide DB inventory, 
web site avilability and Monitoring
SCOM can also monitor other infrastructure components by instrumenting additional modules:
Linux/Unix servers
-network devices
-applications
-Functionality could be extended to pvt clouds (AWS, Azure etc)
- Java apps using Mgmt Pack
15000 agents</t>
  </si>
  <si>
    <r>
      <rPr>
        <b/>
        <sz val="11"/>
        <color theme="1"/>
        <rFont val="Calibri"/>
        <family val="2"/>
        <scheme val="minor"/>
      </rPr>
      <t>Product Type:</t>
    </r>
    <r>
      <rPr>
        <sz val="11"/>
        <color theme="1"/>
        <rFont val="Calibri"/>
        <family val="2"/>
        <scheme val="minor"/>
      </rPr>
      <t xml:space="preserve"> 
Type 1. Full Featured ITOA + Full Monitoring</t>
    </r>
  </si>
  <si>
    <t>*Type 1</t>
  </si>
  <si>
    <t>•No additional modules required or to be purchased
•ZenPacks available to monitor other device types in the Enterprise version
•Enterprise version is the only available commercial product</t>
  </si>
  <si>
    <t>$100 per device list price</t>
  </si>
  <si>
    <t>Relate issue with Cloud Resources</t>
  </si>
  <si>
    <t>Description</t>
  </si>
  <si>
    <t>Provide wire data L2 - L7</t>
  </si>
  <si>
    <t>Extrahop is instrumented with Mulesoft and can return Mulesoft IP addresses, time spend, throughput, etc.
Isolate problem location - HF system or Mulesoft</t>
  </si>
  <si>
    <t>Macess: Database query latency</t>
  </si>
  <si>
    <t>Query processing time in SQL above threshold?
Gives SQL normal and abnormal behaviors</t>
  </si>
  <si>
    <t>Is network traffic volume normal at MHS SQL server?
Abnormal traffic indicate issue at DB level
Investigate DB, DB Server</t>
  </si>
  <si>
    <t>MHS Network traffic volume</t>
  </si>
  <si>
    <t>Operational:</t>
  </si>
  <si>
    <t>Service lookups</t>
  </si>
  <si>
    <t>Kerberos time sync issues</t>
  </si>
  <si>
    <t>GPO errors</t>
  </si>
  <si>
    <t>AD user lockouts
Many statistics: User accounts, computer accounts etc</t>
  </si>
  <si>
    <t>Networking</t>
  </si>
  <si>
    <t>RTP data volume
DNS errors etc
Protocol level traffic volume
HTTP request volume
IVR byte volue</t>
  </si>
  <si>
    <t>Several network related use cases
pertaining to network and applications :</t>
  </si>
  <si>
    <t>Need to find from Zenoss</t>
  </si>
  <si>
    <t>Through Zenoss ZenPack extensions</t>
  </si>
  <si>
    <t>Protocol errors
HTTP errors
SOAP errors
Many more….</t>
  </si>
  <si>
    <t>Zenoss is agentless, but not wire data</t>
  </si>
  <si>
    <t>Agentless, all info happening across all tiers
SPAN/TAP port - so all traffic is monitored at the packet and frame level</t>
  </si>
  <si>
    <t>Extrahop use cases</t>
  </si>
  <si>
    <t>Through Zenoss AD ZenPack extensions</t>
  </si>
  <si>
    <t>Through Zenoss Database ZenPack extensions</t>
  </si>
  <si>
    <t>Need to find from Zenoss
But device level Zenpacks available (Cisco, Avaya, F5 etc…)</t>
  </si>
  <si>
    <t>Through Zenoss ZenPack device level extensions
Cisco, NetScaler, F-5, Avaya, etc Zenpacks available
Find out from Zenoss about Zenpacks for IVR system used by HF</t>
  </si>
  <si>
    <t>Protocol level Analysis</t>
  </si>
  <si>
    <t>Active Directory Statistics</t>
  </si>
  <si>
    <t>DNS errors
Protocol level traffic volume
HTTP request volume
IVR byte volue</t>
  </si>
  <si>
    <t>Does Zenoss Cover?</t>
  </si>
  <si>
    <t>With Zenpack and IP address
does it speak to the Storage Controller?</t>
  </si>
  <si>
    <r>
      <t xml:space="preserve">HTTP errors coming from Mulesoft to Macess (or other HF App)
Problem at Mulesoft end point?
</t>
    </r>
    <r>
      <rPr>
        <i/>
        <sz val="11"/>
        <color rgb="FFFF0000"/>
        <rFont val="Calibri"/>
        <family val="2"/>
        <scheme val="minor"/>
      </rPr>
      <t>Networking uses Extrahop to isolate problem end point; is it networking layer or server problem.</t>
    </r>
  </si>
</sst>
</file>

<file path=xl/styles.xml><?xml version="1.0" encoding="utf-8"?>
<styleSheet xmlns="http://schemas.openxmlformats.org/spreadsheetml/2006/main" xmlns:mc="http://schemas.openxmlformats.org/markup-compatibility/2006" xmlns:x14ac="http://schemas.microsoft.com/office/spreadsheetml/2009/9/ac" mc:Ignorable="x14ac">
  <fonts count="72">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222222"/>
      <name val="Inherit"/>
    </font>
    <font>
      <sz val="11"/>
      <name val="Calibri"/>
      <family val="2"/>
      <scheme val="minor"/>
    </font>
    <font>
      <sz val="11"/>
      <name val="Calibri"/>
      <family val="2"/>
    </font>
    <font>
      <u/>
      <sz val="11"/>
      <color theme="10"/>
      <name val="Calibri"/>
      <family val="2"/>
      <scheme val="minor"/>
    </font>
    <font>
      <b/>
      <sz val="11"/>
      <name val="Calibri"/>
      <family val="2"/>
      <scheme val="minor"/>
    </font>
    <font>
      <u/>
      <sz val="11"/>
      <name val="Calibri"/>
      <family val="2"/>
      <scheme val="minor"/>
    </font>
    <font>
      <sz val="8.8000000000000007"/>
      <color rgb="FF000000"/>
      <name val="Arial"/>
      <family val="2"/>
    </font>
    <font>
      <sz val="11"/>
      <color theme="1"/>
      <name val="Calibri"/>
      <family val="2"/>
    </font>
    <font>
      <sz val="11"/>
      <color rgb="FF1F497D"/>
      <name val="Calibri"/>
      <family val="2"/>
    </font>
    <font>
      <sz val="7"/>
      <color rgb="FF1F497D"/>
      <name val="Times New Roman"/>
      <family val="1"/>
    </font>
    <font>
      <b/>
      <sz val="11"/>
      <color theme="1"/>
      <name val="Calibri"/>
      <family val="2"/>
    </font>
    <font>
      <sz val="10"/>
      <color rgb="FF323232"/>
      <name val="Arial"/>
      <family val="2"/>
    </font>
    <font>
      <sz val="11"/>
      <color rgb="FF1F497D"/>
      <name val="Calibri"/>
      <family val="2"/>
      <scheme val="minor"/>
    </font>
    <font>
      <sz val="11"/>
      <color rgb="FF000000"/>
      <name val="Calibri"/>
      <family val="2"/>
    </font>
    <font>
      <sz val="11"/>
      <color rgb="FFFF3300"/>
      <name val="Calibri"/>
      <family val="2"/>
    </font>
    <font>
      <sz val="11"/>
      <color rgb="FFFF3300"/>
      <name val="Calibri"/>
      <family val="2"/>
      <scheme val="minor"/>
    </font>
    <font>
      <b/>
      <sz val="12"/>
      <color theme="1"/>
      <name val="Calibri"/>
      <family val="2"/>
      <scheme val="minor"/>
    </font>
    <font>
      <sz val="11"/>
      <color rgb="FF000000"/>
      <name val="Calibri"/>
      <family val="2"/>
      <scheme val="minor"/>
    </font>
    <font>
      <sz val="11"/>
      <color rgb="FF7030A0"/>
      <name val="Calibri"/>
      <family val="2"/>
    </font>
    <font>
      <sz val="11"/>
      <color rgb="FF7030A0"/>
      <name val="Calibri"/>
      <family val="2"/>
      <scheme val="minor"/>
    </font>
    <font>
      <b/>
      <sz val="11"/>
      <name val="Calibri"/>
      <family val="2"/>
    </font>
    <font>
      <b/>
      <sz val="14"/>
      <color theme="1"/>
      <name val="Calibri"/>
      <family val="2"/>
      <scheme val="minor"/>
    </font>
    <font>
      <b/>
      <sz val="14"/>
      <name val="Calibri"/>
      <family val="2"/>
      <scheme val="minor"/>
    </font>
    <font>
      <sz val="14"/>
      <color theme="1"/>
      <name val="Calibri"/>
      <family val="2"/>
      <scheme val="minor"/>
    </font>
    <font>
      <b/>
      <sz val="14"/>
      <color theme="1"/>
      <name val="Calibri"/>
      <family val="2"/>
    </font>
    <font>
      <b/>
      <sz val="11"/>
      <color rgb="FF000000"/>
      <name val="Calibri"/>
      <family val="2"/>
    </font>
    <font>
      <b/>
      <sz val="11"/>
      <color rgb="FF0070C0"/>
      <name val="Calibri"/>
      <family val="2"/>
      <scheme val="minor"/>
    </font>
    <font>
      <b/>
      <sz val="11"/>
      <color rgb="FF7030A0"/>
      <name val="Calibri"/>
      <family val="2"/>
      <scheme val="minor"/>
    </font>
    <font>
      <b/>
      <sz val="11"/>
      <color rgb="FF7030A0"/>
      <name val="Calibri"/>
      <family val="2"/>
    </font>
    <font>
      <b/>
      <sz val="11"/>
      <color theme="0"/>
      <name val="Calibri"/>
      <family val="2"/>
      <scheme val="minor"/>
    </font>
    <font>
      <sz val="11"/>
      <color theme="0"/>
      <name val="Calibri"/>
      <family val="2"/>
      <scheme val="minor"/>
    </font>
    <font>
      <sz val="14"/>
      <name val="Calibri"/>
      <family val="2"/>
      <scheme val="minor"/>
    </font>
    <font>
      <b/>
      <sz val="14"/>
      <color theme="0"/>
      <name val="Calibri"/>
      <family val="2"/>
      <scheme val="minor"/>
    </font>
    <font>
      <b/>
      <sz val="15"/>
      <color theme="0"/>
      <name val="Calibri"/>
      <family val="2"/>
      <scheme val="minor"/>
    </font>
    <font>
      <b/>
      <sz val="20"/>
      <color theme="0"/>
      <name val="Calibri"/>
      <family val="2"/>
      <scheme val="minor"/>
    </font>
    <font>
      <sz val="20"/>
      <color theme="0"/>
      <name val="Calibri"/>
      <family val="2"/>
      <scheme val="minor"/>
    </font>
    <font>
      <b/>
      <sz val="20"/>
      <color theme="1"/>
      <name val="Calibri"/>
      <family val="2"/>
      <scheme val="minor"/>
    </font>
    <font>
      <sz val="11"/>
      <color theme="0"/>
      <name val="Calibri"/>
      <family val="2"/>
    </font>
    <font>
      <b/>
      <sz val="11"/>
      <color theme="0"/>
      <name val="Calibri"/>
      <family val="2"/>
    </font>
    <font>
      <b/>
      <sz val="14"/>
      <color theme="0"/>
      <name val="Calibri"/>
      <family val="2"/>
    </font>
    <font>
      <sz val="11"/>
      <color rgb="FFFF0000"/>
      <name val="Calibri"/>
      <family val="2"/>
      <scheme val="minor"/>
    </font>
    <font>
      <b/>
      <i/>
      <sz val="11"/>
      <color theme="1"/>
      <name val="Calibri"/>
      <family val="2"/>
      <scheme val="minor"/>
    </font>
    <font>
      <b/>
      <i/>
      <sz val="11"/>
      <color rgb="FF00B050"/>
      <name val="Calibri"/>
      <family val="2"/>
      <scheme val="minor"/>
    </font>
    <font>
      <b/>
      <sz val="11"/>
      <color rgb="FF00B050"/>
      <name val="Calibri"/>
      <family val="2"/>
      <scheme val="minor"/>
    </font>
    <font>
      <b/>
      <i/>
      <sz val="11"/>
      <color rgb="FF00B050"/>
      <name val="Calibri"/>
      <family val="2"/>
    </font>
    <font>
      <b/>
      <i/>
      <sz val="14"/>
      <color theme="0"/>
      <name val="Calibri"/>
      <family val="2"/>
      <scheme val="minor"/>
    </font>
    <font>
      <sz val="11"/>
      <color rgb="FF00B0F0"/>
      <name val="Calibri"/>
      <family val="2"/>
      <scheme val="minor"/>
    </font>
    <font>
      <sz val="8"/>
      <color rgb="FF111C24"/>
      <name val="Arial"/>
      <family val="2"/>
    </font>
    <font>
      <b/>
      <sz val="11"/>
      <color rgb="FF111C24"/>
      <name val="Arial"/>
      <family val="2"/>
    </font>
    <font>
      <b/>
      <sz val="10"/>
      <color theme="1"/>
      <name val="Calibri"/>
      <family val="2"/>
      <scheme val="minor"/>
    </font>
    <font>
      <sz val="10"/>
      <color theme="1"/>
      <name val="Calibri"/>
      <family val="2"/>
      <scheme val="minor"/>
    </font>
    <font>
      <sz val="10"/>
      <color theme="1"/>
      <name val="Calibri"/>
      <family val="2"/>
    </font>
    <font>
      <sz val="10"/>
      <color rgb="FFFF0000"/>
      <name val="Calibri"/>
      <family val="2"/>
      <scheme val="minor"/>
    </font>
    <font>
      <b/>
      <i/>
      <sz val="10"/>
      <color theme="1"/>
      <name val="Calibri"/>
      <family val="2"/>
      <scheme val="minor"/>
    </font>
    <font>
      <sz val="10"/>
      <color rgb="FF454545"/>
      <name val="Arial"/>
      <family val="2"/>
    </font>
    <font>
      <b/>
      <sz val="10"/>
      <color rgb="FF454545"/>
      <name val="Arial"/>
      <family val="2"/>
    </font>
    <font>
      <b/>
      <i/>
      <sz val="11"/>
      <color theme="0"/>
      <name val="Calibri"/>
      <family val="2"/>
      <scheme val="minor"/>
    </font>
    <font>
      <b/>
      <i/>
      <sz val="11"/>
      <name val="Calibri"/>
      <family val="2"/>
      <scheme val="minor"/>
    </font>
    <font>
      <sz val="11"/>
      <color theme="1" tint="0.34998626667073579"/>
      <name val="Calibri"/>
      <family val="2"/>
      <scheme val="minor"/>
    </font>
    <font>
      <b/>
      <sz val="11"/>
      <color theme="1" tint="0.34998626667073579"/>
      <name val="Calibri"/>
      <family val="2"/>
      <scheme val="minor"/>
    </font>
    <font>
      <b/>
      <i/>
      <sz val="10"/>
      <color rgb="FF00B050"/>
      <name val="Calibri"/>
      <family val="2"/>
      <scheme val="minor"/>
    </font>
    <font>
      <b/>
      <sz val="10"/>
      <color rgb="FFFF0000"/>
      <name val="Calibri"/>
      <family val="2"/>
      <scheme val="minor"/>
    </font>
    <font>
      <sz val="10"/>
      <color rgb="FF0070C0"/>
      <name val="Calibri"/>
      <family val="2"/>
      <scheme val="minor"/>
    </font>
    <font>
      <b/>
      <i/>
      <sz val="10"/>
      <color rgb="FFFF0000"/>
      <name val="Calibri"/>
      <family val="2"/>
      <scheme val="minor"/>
    </font>
    <font>
      <b/>
      <sz val="10"/>
      <color rgb="FF0070C0"/>
      <name val="Calibri"/>
      <family val="2"/>
      <scheme val="minor"/>
    </font>
    <font>
      <b/>
      <sz val="10"/>
      <name val="Calibri"/>
      <family val="2"/>
      <scheme val="minor"/>
    </font>
    <font>
      <b/>
      <i/>
      <sz val="10"/>
      <color rgb="FFFFCC00"/>
      <name val="Calibri"/>
      <family val="2"/>
      <scheme val="minor"/>
    </font>
    <font>
      <i/>
      <sz val="11"/>
      <color rgb="FFFF0000"/>
      <name val="Calibri"/>
      <family val="2"/>
      <scheme val="minor"/>
    </font>
  </fonts>
  <fills count="22">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5050"/>
        <bgColor indexed="64"/>
      </patternFill>
    </fill>
    <fill>
      <patternFill patternType="solid">
        <fgColor theme="1"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CCFF"/>
        <bgColor indexed="64"/>
      </patternFill>
    </fill>
    <fill>
      <patternFill patternType="solid">
        <fgColor theme="9" tint="0.59999389629810485"/>
        <bgColor indexed="64"/>
      </patternFill>
    </fill>
    <fill>
      <patternFill patternType="solid">
        <fgColor theme="1" tint="0.249977111117893"/>
        <bgColor indexed="64"/>
      </patternFill>
    </fill>
    <fill>
      <patternFill patternType="solid">
        <fgColor rgb="FFF8F8F8"/>
        <bgColor indexed="64"/>
      </patternFill>
    </fill>
    <fill>
      <patternFill patternType="solid">
        <fgColor theme="6"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rgb="FF0070C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FFCC99"/>
        <bgColor indexed="64"/>
      </patternFill>
    </fill>
    <fill>
      <patternFill patternType="solid">
        <fgColor theme="4" tint="0.59999389629810485"/>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thick">
        <color indexed="64"/>
      </right>
      <top style="thin">
        <color indexed="64"/>
      </top>
      <bottom style="thin">
        <color indexed="64"/>
      </bottom>
      <diagonal/>
    </border>
    <border>
      <left/>
      <right/>
      <top/>
      <bottom style="medium">
        <color indexed="64"/>
      </bottom>
      <diagonal/>
    </border>
    <border>
      <left/>
      <right style="medium">
        <color indexed="64"/>
      </right>
      <top/>
      <bottom/>
      <diagonal/>
    </border>
    <border diagonalDown="1">
      <left/>
      <right style="thick">
        <color indexed="64"/>
      </right>
      <top style="medium">
        <color indexed="64"/>
      </top>
      <bottom style="thin">
        <color indexed="64"/>
      </bottom>
      <diagonal style="medium">
        <color indexed="64"/>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ck">
        <color indexed="64"/>
      </left>
      <right style="thick">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right/>
      <top style="thin">
        <color indexed="64"/>
      </top>
      <bottom/>
      <diagonal/>
    </border>
    <border>
      <left/>
      <right/>
      <top/>
      <bottom style="thin">
        <color indexed="64"/>
      </bottom>
      <diagonal/>
    </border>
    <border diagonalDown="1">
      <left style="thick">
        <color indexed="64"/>
      </left>
      <right style="thick">
        <color indexed="64"/>
      </right>
      <top style="thick">
        <color indexed="64"/>
      </top>
      <bottom style="thick">
        <color indexed="64"/>
      </bottom>
      <diagonal style="medium">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medium">
        <color indexed="64"/>
      </bottom>
      <diagonal/>
    </border>
    <border>
      <left/>
      <right/>
      <top style="thick">
        <color indexed="64"/>
      </top>
      <bottom/>
      <diagonal/>
    </border>
    <border>
      <left/>
      <right style="thick">
        <color indexed="64"/>
      </right>
      <top style="thick">
        <color indexed="64"/>
      </top>
      <bottom style="thick">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ck">
        <color indexed="64"/>
      </right>
      <top/>
      <bottom style="thick">
        <color indexed="64"/>
      </bottom>
      <diagonal/>
    </border>
    <border>
      <left style="thick">
        <color indexed="64"/>
      </left>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style="medium">
        <color indexed="64"/>
      </left>
      <right style="medium">
        <color indexed="64"/>
      </right>
      <top style="thick">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thick">
        <color indexed="64"/>
      </left>
      <right style="thick">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diagonalDown="1">
      <left style="thick">
        <color indexed="64"/>
      </left>
      <right/>
      <top style="thick">
        <color indexed="64"/>
      </top>
      <bottom/>
      <diagonal style="medium">
        <color indexed="64"/>
      </diagonal>
    </border>
  </borders>
  <cellStyleXfs count="2">
    <xf numFmtId="0" fontId="0" fillId="0" borderId="0"/>
    <xf numFmtId="0" fontId="7" fillId="0" borderId="0" applyNumberFormat="0" applyFill="0" applyBorder="0" applyAlignment="0" applyProtection="0"/>
  </cellStyleXfs>
  <cellXfs count="1228">
    <xf numFmtId="0" fontId="0" fillId="0" borderId="0" xfId="0"/>
    <xf numFmtId="0" fontId="1" fillId="0" borderId="0" xfId="0" applyFont="1"/>
    <xf numFmtId="0" fontId="0" fillId="0" borderId="0" xfId="0" applyAlignment="1">
      <alignment wrapText="1"/>
    </xf>
    <xf numFmtId="0" fontId="8" fillId="0" borderId="0" xfId="0" applyFont="1" applyFill="1" applyAlignment="1">
      <alignment horizontal="center" vertical="center" wrapText="1"/>
    </xf>
    <xf numFmtId="0" fontId="5" fillId="0" borderId="1" xfId="0" applyFont="1" applyFill="1" applyBorder="1" applyAlignment="1">
      <alignment vertical="center" wrapText="1"/>
    </xf>
    <xf numFmtId="0" fontId="5" fillId="0" borderId="0" xfId="0" applyFont="1" applyFill="1" applyAlignment="1">
      <alignment vertical="center" wrapText="1"/>
    </xf>
    <xf numFmtId="0" fontId="0" fillId="0" borderId="1" xfId="0" applyBorder="1" applyAlignment="1">
      <alignment vertical="center" wrapText="1"/>
    </xf>
    <xf numFmtId="0" fontId="5" fillId="0" borderId="1" xfId="0" applyFont="1" applyFill="1" applyBorder="1" applyAlignment="1">
      <alignment horizontal="center" vertical="center" wrapText="1"/>
    </xf>
    <xf numFmtId="0" fontId="5" fillId="0" borderId="0" xfId="0" applyFont="1" applyFill="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6" fillId="0" borderId="1" xfId="0" applyFont="1" applyFill="1" applyBorder="1" applyAlignment="1">
      <alignment vertical="center" wrapText="1"/>
    </xf>
    <xf numFmtId="0" fontId="6" fillId="0"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1" fillId="0" borderId="0" xfId="0" applyFont="1" applyAlignment="1">
      <alignment vertical="center"/>
    </xf>
    <xf numFmtId="0" fontId="5" fillId="0" borderId="0" xfId="0" applyFont="1" applyFill="1" applyAlignment="1">
      <alignment vertical="center" wrapText="1"/>
    </xf>
    <xf numFmtId="0" fontId="5" fillId="0"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wrapText="1"/>
    </xf>
    <xf numFmtId="0" fontId="0" fillId="0" borderId="0" xfId="0" applyAlignment="1">
      <alignment horizontal="left" vertical="center" wrapText="1"/>
    </xf>
    <xf numFmtId="0" fontId="5" fillId="0" borderId="0" xfId="0" applyFont="1" applyFill="1" applyBorder="1" applyAlignment="1">
      <alignment vertical="center" wrapText="1"/>
    </xf>
    <xf numFmtId="0" fontId="8" fillId="0" borderId="0" xfId="0" applyFont="1" applyFill="1" applyAlignment="1">
      <alignment vertical="center" wrapText="1"/>
    </xf>
    <xf numFmtId="0" fontId="0" fillId="0" borderId="1" xfId="0" applyBorder="1"/>
    <xf numFmtId="0" fontId="1" fillId="0" borderId="1" xfId="0" applyFont="1" applyBorder="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Alignment="1">
      <alignment horizontal="center" vertical="center" wrapText="1"/>
    </xf>
    <xf numFmtId="0" fontId="0" fillId="0" borderId="0" xfId="0" applyAlignment="1">
      <alignment horizontal="left"/>
    </xf>
    <xf numFmtId="0" fontId="0" fillId="0" borderId="1" xfId="0" applyFill="1" applyBorder="1" applyAlignment="1">
      <alignment horizontal="left" vertical="center" wrapText="1"/>
    </xf>
    <xf numFmtId="0" fontId="1" fillId="0" borderId="1" xfId="0" applyFont="1" applyBorder="1" applyAlignment="1">
      <alignment horizontal="center"/>
    </xf>
    <xf numFmtId="0" fontId="0" fillId="0" borderId="1" xfId="0" applyFill="1" applyBorder="1" applyAlignment="1">
      <alignment horizontal="left" vertical="center"/>
    </xf>
    <xf numFmtId="0" fontId="0" fillId="0" borderId="1" xfId="0" applyFont="1" applyBorder="1" applyAlignment="1">
      <alignment horizontal="center" vertical="center"/>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Font="1" applyFill="1" applyBorder="1" applyAlignment="1">
      <alignment horizontal="left" vertical="center" wrapText="1"/>
    </xf>
    <xf numFmtId="0" fontId="11" fillId="4" borderId="1" xfId="0" applyFont="1" applyFill="1" applyBorder="1" applyAlignment="1">
      <alignment horizontal="center" vertical="center"/>
    </xf>
    <xf numFmtId="0" fontId="0" fillId="0" borderId="0" xfId="0" applyFill="1" applyAlignment="1">
      <alignment horizontal="center" vertical="center"/>
    </xf>
    <xf numFmtId="0" fontId="0" fillId="4" borderId="1" xfId="0" applyFill="1" applyBorder="1" applyAlignment="1">
      <alignment horizontal="center" vertical="center"/>
    </xf>
    <xf numFmtId="0" fontId="11" fillId="4" borderId="1" xfId="0" applyFont="1" applyFill="1" applyBorder="1" applyAlignment="1">
      <alignment horizontal="center" vertical="center" wrapText="1"/>
    </xf>
    <xf numFmtId="0" fontId="0" fillId="4" borderId="1" xfId="0" applyFill="1" applyBorder="1" applyAlignment="1">
      <alignment horizontal="left" vertical="center"/>
    </xf>
    <xf numFmtId="0" fontId="1" fillId="0" borderId="1" xfId="0" applyFont="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left" vertical="center" wrapText="1"/>
    </xf>
    <xf numFmtId="0" fontId="11"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4"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11" fillId="0" borderId="1" xfId="0" applyFont="1" applyFill="1" applyBorder="1" applyAlignment="1">
      <alignment horizontal="center" vertical="center" wrapText="1"/>
    </xf>
    <xf numFmtId="0" fontId="0" fillId="4" borderId="1" xfId="0" applyFill="1" applyBorder="1" applyAlignment="1">
      <alignment horizontal="left" vertical="center" wrapText="1"/>
    </xf>
    <xf numFmtId="0" fontId="0" fillId="0" borderId="2" xfId="0" applyFill="1" applyBorder="1" applyAlignment="1">
      <alignment horizontal="center" vertical="center"/>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18" fillId="4" borderId="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 fillId="3" borderId="1" xfId="0" applyFont="1" applyFill="1" applyBorder="1" applyAlignment="1">
      <alignment horizontal="center" vertical="center"/>
    </xf>
    <xf numFmtId="0" fontId="15" fillId="0" borderId="1" xfId="0" applyFont="1" applyFill="1" applyBorder="1" applyAlignment="1">
      <alignment horizontal="left" wrapText="1"/>
    </xf>
    <xf numFmtId="0" fontId="15" fillId="0" borderId="0" xfId="0" applyFont="1" applyFill="1" applyAlignment="1">
      <alignment horizontal="left"/>
    </xf>
    <xf numFmtId="0" fontId="11" fillId="4" borderId="1" xfId="0" applyFont="1" applyFill="1" applyBorder="1" applyAlignment="1">
      <alignment horizontal="left" vertical="center" wrapText="1"/>
    </xf>
    <xf numFmtId="0" fontId="0" fillId="4" borderId="1" xfId="0" applyFill="1" applyBorder="1" applyAlignment="1">
      <alignment vertical="center" wrapText="1"/>
    </xf>
    <xf numFmtId="0" fontId="1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0" fillId="7" borderId="1" xfId="0" applyFill="1" applyBorder="1" applyAlignment="1">
      <alignment horizontal="center"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19" fillId="7" borderId="1" xfId="0" applyFont="1" applyFill="1" applyBorder="1" applyAlignment="1">
      <alignment horizontal="center" vertical="center"/>
    </xf>
    <xf numFmtId="0" fontId="1" fillId="7" borderId="1" xfId="0" applyFont="1" applyFill="1" applyBorder="1" applyAlignment="1">
      <alignment horizontal="center"/>
    </xf>
    <xf numFmtId="0" fontId="0" fillId="7"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7" borderId="1" xfId="0" applyFont="1" applyFill="1" applyBorder="1" applyAlignment="1">
      <alignment vertical="center" wrapText="1"/>
    </xf>
    <xf numFmtId="0" fontId="0" fillId="4" borderId="1"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0" borderId="2" xfId="0" applyFont="1" applyBorder="1" applyAlignment="1">
      <alignment horizontal="center" vertical="center" wrapText="1"/>
    </xf>
    <xf numFmtId="49" fontId="0" fillId="4" borderId="1" xfId="0" applyNumberFormat="1" applyFill="1" applyBorder="1" applyAlignment="1">
      <alignment vertical="center"/>
    </xf>
    <xf numFmtId="49" fontId="0" fillId="4" borderId="1" xfId="0" applyNumberFormat="1" applyFill="1" applyBorder="1" applyAlignment="1">
      <alignment vertical="center" wrapText="1"/>
    </xf>
    <xf numFmtId="49" fontId="0" fillId="0" borderId="1" xfId="0" applyNumberFormat="1" applyBorder="1" applyAlignment="1">
      <alignment vertical="center"/>
    </xf>
    <xf numFmtId="49" fontId="0" fillId="0" borderId="0" xfId="0" applyNumberFormat="1" applyAlignment="1"/>
    <xf numFmtId="0" fontId="0" fillId="0" borderId="1" xfId="0" applyBorder="1" applyAlignment="1">
      <alignment horizontal="center"/>
    </xf>
    <xf numFmtId="0" fontId="0" fillId="0" borderId="1" xfId="0" applyBorder="1" applyAlignment="1">
      <alignment horizontal="left"/>
    </xf>
    <xf numFmtId="49" fontId="0" fillId="0" borderId="0" xfId="0" applyNumberFormat="1"/>
    <xf numFmtId="49" fontId="20" fillId="4" borderId="1" xfId="0" applyNumberFormat="1" applyFont="1" applyFill="1" applyBorder="1" applyAlignment="1">
      <alignment vertical="center"/>
    </xf>
    <xf numFmtId="49" fontId="0" fillId="0" borderId="1" xfId="0" applyNumberFormat="1" applyFill="1" applyBorder="1" applyAlignment="1">
      <alignment horizontal="center"/>
    </xf>
    <xf numFmtId="49" fontId="0" fillId="4" borderId="1" xfId="0" applyNumberFormat="1" applyFill="1" applyBorder="1" applyAlignment="1">
      <alignment horizontal="left" vertical="center" wrapText="1"/>
    </xf>
    <xf numFmtId="49" fontId="0" fillId="4" borderId="1" xfId="0" applyNumberFormat="1" applyFill="1" applyBorder="1"/>
    <xf numFmtId="49" fontId="0" fillId="4" borderId="1" xfId="0" applyNumberFormat="1" applyFill="1" applyBorder="1" applyAlignment="1">
      <alignment horizontal="left"/>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0" fillId="7" borderId="12" xfId="0" applyFill="1" applyBorder="1" applyAlignment="1">
      <alignment horizontal="center" vertical="center"/>
    </xf>
    <xf numFmtId="0" fontId="11" fillId="8" borderId="12"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2" xfId="0" applyFont="1" applyFill="1" applyBorder="1" applyAlignment="1">
      <alignment horizontal="center" vertical="center" wrapText="1"/>
    </xf>
    <xf numFmtId="0" fontId="0" fillId="0" borderId="12" xfId="0" applyBorder="1" applyAlignment="1">
      <alignment vertical="center"/>
    </xf>
    <xf numFmtId="0" fontId="1" fillId="5" borderId="22" xfId="0" applyFont="1" applyFill="1" applyBorder="1" applyAlignment="1">
      <alignment horizontal="left" vertical="center" wrapText="1"/>
    </xf>
    <xf numFmtId="0" fontId="1" fillId="5" borderId="22" xfId="0" applyFont="1" applyFill="1" applyBorder="1" applyAlignment="1">
      <alignment horizontal="left" vertical="center"/>
    </xf>
    <xf numFmtId="0" fontId="6" fillId="4" borderId="1" xfId="0" applyFont="1" applyFill="1" applyBorder="1" applyAlignment="1">
      <alignment horizontal="center" vertical="center"/>
    </xf>
    <xf numFmtId="0" fontId="5" fillId="4" borderId="0" xfId="0" applyFont="1" applyFill="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vertical="center"/>
    </xf>
    <xf numFmtId="0" fontId="5" fillId="4" borderId="1" xfId="0" applyFont="1" applyFill="1" applyBorder="1" applyAlignment="1">
      <alignment horizontal="left" vertical="center" wrapText="1"/>
    </xf>
    <xf numFmtId="0" fontId="5" fillId="0" borderId="0" xfId="0" applyFont="1"/>
    <xf numFmtId="0" fontId="1" fillId="5" borderId="22" xfId="0" applyFont="1" applyFill="1" applyBorder="1" applyAlignment="1">
      <alignment horizontal="left" vertical="center" wrapText="1" indent="1"/>
    </xf>
    <xf numFmtId="0" fontId="0" fillId="5" borderId="22" xfId="0" applyFont="1" applyFill="1" applyBorder="1" applyAlignment="1">
      <alignment horizontal="left" vertical="center" wrapText="1" indent="1"/>
    </xf>
    <xf numFmtId="0" fontId="0" fillId="7" borderId="22" xfId="0" applyFont="1" applyFill="1" applyBorder="1" applyAlignment="1">
      <alignment horizontal="left" vertical="center" wrapText="1" indent="1"/>
    </xf>
    <xf numFmtId="0" fontId="11" fillId="7" borderId="12" xfId="0" applyFont="1" applyFill="1" applyBorder="1" applyAlignment="1">
      <alignment horizontal="center" vertical="center" wrapText="1"/>
    </xf>
    <xf numFmtId="0" fontId="11" fillId="7" borderId="1"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left" vertical="center" wrapText="1"/>
    </xf>
    <xf numFmtId="0" fontId="1" fillId="7" borderId="1" xfId="0" applyFont="1" applyFill="1" applyBorder="1" applyAlignment="1">
      <alignment horizontal="center" vertical="center"/>
    </xf>
    <xf numFmtId="0" fontId="0" fillId="7" borderId="1" xfId="0" applyFill="1" applyBorder="1" applyAlignment="1">
      <alignment vertical="center"/>
    </xf>
    <xf numFmtId="0" fontId="6" fillId="7" borderId="1" xfId="0" applyFont="1" applyFill="1" applyBorder="1" applyAlignment="1">
      <alignment horizontal="center" vertical="center"/>
    </xf>
    <xf numFmtId="49" fontId="0" fillId="7" borderId="1" xfId="0" applyNumberFormat="1" applyFill="1" applyBorder="1" applyAlignment="1">
      <alignment vertical="center" wrapText="1"/>
    </xf>
    <xf numFmtId="0" fontId="0" fillId="7" borderId="1" xfId="0" applyFill="1" applyBorder="1" applyAlignment="1">
      <alignment horizontal="left" vertical="center"/>
    </xf>
    <xf numFmtId="0" fontId="17" fillId="7" borderId="2" xfId="0" applyFont="1" applyFill="1" applyBorder="1" applyAlignment="1">
      <alignment horizontal="center" vertical="center"/>
    </xf>
    <xf numFmtId="0" fontId="12" fillId="7" borderId="2" xfId="0" applyFont="1" applyFill="1" applyBorder="1" applyAlignment="1">
      <alignment horizontal="left" vertical="center" wrapText="1"/>
    </xf>
    <xf numFmtId="0" fontId="0" fillId="7" borderId="2" xfId="0" applyFill="1" applyBorder="1" applyAlignment="1">
      <alignment horizontal="center" vertical="center"/>
    </xf>
    <xf numFmtId="0" fontId="18" fillId="7" borderId="1" xfId="0" applyFont="1" applyFill="1" applyBorder="1" applyAlignment="1">
      <alignment horizontal="left" vertical="center" wrapText="1"/>
    </xf>
    <xf numFmtId="0" fontId="19" fillId="7" borderId="1" xfId="0" applyFont="1" applyFill="1" applyBorder="1" applyAlignment="1">
      <alignment horizontal="left" vertical="center" wrapText="1"/>
    </xf>
    <xf numFmtId="0" fontId="0" fillId="7" borderId="0" xfId="0" applyFill="1" applyAlignment="1">
      <alignment vertical="center"/>
    </xf>
    <xf numFmtId="0" fontId="14" fillId="4" borderId="1" xfId="0" applyFont="1" applyFill="1" applyBorder="1" applyAlignment="1">
      <alignment horizontal="center" vertical="center" wrapText="1"/>
    </xf>
    <xf numFmtId="0" fontId="14" fillId="4" borderId="1" xfId="0" applyFont="1" applyFill="1" applyBorder="1" applyAlignment="1">
      <alignment horizontal="left" vertical="center" wrapText="1"/>
    </xf>
    <xf numFmtId="0" fontId="1" fillId="5" borderId="22" xfId="0" applyFont="1" applyFill="1" applyBorder="1" applyAlignment="1">
      <alignment horizontal="left" vertical="center" indent="1"/>
    </xf>
    <xf numFmtId="0" fontId="1" fillId="7" borderId="22" xfId="0" applyFont="1" applyFill="1" applyBorder="1" applyAlignment="1">
      <alignment horizontal="left" vertical="center" wrapText="1" indent="1"/>
    </xf>
    <xf numFmtId="0" fontId="0" fillId="0" borderId="22" xfId="0" applyFont="1" applyFill="1" applyBorder="1" applyAlignment="1">
      <alignment horizontal="left" vertical="center" wrapText="1" indent="1"/>
    </xf>
    <xf numFmtId="0" fontId="0" fillId="0" borderId="22" xfId="0" applyFont="1" applyFill="1" applyBorder="1" applyAlignment="1">
      <alignment horizontal="left" vertical="center" indent="1"/>
    </xf>
    <xf numFmtId="0" fontId="1" fillId="0" borderId="22" xfId="0" applyFont="1" applyFill="1" applyBorder="1" applyAlignment="1">
      <alignment horizontal="left" vertical="center" wrapText="1"/>
    </xf>
    <xf numFmtId="0" fontId="0" fillId="7" borderId="22" xfId="0" applyFont="1" applyFill="1" applyBorder="1" applyAlignment="1">
      <alignment horizontal="left" vertical="center" wrapText="1"/>
    </xf>
    <xf numFmtId="0" fontId="0" fillId="7" borderId="22" xfId="0" applyFill="1" applyBorder="1" applyAlignment="1">
      <alignment horizontal="left" vertical="center" wrapText="1"/>
    </xf>
    <xf numFmtId="0" fontId="0" fillId="7" borderId="22" xfId="0" applyFont="1" applyFill="1" applyBorder="1" applyAlignment="1">
      <alignment horizontal="left" vertical="center"/>
    </xf>
    <xf numFmtId="0" fontId="0" fillId="7" borderId="22" xfId="0" applyFill="1" applyBorder="1" applyAlignment="1">
      <alignment horizontal="left" vertical="center" wrapText="1" indent="1"/>
    </xf>
    <xf numFmtId="0" fontId="0" fillId="7" borderId="22" xfId="0" applyFill="1" applyBorder="1" applyAlignment="1">
      <alignment horizontal="left" vertical="center" indent="2"/>
    </xf>
    <xf numFmtId="0" fontId="0" fillId="7" borderId="22" xfId="0" applyFill="1" applyBorder="1" applyAlignment="1">
      <alignment horizontal="left" vertical="center" wrapText="1" indent="2"/>
    </xf>
    <xf numFmtId="0" fontId="0" fillId="7" borderId="22" xfId="0" applyFill="1" applyBorder="1" applyAlignment="1">
      <alignment horizontal="left" vertical="center"/>
    </xf>
    <xf numFmtId="0" fontId="0" fillId="7" borderId="22" xfId="0" applyFont="1" applyFill="1" applyBorder="1" applyAlignment="1">
      <alignment horizontal="left" vertical="center" indent="1"/>
    </xf>
    <xf numFmtId="0" fontId="0" fillId="0" borderId="22" xfId="0" applyFont="1" applyFill="1" applyBorder="1" applyAlignment="1">
      <alignment horizontal="left" vertical="center" indent="2"/>
    </xf>
    <xf numFmtId="0" fontId="0" fillId="0" borderId="22" xfId="0" applyFont="1" applyFill="1" applyBorder="1" applyAlignment="1">
      <alignment horizontal="left" vertical="center" wrapText="1" indent="2"/>
    </xf>
    <xf numFmtId="0" fontId="11" fillId="7" borderId="12" xfId="0" applyFont="1" applyFill="1" applyBorder="1" applyAlignment="1">
      <alignment horizontal="center" vertical="center"/>
    </xf>
    <xf numFmtId="0" fontId="0" fillId="7" borderId="1" xfId="0" applyFill="1" applyBorder="1" applyAlignment="1">
      <alignment horizontal="center" vertical="center" wrapText="1"/>
    </xf>
    <xf numFmtId="49" fontId="0" fillId="7" borderId="1" xfId="0" applyNumberFormat="1" applyFill="1" applyBorder="1" applyAlignment="1">
      <alignment vertical="center"/>
    </xf>
    <xf numFmtId="0" fontId="0" fillId="7" borderId="12"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1" xfId="0" applyFill="1" applyBorder="1" applyAlignment="1">
      <alignment horizontal="left" vertical="center" wrapText="1"/>
    </xf>
    <xf numFmtId="0" fontId="1" fillId="7" borderId="12" xfId="0" applyFont="1" applyFill="1" applyBorder="1" applyAlignment="1">
      <alignment horizontal="center" vertical="center"/>
    </xf>
    <xf numFmtId="0" fontId="11" fillId="7" borderId="1" xfId="0" applyFont="1" applyFill="1" applyBorder="1" applyAlignment="1">
      <alignment horizontal="left" vertical="center"/>
    </xf>
    <xf numFmtId="0" fontId="17" fillId="7" borderId="7" xfId="0" applyFont="1" applyFill="1" applyBorder="1" applyAlignment="1">
      <alignment horizontal="center" vertical="center"/>
    </xf>
    <xf numFmtId="0" fontId="17" fillId="7" borderId="7" xfId="0" applyFont="1" applyFill="1" applyBorder="1" applyAlignment="1">
      <alignment horizontal="center" vertical="center" wrapText="1"/>
    </xf>
    <xf numFmtId="0" fontId="17" fillId="7" borderId="24" xfId="0" applyFont="1" applyFill="1" applyBorder="1" applyAlignment="1">
      <alignment horizontal="left" vertical="center" wrapText="1"/>
    </xf>
    <xf numFmtId="0" fontId="17" fillId="7" borderId="23" xfId="0" applyFont="1" applyFill="1" applyBorder="1" applyAlignment="1">
      <alignment horizontal="center" vertical="center" wrapText="1"/>
    </xf>
    <xf numFmtId="0" fontId="17" fillId="7" borderId="1" xfId="0" applyFont="1" applyFill="1" applyBorder="1" applyAlignment="1">
      <alignment horizontal="left" vertical="center" wrapText="1"/>
    </xf>
    <xf numFmtId="0" fontId="11" fillId="7" borderId="2" xfId="0" applyFont="1" applyFill="1" applyBorder="1" applyAlignment="1">
      <alignment horizontal="left" vertical="center" wrapText="1"/>
    </xf>
    <xf numFmtId="0" fontId="0" fillId="7" borderId="12" xfId="0" applyFill="1" applyBorder="1" applyAlignment="1">
      <alignment vertical="center" wrapText="1"/>
    </xf>
    <xf numFmtId="0" fontId="0" fillId="7" borderId="1" xfId="0" applyFill="1" applyBorder="1" applyAlignment="1">
      <alignment vertical="center" wrapText="1"/>
    </xf>
    <xf numFmtId="0" fontId="1" fillId="7" borderId="1" xfId="0" applyFont="1" applyFill="1" applyBorder="1" applyAlignment="1">
      <alignment horizontal="center" vertical="center" wrapText="1"/>
    </xf>
    <xf numFmtId="0" fontId="22" fillId="7" borderId="1" xfId="0" applyFont="1" applyFill="1" applyBorder="1" applyAlignment="1">
      <alignment horizontal="left" vertical="center" wrapText="1"/>
    </xf>
    <xf numFmtId="0" fontId="11" fillId="7" borderId="1" xfId="0" applyFont="1" applyFill="1" applyBorder="1" applyAlignment="1">
      <alignment vertical="center" wrapText="1"/>
    </xf>
    <xf numFmtId="0" fontId="0" fillId="7" borderId="12" xfId="0" applyFill="1" applyBorder="1" applyAlignment="1">
      <alignment vertical="center"/>
    </xf>
    <xf numFmtId="0" fontId="0" fillId="7" borderId="1" xfId="0" applyFill="1" applyBorder="1" applyAlignment="1">
      <alignment horizontal="left" wrapText="1"/>
    </xf>
    <xf numFmtId="0" fontId="14"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0" fillId="7" borderId="1" xfId="0" applyFill="1" applyBorder="1" applyAlignment="1">
      <alignment wrapText="1"/>
    </xf>
    <xf numFmtId="49" fontId="0" fillId="7" borderId="0" xfId="0" applyNumberFormat="1" applyFont="1" applyFill="1" applyAlignment="1">
      <alignment vertical="center" wrapText="1"/>
    </xf>
    <xf numFmtId="49" fontId="1" fillId="7" borderId="1" xfId="0" applyNumberFormat="1" applyFont="1" applyFill="1" applyBorder="1" applyAlignment="1">
      <alignment vertical="center" wrapText="1"/>
    </xf>
    <xf numFmtId="0" fontId="5" fillId="7" borderId="1" xfId="1" applyFont="1" applyFill="1" applyBorder="1" applyAlignment="1">
      <alignment horizontal="center" vertical="center" wrapText="1"/>
    </xf>
    <xf numFmtId="49" fontId="21" fillId="7" borderId="1" xfId="0" applyNumberFormat="1" applyFont="1" applyFill="1" applyBorder="1" applyAlignment="1">
      <alignment vertical="center" wrapText="1"/>
    </xf>
    <xf numFmtId="0" fontId="6" fillId="7" borderId="1" xfId="0" applyFont="1" applyFill="1" applyBorder="1" applyAlignment="1">
      <alignment horizontal="center" vertical="center" wrapText="1"/>
    </xf>
    <xf numFmtId="49" fontId="17" fillId="7" borderId="1" xfId="0" applyNumberFormat="1" applyFont="1" applyFill="1" applyBorder="1" applyAlignment="1">
      <alignment horizontal="left" vertical="center" wrapText="1"/>
    </xf>
    <xf numFmtId="0" fontId="6" fillId="7" borderId="2" xfId="0" applyFont="1" applyFill="1" applyBorder="1" applyAlignment="1">
      <alignment horizontal="center" vertical="center"/>
    </xf>
    <xf numFmtId="49" fontId="0" fillId="7" borderId="2" xfId="0" applyNumberFormat="1" applyFill="1" applyBorder="1" applyAlignment="1">
      <alignment vertical="center" wrapText="1"/>
    </xf>
    <xf numFmtId="0" fontId="5" fillId="7" borderId="1" xfId="0" applyFont="1" applyFill="1" applyBorder="1" applyAlignment="1">
      <alignment horizontal="left" vertical="center" wrapText="1"/>
    </xf>
    <xf numFmtId="49" fontId="0" fillId="7" borderId="0" xfId="0" applyNumberFormat="1" applyFill="1" applyAlignment="1">
      <alignment horizontal="center" vertical="center"/>
    </xf>
    <xf numFmtId="0" fontId="9" fillId="4" borderId="1" xfId="1" applyFont="1" applyFill="1" applyBorder="1" applyAlignment="1">
      <alignment vertical="top" wrapText="1"/>
    </xf>
    <xf numFmtId="0" fontId="6" fillId="0" borderId="1" xfId="0" applyFont="1" applyFill="1" applyBorder="1" applyAlignment="1">
      <alignment horizontal="center" vertical="center"/>
    </xf>
    <xf numFmtId="49" fontId="0"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xf>
    <xf numFmtId="49" fontId="0" fillId="0" borderId="1" xfId="0" applyNumberFormat="1" applyFill="1" applyBorder="1" applyAlignment="1">
      <alignment vertical="center"/>
    </xf>
    <xf numFmtId="49" fontId="0" fillId="0" borderId="1" xfId="0" applyNumberFormat="1" applyFill="1" applyBorder="1" applyAlignment="1">
      <alignment vertical="center" wrapText="1"/>
    </xf>
    <xf numFmtId="0" fontId="5" fillId="0" borderId="1" xfId="0" applyFont="1" applyFill="1" applyBorder="1" applyAlignment="1">
      <alignment vertical="top" wrapText="1"/>
    </xf>
    <xf numFmtId="0" fontId="0" fillId="0" borderId="1" xfId="0" applyFill="1" applyBorder="1" applyAlignment="1">
      <alignment vertical="center"/>
    </xf>
    <xf numFmtId="0" fontId="0" fillId="0" borderId="0" xfId="0" applyFont="1" applyFill="1" applyAlignment="1">
      <alignment horizontal="left" vertical="center" wrapText="1"/>
    </xf>
    <xf numFmtId="0" fontId="1" fillId="0" borderId="1" xfId="0" applyFont="1" applyFill="1" applyBorder="1" applyAlignment="1">
      <alignment horizontal="left" vertical="center"/>
    </xf>
    <xf numFmtId="0" fontId="7" fillId="0" borderId="1" xfId="1" applyFill="1" applyBorder="1" applyAlignment="1">
      <alignment horizontal="left" vertical="center"/>
    </xf>
    <xf numFmtId="0" fontId="5" fillId="0" borderId="0" xfId="0" applyFont="1" applyFill="1" applyAlignment="1">
      <alignment horizontal="left" vertical="center" wrapText="1"/>
    </xf>
    <xf numFmtId="0" fontId="6"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7" fillId="0" borderId="2" xfId="0" applyFont="1" applyFill="1" applyBorder="1" applyAlignment="1">
      <alignment horizontal="center" vertical="center"/>
    </xf>
    <xf numFmtId="0" fontId="12" fillId="0" borderId="2" xfId="0" applyFont="1" applyFill="1" applyBorder="1" applyAlignment="1">
      <alignment horizontal="left" vertical="center" wrapText="1"/>
    </xf>
    <xf numFmtId="0" fontId="6" fillId="0" borderId="1" xfId="0" applyFont="1" applyFill="1" applyBorder="1" applyAlignment="1">
      <alignment horizontal="left" vertical="center"/>
    </xf>
    <xf numFmtId="0" fontId="5" fillId="7" borderId="1" xfId="0" applyFont="1" applyFill="1" applyBorder="1" applyAlignment="1">
      <alignment horizontal="center" vertical="center"/>
    </xf>
    <xf numFmtId="0" fontId="11" fillId="0" borderId="2" xfId="0" applyFont="1" applyFill="1" applyBorder="1" applyAlignment="1">
      <alignment horizontal="left" vertical="center"/>
    </xf>
    <xf numFmtId="0" fontId="11" fillId="0" borderId="1" xfId="0" applyFont="1" applyFill="1" applyBorder="1" applyAlignment="1">
      <alignment horizontal="left" vertical="center"/>
    </xf>
    <xf numFmtId="0" fontId="16" fillId="0" borderId="1" xfId="0" applyFont="1" applyFill="1" applyBorder="1" applyAlignment="1">
      <alignment horizontal="left" vertical="center" wrapText="1"/>
    </xf>
    <xf numFmtId="0" fontId="0" fillId="0" borderId="1" xfId="0" applyFill="1" applyBorder="1" applyAlignment="1">
      <alignment wrapText="1"/>
    </xf>
    <xf numFmtId="0" fontId="0" fillId="0" borderId="1" xfId="0" applyFill="1" applyBorder="1" applyAlignment="1">
      <alignment horizontal="left" wrapText="1"/>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Fill="1" applyBorder="1" applyAlignment="1">
      <alignment horizontal="left" vertical="center" wrapText="1"/>
    </xf>
    <xf numFmtId="0" fontId="0" fillId="2" borderId="22" xfId="0" applyFill="1" applyBorder="1" applyAlignment="1">
      <alignment horizontal="left" vertical="center" wrapText="1"/>
    </xf>
    <xf numFmtId="0" fontId="0" fillId="2" borderId="12" xfId="0" applyFill="1" applyBorder="1" applyAlignment="1">
      <alignment horizontal="center" vertical="center" wrapText="1"/>
    </xf>
    <xf numFmtId="0" fontId="0" fillId="2" borderId="1" xfId="0" applyFill="1" applyBorder="1" applyAlignment="1">
      <alignment horizontal="left" vertical="center" wrapText="1"/>
    </xf>
    <xf numFmtId="0" fontId="1" fillId="2" borderId="1" xfId="0" applyFont="1" applyFill="1" applyBorder="1" applyAlignment="1">
      <alignment horizontal="center" vertical="center"/>
    </xf>
    <xf numFmtId="0" fontId="0" fillId="2" borderId="1" xfId="0" applyFill="1" applyBorder="1" applyAlignment="1">
      <alignment vertical="center"/>
    </xf>
    <xf numFmtId="0" fontId="11" fillId="2" borderId="1" xfId="0" applyFont="1" applyFill="1" applyBorder="1" applyAlignment="1">
      <alignment horizontal="center" vertical="center" wrapText="1"/>
    </xf>
    <xf numFmtId="0" fontId="0" fillId="2" borderId="1" xfId="0" applyFill="1" applyBorder="1" applyAlignment="1">
      <alignment vertical="center" wrapText="1"/>
    </xf>
    <xf numFmtId="0" fontId="5" fillId="2" borderId="1" xfId="1" applyFont="1" applyFill="1" applyBorder="1" applyAlignment="1">
      <alignment horizontal="center" vertical="center" wrapText="1"/>
    </xf>
    <xf numFmtId="0" fontId="0" fillId="2" borderId="0" xfId="0" applyFill="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xf>
    <xf numFmtId="0" fontId="0" fillId="2" borderId="0" xfId="0" applyFill="1" applyAlignment="1">
      <alignment vertical="center"/>
    </xf>
    <xf numFmtId="0" fontId="1" fillId="2" borderId="22" xfId="0" applyFont="1" applyFill="1" applyBorder="1" applyAlignment="1">
      <alignment horizontal="left" vertical="center" wrapText="1"/>
    </xf>
    <xf numFmtId="0" fontId="11" fillId="2" borderId="12" xfId="0" applyFont="1" applyFill="1" applyBorder="1" applyAlignment="1">
      <alignment horizontal="center" vertical="center"/>
    </xf>
    <xf numFmtId="0" fontId="11" fillId="2" borderId="1" xfId="0" applyFont="1" applyFill="1" applyBorder="1" applyAlignment="1">
      <alignment horizontal="left" vertical="center" wrapText="1"/>
    </xf>
    <xf numFmtId="0" fontId="14" fillId="2" borderId="1" xfId="0" applyFont="1" applyFill="1" applyBorder="1" applyAlignment="1">
      <alignment horizontal="center" vertical="center"/>
    </xf>
    <xf numFmtId="0" fontId="11" fillId="2" borderId="1" xfId="0" applyFont="1" applyFill="1" applyBorder="1" applyAlignment="1">
      <alignment horizontal="center" vertical="center"/>
    </xf>
    <xf numFmtId="0" fontId="6" fillId="2" borderId="1" xfId="0" applyFont="1" applyFill="1" applyBorder="1" applyAlignment="1">
      <alignment horizontal="center" vertical="center"/>
    </xf>
    <xf numFmtId="49" fontId="0" fillId="2" borderId="1" xfId="0" applyNumberFormat="1" applyFill="1" applyBorder="1" applyAlignment="1">
      <alignment vertical="center"/>
    </xf>
    <xf numFmtId="0" fontId="0" fillId="2" borderId="22" xfId="0" applyFill="1" applyBorder="1" applyAlignment="1">
      <alignment horizontal="left" vertical="center" wrapText="1" indent="1"/>
    </xf>
    <xf numFmtId="0" fontId="17" fillId="2" borderId="23" xfId="0" applyFont="1" applyFill="1" applyBorder="1" applyAlignment="1">
      <alignment horizontal="center" vertical="center" wrapText="1"/>
    </xf>
    <xf numFmtId="0" fontId="14" fillId="2" borderId="12" xfId="0" applyFont="1" applyFill="1" applyBorder="1" applyAlignment="1">
      <alignment horizontal="center" vertical="center"/>
    </xf>
    <xf numFmtId="0" fontId="6" fillId="2" borderId="2" xfId="0" applyFont="1" applyFill="1" applyBorder="1" applyAlignment="1">
      <alignment horizontal="center" vertical="center"/>
    </xf>
    <xf numFmtId="49" fontId="0" fillId="2" borderId="2" xfId="0" applyNumberFormat="1" applyFill="1" applyBorder="1" applyAlignment="1">
      <alignment vertical="center" wrapText="1"/>
    </xf>
    <xf numFmtId="0" fontId="6" fillId="2" borderId="1" xfId="0" applyFont="1" applyFill="1" applyBorder="1" applyAlignment="1">
      <alignment horizontal="left" vertical="center" wrapText="1"/>
    </xf>
    <xf numFmtId="0" fontId="0" fillId="2" borderId="22" xfId="0" applyFont="1" applyFill="1" applyBorder="1" applyAlignment="1">
      <alignment horizontal="left" vertical="center" wrapText="1" indent="1"/>
    </xf>
    <xf numFmtId="0" fontId="11" fillId="2" borderId="12"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49" fontId="0" fillId="2" borderId="1" xfId="0" applyNumberFormat="1" applyFill="1" applyBorder="1" applyAlignment="1">
      <alignment vertical="center" wrapText="1"/>
    </xf>
    <xf numFmtId="0" fontId="17" fillId="2" borderId="2" xfId="0" applyFont="1" applyFill="1" applyBorder="1" applyAlignment="1">
      <alignment horizontal="center" vertical="center"/>
    </xf>
    <xf numFmtId="0" fontId="12" fillId="2" borderId="2"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0" fillId="2" borderId="22" xfId="0" applyFill="1" applyBorder="1" applyAlignment="1">
      <alignment horizontal="left" vertical="center" indent="2"/>
    </xf>
    <xf numFmtId="0" fontId="11" fillId="2" borderId="1" xfId="0" applyFont="1" applyFill="1" applyBorder="1" applyAlignment="1">
      <alignment horizontal="left" vertical="center"/>
    </xf>
    <xf numFmtId="0" fontId="24"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0" fillId="2" borderId="22" xfId="0" applyFill="1" applyBorder="1" applyAlignment="1">
      <alignment horizontal="left" vertical="center"/>
    </xf>
    <xf numFmtId="0" fontId="5" fillId="2" borderId="0" xfId="0" applyFont="1" applyFill="1" applyAlignment="1">
      <alignment horizontal="left" vertical="center" wrapText="1"/>
    </xf>
    <xf numFmtId="0" fontId="25" fillId="2" borderId="1" xfId="0" applyFont="1" applyFill="1" applyBorder="1" applyAlignment="1">
      <alignment vertical="center"/>
    </xf>
    <xf numFmtId="0" fontId="5" fillId="2" borderId="1" xfId="0" applyFont="1" applyFill="1" applyBorder="1" applyAlignment="1">
      <alignment vertical="center"/>
    </xf>
    <xf numFmtId="0" fontId="0" fillId="0" borderId="13" xfId="0" applyBorder="1" applyAlignment="1">
      <alignment vertical="center"/>
    </xf>
    <xf numFmtId="0" fontId="25" fillId="3" borderId="1" xfId="0" applyFont="1" applyFill="1" applyBorder="1" applyAlignment="1">
      <alignment vertical="center"/>
    </xf>
    <xf numFmtId="0" fontId="25" fillId="0" borderId="0" xfId="0" applyFont="1"/>
    <xf numFmtId="49" fontId="25" fillId="3" borderId="15" xfId="0" applyNumberFormat="1" applyFont="1" applyFill="1" applyBorder="1" applyAlignment="1">
      <alignment horizontal="center" vertical="center" wrapText="1"/>
    </xf>
    <xf numFmtId="0" fontId="25" fillId="3" borderId="15" xfId="0" applyFont="1" applyFill="1" applyBorder="1" applyAlignment="1">
      <alignment horizontal="center" vertical="center" wrapText="1"/>
    </xf>
    <xf numFmtId="0" fontId="25" fillId="6" borderId="1"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6" fillId="3" borderId="2" xfId="0" applyFont="1" applyFill="1" applyBorder="1" applyAlignment="1">
      <alignment horizontal="center" vertical="center" wrapText="1"/>
    </xf>
    <xf numFmtId="49" fontId="25" fillId="3" borderId="2" xfId="0" applyNumberFormat="1" applyFont="1" applyFill="1" applyBorder="1" applyAlignment="1">
      <alignment vertical="center" wrapText="1"/>
    </xf>
    <xf numFmtId="0" fontId="25" fillId="6" borderId="2"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7" fillId="0" borderId="0" xfId="0" applyFont="1" applyAlignment="1">
      <alignment horizontal="center" vertical="center" wrapText="1"/>
    </xf>
    <xf numFmtId="0" fontId="25" fillId="10" borderId="21" xfId="0" applyFont="1" applyFill="1" applyBorder="1" applyAlignment="1">
      <alignment horizontal="center"/>
    </xf>
    <xf numFmtId="0" fontId="25" fillId="10" borderId="13" xfId="0" applyFont="1" applyFill="1" applyBorder="1" applyAlignment="1">
      <alignment horizontal="center"/>
    </xf>
    <xf numFmtId="0" fontId="25" fillId="10" borderId="13" xfId="0" applyFont="1" applyFill="1" applyBorder="1" applyAlignment="1">
      <alignment horizontal="center" wrapText="1"/>
    </xf>
    <xf numFmtId="0" fontId="0" fillId="2" borderId="22" xfId="0" applyFill="1" applyBorder="1" applyAlignment="1">
      <alignment vertical="center"/>
    </xf>
    <xf numFmtId="0" fontId="0" fillId="2" borderId="12" xfId="0" applyFill="1" applyBorder="1" applyAlignment="1">
      <alignment vertical="center"/>
    </xf>
    <xf numFmtId="49" fontId="0" fillId="7" borderId="1" xfId="0" applyNumberFormat="1" applyFill="1" applyBorder="1" applyAlignment="1">
      <alignment horizontal="center" vertical="center"/>
    </xf>
    <xf numFmtId="0" fontId="1" fillId="2" borderId="2" xfId="0" applyFont="1" applyFill="1" applyBorder="1" applyAlignment="1">
      <alignment horizontal="center" vertical="center"/>
    </xf>
    <xf numFmtId="0" fontId="8" fillId="2" borderId="1" xfId="0" applyFont="1" applyFill="1" applyBorder="1" applyAlignment="1">
      <alignment horizontal="center" vertical="center"/>
    </xf>
    <xf numFmtId="49" fontId="25" fillId="3" borderId="25" xfId="0" applyNumberFormat="1" applyFont="1" applyFill="1" applyBorder="1" applyAlignment="1">
      <alignment horizontal="left" vertical="center" wrapText="1"/>
    </xf>
    <xf numFmtId="0" fontId="5" fillId="7" borderId="1" xfId="1" applyFont="1" applyFill="1" applyBorder="1" applyAlignment="1">
      <alignment horizontal="center" vertical="top" wrapText="1"/>
    </xf>
    <xf numFmtId="0" fontId="1" fillId="3" borderId="1" xfId="0" applyFont="1" applyFill="1" applyBorder="1" applyAlignment="1">
      <alignment vertical="center"/>
    </xf>
    <xf numFmtId="0" fontId="1" fillId="3"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left" wrapText="1"/>
    </xf>
    <xf numFmtId="0" fontId="29" fillId="7"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8" fillId="3" borderId="26" xfId="0" applyFont="1" applyFill="1" applyBorder="1" applyAlignment="1">
      <alignment horizontal="center" vertical="center"/>
    </xf>
    <xf numFmtId="0" fontId="14" fillId="7" borderId="1" xfId="0" applyFont="1" applyFill="1" applyBorder="1" applyAlignment="1">
      <alignment vertical="center" wrapText="1"/>
    </xf>
    <xf numFmtId="0" fontId="5" fillId="7" borderId="1" xfId="0" applyFont="1" applyFill="1" applyBorder="1" applyAlignment="1">
      <alignment vertical="center" wrapText="1"/>
    </xf>
    <xf numFmtId="0" fontId="6" fillId="7" borderId="1" xfId="0" applyFont="1" applyFill="1" applyBorder="1" applyAlignment="1">
      <alignment vertical="center"/>
    </xf>
    <xf numFmtId="0" fontId="6" fillId="0" borderId="1" xfId="0" applyFont="1" applyFill="1" applyBorder="1" applyAlignment="1">
      <alignment vertical="center"/>
    </xf>
    <xf numFmtId="0" fontId="5" fillId="7" borderId="1" xfId="0" applyFont="1" applyFill="1" applyBorder="1" applyAlignment="1"/>
    <xf numFmtId="0" fontId="11" fillId="7" borderId="1" xfId="0" applyFont="1" applyFill="1" applyBorder="1" applyAlignment="1">
      <alignment vertical="center"/>
    </xf>
    <xf numFmtId="0" fontId="11" fillId="0" borderId="1" xfId="0" applyFont="1" applyFill="1" applyBorder="1" applyAlignment="1">
      <alignment vertical="center"/>
    </xf>
    <xf numFmtId="0" fontId="0" fillId="0" borderId="1" xfId="0" applyBorder="1" applyAlignment="1"/>
    <xf numFmtId="0" fontId="8" fillId="3" borderId="26" xfId="0" applyFont="1" applyFill="1" applyBorder="1" applyAlignment="1">
      <alignment vertical="center"/>
    </xf>
    <xf numFmtId="0" fontId="1" fillId="3" borderId="1" xfId="0" applyFont="1" applyFill="1" applyBorder="1" applyAlignment="1"/>
    <xf numFmtId="49" fontId="1" fillId="4" borderId="1" xfId="0" applyNumberFormat="1" applyFont="1" applyFill="1" applyBorder="1" applyAlignment="1">
      <alignment horizontal="center" vertical="center"/>
    </xf>
    <xf numFmtId="49" fontId="11" fillId="4" borderId="1" xfId="0" applyNumberFormat="1" applyFont="1" applyFill="1" applyBorder="1" applyAlignment="1">
      <alignment vertical="center" wrapText="1"/>
    </xf>
    <xf numFmtId="0" fontId="25" fillId="11" borderId="13" xfId="0" applyFont="1" applyFill="1" applyBorder="1" applyAlignment="1">
      <alignment horizontal="center"/>
    </xf>
    <xf numFmtId="0" fontId="25" fillId="11"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14" fillId="11" borderId="1" xfId="0" applyFont="1"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11" fillId="11" borderId="1" xfId="0" applyFont="1" applyFill="1" applyBorder="1" applyAlignment="1">
      <alignment horizontal="center" vertical="center"/>
    </xf>
    <xf numFmtId="0" fontId="25" fillId="11" borderId="1" xfId="0" applyFont="1" applyFill="1" applyBorder="1" applyAlignment="1">
      <alignment horizontal="center"/>
    </xf>
    <xf numFmtId="0" fontId="0" fillId="11" borderId="1" xfId="0" applyFill="1" applyBorder="1"/>
    <xf numFmtId="49" fontId="0" fillId="11" borderId="1" xfId="0" applyNumberFormat="1" applyFill="1" applyBorder="1"/>
    <xf numFmtId="0" fontId="25" fillId="11" borderId="0" xfId="0" applyFont="1" applyFill="1" applyBorder="1" applyAlignment="1">
      <alignment horizontal="center" wrapText="1"/>
    </xf>
    <xf numFmtId="0" fontId="25" fillId="11" borderId="12" xfId="0" applyFont="1" applyFill="1" applyBorder="1" applyAlignment="1">
      <alignment horizontal="center" wrapText="1"/>
    </xf>
    <xf numFmtId="0" fontId="11" fillId="11" borderId="18" xfId="0" applyFont="1" applyFill="1" applyBorder="1" applyAlignment="1">
      <alignment horizontal="center" vertical="center"/>
    </xf>
    <xf numFmtId="0" fontId="11" fillId="7" borderId="0" xfId="0" applyFont="1" applyFill="1" applyBorder="1" applyAlignment="1">
      <alignment horizontal="center" vertical="center"/>
    </xf>
    <xf numFmtId="0" fontId="0" fillId="7" borderId="0" xfId="0" applyFill="1" applyBorder="1"/>
    <xf numFmtId="49" fontId="0" fillId="7" borderId="0" xfId="0" applyNumberFormat="1" applyFill="1" applyBorder="1"/>
    <xf numFmtId="0" fontId="0" fillId="7" borderId="0" xfId="0" applyFill="1" applyAlignment="1">
      <alignment horizontal="center"/>
    </xf>
    <xf numFmtId="0" fontId="1" fillId="4" borderId="26" xfId="0" applyFont="1" applyFill="1" applyBorder="1" applyAlignment="1">
      <alignment horizontal="center" vertical="center"/>
    </xf>
    <xf numFmtId="49" fontId="0" fillId="4" borderId="12" xfId="0" applyNumberFormat="1" applyFill="1" applyBorder="1" applyAlignment="1">
      <alignment horizontal="left" vertical="center" wrapText="1"/>
    </xf>
    <xf numFmtId="0" fontId="23" fillId="0" borderId="1" xfId="0" applyFont="1" applyBorder="1" applyAlignment="1">
      <alignment horizontal="left" vertical="center"/>
    </xf>
    <xf numFmtId="0" fontId="1" fillId="0" borderId="14" xfId="0" applyFont="1" applyBorder="1" applyAlignment="1">
      <alignment horizontal="center"/>
    </xf>
    <xf numFmtId="0" fontId="8" fillId="0" borderId="14" xfId="0" applyFont="1" applyFill="1" applyBorder="1" applyAlignment="1">
      <alignment horizontal="center" vertical="center" wrapText="1"/>
    </xf>
    <xf numFmtId="0" fontId="5" fillId="0" borderId="14" xfId="0" applyFont="1" applyFill="1" applyBorder="1" applyAlignment="1">
      <alignment vertical="center" wrapText="1"/>
    </xf>
    <xf numFmtId="0" fontId="5" fillId="0" borderId="14" xfId="0" applyFont="1" applyFill="1" applyBorder="1" applyAlignment="1">
      <alignment horizontal="center" vertical="center" wrapText="1"/>
    </xf>
    <xf numFmtId="0" fontId="6" fillId="0" borderId="14" xfId="0" applyFont="1" applyFill="1" applyBorder="1" applyAlignment="1">
      <alignment vertical="center" wrapText="1"/>
    </xf>
    <xf numFmtId="0" fontId="1" fillId="0" borderId="14" xfId="0" applyFont="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left" vertical="center"/>
    </xf>
    <xf numFmtId="0" fontId="0" fillId="0" borderId="0" xfId="0" applyBorder="1"/>
    <xf numFmtId="0" fontId="0" fillId="0" borderId="0" xfId="0"/>
    <xf numFmtId="0" fontId="0" fillId="0" borderId="0" xfId="0" applyAlignment="1">
      <alignment wrapText="1"/>
    </xf>
    <xf numFmtId="0" fontId="38" fillId="3" borderId="53" xfId="0" applyFont="1" applyFill="1" applyBorder="1" applyAlignment="1">
      <alignment vertical="center"/>
    </xf>
    <xf numFmtId="49" fontId="0" fillId="4" borderId="53" xfId="0" applyNumberFormat="1" applyFill="1" applyBorder="1" applyAlignment="1">
      <alignment vertical="center" wrapText="1"/>
    </xf>
    <xf numFmtId="0" fontId="25" fillId="4" borderId="53" xfId="0" applyFont="1" applyFill="1" applyBorder="1" applyAlignment="1">
      <alignment horizontal="center" vertical="center"/>
    </xf>
    <xf numFmtId="0" fontId="1" fillId="0" borderId="1" xfId="0" applyFont="1" applyBorder="1" applyAlignment="1">
      <alignment horizontal="center" vertical="center"/>
    </xf>
    <xf numFmtId="0" fontId="0" fillId="4" borderId="2" xfId="0" applyFont="1" applyFill="1" applyBorder="1" applyAlignment="1">
      <alignment horizontal="left" vertical="center" wrapText="1"/>
    </xf>
    <xf numFmtId="0" fontId="0" fillId="0" borderId="0" xfId="0" applyBorder="1" applyAlignment="1">
      <alignment horizontal="center" vertical="center"/>
    </xf>
    <xf numFmtId="0" fontId="26" fillId="4" borderId="53" xfId="0" applyNumberFormat="1" applyFont="1" applyFill="1" applyBorder="1" applyAlignment="1">
      <alignment horizontal="center" vertical="center"/>
    </xf>
    <xf numFmtId="0" fontId="0" fillId="0" borderId="18" xfId="0" applyFill="1" applyBorder="1" applyAlignment="1">
      <alignment vertical="center" wrapText="1"/>
    </xf>
    <xf numFmtId="0" fontId="0" fillId="0" borderId="0" xfId="0" applyFill="1" applyBorder="1" applyAlignment="1">
      <alignment vertical="center" wrapText="1"/>
    </xf>
    <xf numFmtId="0" fontId="0" fillId="0" borderId="0" xfId="0" applyFill="1" applyBorder="1" applyAlignment="1">
      <alignment vertical="center"/>
    </xf>
    <xf numFmtId="0" fontId="1" fillId="0" borderId="0" xfId="0" applyFont="1" applyAlignment="1">
      <alignment horizontal="center"/>
    </xf>
    <xf numFmtId="0" fontId="5" fillId="0" borderId="14" xfId="0" applyFont="1" applyBorder="1"/>
    <xf numFmtId="0" fontId="5" fillId="0" borderId="14" xfId="0" applyFont="1" applyBorder="1" applyAlignment="1">
      <alignment vertical="center"/>
    </xf>
    <xf numFmtId="0" fontId="5" fillId="0" borderId="14" xfId="0" applyFont="1" applyFill="1" applyBorder="1" applyAlignment="1">
      <alignment vertical="center"/>
    </xf>
    <xf numFmtId="0" fontId="0" fillId="0" borderId="14" xfId="0" applyFill="1" applyBorder="1" applyAlignment="1">
      <alignment vertical="center" wrapText="1"/>
    </xf>
    <xf numFmtId="0" fontId="0" fillId="0" borderId="14" xfId="0" applyFill="1" applyBorder="1" applyAlignment="1">
      <alignment vertical="center"/>
    </xf>
    <xf numFmtId="0" fontId="5" fillId="0" borderId="14" xfId="0" applyFont="1" applyFill="1" applyBorder="1" applyAlignment="1">
      <alignment horizontal="center" vertical="center"/>
    </xf>
    <xf numFmtId="0" fontId="0" fillId="0" borderId="14" xfId="0" applyFill="1" applyBorder="1" applyAlignment="1">
      <alignment horizontal="center" vertical="center"/>
    </xf>
    <xf numFmtId="0" fontId="0" fillId="0" borderId="0" xfId="0" applyFill="1" applyBorder="1" applyAlignment="1">
      <alignment horizontal="center" vertical="center"/>
    </xf>
    <xf numFmtId="0" fontId="12" fillId="0" borderId="0" xfId="0" applyFont="1" applyAlignment="1">
      <alignment horizontal="left" vertical="center"/>
    </xf>
    <xf numFmtId="0" fontId="7" fillId="0" borderId="0" xfId="1" applyAlignment="1">
      <alignment vertical="center" wrapText="1"/>
    </xf>
    <xf numFmtId="0" fontId="0" fillId="0" borderId="0" xfId="0" applyAlignment="1">
      <alignment vertical="center" wrapText="1"/>
    </xf>
    <xf numFmtId="0" fontId="4" fillId="0" borderId="0" xfId="0" applyFont="1" applyAlignment="1">
      <alignment vertical="center"/>
    </xf>
    <xf numFmtId="0" fontId="51" fillId="0" borderId="0" xfId="0" applyFont="1" applyAlignment="1">
      <alignment horizontal="left" vertical="center" wrapText="1" indent="1"/>
    </xf>
    <xf numFmtId="0" fontId="52" fillId="0" borderId="0" xfId="0" applyFont="1" applyAlignment="1">
      <alignment horizontal="left" vertical="center" wrapText="1" indent="1"/>
    </xf>
    <xf numFmtId="0" fontId="25" fillId="4" borderId="53" xfId="0" applyNumberFormat="1" applyFont="1" applyFill="1" applyBorder="1" applyAlignment="1">
      <alignment horizontal="center" vertical="center"/>
    </xf>
    <xf numFmtId="0" fontId="54" fillId="0" borderId="0" xfId="0" applyFont="1"/>
    <xf numFmtId="0" fontId="54" fillId="0" borderId="14" xfId="0" applyFont="1" applyBorder="1" applyAlignment="1">
      <alignment horizontal="center" vertical="center" wrapText="1"/>
    </xf>
    <xf numFmtId="0" fontId="54" fillId="0" borderId="14" xfId="0" applyFont="1" applyBorder="1" applyAlignment="1">
      <alignment horizontal="left" vertical="center" wrapText="1"/>
    </xf>
    <xf numFmtId="0" fontId="54" fillId="0" borderId="14" xfId="0" applyFont="1" applyBorder="1" applyAlignment="1">
      <alignment horizontal="center" vertical="center"/>
    </xf>
    <xf numFmtId="0" fontId="54" fillId="0" borderId="14" xfId="0" applyFont="1" applyBorder="1" applyAlignment="1">
      <alignment horizontal="left" vertical="center"/>
    </xf>
    <xf numFmtId="0" fontId="54" fillId="0" borderId="14" xfId="0" applyFont="1" applyBorder="1" applyAlignment="1">
      <alignment vertical="center" wrapText="1"/>
    </xf>
    <xf numFmtId="0" fontId="54" fillId="0" borderId="14" xfId="0" applyFont="1" applyBorder="1" applyAlignment="1">
      <alignment horizontal="left"/>
    </xf>
    <xf numFmtId="0" fontId="54" fillId="0" borderId="14" xfId="0" applyFont="1" applyBorder="1" applyAlignment="1">
      <alignment horizontal="center" wrapText="1"/>
    </xf>
    <xf numFmtId="0" fontId="54" fillId="0" borderId="14" xfId="0" applyFont="1" applyBorder="1" applyAlignment="1">
      <alignment vertical="center"/>
    </xf>
    <xf numFmtId="0" fontId="56" fillId="0" borderId="14" xfId="0" applyFont="1" applyBorder="1" applyAlignment="1">
      <alignment vertical="center" wrapText="1"/>
    </xf>
    <xf numFmtId="0" fontId="54" fillId="12" borderId="14" xfId="0" applyFont="1" applyFill="1" applyBorder="1" applyAlignment="1">
      <alignment horizontal="center" vertical="center" wrapText="1"/>
    </xf>
    <xf numFmtId="0" fontId="54" fillId="12" borderId="14" xfId="0" applyFont="1" applyFill="1" applyBorder="1" applyAlignment="1">
      <alignment vertical="center"/>
    </xf>
    <xf numFmtId="0" fontId="54" fillId="12" borderId="14" xfId="0" applyFont="1" applyFill="1" applyBorder="1" applyAlignment="1">
      <alignment horizontal="center" vertical="center"/>
    </xf>
    <xf numFmtId="0" fontId="54" fillId="12" borderId="14" xfId="0" applyFont="1" applyFill="1" applyBorder="1" applyAlignment="1">
      <alignment horizontal="left" vertical="center" wrapText="1"/>
    </xf>
    <xf numFmtId="0" fontId="57" fillId="12" borderId="0" xfId="0" applyFont="1" applyFill="1" applyBorder="1" applyAlignment="1">
      <alignment horizontal="left" vertical="center" wrapText="1"/>
    </xf>
    <xf numFmtId="0" fontId="54" fillId="12" borderId="14" xfId="0" applyFont="1" applyFill="1" applyBorder="1" applyAlignment="1">
      <alignment vertical="center" wrapText="1"/>
    </xf>
    <xf numFmtId="0" fontId="54" fillId="0" borderId="0" xfId="0" applyFont="1" applyAlignment="1">
      <alignment vertical="center"/>
    </xf>
    <xf numFmtId="0" fontId="57" fillId="12" borderId="0" xfId="0" applyFont="1" applyFill="1" applyAlignment="1">
      <alignment horizontal="left" vertical="center" wrapText="1"/>
    </xf>
    <xf numFmtId="0" fontId="54" fillId="12" borderId="14" xfId="0" applyFont="1" applyFill="1" applyBorder="1" applyAlignment="1">
      <alignment horizontal="left"/>
    </xf>
    <xf numFmtId="0" fontId="54" fillId="12" borderId="14" xfId="0" applyFont="1" applyFill="1" applyBorder="1" applyAlignment="1">
      <alignment horizontal="center" wrapText="1"/>
    </xf>
    <xf numFmtId="0" fontId="54" fillId="12" borderId="14" xfId="0" applyFont="1" applyFill="1" applyBorder="1"/>
    <xf numFmtId="0" fontId="54" fillId="0" borderId="14" xfId="0" applyFont="1" applyBorder="1"/>
    <xf numFmtId="0" fontId="54" fillId="0" borderId="0" xfId="0" applyFont="1" applyAlignment="1">
      <alignment wrapText="1"/>
    </xf>
    <xf numFmtId="0" fontId="54" fillId="0" borderId="0" xfId="0" applyFont="1" applyAlignment="1">
      <alignment horizontal="center"/>
    </xf>
    <xf numFmtId="0" fontId="54" fillId="0" borderId="0" xfId="0" applyFont="1" applyAlignment="1">
      <alignment horizontal="center" vertical="center"/>
    </xf>
    <xf numFmtId="0" fontId="54" fillId="0" borderId="0" xfId="0" applyFont="1" applyAlignment="1">
      <alignment horizontal="left"/>
    </xf>
    <xf numFmtId="0" fontId="54" fillId="0" borderId="0" xfId="0" applyFont="1" applyBorder="1"/>
    <xf numFmtId="0" fontId="53" fillId="3" borderId="1" xfId="0" applyFont="1" applyFill="1" applyBorder="1" applyAlignment="1">
      <alignment horizontal="left" vertical="center" wrapText="1"/>
    </xf>
    <xf numFmtId="0" fontId="53" fillId="3" borderId="1" xfId="0" applyFont="1" applyFill="1" applyBorder="1" applyAlignment="1">
      <alignment horizontal="center" vertical="center"/>
    </xf>
    <xf numFmtId="0" fontId="53" fillId="3" borderId="1" xfId="0" applyFont="1" applyFill="1" applyBorder="1" applyAlignment="1">
      <alignment horizontal="center" vertical="center" wrapText="1"/>
    </xf>
    <xf numFmtId="0" fontId="54" fillId="0" borderId="0" xfId="0" applyFont="1" applyAlignment="1">
      <alignment horizontal="left" vertical="center"/>
    </xf>
    <xf numFmtId="0" fontId="54" fillId="0" borderId="19" xfId="0" applyFont="1" applyBorder="1" applyAlignment="1">
      <alignment horizontal="center"/>
    </xf>
    <xf numFmtId="0" fontId="54" fillId="0" borderId="33" xfId="0" applyFont="1" applyBorder="1" applyAlignment="1">
      <alignment wrapText="1"/>
    </xf>
    <xf numFmtId="0" fontId="53" fillId="0" borderId="32" xfId="0" applyFont="1" applyBorder="1" applyAlignment="1">
      <alignment wrapText="1"/>
    </xf>
    <xf numFmtId="0" fontId="54" fillId="0" borderId="29" xfId="0" applyFont="1" applyBorder="1" applyAlignment="1">
      <alignment wrapText="1"/>
    </xf>
    <xf numFmtId="0" fontId="54" fillId="0" borderId="41" xfId="0" applyFont="1" applyBorder="1" applyAlignment="1">
      <alignment horizontal="center"/>
    </xf>
    <xf numFmtId="0" fontId="54" fillId="0" borderId="27" xfId="0" applyFont="1" applyBorder="1" applyAlignment="1">
      <alignment vertical="center"/>
    </xf>
    <xf numFmtId="0" fontId="54" fillId="0" borderId="30" xfId="0" applyFont="1" applyBorder="1" applyAlignment="1">
      <alignment horizontal="left" wrapText="1"/>
    </xf>
    <xf numFmtId="0" fontId="54" fillId="0" borderId="26" xfId="0" applyFont="1" applyBorder="1" applyAlignment="1">
      <alignment horizontal="center"/>
    </xf>
    <xf numFmtId="0" fontId="54" fillId="0" borderId="28" xfId="0" applyFont="1" applyBorder="1" applyAlignment="1">
      <alignment vertical="center"/>
    </xf>
    <xf numFmtId="0" fontId="54" fillId="0" borderId="31" xfId="0" applyFont="1" applyBorder="1" applyAlignment="1">
      <alignment wrapText="1"/>
    </xf>
    <xf numFmtId="0" fontId="54" fillId="0" borderId="42" xfId="0" applyFont="1" applyBorder="1" applyAlignment="1">
      <alignment horizontal="center"/>
    </xf>
    <xf numFmtId="0" fontId="54" fillId="0" borderId="8" xfId="0" applyFont="1" applyBorder="1" applyAlignment="1">
      <alignment vertical="center"/>
    </xf>
    <xf numFmtId="0" fontId="54" fillId="0" borderId="34" xfId="0" applyFont="1" applyBorder="1" applyAlignment="1">
      <alignment wrapText="1"/>
    </xf>
    <xf numFmtId="0" fontId="54" fillId="0" borderId="35" xfId="0" applyFont="1" applyBorder="1" applyAlignment="1">
      <alignment horizontal="center"/>
    </xf>
    <xf numFmtId="0" fontId="54" fillId="0" borderId="36" xfId="0" applyFont="1" applyBorder="1" applyAlignment="1">
      <alignment wrapText="1"/>
    </xf>
    <xf numFmtId="0" fontId="54" fillId="0" borderId="3" xfId="0" applyFont="1" applyBorder="1" applyAlignment="1">
      <alignment wrapText="1"/>
    </xf>
    <xf numFmtId="0" fontId="54" fillId="0" borderId="4" xfId="0" applyFont="1" applyBorder="1" applyAlignment="1">
      <alignment horizontal="center"/>
    </xf>
    <xf numFmtId="0" fontId="54" fillId="0" borderId="5" xfId="0" applyFont="1" applyBorder="1" applyAlignment="1">
      <alignment wrapText="1"/>
    </xf>
    <xf numFmtId="0" fontId="54" fillId="0" borderId="2" xfId="0" applyFont="1" applyBorder="1" applyAlignment="1">
      <alignment wrapText="1"/>
    </xf>
    <xf numFmtId="0" fontId="54" fillId="0" borderId="2" xfId="0" applyFont="1" applyBorder="1" applyAlignment="1">
      <alignment horizontal="center"/>
    </xf>
    <xf numFmtId="0" fontId="54" fillId="0" borderId="2" xfId="0" applyFont="1" applyBorder="1"/>
    <xf numFmtId="0" fontId="53" fillId="0" borderId="18" xfId="0" applyFont="1" applyBorder="1" applyAlignment="1">
      <alignment wrapText="1"/>
    </xf>
    <xf numFmtId="0" fontId="54" fillId="0" borderId="18" xfId="0" applyFont="1" applyBorder="1" applyAlignment="1">
      <alignment horizontal="center"/>
    </xf>
    <xf numFmtId="0" fontId="54" fillId="0" borderId="18" xfId="0" applyFont="1" applyBorder="1" applyAlignment="1">
      <alignment wrapText="1"/>
    </xf>
    <xf numFmtId="0" fontId="54" fillId="0" borderId="18" xfId="0" applyFont="1" applyBorder="1"/>
    <xf numFmtId="0" fontId="54" fillId="0" borderId="38" xfId="0" applyFont="1" applyBorder="1" applyAlignment="1">
      <alignment vertical="center"/>
    </xf>
    <xf numFmtId="0" fontId="54" fillId="0" borderId="39" xfId="0" applyFont="1" applyBorder="1" applyAlignment="1">
      <alignment vertical="center"/>
    </xf>
    <xf numFmtId="0" fontId="54" fillId="0" borderId="46" xfId="0" applyFont="1" applyBorder="1" applyAlignment="1">
      <alignment horizontal="center"/>
    </xf>
    <xf numFmtId="0" fontId="54" fillId="0" borderId="52" xfId="0" applyFont="1" applyBorder="1" applyAlignment="1">
      <alignment horizontal="left" wrapText="1"/>
    </xf>
    <xf numFmtId="0" fontId="54" fillId="0" borderId="8" xfId="0" applyFont="1" applyBorder="1"/>
    <xf numFmtId="0" fontId="54" fillId="0" borderId="47" xfId="0" applyFont="1" applyBorder="1" applyAlignment="1">
      <alignment horizontal="center"/>
    </xf>
    <xf numFmtId="0" fontId="54" fillId="0" borderId="14" xfId="0" applyFont="1" applyBorder="1" applyAlignment="1">
      <alignment horizontal="left" wrapText="1"/>
    </xf>
    <xf numFmtId="0" fontId="54" fillId="0" borderId="1" xfId="0" applyFont="1" applyBorder="1" applyAlignment="1">
      <alignment wrapText="1"/>
    </xf>
    <xf numFmtId="0" fontId="54" fillId="0" borderId="1" xfId="0" applyFont="1" applyBorder="1" applyAlignment="1">
      <alignment horizontal="center"/>
    </xf>
    <xf numFmtId="0" fontId="54" fillId="0" borderId="1" xfId="0" applyFont="1" applyBorder="1" applyAlignment="1">
      <alignment horizontal="left" wrapText="1"/>
    </xf>
    <xf numFmtId="0" fontId="54" fillId="0" borderId="37" xfId="0" applyFont="1" applyBorder="1" applyAlignment="1">
      <alignment horizontal="center"/>
    </xf>
    <xf numFmtId="0" fontId="54" fillId="0" borderId="14" xfId="0" applyFont="1" applyBorder="1" applyAlignment="1">
      <alignment wrapText="1"/>
    </xf>
    <xf numFmtId="0" fontId="54" fillId="0" borderId="48" xfId="0" applyFont="1" applyBorder="1" applyAlignment="1">
      <alignment horizontal="center"/>
    </xf>
    <xf numFmtId="0" fontId="53" fillId="0" borderId="1" xfId="0" applyFont="1" applyBorder="1" applyAlignment="1">
      <alignment wrapText="1"/>
    </xf>
    <xf numFmtId="0" fontId="54" fillId="0" borderId="8" xfId="0" applyFont="1" applyBorder="1" applyAlignment="1">
      <alignment wrapText="1"/>
    </xf>
    <xf numFmtId="0" fontId="54" fillId="0" borderId="38" xfId="0" applyFont="1" applyBorder="1"/>
    <xf numFmtId="0" fontId="54" fillId="0" borderId="39" xfId="0" applyFont="1" applyBorder="1"/>
    <xf numFmtId="0" fontId="54" fillId="0" borderId="40" xfId="0" applyFont="1" applyBorder="1"/>
    <xf numFmtId="0" fontId="58" fillId="0" borderId="0" xfId="0" applyFont="1" applyAlignment="1">
      <alignment wrapText="1"/>
    </xf>
    <xf numFmtId="0" fontId="59" fillId="0" borderId="0" xfId="0" applyFont="1" applyAlignment="1">
      <alignment wrapText="1"/>
    </xf>
    <xf numFmtId="0" fontId="38" fillId="3" borderId="68" xfId="0" applyFont="1" applyFill="1" applyBorder="1" applyAlignment="1">
      <alignment vertical="center" wrapText="1"/>
    </xf>
    <xf numFmtId="0" fontId="38" fillId="3" borderId="53" xfId="0" applyFont="1" applyFill="1" applyBorder="1" applyAlignment="1">
      <alignment vertical="center" wrapText="1"/>
    </xf>
    <xf numFmtId="0" fontId="5" fillId="0" borderId="0" xfId="0" applyFont="1" applyFill="1" applyBorder="1" applyAlignment="1">
      <alignment horizontal="center" vertical="center" wrapText="1"/>
    </xf>
    <xf numFmtId="0" fontId="1" fillId="0" borderId="0" xfId="0" applyFont="1" applyBorder="1" applyAlignment="1">
      <alignment horizontal="center" vertical="center"/>
    </xf>
    <xf numFmtId="0" fontId="0" fillId="0" borderId="14" xfId="0" applyBorder="1" applyAlignment="1">
      <alignment horizontal="center"/>
    </xf>
    <xf numFmtId="0" fontId="0" fillId="0" borderId="67" xfId="0" applyBorder="1"/>
    <xf numFmtId="0" fontId="0" fillId="7" borderId="53" xfId="0" applyFont="1" applyFill="1" applyBorder="1" applyAlignment="1">
      <alignment horizontal="left" vertical="center" wrapText="1"/>
    </xf>
    <xf numFmtId="0" fontId="1" fillId="0" borderId="14" xfId="0" applyFont="1" applyBorder="1" applyAlignment="1">
      <alignment horizontal="center" vertical="center"/>
    </xf>
    <xf numFmtId="0" fontId="0" fillId="0" borderId="0" xfId="0" applyFill="1" applyAlignment="1"/>
    <xf numFmtId="0" fontId="54" fillId="0" borderId="0" xfId="0" applyFont="1" applyBorder="1" applyAlignment="1">
      <alignment wrapText="1"/>
    </xf>
    <xf numFmtId="0" fontId="54" fillId="0" borderId="32" xfId="0" applyFont="1" applyBorder="1" applyAlignment="1">
      <alignment wrapText="1"/>
    </xf>
    <xf numFmtId="0" fontId="54" fillId="0" borderId="33" xfId="0" applyFont="1" applyBorder="1" applyAlignment="1">
      <alignment horizontal="center"/>
    </xf>
    <xf numFmtId="0" fontId="54" fillId="0" borderId="27" xfId="0" applyFont="1" applyBorder="1" applyAlignment="1">
      <alignment wrapText="1"/>
    </xf>
    <xf numFmtId="0" fontId="54" fillId="0" borderId="27" xfId="0" applyFont="1" applyBorder="1"/>
    <xf numFmtId="0" fontId="54" fillId="0" borderId="1" xfId="0" applyFont="1" applyBorder="1"/>
    <xf numFmtId="0" fontId="54" fillId="0" borderId="1" xfId="0" applyFont="1" applyBorder="1" applyAlignment="1">
      <alignment vertical="center" wrapText="1"/>
    </xf>
    <xf numFmtId="0" fontId="54" fillId="0" borderId="82" xfId="0" applyFont="1" applyBorder="1"/>
    <xf numFmtId="0" fontId="54" fillId="0" borderId="44" xfId="0" applyFont="1" applyBorder="1"/>
    <xf numFmtId="0" fontId="54" fillId="0" borderId="45" xfId="0" applyFont="1" applyBorder="1"/>
    <xf numFmtId="0" fontId="0" fillId="0" borderId="14" xfId="0" applyBorder="1"/>
    <xf numFmtId="0" fontId="1" fillId="0" borderId="14" xfId="0" applyFont="1" applyFill="1" applyBorder="1" applyAlignment="1">
      <alignment horizontal="center" vertical="center"/>
    </xf>
    <xf numFmtId="0" fontId="0" fillId="0" borderId="14" xfId="0" applyFill="1" applyBorder="1" applyAlignment="1">
      <alignment horizontal="left" vertical="center" wrapText="1"/>
    </xf>
    <xf numFmtId="0" fontId="0" fillId="9" borderId="14" xfId="0" applyFill="1" applyBorder="1" applyAlignment="1">
      <alignment horizontal="left" vertical="center" wrapText="1"/>
    </xf>
    <xf numFmtId="0" fontId="0" fillId="9" borderId="14" xfId="0" applyFill="1" applyBorder="1" applyAlignment="1">
      <alignment horizontal="center" vertical="center"/>
    </xf>
    <xf numFmtId="0" fontId="0" fillId="0" borderId="14" xfId="0" applyFill="1" applyBorder="1" applyAlignment="1">
      <alignment horizontal="center" vertical="center" wrapText="1"/>
    </xf>
    <xf numFmtId="0" fontId="1" fillId="0" borderId="14" xfId="0" applyFont="1" applyBorder="1" applyAlignment="1">
      <alignment vertical="center"/>
    </xf>
    <xf numFmtId="0" fontId="0" fillId="0" borderId="14" xfId="0" applyBorder="1" applyAlignment="1">
      <alignment vertical="center"/>
    </xf>
    <xf numFmtId="0" fontId="0" fillId="9" borderId="14" xfId="0" applyFill="1" applyBorder="1" applyAlignment="1">
      <alignment vertical="center"/>
    </xf>
    <xf numFmtId="0" fontId="0" fillId="9" borderId="14" xfId="0" applyFill="1" applyBorder="1" applyAlignment="1">
      <alignment vertical="center" wrapText="1"/>
    </xf>
    <xf numFmtId="0" fontId="1" fillId="0" borderId="14" xfId="0" applyFont="1" applyBorder="1" applyAlignment="1">
      <alignment horizontal="center" wrapText="1"/>
    </xf>
    <xf numFmtId="0" fontId="1" fillId="0" borderId="14" xfId="0" applyFont="1" applyBorder="1" applyAlignment="1">
      <alignment horizontal="center" vertical="center" wrapText="1"/>
    </xf>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vertical="center"/>
    </xf>
    <xf numFmtId="0" fontId="5" fillId="0" borderId="0" xfId="0" applyFont="1" applyAlignment="1">
      <alignment vertical="center"/>
    </xf>
    <xf numFmtId="0" fontId="0" fillId="0" borderId="0" xfId="0" applyAlignment="1">
      <alignment vertical="center" wrapText="1"/>
    </xf>
    <xf numFmtId="0" fontId="16" fillId="0" borderId="0" xfId="0" applyFont="1" applyAlignment="1">
      <alignment vertical="center"/>
    </xf>
    <xf numFmtId="0" fontId="45" fillId="4" borderId="0" xfId="0" applyFont="1" applyFill="1" applyAlignment="1">
      <alignment horizontal="left" vertical="center" wrapText="1"/>
    </xf>
    <xf numFmtId="0" fontId="0" fillId="7" borderId="0" xfId="0" applyFill="1" applyAlignment="1">
      <alignment horizontal="center" vertical="center"/>
    </xf>
    <xf numFmtId="49" fontId="0" fillId="7" borderId="0" xfId="0" applyNumberFormat="1" applyFill="1" applyBorder="1" applyAlignment="1">
      <alignment vertical="center"/>
    </xf>
    <xf numFmtId="0" fontId="1" fillId="0" borderId="0" xfId="0" applyFont="1" applyAlignment="1">
      <alignment vertical="center"/>
    </xf>
    <xf numFmtId="0" fontId="0" fillId="7" borderId="0" xfId="0" applyFill="1" applyBorder="1" applyAlignment="1">
      <alignment vertical="center"/>
    </xf>
    <xf numFmtId="0" fontId="11" fillId="7" borderId="0" xfId="0" applyFont="1" applyFill="1" applyBorder="1" applyAlignment="1">
      <alignment horizontal="center" vertical="center"/>
    </xf>
    <xf numFmtId="49" fontId="27" fillId="4" borderId="53" xfId="0" applyNumberFormat="1" applyFont="1" applyFill="1" applyBorder="1" applyAlignment="1">
      <alignment horizontal="center" vertical="center"/>
    </xf>
    <xf numFmtId="49" fontId="0" fillId="4" borderId="53" xfId="0" applyNumberFormat="1" applyFill="1" applyBorder="1" applyAlignment="1">
      <alignment horizontal="center" vertical="center"/>
    </xf>
    <xf numFmtId="49" fontId="0" fillId="4" borderId="53" xfId="0" applyNumberFormat="1" applyFill="1" applyBorder="1" applyAlignment="1">
      <alignment vertical="center"/>
    </xf>
    <xf numFmtId="0" fontId="11" fillId="11" borderId="13" xfId="0" applyFont="1" applyFill="1" applyBorder="1" applyAlignment="1">
      <alignment horizontal="center" vertical="center"/>
    </xf>
    <xf numFmtId="0" fontId="25" fillId="4" borderId="53" xfId="0" applyNumberFormat="1" applyFont="1" applyFill="1" applyBorder="1" applyAlignment="1">
      <alignment horizontal="center" vertical="center"/>
    </xf>
    <xf numFmtId="49" fontId="0" fillId="4" borderId="53" xfId="0" applyNumberFormat="1" applyFill="1" applyBorder="1" applyAlignment="1">
      <alignment horizontal="left" vertical="center" wrapText="1"/>
    </xf>
    <xf numFmtId="49" fontId="0" fillId="4" borderId="53" xfId="0" applyNumberFormat="1" applyFill="1" applyBorder="1" applyAlignment="1">
      <alignment vertical="center" wrapText="1"/>
    </xf>
    <xf numFmtId="0" fontId="26" fillId="4" borderId="53" xfId="0" applyFont="1" applyFill="1" applyBorder="1" applyAlignment="1">
      <alignment horizontal="center" vertical="center"/>
    </xf>
    <xf numFmtId="49" fontId="0" fillId="4" borderId="53" xfId="0" applyNumberFormat="1" applyFill="1" applyBorder="1" applyAlignment="1">
      <alignment horizontal="center" vertical="center" wrapText="1"/>
    </xf>
    <xf numFmtId="0" fontId="26" fillId="4" borderId="53" xfId="0" applyNumberFormat="1" applyFont="1" applyFill="1" applyBorder="1" applyAlignment="1">
      <alignment horizontal="center" vertical="center"/>
    </xf>
    <xf numFmtId="0" fontId="0" fillId="4" borderId="2" xfId="0" applyFont="1" applyFill="1" applyBorder="1" applyAlignment="1">
      <alignment horizontal="left" vertical="center" wrapText="1"/>
    </xf>
    <xf numFmtId="0" fontId="11" fillId="11" borderId="26" xfId="0" applyFont="1" applyFill="1" applyBorder="1" applyAlignment="1">
      <alignment horizontal="center" vertical="center"/>
    </xf>
    <xf numFmtId="0" fontId="11" fillId="11" borderId="12" xfId="0" applyFont="1" applyFill="1" applyBorder="1" applyAlignment="1">
      <alignment horizontal="center" vertical="center"/>
    </xf>
    <xf numFmtId="0" fontId="25" fillId="4" borderId="53" xfId="0" applyFont="1" applyFill="1" applyBorder="1" applyAlignment="1">
      <alignment horizontal="center" vertical="center"/>
    </xf>
    <xf numFmtId="49" fontId="11" fillId="4" borderId="53" xfId="0" applyNumberFormat="1" applyFont="1" applyFill="1" applyBorder="1" applyAlignment="1">
      <alignment vertical="center" wrapText="1"/>
    </xf>
    <xf numFmtId="0" fontId="0" fillId="4" borderId="53" xfId="0" applyFont="1" applyFill="1" applyBorder="1" applyAlignment="1">
      <alignment horizontal="left" vertical="center" wrapText="1"/>
    </xf>
    <xf numFmtId="49" fontId="25" fillId="4" borderId="53" xfId="0" applyNumberFormat="1" applyFont="1" applyFill="1" applyBorder="1" applyAlignment="1">
      <alignment horizontal="center" vertical="center"/>
    </xf>
    <xf numFmtId="0" fontId="5" fillId="4" borderId="53" xfId="0" applyFont="1" applyFill="1" applyBorder="1" applyAlignment="1">
      <alignment horizontal="left" vertical="center" wrapText="1"/>
    </xf>
    <xf numFmtId="49" fontId="0" fillId="11" borderId="13" xfId="0" applyNumberFormat="1" applyFill="1" applyBorder="1" applyAlignment="1">
      <alignment vertical="center"/>
    </xf>
    <xf numFmtId="0" fontId="20" fillId="4" borderId="53" xfId="0" applyNumberFormat="1" applyFont="1" applyFill="1" applyBorder="1" applyAlignment="1">
      <alignment horizontal="center" vertical="center"/>
    </xf>
    <xf numFmtId="49" fontId="20" fillId="4" borderId="53" xfId="0" applyNumberFormat="1" applyFont="1" applyFill="1" applyBorder="1" applyAlignment="1">
      <alignment vertical="center"/>
    </xf>
    <xf numFmtId="0" fontId="40" fillId="0" borderId="0" xfId="0" applyFont="1" applyAlignment="1">
      <alignment vertical="center"/>
    </xf>
    <xf numFmtId="0" fontId="38" fillId="3" borderId="53" xfId="0" applyFont="1" applyFill="1" applyBorder="1" applyAlignment="1">
      <alignment vertical="center" wrapText="1"/>
    </xf>
    <xf numFmtId="0" fontId="39" fillId="11" borderId="13" xfId="0" applyFont="1" applyFill="1" applyBorder="1" applyAlignment="1">
      <alignment vertical="center"/>
    </xf>
    <xf numFmtId="0" fontId="38" fillId="3" borderId="68" xfId="0" applyFont="1" applyFill="1" applyBorder="1" applyAlignment="1">
      <alignment vertical="center" wrapText="1"/>
    </xf>
    <xf numFmtId="0" fontId="39" fillId="11" borderId="26" xfId="0" applyFont="1" applyFill="1" applyBorder="1" applyAlignment="1">
      <alignment vertical="center"/>
    </xf>
    <xf numFmtId="0" fontId="39" fillId="11" borderId="12" xfId="0" applyFont="1" applyFill="1" applyBorder="1" applyAlignment="1">
      <alignment vertical="center"/>
    </xf>
    <xf numFmtId="0" fontId="39" fillId="11" borderId="57" xfId="0" applyFont="1" applyFill="1" applyBorder="1" applyAlignment="1">
      <alignment vertical="center"/>
    </xf>
    <xf numFmtId="0" fontId="38" fillId="3" borderId="53" xfId="0" applyFont="1" applyFill="1" applyBorder="1" applyAlignment="1">
      <alignment vertical="center"/>
    </xf>
    <xf numFmtId="0" fontId="38" fillId="11" borderId="13" xfId="0" applyFont="1" applyFill="1" applyBorder="1" applyAlignment="1">
      <alignment horizontal="center" vertical="center"/>
    </xf>
    <xf numFmtId="0" fontId="25" fillId="0" borderId="0" xfId="0" applyFont="1" applyAlignment="1">
      <alignment horizontal="center" vertical="center"/>
    </xf>
    <xf numFmtId="0" fontId="36" fillId="2" borderId="53" xfId="0" applyFont="1" applyFill="1" applyBorder="1" applyAlignment="1">
      <alignment horizontal="center" vertical="center"/>
    </xf>
    <xf numFmtId="0" fontId="28" fillId="11" borderId="13" xfId="0" applyFont="1" applyFill="1" applyBorder="1" applyAlignment="1">
      <alignment horizontal="center" vertical="center"/>
    </xf>
    <xf numFmtId="0" fontId="36" fillId="2" borderId="53" xfId="0" applyFont="1" applyFill="1" applyBorder="1" applyAlignment="1">
      <alignment horizontal="left" vertical="center"/>
    </xf>
    <xf numFmtId="0" fontId="28" fillId="11" borderId="26" xfId="0" applyFont="1" applyFill="1" applyBorder="1" applyAlignment="1">
      <alignment horizontal="center" vertical="center"/>
    </xf>
    <xf numFmtId="0" fontId="28" fillId="11" borderId="12" xfId="0" applyFont="1" applyFill="1" applyBorder="1" applyAlignment="1">
      <alignment horizontal="center" vertical="center"/>
    </xf>
    <xf numFmtId="0" fontId="43" fillId="11" borderId="53" xfId="0" applyFont="1" applyFill="1" applyBorder="1" applyAlignment="1">
      <alignment horizontal="center" vertical="center"/>
    </xf>
    <xf numFmtId="0" fontId="43" fillId="11" borderId="13" xfId="0" applyFont="1" applyFill="1" applyBorder="1" applyAlignment="1">
      <alignment horizontal="center" vertical="center"/>
    </xf>
    <xf numFmtId="0" fontId="36" fillId="2" borderId="53" xfId="0" applyFont="1" applyFill="1" applyBorder="1" applyAlignment="1">
      <alignment horizontal="center" vertical="center" wrapText="1"/>
    </xf>
    <xf numFmtId="0" fontId="36" fillId="11" borderId="26" xfId="0" applyFont="1" applyFill="1" applyBorder="1" applyAlignment="1">
      <alignment horizontal="center" vertical="center"/>
    </xf>
    <xf numFmtId="0" fontId="36" fillId="2" borderId="32" xfId="0" applyFont="1" applyFill="1" applyBorder="1" applyAlignment="1">
      <alignment horizontal="center" vertical="center"/>
    </xf>
    <xf numFmtId="0" fontId="36" fillId="2" borderId="55" xfId="0" applyFont="1" applyFill="1" applyBorder="1" applyAlignment="1">
      <alignment horizontal="center" vertical="center"/>
    </xf>
    <xf numFmtId="0" fontId="36" fillId="2" borderId="55" xfId="0" applyFont="1" applyFill="1" applyBorder="1" applyAlignment="1">
      <alignment horizontal="left" vertical="center"/>
    </xf>
    <xf numFmtId="0" fontId="0" fillId="0" borderId="53" xfId="0" applyBorder="1" applyAlignment="1">
      <alignment horizontal="center" vertical="center"/>
    </xf>
    <xf numFmtId="0" fontId="11" fillId="0" borderId="53" xfId="0" applyFont="1" applyBorder="1" applyAlignment="1">
      <alignment horizontal="center" vertical="center"/>
    </xf>
    <xf numFmtId="0" fontId="0" fillId="0" borderId="53" xfId="0" applyBorder="1" applyAlignment="1">
      <alignment horizontal="left" vertical="center"/>
    </xf>
    <xf numFmtId="0" fontId="1" fillId="7" borderId="55" xfId="0" applyFont="1" applyFill="1" applyBorder="1" applyAlignment="1">
      <alignment horizontal="center" vertical="center"/>
    </xf>
    <xf numFmtId="0" fontId="11" fillId="0" borderId="55" xfId="0" applyFont="1" applyFill="1" applyBorder="1" applyAlignment="1">
      <alignment vertical="center"/>
    </xf>
    <xf numFmtId="0" fontId="11" fillId="11" borderId="56" xfId="0" applyFont="1" applyFill="1" applyBorder="1" applyAlignment="1">
      <alignment horizontal="center" vertical="center"/>
    </xf>
    <xf numFmtId="0" fontId="6" fillId="7" borderId="55" xfId="0" applyFont="1" applyFill="1" applyBorder="1" applyAlignment="1">
      <alignment vertical="center"/>
    </xf>
    <xf numFmtId="0" fontId="14" fillId="7" borderId="53" xfId="0" applyFont="1" applyFill="1" applyBorder="1" applyAlignment="1">
      <alignment horizontal="center" vertical="center" wrapText="1"/>
    </xf>
    <xf numFmtId="0" fontId="0" fillId="7" borderId="53" xfId="0" applyFill="1" applyBorder="1" applyAlignment="1">
      <alignment vertical="center" wrapText="1"/>
    </xf>
    <xf numFmtId="0" fontId="14" fillId="7" borderId="53" xfId="0" applyFont="1" applyFill="1" applyBorder="1" applyAlignment="1">
      <alignment horizontal="center" vertical="center"/>
    </xf>
    <xf numFmtId="0" fontId="0" fillId="0" borderId="53" xfId="0" applyBorder="1" applyAlignment="1">
      <alignment vertical="center"/>
    </xf>
    <xf numFmtId="0" fontId="1" fillId="0" borderId="53" xfId="0" applyFont="1" applyFill="1" applyBorder="1" applyAlignment="1">
      <alignment horizontal="center" vertical="center" wrapText="1"/>
    </xf>
    <xf numFmtId="0" fontId="1" fillId="0" borderId="53" xfId="0" applyFont="1" applyFill="1" applyBorder="1" applyAlignment="1">
      <alignment horizontal="left" vertical="center" wrapText="1"/>
    </xf>
    <xf numFmtId="0" fontId="1" fillId="7" borderId="53" xfId="0" applyFont="1" applyFill="1" applyBorder="1" applyAlignment="1">
      <alignment horizontal="center" vertical="center"/>
    </xf>
    <xf numFmtId="0" fontId="11" fillId="0" borderId="53" xfId="0" applyFont="1" applyFill="1" applyBorder="1" applyAlignment="1">
      <alignment vertical="center"/>
    </xf>
    <xf numFmtId="0" fontId="6" fillId="7" borderId="53" xfId="0" applyFont="1" applyFill="1" applyBorder="1" applyAlignment="1">
      <alignment vertical="center"/>
    </xf>
    <xf numFmtId="0" fontId="0" fillId="7" borderId="53" xfId="0" applyFont="1" applyFill="1" applyBorder="1" applyAlignment="1">
      <alignment vertical="center" wrapText="1"/>
    </xf>
    <xf numFmtId="0" fontId="6" fillId="0" borderId="53" xfId="0" applyFont="1" applyFill="1" applyBorder="1" applyAlignment="1">
      <alignment vertical="center"/>
    </xf>
    <xf numFmtId="0" fontId="0" fillId="7" borderId="0" xfId="0" applyFill="1" applyAlignment="1">
      <alignment vertical="center"/>
    </xf>
    <xf numFmtId="0" fontId="0" fillId="7" borderId="53" xfId="0" applyFill="1" applyBorder="1" applyAlignment="1">
      <alignment horizontal="center" vertical="center"/>
    </xf>
    <xf numFmtId="0" fontId="11" fillId="7" borderId="53" xfId="0" applyFont="1" applyFill="1" applyBorder="1" applyAlignment="1">
      <alignment horizontal="center" vertical="center"/>
    </xf>
    <xf numFmtId="0" fontId="14" fillId="11" borderId="13" xfId="0" applyFont="1" applyFill="1" applyBorder="1" applyAlignment="1">
      <alignment horizontal="center" vertical="center"/>
    </xf>
    <xf numFmtId="0" fontId="0" fillId="7" borderId="53" xfId="0" applyFill="1" applyBorder="1" applyAlignment="1">
      <alignment horizontal="left" vertical="center"/>
    </xf>
    <xf numFmtId="0" fontId="14" fillId="11" borderId="26" xfId="0" applyFont="1" applyFill="1" applyBorder="1" applyAlignment="1">
      <alignment horizontal="center" vertical="center"/>
    </xf>
    <xf numFmtId="0" fontId="14" fillId="11" borderId="12" xfId="0" applyFont="1" applyFill="1" applyBorder="1" applyAlignment="1">
      <alignment horizontal="center" vertical="center"/>
    </xf>
    <xf numFmtId="0" fontId="11" fillId="7" borderId="53" xfId="0" applyFont="1" applyFill="1" applyBorder="1" applyAlignment="1">
      <alignment vertical="center"/>
    </xf>
    <xf numFmtId="0" fontId="14" fillId="7" borderId="53" xfId="0" applyFont="1" applyFill="1" applyBorder="1" applyAlignment="1">
      <alignment vertical="center" wrapText="1"/>
    </xf>
    <xf numFmtId="0" fontId="0" fillId="7" borderId="53" xfId="0" applyFill="1" applyBorder="1" applyAlignment="1">
      <alignment vertical="center"/>
    </xf>
    <xf numFmtId="0" fontId="0" fillId="11" borderId="13" xfId="0" applyFill="1" applyBorder="1" applyAlignment="1">
      <alignment vertical="center"/>
    </xf>
    <xf numFmtId="0" fontId="0" fillId="11" borderId="26" xfId="0" applyFill="1" applyBorder="1" applyAlignment="1">
      <alignment vertical="center"/>
    </xf>
    <xf numFmtId="0" fontId="0" fillId="11" borderId="12" xfId="0" applyFill="1" applyBorder="1" applyAlignment="1">
      <alignment vertical="center"/>
    </xf>
    <xf numFmtId="0" fontId="11" fillId="7" borderId="53" xfId="0" applyFont="1" applyFill="1" applyBorder="1" applyAlignment="1">
      <alignment vertical="center" wrapText="1"/>
    </xf>
    <xf numFmtId="0" fontId="29" fillId="7" borderId="53" xfId="0" applyFont="1" applyFill="1" applyBorder="1" applyAlignment="1">
      <alignment horizontal="center" vertical="center" wrapText="1"/>
    </xf>
    <xf numFmtId="0" fontId="1" fillId="0" borderId="53" xfId="0" applyFont="1" applyBorder="1" applyAlignment="1">
      <alignment horizontal="center" vertical="center" wrapText="1"/>
    </xf>
    <xf numFmtId="0" fontId="25" fillId="11" borderId="13" xfId="0" applyFont="1" applyFill="1" applyBorder="1" applyAlignment="1">
      <alignment horizontal="center" vertical="center"/>
    </xf>
    <xf numFmtId="0" fontId="25" fillId="11" borderId="26" xfId="0" applyFont="1" applyFill="1" applyBorder="1" applyAlignment="1">
      <alignment horizontal="center" vertical="center"/>
    </xf>
    <xf numFmtId="0" fontId="25" fillId="11" borderId="12" xfId="0" applyFont="1" applyFill="1" applyBorder="1" applyAlignment="1">
      <alignment horizontal="center" vertical="center"/>
    </xf>
    <xf numFmtId="0" fontId="1" fillId="0" borderId="53" xfId="0" applyFont="1" applyFill="1" applyBorder="1" applyAlignment="1">
      <alignment horizontal="center" vertical="center"/>
    </xf>
    <xf numFmtId="0" fontId="0" fillId="0" borderId="53" xfId="0" applyFont="1" applyFill="1" applyBorder="1" applyAlignment="1">
      <alignment vertical="center" wrapText="1"/>
    </xf>
    <xf numFmtId="0" fontId="5" fillId="7" borderId="53" xfId="0" applyFont="1" applyFill="1" applyBorder="1" applyAlignment="1">
      <alignment vertical="center" wrapText="1"/>
    </xf>
    <xf numFmtId="0" fontId="1" fillId="7" borderId="53" xfId="0" applyFont="1" applyFill="1" applyBorder="1" applyAlignment="1">
      <alignment horizontal="center" vertical="center" wrapText="1"/>
    </xf>
    <xf numFmtId="0" fontId="1" fillId="0" borderId="53" xfId="0" applyFont="1" applyBorder="1" applyAlignment="1">
      <alignment horizontal="center" vertical="center"/>
    </xf>
    <xf numFmtId="0" fontId="5" fillId="0" borderId="53" xfId="0" applyFont="1" applyBorder="1" applyAlignment="1">
      <alignment vertical="center"/>
    </xf>
    <xf numFmtId="0" fontId="0" fillId="0" borderId="53" xfId="0" applyBorder="1" applyAlignment="1">
      <alignment vertical="center" wrapText="1"/>
    </xf>
    <xf numFmtId="0" fontId="1" fillId="0" borderId="68" xfId="0" applyFont="1" applyFill="1" applyBorder="1" applyAlignment="1">
      <alignment horizontal="center" vertical="center" wrapText="1"/>
    </xf>
    <xf numFmtId="0" fontId="1" fillId="0" borderId="54" xfId="0" applyFont="1" applyFill="1" applyBorder="1" applyAlignment="1">
      <alignment vertical="center" wrapText="1"/>
    </xf>
    <xf numFmtId="0" fontId="1" fillId="3" borderId="53"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53" xfId="0" applyFont="1" applyFill="1" applyBorder="1" applyAlignment="1">
      <alignment vertical="center"/>
    </xf>
    <xf numFmtId="0" fontId="8" fillId="3" borderId="53" xfId="0" applyFont="1" applyFill="1" applyBorder="1" applyAlignment="1">
      <alignment horizontal="left" vertical="center"/>
    </xf>
    <xf numFmtId="0" fontId="1" fillId="3" borderId="53" xfId="0" applyFont="1" applyFill="1" applyBorder="1" applyAlignment="1">
      <alignment vertical="center"/>
    </xf>
    <xf numFmtId="0" fontId="1" fillId="3" borderId="0" xfId="0" applyFont="1" applyFill="1" applyBorder="1" applyAlignment="1">
      <alignment vertical="center"/>
    </xf>
    <xf numFmtId="0" fontId="1" fillId="3" borderId="33" xfId="0" applyFont="1" applyFill="1" applyBorder="1" applyAlignment="1">
      <alignment vertical="center"/>
    </xf>
    <xf numFmtId="49" fontId="37" fillId="3" borderId="53" xfId="0" applyNumberFormat="1" applyFont="1" applyFill="1" applyBorder="1" applyAlignment="1">
      <alignment horizontal="center" vertical="center" wrapText="1"/>
    </xf>
    <xf numFmtId="0" fontId="38" fillId="3" borderId="16" xfId="0" applyFont="1" applyFill="1" applyBorder="1" applyAlignment="1">
      <alignment vertical="center"/>
    </xf>
    <xf numFmtId="0" fontId="0" fillId="0" borderId="64" xfId="0" applyBorder="1" applyAlignment="1">
      <alignment horizontal="center" vertical="center"/>
    </xf>
    <xf numFmtId="0" fontId="0" fillId="0" borderId="63" xfId="0" applyBorder="1" applyAlignment="1">
      <alignment horizontal="center" vertical="center"/>
    </xf>
    <xf numFmtId="0" fontId="0" fillId="0" borderId="65" xfId="0" applyBorder="1" applyAlignment="1">
      <alignment vertical="center"/>
    </xf>
    <xf numFmtId="0" fontId="0" fillId="11" borderId="1" xfId="0" applyFill="1" applyBorder="1" applyAlignment="1">
      <alignment vertical="center"/>
    </xf>
    <xf numFmtId="0" fontId="0" fillId="0" borderId="63" xfId="0" applyBorder="1" applyAlignment="1">
      <alignment horizontal="left" vertical="center"/>
    </xf>
    <xf numFmtId="0" fontId="0" fillId="0" borderId="63" xfId="0" applyBorder="1" applyAlignment="1">
      <alignment vertical="center"/>
    </xf>
    <xf numFmtId="0" fontId="0" fillId="0" borderId="32"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vertical="center"/>
    </xf>
    <xf numFmtId="0" fontId="0" fillId="7" borderId="0" xfId="0" applyFill="1" applyBorder="1" applyAlignment="1">
      <alignment horizontal="center" vertical="center"/>
    </xf>
    <xf numFmtId="49" fontId="0" fillId="0" borderId="63" xfId="0" applyNumberFormat="1" applyBorder="1" applyAlignment="1">
      <alignment vertical="center"/>
    </xf>
    <xf numFmtId="0" fontId="5" fillId="0" borderId="63" xfId="0" applyFont="1" applyBorder="1" applyAlignment="1">
      <alignment vertical="center"/>
    </xf>
    <xf numFmtId="0" fontId="0" fillId="0" borderId="63" xfId="0" applyBorder="1" applyAlignment="1">
      <alignment vertical="center" wrapText="1"/>
    </xf>
    <xf numFmtId="0" fontId="1" fillId="0" borderId="64" xfId="0" applyFont="1" applyBorder="1" applyAlignment="1">
      <alignment horizontal="center" vertical="center"/>
    </xf>
    <xf numFmtId="0" fontId="1" fillId="0" borderId="67" xfId="0" applyFont="1" applyBorder="1" applyAlignment="1">
      <alignment vertical="center"/>
    </xf>
    <xf numFmtId="0" fontId="1" fillId="0" borderId="66" xfId="0" applyFont="1" applyBorder="1" applyAlignment="1">
      <alignment vertical="center"/>
    </xf>
    <xf numFmtId="0" fontId="36" fillId="0" borderId="0" xfId="0" applyFont="1" applyAlignment="1">
      <alignment vertical="center"/>
    </xf>
    <xf numFmtId="0" fontId="36" fillId="2" borderId="53" xfId="0" applyFont="1" applyFill="1" applyBorder="1" applyAlignment="1">
      <alignment vertical="center"/>
    </xf>
    <xf numFmtId="0" fontId="36" fillId="11" borderId="13" xfId="0" applyFont="1" applyFill="1" applyBorder="1" applyAlignment="1">
      <alignment vertical="center"/>
    </xf>
    <xf numFmtId="0" fontId="36" fillId="11" borderId="26" xfId="0" applyFont="1" applyFill="1" applyBorder="1" applyAlignment="1">
      <alignment vertical="center"/>
    </xf>
    <xf numFmtId="0" fontId="36" fillId="11" borderId="12" xfId="0" applyFont="1" applyFill="1" applyBorder="1" applyAlignment="1">
      <alignment vertical="center"/>
    </xf>
    <xf numFmtId="49" fontId="49" fillId="2" borderId="53" xfId="0" applyNumberFormat="1" applyFont="1" applyFill="1" applyBorder="1" applyAlignment="1">
      <alignment vertical="center"/>
    </xf>
    <xf numFmtId="0" fontId="36" fillId="2" borderId="53" xfId="0" applyFont="1" applyFill="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xf>
    <xf numFmtId="0" fontId="11" fillId="11" borderId="1" xfId="0" applyFont="1" applyFill="1" applyBorder="1" applyAlignment="1">
      <alignment horizontal="center" vertical="center"/>
    </xf>
    <xf numFmtId="0" fontId="0" fillId="0" borderId="18" xfId="0" applyBorder="1" applyAlignment="1">
      <alignment horizontal="left" vertical="center"/>
    </xf>
    <xf numFmtId="0" fontId="0" fillId="7" borderId="18" xfId="0" applyFill="1" applyBorder="1" applyAlignment="1">
      <alignment horizontal="center" vertical="center"/>
    </xf>
    <xf numFmtId="49" fontId="0" fillId="0" borderId="18" xfId="0" applyNumberFormat="1" applyBorder="1" applyAlignment="1">
      <alignment vertical="center"/>
    </xf>
    <xf numFmtId="0" fontId="5" fillId="0" borderId="18" xfId="0" applyFont="1" applyBorder="1" applyAlignment="1">
      <alignment vertical="center"/>
    </xf>
    <xf numFmtId="0" fontId="0" fillId="0" borderId="18" xfId="0" applyBorder="1" applyAlignment="1">
      <alignment vertical="center" wrapText="1"/>
    </xf>
    <xf numFmtId="0" fontId="0" fillId="0" borderId="62" xfId="0" applyBorder="1" applyAlignment="1">
      <alignment vertical="center"/>
    </xf>
    <xf numFmtId="0" fontId="0" fillId="0" borderId="56" xfId="0" applyBorder="1" applyAlignment="1">
      <alignment vertical="center"/>
    </xf>
    <xf numFmtId="0" fontId="34" fillId="0" borderId="0" xfId="0" applyFont="1" applyAlignment="1">
      <alignment vertical="center"/>
    </xf>
    <xf numFmtId="0" fontId="34" fillId="2" borderId="1" xfId="0" applyFont="1" applyFill="1" applyBorder="1" applyAlignment="1">
      <alignment horizontal="center" vertical="center"/>
    </xf>
    <xf numFmtId="0" fontId="34" fillId="2" borderId="1" xfId="0" applyFont="1" applyFill="1" applyBorder="1" applyAlignment="1">
      <alignment vertical="center"/>
    </xf>
    <xf numFmtId="0" fontId="41" fillId="11" borderId="1" xfId="0" applyFont="1" applyFill="1" applyBorder="1" applyAlignment="1">
      <alignment horizontal="center" vertical="center"/>
    </xf>
    <xf numFmtId="0" fontId="33" fillId="2" borderId="1" xfId="0" applyFont="1" applyFill="1" applyBorder="1" applyAlignment="1">
      <alignment horizontal="center" vertical="center"/>
    </xf>
    <xf numFmtId="0" fontId="34" fillId="2" borderId="1" xfId="0" applyFont="1" applyFill="1" applyBorder="1" applyAlignment="1">
      <alignment horizontal="left" vertical="center"/>
    </xf>
    <xf numFmtId="49" fontId="34" fillId="2" borderId="1" xfId="0" applyNumberFormat="1" applyFont="1" applyFill="1" applyBorder="1" applyAlignment="1">
      <alignment vertical="center"/>
    </xf>
    <xf numFmtId="0" fontId="34" fillId="2" borderId="1" xfId="0" applyFont="1" applyFill="1" applyBorder="1" applyAlignment="1">
      <alignment vertical="center" wrapText="1"/>
    </xf>
    <xf numFmtId="0" fontId="34" fillId="11" borderId="1" xfId="0" applyFont="1" applyFill="1" applyBorder="1" applyAlignment="1">
      <alignment vertical="center"/>
    </xf>
    <xf numFmtId="0" fontId="34" fillId="2" borderId="12" xfId="0" applyFont="1" applyFill="1" applyBorder="1" applyAlignment="1">
      <alignment vertical="center"/>
    </xf>
    <xf numFmtId="0" fontId="33" fillId="2" borderId="12" xfId="0" applyFont="1" applyFill="1" applyBorder="1" applyAlignment="1">
      <alignment horizontal="center" vertical="center"/>
    </xf>
    <xf numFmtId="0" fontId="34" fillId="2" borderId="22" xfId="0" applyFont="1" applyFill="1" applyBorder="1" applyAlignment="1">
      <alignment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xf>
    <xf numFmtId="0" fontId="0" fillId="0" borderId="1" xfId="0" applyFill="1" applyBorder="1" applyAlignment="1">
      <alignment vertical="center" wrapText="1"/>
    </xf>
    <xf numFmtId="0" fontId="0" fillId="7" borderId="1"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ill="1" applyBorder="1" applyAlignment="1">
      <alignment vertical="center"/>
    </xf>
    <xf numFmtId="0" fontId="5" fillId="0" borderId="1" xfId="0" applyFont="1" applyFill="1" applyBorder="1" applyAlignment="1">
      <alignment vertical="center" wrapText="1"/>
    </xf>
    <xf numFmtId="0" fontId="0" fillId="7" borderId="1" xfId="0" applyFill="1" applyBorder="1" applyAlignment="1">
      <alignment horizontal="left" vertical="center" wrapText="1"/>
    </xf>
    <xf numFmtId="0" fontId="0" fillId="7" borderId="1" xfId="0" applyFont="1" applyFill="1" applyBorder="1" applyAlignment="1">
      <alignment horizontal="center" vertical="center"/>
    </xf>
    <xf numFmtId="0" fontId="0" fillId="7" borderId="1" xfId="0" applyFill="1" applyBorder="1" applyAlignment="1">
      <alignment vertical="center"/>
    </xf>
    <xf numFmtId="0" fontId="0" fillId="7" borderId="12" xfId="0" applyFill="1" applyBorder="1" applyAlignment="1">
      <alignment vertical="center"/>
    </xf>
    <xf numFmtId="0" fontId="1" fillId="0" borderId="22" xfId="0" applyFont="1" applyFill="1" applyBorder="1" applyAlignment="1">
      <alignment horizontal="left" vertical="center" wrapText="1"/>
    </xf>
    <xf numFmtId="0" fontId="0" fillId="0" borderId="0" xfId="0" applyFill="1" applyAlignment="1">
      <alignment vertical="center"/>
    </xf>
    <xf numFmtId="0" fontId="0" fillId="0" borderId="1" xfId="0" applyFill="1" applyBorder="1" applyAlignment="1">
      <alignment horizontal="center" vertical="center"/>
    </xf>
    <xf numFmtId="0" fontId="11" fillId="0" borderId="1" xfId="0" applyFont="1" applyFill="1" applyBorder="1" applyAlignment="1">
      <alignment horizontal="center" vertical="center"/>
    </xf>
    <xf numFmtId="0" fontId="0" fillId="0" borderId="1" xfId="0" applyFill="1" applyBorder="1" applyAlignment="1">
      <alignment horizontal="left"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49" fontId="0" fillId="0" borderId="1" xfId="0" applyNumberFormat="1" applyFill="1" applyBorder="1" applyAlignment="1">
      <alignment vertical="center"/>
    </xf>
    <xf numFmtId="0" fontId="6" fillId="0" borderId="1" xfId="0" applyFont="1" applyFill="1" applyBorder="1" applyAlignment="1">
      <alignment horizontal="center" vertical="center"/>
    </xf>
    <xf numFmtId="0" fontId="11"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11" fillId="0" borderId="1" xfId="0" applyFont="1" applyFill="1" applyBorder="1" applyAlignment="1">
      <alignment horizontal="left" vertical="center"/>
    </xf>
    <xf numFmtId="0" fontId="11" fillId="0" borderId="12" xfId="0" applyFont="1" applyFill="1" applyBorder="1" applyAlignment="1">
      <alignment horizontal="center" vertical="center"/>
    </xf>
    <xf numFmtId="0" fontId="0" fillId="0" borderId="22" xfId="0" applyFont="1" applyFill="1" applyBorder="1" applyAlignment="1">
      <alignment horizontal="left" vertical="center" wrapText="1"/>
    </xf>
    <xf numFmtId="0" fontId="11" fillId="0" borderId="1" xfId="0" applyFont="1" applyBorder="1" applyAlignment="1">
      <alignment horizontal="center" vertical="center"/>
    </xf>
    <xf numFmtId="0" fontId="0" fillId="4" borderId="1" xfId="0" applyFill="1" applyBorder="1" applyAlignment="1">
      <alignment horizontal="left" vertical="center" wrapText="1"/>
    </xf>
    <xf numFmtId="0" fontId="11"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0" fillId="4" borderId="1" xfId="0" applyFont="1" applyFill="1" applyBorder="1" applyAlignment="1">
      <alignment horizontal="center" vertical="center" wrapText="1"/>
    </xf>
    <xf numFmtId="0" fontId="11" fillId="7" borderId="1" xfId="0" applyFont="1" applyFill="1" applyBorder="1" applyAlignment="1">
      <alignment horizontal="center" vertical="center"/>
    </xf>
    <xf numFmtId="0" fontId="11" fillId="4" borderId="1" xfId="0" applyFont="1" applyFill="1" applyBorder="1" applyAlignment="1">
      <alignment horizontal="left" vertical="center"/>
    </xf>
    <xf numFmtId="0" fontId="11" fillId="4" borderId="12" xfId="0" applyFont="1" applyFill="1" applyBorder="1" applyAlignment="1">
      <alignment horizontal="center" vertical="center"/>
    </xf>
    <xf numFmtId="0" fontId="0" fillId="7" borderId="22"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wrapText="1"/>
    </xf>
    <xf numFmtId="49" fontId="0" fillId="0" borderId="1" xfId="0" applyNumberFormat="1" applyFill="1" applyBorder="1" applyAlignment="1">
      <alignment vertical="center" wrapText="1"/>
    </xf>
    <xf numFmtId="0" fontId="0" fillId="9" borderId="22" xfId="0" applyFont="1" applyFill="1" applyBorder="1" applyAlignment="1">
      <alignment horizontal="left" vertical="center"/>
    </xf>
    <xf numFmtId="49" fontId="0" fillId="4" borderId="1" xfId="0" applyNumberFormat="1" applyFill="1" applyBorder="1" applyAlignment="1">
      <alignment vertical="center" wrapText="1"/>
    </xf>
    <xf numFmtId="0" fontId="11"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11" fillId="7" borderId="12" xfId="0" applyFont="1" applyFill="1" applyBorder="1" applyAlignment="1">
      <alignment horizontal="center" vertical="center"/>
    </xf>
    <xf numFmtId="0" fontId="0" fillId="9" borderId="22" xfId="0" applyFont="1" applyFill="1" applyBorder="1" applyAlignment="1">
      <alignment horizontal="left" vertical="center" wrapText="1"/>
    </xf>
    <xf numFmtId="0" fontId="22" fillId="7"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0" fillId="7" borderId="1" xfId="0" applyFill="1" applyBorder="1" applyAlignment="1">
      <alignment horizontal="center" vertical="center" wrapText="1"/>
    </xf>
    <xf numFmtId="0" fontId="1" fillId="5" borderId="22" xfId="0" applyFont="1" applyFill="1" applyBorder="1" applyAlignment="1">
      <alignment horizontal="left" vertical="center" wrapText="1"/>
    </xf>
    <xf numFmtId="0" fontId="1" fillId="0" borderId="1" xfId="0" applyFont="1" applyFill="1" applyBorder="1" applyAlignment="1">
      <alignment vertical="center" wrapText="1"/>
    </xf>
    <xf numFmtId="49" fontId="0" fillId="7" borderId="1" xfId="0" applyNumberFormat="1" applyFill="1" applyBorder="1" applyAlignment="1">
      <alignment horizontal="center" vertical="center"/>
    </xf>
    <xf numFmtId="0" fontId="5" fillId="7" borderId="1" xfId="0" applyFont="1" applyFill="1" applyBorder="1" applyAlignment="1">
      <alignment horizontal="left" vertical="center" wrapText="1"/>
    </xf>
    <xf numFmtId="0" fontId="0" fillId="7" borderId="1" xfId="0" applyFill="1" applyBorder="1" applyAlignment="1">
      <alignment vertical="center" wrapText="1"/>
    </xf>
    <xf numFmtId="0" fontId="0" fillId="7" borderId="12" xfId="0" applyFill="1" applyBorder="1" applyAlignment="1">
      <alignment vertical="center" wrapText="1"/>
    </xf>
    <xf numFmtId="0" fontId="0" fillId="0" borderId="2" xfId="0" applyFont="1" applyBorder="1" applyAlignment="1">
      <alignment horizontal="left" vertical="center" wrapText="1"/>
    </xf>
    <xf numFmtId="49" fontId="0" fillId="7" borderId="0" xfId="0" applyNumberFormat="1" applyFill="1" applyAlignment="1">
      <alignment horizontal="center" vertical="center"/>
    </xf>
    <xf numFmtId="0" fontId="34" fillId="2" borderId="1" xfId="0" applyFont="1" applyFill="1" applyBorder="1" applyAlignment="1">
      <alignment horizontal="left" vertical="center" wrapText="1"/>
    </xf>
    <xf numFmtId="0" fontId="41" fillId="2" borderId="1" xfId="0" applyFont="1"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41" fillId="2" borderId="1" xfId="0" applyFont="1" applyFill="1" applyBorder="1" applyAlignment="1">
      <alignment horizontal="center" vertical="center" wrapText="1"/>
    </xf>
    <xf numFmtId="0" fontId="34" fillId="2" borderId="0" xfId="0" applyFont="1" applyFill="1" applyAlignment="1">
      <alignment horizontal="left" vertical="center" wrapText="1"/>
    </xf>
    <xf numFmtId="0" fontId="41" fillId="2" borderId="1" xfId="0" applyFont="1" applyFill="1" applyBorder="1" applyAlignment="1">
      <alignment vertical="center" wrapText="1"/>
    </xf>
    <xf numFmtId="0" fontId="34" fillId="2" borderId="1" xfId="0" applyFont="1" applyFill="1" applyBorder="1" applyAlignment="1">
      <alignment horizontal="center" vertical="center" wrapText="1"/>
    </xf>
    <xf numFmtId="0" fontId="42" fillId="2" borderId="1" xfId="0" applyFont="1" applyFill="1" applyBorder="1" applyAlignment="1">
      <alignment horizontal="center" vertical="center"/>
    </xf>
    <xf numFmtId="0" fontId="41" fillId="2" borderId="12" xfId="0" applyFont="1" applyFill="1" applyBorder="1" applyAlignment="1">
      <alignment horizontal="center" vertical="center"/>
    </xf>
    <xf numFmtId="0" fontId="42" fillId="2" borderId="12" xfId="0" applyFont="1" applyFill="1" applyBorder="1" applyAlignment="1">
      <alignment horizontal="center" vertical="center"/>
    </xf>
    <xf numFmtId="0" fontId="34" fillId="2" borderId="22" xfId="0" applyFont="1" applyFill="1" applyBorder="1" applyAlignment="1">
      <alignment horizontal="left" vertical="center"/>
    </xf>
    <xf numFmtId="0" fontId="0" fillId="0" borderId="1" xfId="0" applyFont="1" applyBorder="1" applyAlignment="1">
      <alignment horizontal="center" vertical="center"/>
    </xf>
    <xf numFmtId="0" fontId="5" fillId="0" borderId="0" xfId="0" applyFont="1" applyFill="1" applyAlignment="1">
      <alignment horizontal="left" vertical="center" wrapText="1"/>
    </xf>
    <xf numFmtId="0" fontId="0" fillId="7" borderId="22" xfId="0" applyFill="1" applyBorder="1" applyAlignment="1">
      <alignment horizontal="left" vertical="center"/>
    </xf>
    <xf numFmtId="0" fontId="16" fillId="0" borderId="1" xfId="0" applyFont="1" applyFill="1" applyBorder="1" applyAlignment="1">
      <alignment horizontal="left" vertical="center" wrapText="1"/>
    </xf>
    <xf numFmtId="0" fontId="41" fillId="2" borderId="1" xfId="0" applyFont="1" applyFill="1" applyBorder="1" applyAlignment="1">
      <alignment horizontal="left" vertical="center" wrapText="1"/>
    </xf>
    <xf numFmtId="0" fontId="34" fillId="2" borderId="22" xfId="0" applyFont="1" applyFill="1" applyBorder="1" applyAlignment="1">
      <alignment horizontal="left" vertical="center" wrapText="1"/>
    </xf>
    <xf numFmtId="0" fontId="14" fillId="7" borderId="12" xfId="0" applyFont="1" applyFill="1" applyBorder="1" applyAlignment="1">
      <alignment horizontal="center" vertical="center"/>
    </xf>
    <xf numFmtId="0" fontId="11" fillId="7" borderId="1" xfId="0" applyFont="1" applyFill="1" applyBorder="1" applyAlignment="1">
      <alignment horizontal="left" vertical="center"/>
    </xf>
    <xf numFmtId="0" fontId="0" fillId="0" borderId="22" xfId="0" applyFont="1" applyFill="1" applyBorder="1" applyAlignment="1">
      <alignment horizontal="left" vertical="center"/>
    </xf>
    <xf numFmtId="0" fontId="0" fillId="0" borderId="1" xfId="0" applyFont="1" applyFill="1" applyBorder="1" applyAlignment="1">
      <alignment horizontal="center" vertical="center"/>
    </xf>
    <xf numFmtId="0" fontId="1" fillId="5" borderId="22" xfId="0" applyFont="1" applyFill="1" applyBorder="1" applyAlignment="1">
      <alignment horizontal="left" vertical="center"/>
    </xf>
    <xf numFmtId="0" fontId="33" fillId="2" borderId="1" xfId="0" applyFont="1" applyFill="1" applyBorder="1" applyAlignment="1">
      <alignment horizontal="center" vertical="center" wrapText="1"/>
    </xf>
    <xf numFmtId="0" fontId="11" fillId="7" borderId="1" xfId="0" applyFont="1" applyFill="1" applyBorder="1" applyAlignment="1">
      <alignment horizontal="left" vertical="center" wrapText="1"/>
    </xf>
    <xf numFmtId="0" fontId="41" fillId="2" borderId="1" xfId="0" applyFont="1" applyFill="1" applyBorder="1" applyAlignment="1">
      <alignment horizontal="left" vertical="center"/>
    </xf>
    <xf numFmtId="0" fontId="11" fillId="4" borderId="1" xfId="0" applyFont="1" applyFill="1" applyBorder="1" applyAlignment="1">
      <alignment horizontal="left" vertical="center" wrapText="1"/>
    </xf>
    <xf numFmtId="0" fontId="0" fillId="7" borderId="22" xfId="0" applyFill="1" applyBorder="1" applyAlignment="1">
      <alignment horizontal="left"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5" fillId="0" borderId="0" xfId="0" applyFont="1" applyFill="1" applyAlignment="1">
      <alignment horizontal="left" vertical="center"/>
    </xf>
    <xf numFmtId="0" fontId="5" fillId="0" borderId="0" xfId="0" applyFont="1" applyFill="1" applyAlignment="1">
      <alignment horizontal="center" vertical="center"/>
    </xf>
    <xf numFmtId="0" fontId="0" fillId="0" borderId="2" xfId="0" applyFill="1" applyBorder="1" applyAlignment="1">
      <alignment horizontal="center" vertical="center"/>
    </xf>
    <xf numFmtId="0" fontId="11" fillId="0" borderId="2" xfId="0" applyFont="1" applyFill="1" applyBorder="1" applyAlignment="1">
      <alignment horizontal="left" vertical="center"/>
    </xf>
    <xf numFmtId="49" fontId="0" fillId="0" borderId="1" xfId="0" applyNumberFormat="1" applyFont="1" applyFill="1" applyBorder="1" applyAlignment="1">
      <alignment horizontal="left" vertical="center" wrapText="1"/>
    </xf>
    <xf numFmtId="0" fontId="1" fillId="4" borderId="1" xfId="0" applyFont="1" applyFill="1" applyBorder="1" applyAlignment="1">
      <alignment horizontal="center" vertical="center" wrapText="1"/>
    </xf>
    <xf numFmtId="0" fontId="0" fillId="5" borderId="22" xfId="0" applyFont="1" applyFill="1" applyBorder="1" applyAlignment="1">
      <alignment horizontal="left" vertical="center" wrapText="1"/>
    </xf>
    <xf numFmtId="0" fontId="11" fillId="0" borderId="1" xfId="0" applyFont="1" applyBorder="1" applyAlignment="1">
      <alignment horizontal="center" vertical="center" wrapText="1"/>
    </xf>
    <xf numFmtId="49" fontId="0" fillId="7" borderId="1" xfId="0" applyNumberFormat="1" applyFill="1" applyBorder="1" applyAlignment="1">
      <alignment vertical="center"/>
    </xf>
    <xf numFmtId="0" fontId="0" fillId="5" borderId="22" xfId="0" applyFill="1" applyBorder="1" applyAlignment="1">
      <alignment horizontal="left" vertical="center" wrapText="1"/>
    </xf>
    <xf numFmtId="0" fontId="5" fillId="0" borderId="1" xfId="1" applyFont="1" applyFill="1" applyBorder="1" applyAlignment="1">
      <alignment horizontal="center" vertical="center" wrapText="1"/>
    </xf>
    <xf numFmtId="0" fontId="0" fillId="7" borderId="12" xfId="0" applyFill="1" applyBorder="1" applyAlignment="1">
      <alignment horizontal="center" vertical="center" wrapText="1"/>
    </xf>
    <xf numFmtId="0" fontId="5" fillId="7" borderId="1" xfId="0" applyFont="1" applyFill="1" applyBorder="1" applyAlignment="1">
      <alignment horizontal="center" vertical="center"/>
    </xf>
    <xf numFmtId="0" fontId="9" fillId="0" borderId="1" xfId="1" applyFont="1" applyFill="1" applyBorder="1" applyAlignment="1">
      <alignment vertical="center" wrapText="1"/>
    </xf>
    <xf numFmtId="0" fontId="0" fillId="7" borderId="1" xfId="0" applyFill="1" applyBorder="1" applyAlignment="1">
      <alignment horizontal="left" vertical="center"/>
    </xf>
    <xf numFmtId="0" fontId="19" fillId="7" borderId="1" xfId="0" applyFont="1" applyFill="1" applyBorder="1" applyAlignment="1">
      <alignment horizontal="center" vertical="center"/>
    </xf>
    <xf numFmtId="0" fontId="19" fillId="7" borderId="1" xfId="0" applyFont="1" applyFill="1" applyBorder="1" applyAlignment="1">
      <alignment horizontal="left" vertical="center" wrapText="1"/>
    </xf>
    <xf numFmtId="0" fontId="18" fillId="7" borderId="1" xfId="0" applyFont="1" applyFill="1" applyBorder="1" applyAlignment="1">
      <alignment horizontal="left" vertical="center" wrapText="1"/>
    </xf>
    <xf numFmtId="0" fontId="0" fillId="7" borderId="2" xfId="0" applyFill="1" applyBorder="1" applyAlignment="1">
      <alignment horizontal="center" vertical="center"/>
    </xf>
    <xf numFmtId="0" fontId="12" fillId="7" borderId="2" xfId="0" applyFont="1" applyFill="1" applyBorder="1" applyAlignment="1">
      <alignment horizontal="left" vertical="center" wrapText="1"/>
    </xf>
    <xf numFmtId="0" fontId="17" fillId="7" borderId="2" xfId="0" applyFont="1" applyFill="1" applyBorder="1" applyAlignment="1">
      <alignment horizontal="center" vertical="center"/>
    </xf>
    <xf numFmtId="49" fontId="0" fillId="7" borderId="1" xfId="0" applyNumberFormat="1" applyFill="1" applyBorder="1" applyAlignment="1">
      <alignment vertical="center" wrapText="1"/>
    </xf>
    <xf numFmtId="0" fontId="1" fillId="7" borderId="1" xfId="0" applyFont="1" applyFill="1" applyBorder="1" applyAlignment="1">
      <alignment horizontal="center" vertical="center"/>
    </xf>
    <xf numFmtId="0" fontId="14" fillId="7" borderId="1"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34" fillId="7" borderId="0" xfId="0" applyFont="1" applyFill="1" applyAlignment="1">
      <alignment vertical="center"/>
    </xf>
    <xf numFmtId="0" fontId="33" fillId="2" borderId="2" xfId="0" applyFont="1" applyFill="1" applyBorder="1" applyAlignment="1">
      <alignment horizontal="center" vertical="center"/>
    </xf>
    <xf numFmtId="0" fontId="41" fillId="2" borderId="2" xfId="0" applyFont="1" applyFill="1" applyBorder="1" applyAlignment="1">
      <alignment horizontal="left" vertical="center" wrapText="1"/>
    </xf>
    <xf numFmtId="0" fontId="41" fillId="2" borderId="2" xfId="0" applyFont="1" applyFill="1" applyBorder="1" applyAlignment="1">
      <alignment horizontal="center" vertical="center"/>
    </xf>
    <xf numFmtId="49" fontId="34" fillId="2" borderId="1" xfId="0" applyNumberFormat="1" applyFont="1" applyFill="1" applyBorder="1" applyAlignment="1">
      <alignment vertical="center" wrapText="1"/>
    </xf>
    <xf numFmtId="0" fontId="42" fillId="2" borderId="1" xfId="0" applyFont="1" applyFill="1" applyBorder="1" applyAlignment="1">
      <alignment horizontal="left" vertical="center" wrapText="1"/>
    </xf>
    <xf numFmtId="0" fontId="42" fillId="2" borderId="1" xfId="0" applyFont="1" applyFill="1" applyBorder="1" applyAlignment="1">
      <alignment horizontal="center" vertical="center" wrapText="1"/>
    </xf>
    <xf numFmtId="0" fontId="41" fillId="2" borderId="12" xfId="0" applyFont="1" applyFill="1" applyBorder="1" applyAlignment="1">
      <alignment horizontal="center" vertical="center" wrapText="1"/>
    </xf>
    <xf numFmtId="0" fontId="42" fillId="2" borderId="12"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 fillId="0"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1" fillId="7" borderId="2" xfId="0" applyFont="1" applyFill="1" applyBorder="1" applyAlignment="1">
      <alignment horizontal="left" vertical="center" wrapText="1"/>
    </xf>
    <xf numFmtId="0" fontId="11" fillId="7" borderId="15"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7" fillId="7" borderId="1" xfId="0" applyFont="1" applyFill="1" applyBorder="1" applyAlignment="1">
      <alignment horizontal="left" vertical="center" wrapText="1"/>
    </xf>
    <xf numFmtId="0" fontId="17" fillId="7" borderId="1" xfId="0" applyFont="1" applyFill="1" applyBorder="1" applyAlignment="1">
      <alignment horizontal="center" vertical="center" wrapText="1"/>
    </xf>
    <xf numFmtId="0" fontId="17" fillId="7" borderId="2" xfId="0" applyFont="1" applyFill="1" applyBorder="1" applyAlignment="1">
      <alignment horizontal="center" vertical="center" wrapText="1"/>
    </xf>
    <xf numFmtId="49" fontId="0" fillId="7" borderId="2" xfId="0" applyNumberFormat="1" applyFill="1" applyBorder="1" applyAlignment="1">
      <alignment vertical="center" wrapText="1"/>
    </xf>
    <xf numFmtId="0" fontId="6" fillId="7" borderId="2" xfId="0" applyFont="1" applyFill="1" applyBorder="1" applyAlignment="1">
      <alignment horizontal="center" vertical="center"/>
    </xf>
    <xf numFmtId="0" fontId="1" fillId="5" borderId="13" xfId="0" applyFont="1" applyFill="1" applyBorder="1" applyAlignment="1">
      <alignment horizontal="left" vertical="center" wrapText="1"/>
    </xf>
    <xf numFmtId="49" fontId="34" fillId="2" borderId="2" xfId="0" applyNumberFormat="1" applyFont="1" applyFill="1" applyBorder="1" applyAlignment="1">
      <alignment vertical="center" wrapText="1"/>
    </xf>
    <xf numFmtId="0" fontId="41" fillId="2" borderId="0" xfId="0" applyFont="1" applyFill="1" applyBorder="1" applyAlignment="1">
      <alignment horizontal="center" vertical="center" wrapText="1"/>
    </xf>
    <xf numFmtId="0" fontId="42" fillId="2" borderId="0" xfId="0" applyFont="1" applyFill="1" applyBorder="1" applyAlignment="1">
      <alignment horizontal="center" vertical="center" wrapText="1"/>
    </xf>
    <xf numFmtId="0" fontId="17" fillId="7" borderId="24" xfId="0" applyFont="1" applyFill="1" applyBorder="1" applyAlignment="1">
      <alignment horizontal="left" vertical="center" wrapText="1"/>
    </xf>
    <xf numFmtId="0" fontId="0" fillId="7" borderId="13" xfId="0" applyFill="1" applyBorder="1" applyAlignment="1">
      <alignment horizontal="left" vertical="center" wrapText="1"/>
    </xf>
    <xf numFmtId="0" fontId="0" fillId="7" borderId="12" xfId="0" applyFill="1" applyBorder="1" applyAlignment="1">
      <alignment horizontal="center" vertical="center"/>
    </xf>
    <xf numFmtId="49" fontId="17" fillId="7" borderId="1" xfId="0" applyNumberFormat="1" applyFont="1" applyFill="1" applyBorder="1" applyAlignment="1">
      <alignment horizontal="left" vertical="center" wrapText="1"/>
    </xf>
    <xf numFmtId="0" fontId="6" fillId="7" borderId="1" xfId="0" applyFont="1" applyFill="1" applyBorder="1" applyAlignment="1">
      <alignment horizontal="center" vertical="center" wrapText="1"/>
    </xf>
    <xf numFmtId="0" fontId="11" fillId="7" borderId="12" xfId="0" applyFont="1" applyFill="1" applyBorder="1" applyAlignment="1">
      <alignment horizontal="left" vertical="center" wrapText="1"/>
    </xf>
    <xf numFmtId="0" fontId="17" fillId="7" borderId="1" xfId="0" applyFont="1" applyFill="1" applyBorder="1" applyAlignment="1">
      <alignment horizontal="center" vertical="center"/>
    </xf>
    <xf numFmtId="0" fontId="17" fillId="7" borderId="70" xfId="0" applyFont="1" applyFill="1" applyBorder="1" applyAlignment="1">
      <alignment horizontal="center" vertical="center"/>
    </xf>
    <xf numFmtId="49" fontId="21" fillId="7" borderId="1" xfId="0" applyNumberFormat="1" applyFont="1" applyFill="1" applyBorder="1" applyAlignment="1">
      <alignment vertical="center" wrapText="1"/>
    </xf>
    <xf numFmtId="0" fontId="0" fillId="0" borderId="0" xfId="0" applyFill="1" applyAlignment="1">
      <alignment horizontal="center" vertical="center"/>
    </xf>
    <xf numFmtId="0" fontId="6" fillId="0" borderId="1" xfId="0" applyFont="1" applyFill="1" applyBorder="1" applyAlignment="1">
      <alignment horizontal="left" vertical="center"/>
    </xf>
    <xf numFmtId="0" fontId="0" fillId="11" borderId="1" xfId="0" applyFill="1" applyBorder="1" applyAlignment="1">
      <alignment horizontal="center" vertical="center"/>
    </xf>
    <xf numFmtId="0" fontId="42" fillId="11" borderId="1" xfId="0" applyFont="1" applyFill="1" applyBorder="1" applyAlignment="1">
      <alignment horizontal="center" vertical="center"/>
    </xf>
    <xf numFmtId="0" fontId="33" fillId="2" borderId="22" xfId="0" applyFont="1" applyFill="1" applyBorder="1" applyAlignment="1">
      <alignment horizontal="left" vertical="center" wrapText="1"/>
    </xf>
    <xf numFmtId="0" fontId="14" fillId="11" borderId="1" xfId="0" applyFont="1"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13" borderId="1" xfId="0" applyFill="1" applyBorder="1" applyAlignment="1">
      <alignment vertical="center" wrapText="1"/>
    </xf>
    <xf numFmtId="0" fontId="0" fillId="13" borderId="1" xfId="0" applyFill="1" applyBorder="1" applyAlignment="1">
      <alignment horizontal="center" vertical="center" wrapText="1"/>
    </xf>
    <xf numFmtId="0" fontId="11" fillId="3" borderId="1" xfId="0" applyFont="1" applyFill="1" applyBorder="1" applyAlignment="1">
      <alignment horizontal="center" vertical="center"/>
    </xf>
    <xf numFmtId="0" fontId="5" fillId="3" borderId="0" xfId="0" applyFont="1" applyFill="1" applyAlignment="1">
      <alignment horizontal="left" vertical="center" wrapText="1"/>
    </xf>
    <xf numFmtId="0" fontId="0" fillId="3" borderId="1" xfId="0" applyFont="1" applyFill="1" applyBorder="1" applyAlignment="1">
      <alignment horizontal="center" vertical="center"/>
    </xf>
    <xf numFmtId="49" fontId="0" fillId="3" borderId="1" xfId="0" applyNumberFormat="1" applyFill="1" applyBorder="1" applyAlignment="1">
      <alignment vertical="center" wrapText="1"/>
    </xf>
    <xf numFmtId="0" fontId="6" fillId="3" borderId="1" xfId="0" applyFont="1" applyFill="1" applyBorder="1" applyAlignment="1">
      <alignment horizontal="center" vertical="center"/>
    </xf>
    <xf numFmtId="0" fontId="11" fillId="3" borderId="1" xfId="0" applyFont="1" applyFill="1" applyBorder="1" applyAlignment="1">
      <alignment vertical="center" wrapText="1"/>
    </xf>
    <xf numFmtId="0" fontId="0" fillId="3" borderId="1" xfId="0" applyFont="1" applyFill="1" applyBorder="1" applyAlignment="1">
      <alignment horizontal="center" vertical="center" wrapText="1"/>
    </xf>
    <xf numFmtId="0" fontId="1" fillId="4" borderId="22" xfId="0" applyFont="1" applyFill="1" applyBorder="1" applyAlignment="1">
      <alignment horizontal="left" vertical="center" wrapText="1"/>
    </xf>
    <xf numFmtId="0" fontId="23" fillId="0" borderId="1" xfId="0" applyFont="1" applyBorder="1" applyAlignment="1">
      <alignment horizontal="left" vertical="center"/>
    </xf>
    <xf numFmtId="0" fontId="5" fillId="4" borderId="1" xfId="0" applyFont="1" applyFill="1" applyBorder="1" applyAlignment="1">
      <alignment horizontal="center" vertical="center"/>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left" vertical="center"/>
    </xf>
    <xf numFmtId="49" fontId="1" fillId="7" borderId="1" xfId="0" applyNumberFormat="1" applyFont="1" applyFill="1" applyBorder="1" applyAlignment="1">
      <alignment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xf>
    <xf numFmtId="0" fontId="0" fillId="7" borderId="12" xfId="0" applyFont="1" applyFill="1" applyBorder="1" applyAlignment="1">
      <alignment horizontal="center" vertical="center"/>
    </xf>
    <xf numFmtId="0" fontId="1" fillId="7" borderId="12" xfId="0" applyFont="1" applyFill="1" applyBorder="1" applyAlignment="1">
      <alignment horizontal="center" vertical="center"/>
    </xf>
    <xf numFmtId="0" fontId="0" fillId="7" borderId="12" xfId="0" applyFont="1" applyFill="1" applyBorder="1" applyAlignment="1">
      <alignment horizontal="center" vertical="center" wrapText="1"/>
    </xf>
    <xf numFmtId="0" fontId="34" fillId="11" borderId="1" xfId="0" applyFont="1" applyFill="1" applyBorder="1" applyAlignment="1">
      <alignment horizontal="center" vertical="center" wrapText="1"/>
    </xf>
    <xf numFmtId="0" fontId="34" fillId="2" borderId="0" xfId="0" applyFont="1" applyFill="1" applyAlignment="1">
      <alignment vertical="center"/>
    </xf>
    <xf numFmtId="0" fontId="34" fillId="2" borderId="0" xfId="0" applyFont="1" applyFill="1" applyAlignment="1">
      <alignment horizontal="left" vertical="center"/>
    </xf>
    <xf numFmtId="0" fontId="34" fillId="2" borderId="1" xfId="1" applyFont="1" applyFill="1" applyBorder="1" applyAlignment="1">
      <alignment horizontal="center" vertical="center" wrapText="1"/>
    </xf>
    <xf numFmtId="0" fontId="34" fillId="2" borderId="12" xfId="0" applyFont="1" applyFill="1" applyBorder="1" applyAlignment="1">
      <alignment horizontal="center" vertical="center" wrapText="1"/>
    </xf>
    <xf numFmtId="0" fontId="33" fillId="2" borderId="12"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7" fillId="0" borderId="1" xfId="1" applyFill="1" applyBorder="1" applyAlignment="1">
      <alignment horizontal="center" vertical="center" wrapText="1"/>
    </xf>
    <xf numFmtId="0" fontId="0" fillId="0" borderId="70" xfId="0" applyFill="1" applyBorder="1" applyAlignment="1">
      <alignment vertical="center" wrapText="1"/>
    </xf>
    <xf numFmtId="0" fontId="7" fillId="0" borderId="26" xfId="1" applyFill="1" applyBorder="1" applyAlignment="1">
      <alignment horizontal="center" vertical="center" wrapText="1"/>
    </xf>
    <xf numFmtId="0" fontId="0" fillId="0" borderId="0" xfId="0" applyAlignment="1">
      <alignment horizontal="left" vertical="center" wrapText="1"/>
    </xf>
    <xf numFmtId="0" fontId="5" fillId="7" borderId="1" xfId="1" applyFont="1" applyFill="1" applyBorder="1" applyAlignment="1">
      <alignment horizontal="center" vertical="center" wrapText="1"/>
    </xf>
    <xf numFmtId="0" fontId="0" fillId="7" borderId="22" xfId="0" applyFont="1" applyFill="1" applyBorder="1" applyAlignment="1">
      <alignment horizontal="left" vertical="center"/>
    </xf>
    <xf numFmtId="0" fontId="0" fillId="0" borderId="0" xfId="0" applyFont="1" applyAlignment="1">
      <alignment horizontal="center" vertical="center" wrapText="1"/>
    </xf>
    <xf numFmtId="0" fontId="0" fillId="0" borderId="2" xfId="0" applyFont="1" applyBorder="1" applyAlignment="1">
      <alignment horizontal="center" vertical="center" wrapText="1"/>
    </xf>
    <xf numFmtId="0" fontId="0" fillId="0" borderId="2" xfId="0" applyBorder="1" applyAlignment="1">
      <alignment horizontal="left" vertical="center" wrapText="1"/>
    </xf>
    <xf numFmtId="0" fontId="0" fillId="6" borderId="1" xfId="0" applyFont="1" applyFill="1" applyBorder="1" applyAlignment="1">
      <alignment horizontal="center" vertical="center" wrapText="1"/>
    </xf>
    <xf numFmtId="0" fontId="0" fillId="0" borderId="2" xfId="0" applyFill="1" applyBorder="1" applyAlignment="1">
      <alignment vertical="center" wrapText="1"/>
    </xf>
    <xf numFmtId="0" fontId="0" fillId="7" borderId="2" xfId="0" applyFont="1" applyFill="1" applyBorder="1" applyAlignment="1">
      <alignment horizontal="center" vertical="center" wrapText="1"/>
    </xf>
    <xf numFmtId="0" fontId="0" fillId="7" borderId="15" xfId="0" applyFont="1" applyFill="1" applyBorder="1" applyAlignment="1">
      <alignment horizontal="center" vertical="center" wrapText="1"/>
    </xf>
    <xf numFmtId="0" fontId="0" fillId="0" borderId="0" xfId="0" applyFont="1" applyAlignment="1">
      <alignment horizontal="left" vertical="center" wrapText="1"/>
    </xf>
    <xf numFmtId="0" fontId="0" fillId="6" borderId="2" xfId="0" applyFont="1" applyFill="1" applyBorder="1" applyAlignment="1">
      <alignment horizontal="center" vertical="center" wrapText="1"/>
    </xf>
    <xf numFmtId="0" fontId="0" fillId="0" borderId="0" xfId="0" applyFont="1" applyFill="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Fill="1" applyBorder="1" applyAlignment="1">
      <alignment horizontal="left" vertical="center" wrapText="1"/>
    </xf>
    <xf numFmtId="49" fontId="0" fillId="7" borderId="0" xfId="0" applyNumberFormat="1" applyFont="1" applyFill="1" applyAlignment="1">
      <alignment vertical="center" wrapText="1"/>
    </xf>
    <xf numFmtId="0" fontId="0" fillId="7" borderId="2" xfId="0" applyFont="1" applyFill="1" applyBorder="1" applyAlignment="1">
      <alignment horizontal="left" vertical="center" wrapText="1"/>
    </xf>
    <xf numFmtId="0" fontId="0" fillId="11" borderId="1" xfId="0" applyFont="1" applyFill="1" applyBorder="1" applyAlignment="1">
      <alignment horizontal="center" vertical="center" wrapText="1"/>
    </xf>
    <xf numFmtId="0" fontId="0" fillId="7" borderId="69" xfId="0" applyFont="1" applyFill="1" applyBorder="1" applyAlignment="1">
      <alignment horizontal="left" vertical="center" wrapText="1"/>
    </xf>
    <xf numFmtId="0" fontId="35" fillId="0" borderId="0" xfId="0" applyFont="1" applyAlignment="1">
      <alignment horizontal="center" vertical="center" wrapText="1"/>
    </xf>
    <xf numFmtId="0" fontId="37" fillId="3" borderId="53" xfId="0" applyFont="1" applyFill="1" applyBorder="1" applyAlignment="1">
      <alignment horizontal="center" vertical="center" wrapText="1"/>
    </xf>
    <xf numFmtId="0" fontId="37" fillId="6" borderId="13" xfId="0" applyFont="1" applyFill="1" applyBorder="1" applyAlignment="1">
      <alignment horizontal="center" vertical="center" wrapText="1"/>
    </xf>
    <xf numFmtId="0" fontId="37" fillId="3" borderId="53" xfId="0" applyFont="1" applyFill="1" applyBorder="1" applyAlignment="1">
      <alignment horizontal="left" vertical="center" wrapText="1"/>
    </xf>
    <xf numFmtId="0" fontId="37" fillId="6" borderId="26" xfId="0" applyFont="1" applyFill="1" applyBorder="1" applyAlignment="1">
      <alignment horizontal="center" vertical="center" wrapText="1"/>
    </xf>
    <xf numFmtId="0" fontId="37" fillId="6" borderId="12" xfId="0" applyFont="1" applyFill="1" applyBorder="1" applyAlignment="1">
      <alignment horizontal="center" vertical="center" wrapText="1"/>
    </xf>
    <xf numFmtId="0" fontId="37" fillId="6" borderId="57" xfId="0" applyFont="1" applyFill="1" applyBorder="1" applyAlignment="1">
      <alignment horizontal="center" vertical="center" wrapText="1"/>
    </xf>
    <xf numFmtId="0" fontId="37" fillId="6" borderId="53" xfId="0" applyFont="1" applyFill="1" applyBorder="1" applyAlignment="1">
      <alignment horizontal="center" vertical="center" wrapText="1"/>
    </xf>
    <xf numFmtId="0" fontId="37" fillId="11" borderId="13" xfId="0" applyFont="1" applyFill="1" applyBorder="1" applyAlignment="1">
      <alignment horizontal="center" vertical="center" wrapText="1"/>
    </xf>
    <xf numFmtId="49" fontId="37" fillId="3" borderId="58" xfId="0" applyNumberFormat="1" applyFont="1" applyFill="1" applyBorder="1" applyAlignment="1">
      <alignment horizontal="left" vertical="center" wrapText="1"/>
    </xf>
    <xf numFmtId="0" fontId="25" fillId="0" borderId="0" xfId="0" applyFont="1" applyAlignment="1">
      <alignment vertical="center"/>
    </xf>
    <xf numFmtId="0" fontId="25" fillId="11" borderId="12"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0" borderId="56" xfId="0" applyFont="1" applyFill="1" applyBorder="1" applyAlignment="1">
      <alignment horizontal="center" vertical="center" wrapText="1"/>
    </xf>
    <xf numFmtId="0" fontId="25" fillId="10" borderId="13" xfId="0" applyFont="1" applyFill="1" applyBorder="1" applyAlignment="1">
      <alignment horizontal="center" vertical="center"/>
    </xf>
    <xf numFmtId="0" fontId="25" fillId="10" borderId="53" xfId="0" applyFont="1" applyFill="1" applyBorder="1" applyAlignment="1">
      <alignment horizontal="center" vertical="center"/>
    </xf>
    <xf numFmtId="0" fontId="0" fillId="0" borderId="14" xfId="0" applyFont="1" applyBorder="1" applyAlignment="1">
      <alignment horizontal="center"/>
    </xf>
    <xf numFmtId="0" fontId="0" fillId="0" borderId="14" xfId="0" applyFont="1" applyBorder="1" applyAlignment="1">
      <alignment horizontal="center" vertical="center"/>
    </xf>
    <xf numFmtId="0" fontId="0" fillId="0" borderId="14" xfId="0" applyBorder="1" applyAlignment="1">
      <alignment wrapText="1"/>
    </xf>
    <xf numFmtId="0" fontId="0" fillId="0" borderId="27" xfId="0" applyFont="1" applyBorder="1" applyAlignment="1">
      <alignment horizontal="center" vertical="center" wrapText="1"/>
    </xf>
    <xf numFmtId="0" fontId="5" fillId="9" borderId="14"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5" fillId="0" borderId="14" xfId="0" applyFont="1" applyBorder="1" applyAlignment="1">
      <alignment horizontal="left" vertical="center"/>
    </xf>
    <xf numFmtId="0" fontId="5" fillId="9" borderId="14" xfId="0" applyFont="1" applyFill="1" applyBorder="1" applyAlignment="1">
      <alignment vertical="center" wrapText="1"/>
    </xf>
    <xf numFmtId="0" fontId="5" fillId="0" borderId="14" xfId="0" applyFont="1" applyFill="1" applyBorder="1" applyAlignment="1">
      <alignment horizontal="left" vertical="center"/>
    </xf>
    <xf numFmtId="0" fontId="0" fillId="0" borderId="27" xfId="0" applyFont="1" applyBorder="1" applyAlignment="1">
      <alignment horizontal="center" vertical="center"/>
    </xf>
    <xf numFmtId="0" fontId="8" fillId="3" borderId="14" xfId="0"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14"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5" fillId="15" borderId="14" xfId="0" applyFont="1" applyFill="1" applyBorder="1" applyAlignment="1">
      <alignment vertical="center" wrapText="1"/>
    </xf>
    <xf numFmtId="0" fontId="5" fillId="15" borderId="14"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0" fillId="16" borderId="14" xfId="0" applyFont="1" applyFill="1" applyBorder="1" applyAlignment="1">
      <alignment horizontal="center" vertical="center" wrapText="1"/>
    </xf>
    <xf numFmtId="0" fontId="0" fillId="16" borderId="14" xfId="0" applyFont="1" applyFill="1" applyBorder="1" applyAlignment="1">
      <alignment horizontal="center" vertical="center"/>
    </xf>
    <xf numFmtId="0" fontId="5" fillId="16" borderId="14" xfId="0" applyFont="1" applyFill="1" applyBorder="1" applyAlignment="1">
      <alignment vertical="center" wrapText="1"/>
    </xf>
    <xf numFmtId="0" fontId="0" fillId="16" borderId="14" xfId="0" applyFill="1" applyBorder="1" applyAlignment="1">
      <alignment vertical="center"/>
    </xf>
    <xf numFmtId="0" fontId="0" fillId="9" borderId="14" xfId="0" applyFont="1" applyFill="1" applyBorder="1" applyAlignment="1">
      <alignment horizontal="center" vertical="center" wrapText="1"/>
    </xf>
    <xf numFmtId="0" fontId="0" fillId="9" borderId="14" xfId="0" applyFont="1" applyFill="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0" fillId="0" borderId="14" xfId="0" applyFont="1" applyBorder="1" applyAlignment="1">
      <alignment horizontal="center" vertical="center" wrapText="1"/>
    </xf>
    <xf numFmtId="0" fontId="5" fillId="0" borderId="14" xfId="0" applyFont="1" applyFill="1" applyBorder="1" applyAlignment="1">
      <alignment horizontal="left" vertical="center" wrapText="1"/>
    </xf>
    <xf numFmtId="0" fontId="0" fillId="0" borderId="0" xfId="0" applyBorder="1" applyAlignment="1">
      <alignment horizontal="center"/>
    </xf>
    <xf numFmtId="0" fontId="0" fillId="0" borderId="0" xfId="0" applyBorder="1" applyAlignment="1">
      <alignment wrapText="1"/>
    </xf>
    <xf numFmtId="0" fontId="60" fillId="17" borderId="0" xfId="0" applyFont="1" applyFill="1"/>
    <xf numFmtId="0" fontId="0" fillId="0" borderId="14" xfId="0" applyFont="1" applyFill="1" applyBorder="1" applyAlignment="1">
      <alignment horizontal="center"/>
    </xf>
    <xf numFmtId="0" fontId="0" fillId="9" borderId="14" xfId="0" applyFont="1" applyFill="1" applyBorder="1" applyAlignment="1">
      <alignment horizontal="center"/>
    </xf>
    <xf numFmtId="0" fontId="0" fillId="0" borderId="0" xfId="0" applyAlignment="1"/>
    <xf numFmtId="0" fontId="0" fillId="17" borderId="0" xfId="0" applyFill="1" applyAlignment="1">
      <alignment horizontal="center"/>
    </xf>
    <xf numFmtId="0" fontId="0" fillId="17" borderId="0" xfId="0" applyFill="1"/>
    <xf numFmtId="0" fontId="0" fillId="17" borderId="0" xfId="0" applyFill="1" applyAlignment="1">
      <alignment wrapText="1"/>
    </xf>
    <xf numFmtId="0" fontId="0" fillId="0" borderId="27" xfId="0" applyBorder="1"/>
    <xf numFmtId="0" fontId="1" fillId="0" borderId="27" xfId="0" applyFont="1" applyBorder="1" applyAlignment="1">
      <alignment horizontal="center"/>
    </xf>
    <xf numFmtId="0" fontId="0" fillId="0" borderId="27" xfId="0" applyBorder="1" applyAlignment="1">
      <alignment wrapText="1"/>
    </xf>
    <xf numFmtId="0" fontId="1" fillId="0" borderId="27" xfId="0" applyFont="1" applyBorder="1" applyAlignment="1">
      <alignment horizontal="center" vertical="center" wrapText="1"/>
    </xf>
    <xf numFmtId="0" fontId="5" fillId="14" borderId="14" xfId="0" applyFont="1" applyFill="1" applyBorder="1" applyAlignment="1">
      <alignment vertical="center" wrapText="1"/>
    </xf>
    <xf numFmtId="0" fontId="1" fillId="0" borderId="14" xfId="0" applyFont="1" applyFill="1" applyBorder="1" applyAlignment="1">
      <alignment horizontal="center" vertical="center"/>
    </xf>
    <xf numFmtId="0" fontId="1" fillId="0" borderId="14" xfId="0" applyFont="1" applyBorder="1" applyAlignment="1">
      <alignment horizontal="center" vertical="center"/>
    </xf>
    <xf numFmtId="0" fontId="1" fillId="3" borderId="14" xfId="0" applyFont="1" applyFill="1" applyBorder="1" applyAlignment="1">
      <alignment horizontal="center"/>
    </xf>
    <xf numFmtId="0" fontId="5" fillId="0" borderId="14" xfId="0" applyFont="1" applyFill="1" applyBorder="1" applyAlignment="1">
      <alignment horizontal="left" vertical="center" wrapText="1"/>
    </xf>
    <xf numFmtId="0" fontId="0" fillId="9" borderId="14" xfId="0" applyFill="1" applyBorder="1" applyAlignment="1">
      <alignment horizontal="center" vertical="center" wrapText="1"/>
    </xf>
    <xf numFmtId="0" fontId="0" fillId="9" borderId="14" xfId="0" applyFill="1" applyBorder="1" applyAlignment="1">
      <alignment horizontal="left" vertical="center"/>
    </xf>
    <xf numFmtId="0" fontId="5" fillId="9" borderId="14" xfId="0" applyFont="1" applyFill="1" applyBorder="1" applyAlignment="1">
      <alignment horizontal="center" vertical="center"/>
    </xf>
    <xf numFmtId="0" fontId="0" fillId="0" borderId="14" xfId="0" applyFont="1" applyBorder="1" applyAlignment="1">
      <alignment horizontal="center" vertical="center" wrapText="1"/>
    </xf>
    <xf numFmtId="0" fontId="1" fillId="3" borderId="14" xfId="0" applyFont="1" applyFill="1" applyBorder="1" applyAlignment="1">
      <alignment horizontal="center"/>
    </xf>
    <xf numFmtId="0" fontId="1" fillId="15" borderId="14" xfId="0" applyFont="1" applyFill="1" applyBorder="1" applyAlignment="1">
      <alignment horizontal="center" vertical="center"/>
    </xf>
    <xf numFmtId="0" fontId="0" fillId="0" borderId="0" xfId="0" applyFill="1" applyBorder="1"/>
    <xf numFmtId="0" fontId="1" fillId="0" borderId="0" xfId="0" applyFont="1" applyFill="1" applyBorder="1" applyAlignment="1">
      <alignment horizontal="center"/>
    </xf>
    <xf numFmtId="0" fontId="0" fillId="0" borderId="0" xfId="0" applyFill="1" applyBorder="1" applyAlignment="1">
      <alignment wrapText="1"/>
    </xf>
    <xf numFmtId="0" fontId="1" fillId="0" borderId="0" xfId="0" applyFont="1" applyFill="1" applyBorder="1" applyAlignment="1">
      <alignment horizontal="center" wrapText="1"/>
    </xf>
    <xf numFmtId="0" fontId="33" fillId="17" borderId="14" xfId="0" applyFont="1" applyFill="1" applyBorder="1"/>
    <xf numFmtId="0" fontId="33" fillId="17" borderId="14" xfId="0" applyFont="1" applyFill="1" applyBorder="1" applyAlignment="1">
      <alignment horizontal="center"/>
    </xf>
    <xf numFmtId="0" fontId="33" fillId="17" borderId="14" xfId="0" applyFont="1" applyFill="1" applyBorder="1" applyAlignment="1">
      <alignment wrapText="1"/>
    </xf>
    <xf numFmtId="0" fontId="33" fillId="17" borderId="0" xfId="0" applyFont="1" applyFill="1"/>
    <xf numFmtId="0" fontId="0" fillId="0" borderId="14" xfId="0" applyFill="1" applyBorder="1"/>
    <xf numFmtId="0" fontId="5" fillId="18" borderId="14" xfId="0" applyFont="1" applyFill="1" applyBorder="1" applyAlignment="1">
      <alignment vertical="center" wrapText="1"/>
    </xf>
    <xf numFmtId="0" fontId="5" fillId="18" borderId="14" xfId="0" applyFont="1" applyFill="1" applyBorder="1" applyAlignment="1">
      <alignment horizontal="center" vertical="center" wrapText="1"/>
    </xf>
    <xf numFmtId="0" fontId="0" fillId="18" borderId="14" xfId="0" applyFont="1" applyFill="1" applyBorder="1" applyAlignment="1">
      <alignment horizontal="center" vertical="center"/>
    </xf>
    <xf numFmtId="0" fontId="61" fillId="19" borderId="0" xfId="0" applyFont="1" applyFill="1" applyBorder="1"/>
    <xf numFmtId="0" fontId="5" fillId="19" borderId="0" xfId="0" applyFont="1" applyFill="1"/>
    <xf numFmtId="0" fontId="5" fillId="19" borderId="0" xfId="0" applyFont="1" applyFill="1" applyAlignment="1">
      <alignment horizontal="center"/>
    </xf>
    <xf numFmtId="0" fontId="61" fillId="19" borderId="0" xfId="0" applyFont="1" applyFill="1" applyBorder="1" applyAlignment="1">
      <alignment horizontal="left" vertical="center"/>
    </xf>
    <xf numFmtId="0" fontId="61" fillId="20" borderId="14" xfId="0" applyFont="1" applyFill="1" applyBorder="1"/>
    <xf numFmtId="0" fontId="5" fillId="20" borderId="14" xfId="0" applyFont="1" applyFill="1" applyBorder="1"/>
    <xf numFmtId="0" fontId="5" fillId="20" borderId="14" xfId="0" applyFont="1" applyFill="1" applyBorder="1" applyAlignment="1">
      <alignment horizontal="center"/>
    </xf>
    <xf numFmtId="0" fontId="5" fillId="19" borderId="0" xfId="0" applyFont="1" applyFill="1" applyBorder="1" applyAlignment="1"/>
    <xf numFmtId="0" fontId="5" fillId="0" borderId="0" xfId="0" applyFont="1" applyFill="1" applyBorder="1" applyAlignment="1">
      <alignment horizontal="center" vertical="center"/>
    </xf>
    <xf numFmtId="0" fontId="0" fillId="0" borderId="0" xfId="0" applyFont="1" applyFill="1" applyBorder="1" applyAlignment="1">
      <alignment horizont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5" fillId="0" borderId="0" xfId="0" applyFont="1" applyFill="1"/>
    <xf numFmtId="0" fontId="5" fillId="0" borderId="0" xfId="0" applyFont="1" applyFill="1" applyAlignment="1">
      <alignment wrapText="1"/>
    </xf>
    <xf numFmtId="0" fontId="5" fillId="0" borderId="0" xfId="0" applyFont="1" applyFill="1" applyBorder="1" applyAlignment="1"/>
    <xf numFmtId="0" fontId="5" fillId="0" borderId="0" xfId="0" applyFont="1" applyFill="1" applyBorder="1" applyAlignment="1">
      <alignment wrapText="1"/>
    </xf>
    <xf numFmtId="0" fontId="1" fillId="0" borderId="0" xfId="0" applyFont="1" applyFill="1" applyBorder="1" applyAlignment="1"/>
    <xf numFmtId="0" fontId="1" fillId="4" borderId="14" xfId="0" applyFont="1" applyFill="1" applyBorder="1" applyAlignment="1">
      <alignment horizontal="center"/>
    </xf>
    <xf numFmtId="0" fontId="5" fillId="20" borderId="16" xfId="0" applyFont="1" applyFill="1" applyBorder="1"/>
    <xf numFmtId="0" fontId="8" fillId="3" borderId="16" xfId="0" applyFont="1" applyFill="1" applyBorder="1" applyAlignment="1">
      <alignment horizontal="center" vertical="center" wrapText="1"/>
    </xf>
    <xf numFmtId="0" fontId="5" fillId="0" borderId="16" xfId="0" applyFont="1" applyFill="1" applyBorder="1" applyAlignment="1">
      <alignment horizontal="left" vertical="center" wrapText="1"/>
    </xf>
    <xf numFmtId="0" fontId="5" fillId="0" borderId="0" xfId="0" applyFont="1" applyFill="1" applyBorder="1"/>
    <xf numFmtId="0" fontId="1" fillId="4" borderId="14" xfId="0" applyFont="1" applyFill="1" applyBorder="1" applyAlignment="1">
      <alignment horizontal="center" vertical="center"/>
    </xf>
    <xf numFmtId="0" fontId="8" fillId="3" borderId="14" xfId="0" applyFont="1" applyFill="1" applyBorder="1" applyAlignment="1">
      <alignment horizontal="center" vertical="center"/>
    </xf>
    <xf numFmtId="0" fontId="1" fillId="4" borderId="14" xfId="0" applyFont="1" applyFill="1" applyBorder="1" applyAlignment="1"/>
    <xf numFmtId="0" fontId="0" fillId="4" borderId="14" xfId="0" applyFill="1" applyBorder="1" applyAlignment="1"/>
    <xf numFmtId="0" fontId="6" fillId="18" borderId="14" xfId="0" applyFont="1" applyFill="1" applyBorder="1" applyAlignment="1">
      <alignment vertical="center" wrapText="1"/>
    </xf>
    <xf numFmtId="0" fontId="0" fillId="18" borderId="14" xfId="0" applyFont="1" applyFill="1" applyBorder="1" applyAlignment="1">
      <alignment horizontal="center" vertical="center" wrapText="1"/>
    </xf>
    <xf numFmtId="0" fontId="0" fillId="15" borderId="14" xfId="0" applyFill="1" applyBorder="1" applyAlignment="1">
      <alignment vertical="center"/>
    </xf>
    <xf numFmtId="0" fontId="0" fillId="15" borderId="14" xfId="0" applyFont="1" applyFill="1" applyBorder="1" applyAlignment="1">
      <alignment horizontal="center" vertical="center" wrapText="1"/>
    </xf>
    <xf numFmtId="0" fontId="0" fillId="15" borderId="14" xfId="0" applyFont="1" applyFill="1" applyBorder="1" applyAlignment="1">
      <alignment horizontal="center"/>
    </xf>
    <xf numFmtId="0" fontId="0" fillId="15" borderId="14" xfId="0" applyFill="1" applyBorder="1"/>
    <xf numFmtId="0" fontId="0" fillId="15" borderId="14" xfId="0" applyFont="1" applyFill="1" applyBorder="1" applyAlignment="1">
      <alignment horizontal="center" vertical="center"/>
    </xf>
    <xf numFmtId="0" fontId="1" fillId="15" borderId="14" xfId="0" applyFont="1" applyFill="1" applyBorder="1" applyAlignment="1">
      <alignment horizontal="center" vertical="center" wrapText="1"/>
    </xf>
    <xf numFmtId="0" fontId="1" fillId="15" borderId="27" xfId="0" applyFont="1" applyFill="1" applyBorder="1" applyAlignment="1">
      <alignment horizontal="center"/>
    </xf>
    <xf numFmtId="0" fontId="5" fillId="4" borderId="27" xfId="0" applyFont="1" applyFill="1" applyBorder="1" applyAlignment="1">
      <alignment vertical="center" wrapText="1"/>
    </xf>
    <xf numFmtId="0" fontId="5" fillId="4" borderId="27" xfId="0" applyFont="1" applyFill="1" applyBorder="1" applyAlignment="1">
      <alignment horizontal="center" vertical="center" wrapText="1"/>
    </xf>
    <xf numFmtId="0" fontId="5" fillId="4" borderId="14" xfId="0" applyFont="1" applyFill="1" applyBorder="1" applyAlignment="1">
      <alignment vertical="center" wrapText="1"/>
    </xf>
    <xf numFmtId="0" fontId="0" fillId="4" borderId="27" xfId="0" applyFont="1" applyFill="1" applyBorder="1" applyAlignment="1">
      <alignment horizontal="center" vertical="center" wrapText="1"/>
    </xf>
    <xf numFmtId="0" fontId="0" fillId="4" borderId="27" xfId="0" applyFont="1" applyFill="1" applyBorder="1" applyAlignment="1">
      <alignment horizontal="center"/>
    </xf>
    <xf numFmtId="0" fontId="5" fillId="18" borderId="14" xfId="0" applyFont="1" applyFill="1" applyBorder="1" applyAlignment="1">
      <alignment vertical="center"/>
    </xf>
    <xf numFmtId="0" fontId="8" fillId="4" borderId="14" xfId="0" applyFont="1" applyFill="1" applyBorder="1" applyAlignment="1">
      <alignment vertical="center"/>
    </xf>
    <xf numFmtId="0" fontId="5" fillId="9" borderId="14" xfId="0" applyFont="1" applyFill="1" applyBorder="1" applyAlignment="1">
      <alignment horizontal="left" vertical="center"/>
    </xf>
    <xf numFmtId="0" fontId="5" fillId="18" borderId="14" xfId="0" applyFont="1" applyFill="1" applyBorder="1" applyAlignment="1">
      <alignment horizontal="center" vertical="center"/>
    </xf>
    <xf numFmtId="0" fontId="5" fillId="9" borderId="14" xfId="0" applyFont="1" applyFill="1" applyBorder="1" applyAlignment="1">
      <alignment vertical="center"/>
    </xf>
    <xf numFmtId="0" fontId="8" fillId="4" borderId="14" xfId="0" applyFont="1" applyFill="1" applyBorder="1" applyAlignment="1">
      <alignment horizontal="center" vertical="center"/>
    </xf>
    <xf numFmtId="0" fontId="5" fillId="15" borderId="14" xfId="0" applyFont="1" applyFill="1" applyBorder="1" applyAlignment="1">
      <alignment vertical="center"/>
    </xf>
    <xf numFmtId="0" fontId="6" fillId="0" borderId="14" xfId="0" applyFont="1" applyFill="1" applyBorder="1" applyAlignment="1">
      <alignment vertical="center"/>
    </xf>
    <xf numFmtId="0" fontId="0" fillId="0" borderId="28" xfId="0" applyFont="1" applyBorder="1" applyAlignment="1">
      <alignment horizontal="center" vertical="center" wrapText="1"/>
    </xf>
    <xf numFmtId="0" fontId="62" fillId="15" borderId="14" xfId="0" applyFont="1" applyFill="1" applyBorder="1" applyAlignment="1">
      <alignment vertical="center" wrapText="1"/>
    </xf>
    <xf numFmtId="0" fontId="62" fillId="15" borderId="14"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6" xfId="0" applyFont="1" applyFill="1" applyBorder="1" applyAlignment="1">
      <alignment horizontal="center" vertical="center"/>
    </xf>
    <xf numFmtId="0" fontId="5" fillId="0" borderId="6" xfId="0" applyFont="1" applyFill="1" applyBorder="1" applyAlignment="1">
      <alignment horizontal="left" vertical="center" wrapText="1"/>
    </xf>
    <xf numFmtId="0" fontId="5" fillId="0" borderId="6" xfId="0" applyFont="1" applyFill="1" applyBorder="1" applyAlignment="1">
      <alignment horizontal="left" vertical="center"/>
    </xf>
    <xf numFmtId="0" fontId="5" fillId="9" borderId="6" xfId="0" applyFont="1" applyFill="1" applyBorder="1" applyAlignment="1">
      <alignment vertical="center" wrapText="1"/>
    </xf>
    <xf numFmtId="0" fontId="5" fillId="9" borderId="6" xfId="0" applyFont="1" applyFill="1" applyBorder="1" applyAlignment="1">
      <alignment horizontal="left" vertical="center" wrapText="1"/>
    </xf>
    <xf numFmtId="0" fontId="1" fillId="0" borderId="83" xfId="0" applyFont="1" applyBorder="1" applyAlignment="1">
      <alignment horizontal="center" vertical="center"/>
    </xf>
    <xf numFmtId="0" fontId="5" fillId="0" borderId="16" xfId="0" applyFont="1" applyFill="1" applyBorder="1" applyAlignment="1">
      <alignment vertical="center"/>
    </xf>
    <xf numFmtId="0" fontId="5" fillId="9" borderId="16" xfId="0" applyFont="1" applyFill="1" applyBorder="1" applyAlignment="1">
      <alignment horizontal="left" vertical="center"/>
    </xf>
    <xf numFmtId="0" fontId="6" fillId="15" borderId="14" xfId="0" applyFont="1" applyFill="1" applyBorder="1" applyAlignment="1">
      <alignment vertical="center"/>
    </xf>
    <xf numFmtId="0" fontId="5" fillId="21" borderId="14" xfId="0" applyFont="1" applyFill="1" applyBorder="1" applyAlignment="1">
      <alignment vertical="center" wrapText="1"/>
    </xf>
    <xf numFmtId="0" fontId="5" fillId="21" borderId="14" xfId="0" applyFont="1" applyFill="1" applyBorder="1" applyAlignment="1">
      <alignment horizontal="center" vertical="center" wrapText="1"/>
    </xf>
    <xf numFmtId="0" fontId="5" fillId="18" borderId="14" xfId="0" applyFont="1" applyFill="1" applyBorder="1" applyAlignment="1">
      <alignment wrapText="1"/>
    </xf>
    <xf numFmtId="0" fontId="5" fillId="18" borderId="14" xfId="0" applyFont="1" applyFill="1" applyBorder="1" applyAlignment="1"/>
    <xf numFmtId="0" fontId="0" fillId="0" borderId="28" xfId="0" applyFont="1" applyBorder="1" applyAlignment="1">
      <alignment horizontal="center" vertical="center"/>
    </xf>
    <xf numFmtId="0" fontId="0" fillId="4" borderId="27" xfId="0" applyFont="1" applyFill="1" applyBorder="1" applyAlignment="1">
      <alignment horizontal="center" vertical="center"/>
    </xf>
    <xf numFmtId="0" fontId="5" fillId="16" borderId="14" xfId="0" applyFont="1" applyFill="1" applyBorder="1" applyAlignment="1">
      <alignment vertical="center"/>
    </xf>
    <xf numFmtId="0" fontId="5" fillId="16" borderId="14" xfId="0" applyFont="1" applyFill="1" applyBorder="1" applyAlignment="1">
      <alignment horizontal="center" vertical="center"/>
    </xf>
    <xf numFmtId="0" fontId="62" fillId="0" borderId="14" xfId="0" applyFont="1" applyFill="1" applyBorder="1" applyAlignment="1">
      <alignment vertical="center" wrapText="1"/>
    </xf>
    <xf numFmtId="0" fontId="62" fillId="0" borderId="16" xfId="0" applyFont="1" applyFill="1" applyBorder="1" applyAlignment="1">
      <alignment horizontal="center" vertical="center" wrapText="1"/>
    </xf>
    <xf numFmtId="0" fontId="62" fillId="0" borderId="14" xfId="0" applyFont="1" applyBorder="1" applyAlignment="1">
      <alignment horizontal="center" vertical="center"/>
    </xf>
    <xf numFmtId="0" fontId="62" fillId="0" borderId="6" xfId="0" applyFont="1" applyFill="1" applyBorder="1" applyAlignment="1">
      <alignment vertical="center" wrapText="1"/>
    </xf>
    <xf numFmtId="0" fontId="62" fillId="0" borderId="14" xfId="0" applyFont="1" applyFill="1" applyBorder="1" applyAlignment="1">
      <alignment horizontal="center" vertical="center" wrapText="1"/>
    </xf>
    <xf numFmtId="0" fontId="62" fillId="0" borderId="14" xfId="0" applyFont="1" applyBorder="1" applyAlignment="1">
      <alignment horizontal="center" vertical="center" wrapText="1"/>
    </xf>
    <xf numFmtId="0" fontId="62" fillId="0" borderId="14" xfId="0" applyFont="1" applyBorder="1" applyAlignment="1">
      <alignment horizontal="center"/>
    </xf>
    <xf numFmtId="0" fontId="63" fillId="0" borderId="28" xfId="0" applyFont="1" applyBorder="1" applyAlignment="1">
      <alignment horizontal="center" vertical="center"/>
    </xf>
    <xf numFmtId="0" fontId="5" fillId="18" borderId="14" xfId="0" applyFont="1" applyFill="1" applyBorder="1" applyAlignment="1">
      <alignment horizontal="left" vertical="center"/>
    </xf>
    <xf numFmtId="0" fontId="5" fillId="15" borderId="14" xfId="0" applyFont="1" applyFill="1" applyBorder="1" applyAlignment="1">
      <alignment horizontal="center" vertical="center"/>
    </xf>
    <xf numFmtId="0" fontId="5" fillId="4" borderId="14" xfId="0" applyFont="1" applyFill="1" applyBorder="1" applyAlignment="1">
      <alignment vertical="center"/>
    </xf>
    <xf numFmtId="0" fontId="5" fillId="4" borderId="14" xfId="0" applyFont="1" applyFill="1" applyBorder="1" applyAlignment="1">
      <alignment horizontal="center" vertical="center"/>
    </xf>
    <xf numFmtId="0" fontId="5" fillId="4" borderId="14" xfId="0" applyFont="1" applyFill="1" applyBorder="1" applyAlignment="1">
      <alignment horizontal="left" vertical="center"/>
    </xf>
    <xf numFmtId="0" fontId="1" fillId="0" borderId="8" xfId="0" applyFont="1" applyFill="1" applyBorder="1" applyAlignment="1">
      <alignment horizontal="center" vertical="center"/>
    </xf>
    <xf numFmtId="0" fontId="1" fillId="0" borderId="27" xfId="0" applyFont="1" applyBorder="1" applyAlignment="1">
      <alignment horizontal="center" vertical="center"/>
    </xf>
    <xf numFmtId="0" fontId="0" fillId="0" borderId="27" xfId="0" applyFont="1" applyBorder="1" applyAlignment="1">
      <alignment horizontal="center" vertical="center"/>
    </xf>
    <xf numFmtId="0" fontId="0" fillId="0" borderId="27"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4" xfId="0" applyFont="1" applyBorder="1" applyAlignment="1">
      <alignment horizontal="center" vertical="center"/>
    </xf>
    <xf numFmtId="0" fontId="0" fillId="15" borderId="14" xfId="0" applyFont="1" applyFill="1" applyBorder="1" applyAlignment="1">
      <alignment horizontal="center" vertical="center" wrapText="1"/>
    </xf>
    <xf numFmtId="0" fontId="0" fillId="15" borderId="14" xfId="0" applyFont="1" applyFill="1" applyBorder="1" applyAlignment="1">
      <alignment horizontal="center" vertical="center"/>
    </xf>
    <xf numFmtId="0" fontId="5" fillId="0" borderId="14" xfId="0" applyFont="1" applyFill="1" applyBorder="1" applyAlignment="1">
      <alignment horizontal="left" vertical="center" wrapText="1"/>
    </xf>
    <xf numFmtId="0" fontId="1" fillId="0" borderId="14" xfId="0" applyFont="1" applyBorder="1" applyAlignment="1">
      <alignment horizontal="center" vertical="center"/>
    </xf>
    <xf numFmtId="0" fontId="8" fillId="9" borderId="14" xfId="0" applyFont="1" applyFill="1" applyBorder="1" applyAlignment="1">
      <alignment vertical="center"/>
    </xf>
    <xf numFmtId="0" fontId="61" fillId="20" borderId="27" xfId="0" applyFont="1" applyFill="1" applyBorder="1" applyAlignment="1">
      <alignment horizontal="left" vertical="center"/>
    </xf>
    <xf numFmtId="0" fontId="5" fillId="20" borderId="27" xfId="0" applyFont="1" applyFill="1" applyBorder="1" applyAlignment="1"/>
    <xf numFmtId="0" fontId="5" fillId="20" borderId="59" xfId="0" applyFont="1" applyFill="1" applyBorder="1" applyAlignment="1"/>
    <xf numFmtId="0" fontId="8" fillId="0" borderId="8" xfId="0" applyFont="1" applyFill="1" applyBorder="1" applyAlignment="1">
      <alignment vertical="center" wrapText="1"/>
    </xf>
    <xf numFmtId="0" fontId="8" fillId="0" borderId="8" xfId="0" applyFont="1" applyFill="1" applyBorder="1" applyAlignment="1">
      <alignment horizontal="center" vertical="center" wrapText="1"/>
    </xf>
    <xf numFmtId="0" fontId="5" fillId="0" borderId="52" xfId="0" applyFont="1" applyFill="1" applyBorder="1" applyAlignment="1">
      <alignment vertical="center" wrapText="1"/>
    </xf>
    <xf numFmtId="0" fontId="8" fillId="9" borderId="14" xfId="0" applyFont="1" applyFill="1" applyBorder="1" applyAlignment="1">
      <alignment horizontal="center" vertical="center"/>
    </xf>
    <xf numFmtId="0" fontId="1" fillId="0" borderId="14" xfId="0" applyFont="1" applyFill="1" applyBorder="1" applyAlignment="1">
      <alignment horizontal="center" vertical="center"/>
    </xf>
    <xf numFmtId="0" fontId="5" fillId="16" borderId="14" xfId="0" applyFont="1" applyFill="1" applyBorder="1" applyAlignment="1">
      <alignment horizontal="center" vertical="center"/>
    </xf>
    <xf numFmtId="0" fontId="0" fillId="0" borderId="27" xfId="0" applyFont="1" applyBorder="1" applyAlignment="1">
      <alignment horizontal="center" vertical="center" wrapText="1"/>
    </xf>
    <xf numFmtId="0" fontId="0" fillId="21" borderId="14" xfId="0" applyFont="1" applyFill="1" applyBorder="1" applyAlignment="1">
      <alignment horizontal="center" vertical="center"/>
    </xf>
    <xf numFmtId="0" fontId="0" fillId="0" borderId="14" xfId="0" applyFont="1" applyBorder="1" applyAlignment="1">
      <alignment horizontal="center" vertical="center"/>
    </xf>
    <xf numFmtId="0" fontId="0" fillId="0" borderId="14" xfId="0" applyFont="1" applyBorder="1" applyAlignment="1">
      <alignment horizontal="center" vertical="center" wrapText="1"/>
    </xf>
    <xf numFmtId="0" fontId="0" fillId="15" borderId="14" xfId="0" applyFont="1" applyFill="1" applyBorder="1" applyAlignment="1">
      <alignment horizontal="center" vertical="center"/>
    </xf>
    <xf numFmtId="0" fontId="54" fillId="0" borderId="7" xfId="0" applyFont="1" applyBorder="1" applyAlignment="1">
      <alignment vertical="center"/>
    </xf>
    <xf numFmtId="0" fontId="54" fillId="0" borderId="61" xfId="0" applyFont="1" applyBorder="1" applyAlignment="1">
      <alignment vertical="center"/>
    </xf>
    <xf numFmtId="0" fontId="54" fillId="0" borderId="24" xfId="0" applyFont="1" applyBorder="1" applyAlignment="1">
      <alignment vertical="center"/>
    </xf>
    <xf numFmtId="0" fontId="54" fillId="0" borderId="19" xfId="0" applyFont="1" applyBorder="1" applyAlignment="1">
      <alignment wrapText="1"/>
    </xf>
    <xf numFmtId="0" fontId="54" fillId="0" borderId="19" xfId="0" applyFont="1" applyBorder="1"/>
    <xf numFmtId="0" fontId="54" fillId="0" borderId="10" xfId="0" applyFont="1" applyBorder="1" applyAlignment="1">
      <alignment wrapText="1"/>
    </xf>
    <xf numFmtId="0" fontId="54" fillId="0" borderId="11" xfId="0" applyFont="1" applyBorder="1"/>
    <xf numFmtId="0" fontId="53" fillId="0" borderId="9" xfId="0" applyFont="1" applyBorder="1" applyAlignment="1">
      <alignment wrapText="1"/>
    </xf>
    <xf numFmtId="0" fontId="54" fillId="0" borderId="10" xfId="0" applyFont="1" applyBorder="1" applyAlignment="1">
      <alignment horizontal="center"/>
    </xf>
    <xf numFmtId="0" fontId="54" fillId="0" borderId="31" xfId="0" applyFont="1" applyBorder="1" applyAlignment="1">
      <alignment horizontal="left" wrapText="1"/>
    </xf>
    <xf numFmtId="0" fontId="0" fillId="18" borderId="14" xfId="0" applyFill="1" applyBorder="1" applyAlignment="1">
      <alignment vertical="center"/>
    </xf>
    <xf numFmtId="0" fontId="5" fillId="15" borderId="0" xfId="0" applyFont="1" applyFill="1" applyBorder="1" applyAlignment="1">
      <alignment vertical="center" wrapText="1"/>
    </xf>
    <xf numFmtId="0" fontId="53" fillId="3" borderId="53" xfId="0" applyFont="1" applyFill="1" applyBorder="1" applyAlignment="1">
      <alignment horizontal="center" vertical="center"/>
    </xf>
    <xf numFmtId="0" fontId="53" fillId="3" borderId="68" xfId="0" applyFont="1" applyFill="1" applyBorder="1" applyAlignment="1">
      <alignment horizontal="center" vertical="center"/>
    </xf>
    <xf numFmtId="0" fontId="53" fillId="3" borderId="53" xfId="0" applyFont="1" applyFill="1" applyBorder="1" applyAlignment="1">
      <alignment horizontal="center" vertical="center" wrapText="1"/>
    </xf>
    <xf numFmtId="0" fontId="54" fillId="7" borderId="14" xfId="0" applyFont="1" applyFill="1" applyBorder="1" applyAlignment="1">
      <alignment horizontal="center" vertical="center" wrapText="1"/>
    </xf>
    <xf numFmtId="0" fontId="54" fillId="7" borderId="14" xfId="0" applyFont="1" applyFill="1" applyBorder="1" applyAlignment="1">
      <alignment horizontal="left" vertical="center" wrapText="1"/>
    </xf>
    <xf numFmtId="0" fontId="54" fillId="7" borderId="14" xfId="0" applyFont="1" applyFill="1" applyBorder="1" applyAlignment="1">
      <alignment horizontal="center" vertical="center"/>
    </xf>
    <xf numFmtId="0" fontId="54" fillId="7" borderId="8" xfId="0" applyFont="1" applyFill="1" applyBorder="1" applyAlignment="1">
      <alignment horizontal="center" vertical="center" wrapText="1"/>
    </xf>
    <xf numFmtId="0" fontId="54" fillId="7" borderId="8" xfId="0" applyFont="1" applyFill="1" applyBorder="1" applyAlignment="1">
      <alignment horizontal="left" vertical="center" wrapText="1"/>
    </xf>
    <xf numFmtId="0" fontId="54" fillId="7" borderId="81" xfId="0" applyFont="1" applyFill="1" applyBorder="1" applyAlignment="1">
      <alignment horizontal="left" vertical="center" wrapText="1"/>
    </xf>
    <xf numFmtId="0" fontId="54" fillId="7" borderId="8" xfId="0" applyFont="1" applyFill="1" applyBorder="1" applyAlignment="1">
      <alignment horizontal="center" vertical="center"/>
    </xf>
    <xf numFmtId="0" fontId="54" fillId="7" borderId="81" xfId="0" applyFont="1" applyFill="1" applyBorder="1" applyAlignment="1">
      <alignment horizontal="center" vertical="center"/>
    </xf>
    <xf numFmtId="0" fontId="54" fillId="7" borderId="81" xfId="0" applyFont="1" applyFill="1" applyBorder="1" applyAlignment="1">
      <alignment vertical="center" wrapText="1"/>
    </xf>
    <xf numFmtId="49" fontId="37" fillId="3" borderId="87" xfId="0" applyNumberFormat="1" applyFont="1" applyFill="1" applyBorder="1" applyAlignment="1">
      <alignment horizontal="left" vertical="center" wrapText="1"/>
    </xf>
    <xf numFmtId="0" fontId="0" fillId="7" borderId="57" xfId="0" applyFont="1" applyFill="1" applyBorder="1" applyAlignment="1">
      <alignment horizontal="left" vertical="center" wrapText="1"/>
    </xf>
    <xf numFmtId="0" fontId="0" fillId="7" borderId="13" xfId="0" applyFont="1" applyFill="1" applyBorder="1" applyAlignment="1">
      <alignment horizontal="left" vertical="center"/>
    </xf>
    <xf numFmtId="0" fontId="34" fillId="2" borderId="13" xfId="0" applyFont="1" applyFill="1" applyBorder="1" applyAlignment="1">
      <alignment horizontal="left" vertical="center" wrapText="1"/>
    </xf>
    <xf numFmtId="0" fontId="1" fillId="5" borderId="13" xfId="0" applyFont="1" applyFill="1" applyBorder="1" applyAlignment="1">
      <alignment horizontal="left" vertical="center"/>
    </xf>
    <xf numFmtId="0" fontId="0" fillId="7" borderId="13"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33" fillId="2" borderId="13"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5" borderId="13" xfId="0" applyFill="1" applyBorder="1" applyAlignment="1">
      <alignment horizontal="left" vertical="center" wrapText="1"/>
    </xf>
    <xf numFmtId="0" fontId="0" fillId="5" borderId="13" xfId="0" applyFont="1" applyFill="1" applyBorder="1" applyAlignment="1">
      <alignment horizontal="left" vertical="center" wrapText="1"/>
    </xf>
    <xf numFmtId="0" fontId="0" fillId="0" borderId="13" xfId="0" applyFont="1" applyFill="1" applyBorder="1" applyAlignment="1">
      <alignment horizontal="left" vertical="center"/>
    </xf>
    <xf numFmtId="0" fontId="0" fillId="7" borderId="13" xfId="0" applyFill="1" applyBorder="1" applyAlignment="1">
      <alignment horizontal="left" vertical="center"/>
    </xf>
    <xf numFmtId="0" fontId="34" fillId="2" borderId="13" xfId="0" applyFont="1" applyFill="1" applyBorder="1" applyAlignment="1">
      <alignment horizontal="left" vertical="center"/>
    </xf>
    <xf numFmtId="0" fontId="0" fillId="9" borderId="13" xfId="0" applyFont="1" applyFill="1" applyBorder="1" applyAlignment="1">
      <alignment horizontal="left" vertical="center" wrapText="1"/>
    </xf>
    <xf numFmtId="0" fontId="0" fillId="9" borderId="13" xfId="0" applyFont="1" applyFill="1" applyBorder="1" applyAlignment="1">
      <alignment horizontal="left" vertical="center"/>
    </xf>
    <xf numFmtId="0" fontId="1" fillId="0" borderId="13" xfId="0" applyFont="1" applyFill="1" applyBorder="1" applyAlignment="1">
      <alignment horizontal="left" vertical="center" wrapText="1"/>
    </xf>
    <xf numFmtId="0" fontId="37" fillId="3" borderId="1" xfId="0" applyFont="1" applyFill="1" applyBorder="1" applyAlignment="1">
      <alignment horizontal="center" vertical="center"/>
    </xf>
    <xf numFmtId="0" fontId="1" fillId="0" borderId="14" xfId="0" applyFont="1" applyBorder="1" applyAlignment="1">
      <alignment horizontal="center" vertical="center"/>
    </xf>
    <xf numFmtId="0" fontId="1" fillId="0" borderId="14" xfId="0" applyFont="1" applyBorder="1" applyAlignment="1">
      <alignment horizontal="center" vertical="center"/>
    </xf>
    <xf numFmtId="0" fontId="1" fillId="3" borderId="14" xfId="0" applyFont="1" applyFill="1" applyBorder="1" applyAlignment="1">
      <alignment horizontal="center"/>
    </xf>
    <xf numFmtId="0" fontId="0" fillId="15" borderId="14" xfId="0" applyFont="1" applyFill="1" applyBorder="1" applyAlignment="1">
      <alignment horizontal="center" vertical="center" wrapText="1"/>
    </xf>
    <xf numFmtId="0" fontId="0" fillId="15" borderId="14" xfId="0" applyFont="1" applyFill="1" applyBorder="1" applyAlignment="1">
      <alignment horizontal="center" vertical="center"/>
    </xf>
    <xf numFmtId="0" fontId="5" fillId="0" borderId="14" xfId="0" applyFont="1" applyFill="1" applyBorder="1" applyAlignment="1">
      <alignment horizontal="left" vertical="center" wrapText="1"/>
    </xf>
    <xf numFmtId="0" fontId="5" fillId="18" borderId="27" xfId="0" applyFont="1" applyFill="1" applyBorder="1" applyAlignment="1">
      <alignment horizontal="left" vertical="center"/>
    </xf>
    <xf numFmtId="0" fontId="8" fillId="0" borderId="1" xfId="0" applyFont="1" applyFill="1" applyBorder="1" applyAlignment="1">
      <alignment horizontal="center" vertical="center" wrapText="1"/>
    </xf>
    <xf numFmtId="0" fontId="5" fillId="18" borderId="14" xfId="0" applyFont="1" applyFill="1" applyBorder="1" applyAlignment="1">
      <alignment horizontal="left" vertical="center" wrapText="1"/>
    </xf>
    <xf numFmtId="0" fontId="5" fillId="15" borderId="14" xfId="0" applyFont="1" applyFill="1" applyBorder="1" applyAlignment="1">
      <alignment horizontal="left" vertical="center" wrapText="1"/>
    </xf>
    <xf numFmtId="0" fontId="0" fillId="0" borderId="14" xfId="0" applyFont="1" applyFill="1" applyBorder="1" applyAlignment="1">
      <alignment horizontal="left" vertical="center"/>
    </xf>
    <xf numFmtId="0" fontId="8" fillId="15" borderId="14" xfId="0" applyFont="1" applyFill="1" applyBorder="1" applyAlignment="1">
      <alignment horizontal="center" vertical="center"/>
    </xf>
    <xf numFmtId="0" fontId="8" fillId="0" borderId="27" xfId="0" applyFont="1" applyFill="1" applyBorder="1" applyAlignment="1">
      <alignment horizontal="center" vertical="center"/>
    </xf>
    <xf numFmtId="0" fontId="8" fillId="4" borderId="14" xfId="0" applyFont="1" applyFill="1" applyBorder="1" applyAlignment="1">
      <alignment vertical="center" wrapText="1"/>
    </xf>
    <xf numFmtId="0" fontId="1" fillId="4" borderId="14" xfId="0" applyFont="1" applyFill="1" applyBorder="1"/>
    <xf numFmtId="0" fontId="24" fillId="0" borderId="14" xfId="0" applyFont="1" applyFill="1" applyBorder="1" applyAlignment="1">
      <alignment vertical="center" wrapText="1"/>
    </xf>
    <xf numFmtId="0" fontId="5" fillId="15" borderId="14" xfId="0" applyFont="1" applyFill="1" applyBorder="1" applyAlignment="1">
      <alignment horizontal="left" vertical="center"/>
    </xf>
    <xf numFmtId="0" fontId="0" fillId="0" borderId="14" xfId="0" applyFont="1" applyFill="1" applyBorder="1" applyAlignment="1">
      <alignment horizontal="center" vertical="center"/>
    </xf>
    <xf numFmtId="0" fontId="8" fillId="0" borderId="14" xfId="0" applyFont="1" applyFill="1" applyBorder="1" applyAlignment="1">
      <alignment vertical="center"/>
    </xf>
    <xf numFmtId="0" fontId="8" fillId="0" borderId="14" xfId="0" applyFont="1" applyFill="1" applyBorder="1" applyAlignment="1">
      <alignment horizontal="center" vertical="center"/>
    </xf>
    <xf numFmtId="0" fontId="24" fillId="4" borderId="1" xfId="0" applyFont="1" applyFill="1" applyBorder="1" applyAlignment="1">
      <alignment vertical="center" wrapText="1"/>
    </xf>
    <xf numFmtId="0" fontId="8" fillId="4" borderId="1" xfId="0" applyFont="1" applyFill="1" applyBorder="1" applyAlignment="1">
      <alignment horizontal="center" vertical="center" wrapText="1"/>
    </xf>
    <xf numFmtId="0" fontId="1" fillId="4" borderId="1" xfId="0" applyFont="1" applyFill="1" applyBorder="1" applyAlignment="1">
      <alignment vertical="center"/>
    </xf>
    <xf numFmtId="0" fontId="5" fillId="15" borderId="1" xfId="0" applyFont="1" applyFill="1" applyBorder="1" applyAlignment="1">
      <alignment vertical="center" wrapText="1"/>
    </xf>
    <xf numFmtId="0" fontId="5" fillId="15" borderId="1" xfId="0" applyFont="1" applyFill="1" applyBorder="1" applyAlignment="1">
      <alignment horizontal="center" vertical="center" wrapText="1"/>
    </xf>
    <xf numFmtId="0" fontId="1" fillId="15" borderId="1" xfId="0" applyFont="1" applyFill="1" applyBorder="1" applyAlignment="1">
      <alignment horizontal="center" vertical="center"/>
    </xf>
    <xf numFmtId="0" fontId="1" fillId="4" borderId="1" xfId="0" applyFont="1"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xf numFmtId="0" fontId="5" fillId="15" borderId="1" xfId="0" applyFont="1" applyFill="1" applyBorder="1" applyAlignment="1">
      <alignment horizontal="left" vertical="center" wrapText="1"/>
    </xf>
    <xf numFmtId="0" fontId="0" fillId="15" borderId="1" xfId="0" applyFont="1" applyFill="1" applyBorder="1" applyAlignment="1">
      <alignment horizontal="center" vertical="center" wrapText="1"/>
    </xf>
    <xf numFmtId="0" fontId="5" fillId="14" borderId="1" xfId="0" applyFont="1" applyFill="1" applyBorder="1" applyAlignment="1">
      <alignment vertical="center" wrapText="1"/>
    </xf>
    <xf numFmtId="0" fontId="5" fillId="14" borderId="1" xfId="0" applyFont="1" applyFill="1" applyBorder="1"/>
    <xf numFmtId="0" fontId="5" fillId="14" borderId="1" xfId="0" applyFont="1" applyFill="1" applyBorder="1" applyAlignment="1">
      <alignment horizontal="center" vertical="center" wrapText="1"/>
    </xf>
    <xf numFmtId="0" fontId="5" fillId="14" borderId="1" xfId="0" applyFont="1" applyFill="1" applyBorder="1" applyAlignment="1">
      <alignment vertical="center"/>
    </xf>
    <xf numFmtId="0" fontId="0" fillId="0" borderId="1" xfId="0" applyBorder="1" applyAlignment="1">
      <alignment wrapText="1"/>
    </xf>
    <xf numFmtId="0" fontId="0" fillId="0" borderId="1" xfId="0" applyBorder="1" applyAlignment="1">
      <alignment horizontal="center" wrapText="1"/>
    </xf>
    <xf numFmtId="0" fontId="0" fillId="14" borderId="1" xfId="0" applyFill="1" applyBorder="1" applyAlignment="1">
      <alignment wrapText="1"/>
    </xf>
    <xf numFmtId="0" fontId="25" fillId="10" borderId="53" xfId="0" applyFont="1" applyFill="1" applyBorder="1" applyAlignment="1">
      <alignment horizontal="center" vertical="center"/>
    </xf>
    <xf numFmtId="49" fontId="5" fillId="0" borderId="1" xfId="0" applyNumberFormat="1" applyFont="1" applyFill="1" applyBorder="1" applyAlignment="1">
      <alignment vertical="center" wrapText="1"/>
    </xf>
    <xf numFmtId="0" fontId="0" fillId="5" borderId="22" xfId="0" applyFill="1" applyBorder="1" applyAlignment="1">
      <alignment horizontal="left" vertical="center" wrapText="1" indent="1"/>
    </xf>
    <xf numFmtId="0" fontId="1" fillId="7" borderId="1" xfId="0" applyFont="1" applyFill="1" applyBorder="1" applyAlignment="1">
      <alignment horizontal="left" vertical="center"/>
    </xf>
    <xf numFmtId="0" fontId="0" fillId="4" borderId="1" xfId="0" applyFont="1" applyFill="1" applyBorder="1" applyAlignment="1">
      <alignment horizontal="center" vertical="center"/>
    </xf>
    <xf numFmtId="0" fontId="0" fillId="0" borderId="1" xfId="0" applyBorder="1" applyAlignment="1">
      <alignment horizontal="left" indent="1"/>
    </xf>
    <xf numFmtId="0" fontId="0" fillId="0" borderId="1" xfId="0" applyBorder="1" applyAlignment="1">
      <alignment horizontal="left" vertical="center" indent="1"/>
    </xf>
    <xf numFmtId="0" fontId="0" fillId="0" borderId="1" xfId="0" applyBorder="1" applyAlignment="1">
      <alignment horizontal="left" vertical="center" wrapText="1" indent="2"/>
    </xf>
    <xf numFmtId="0" fontId="1" fillId="0" borderId="1" xfId="0" applyFont="1" applyBorder="1"/>
    <xf numFmtId="0" fontId="0" fillId="0" borderId="1" xfId="0" applyFont="1" applyBorder="1" applyAlignment="1">
      <alignment horizontal="left" vertical="center" indent="1"/>
    </xf>
    <xf numFmtId="0" fontId="0" fillId="0" borderId="1" xfId="0" applyFont="1" applyBorder="1" applyAlignment="1">
      <alignment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0" fontId="1" fillId="15"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8" xfId="0" applyFont="1" applyBorder="1" applyAlignment="1">
      <alignment horizontal="center" vertical="center"/>
    </xf>
    <xf numFmtId="0" fontId="1" fillId="15" borderId="27" xfId="0" applyFont="1" applyFill="1" applyBorder="1" applyAlignment="1">
      <alignment horizontal="center" vertical="center"/>
    </xf>
    <xf numFmtId="0" fontId="1" fillId="15" borderId="8" xfId="0" applyFont="1" applyFill="1" applyBorder="1" applyAlignment="1">
      <alignment horizontal="center" vertical="center"/>
    </xf>
    <xf numFmtId="0" fontId="38" fillId="3" borderId="72" xfId="0" applyFont="1" applyFill="1" applyBorder="1" applyAlignment="1">
      <alignment horizontal="center" vertical="center"/>
    </xf>
    <xf numFmtId="0" fontId="38" fillId="3" borderId="63" xfId="0" applyFont="1" applyFill="1" applyBorder="1" applyAlignment="1">
      <alignment horizontal="center" vertical="center"/>
    </xf>
    <xf numFmtId="0" fontId="38" fillId="3" borderId="72" xfId="0" applyFont="1" applyFill="1" applyBorder="1" applyAlignment="1">
      <alignment horizontal="center" vertical="center" wrapText="1"/>
    </xf>
    <xf numFmtId="0" fontId="38" fillId="3" borderId="68" xfId="0" applyFont="1" applyFill="1" applyBorder="1" applyAlignment="1">
      <alignment horizontal="center" vertical="center" wrapText="1"/>
    </xf>
    <xf numFmtId="0" fontId="38" fillId="3" borderId="63" xfId="0" applyFont="1" applyFill="1" applyBorder="1" applyAlignment="1">
      <alignment horizontal="center" vertical="center" wrapText="1"/>
    </xf>
    <xf numFmtId="0" fontId="25" fillId="10" borderId="62" xfId="0" applyFont="1" applyFill="1" applyBorder="1" applyAlignment="1">
      <alignment horizontal="center" vertical="center" wrapText="1"/>
    </xf>
    <xf numFmtId="0" fontId="25" fillId="10" borderId="18" xfId="0" applyFont="1" applyFill="1" applyBorder="1" applyAlignment="1">
      <alignment horizontal="center" vertical="center" wrapText="1"/>
    </xf>
    <xf numFmtId="0" fontId="38" fillId="3" borderId="53" xfId="0" applyFont="1" applyFill="1" applyBorder="1" applyAlignment="1">
      <alignment horizontal="center" vertical="center" wrapText="1"/>
    </xf>
    <xf numFmtId="0" fontId="25" fillId="10" borderId="56" xfId="0" applyFont="1" applyFill="1" applyBorder="1" applyAlignment="1">
      <alignment horizontal="center" vertical="center" wrapText="1"/>
    </xf>
    <xf numFmtId="0" fontId="38" fillId="3" borderId="53" xfId="0" applyFont="1" applyFill="1" applyBorder="1" applyAlignment="1">
      <alignment horizontal="center" vertical="center"/>
    </xf>
    <xf numFmtId="0" fontId="25" fillId="10" borderId="53" xfId="0" applyFont="1" applyFill="1" applyBorder="1" applyAlignment="1">
      <alignment horizontal="center" vertical="center"/>
    </xf>
    <xf numFmtId="0" fontId="25" fillId="10" borderId="59" xfId="0" applyFont="1" applyFill="1" applyBorder="1" applyAlignment="1">
      <alignment horizontal="center" vertical="center"/>
    </xf>
    <xf numFmtId="0" fontId="25" fillId="10" borderId="60" xfId="0" applyFont="1" applyFill="1" applyBorder="1" applyAlignment="1">
      <alignment horizontal="center" vertical="center"/>
    </xf>
    <xf numFmtId="0" fontId="25" fillId="10" borderId="61" xfId="0" applyFont="1" applyFill="1" applyBorder="1" applyAlignment="1">
      <alignment horizontal="center" vertical="center"/>
    </xf>
    <xf numFmtId="0" fontId="25" fillId="10" borderId="59" xfId="0" applyFont="1" applyFill="1" applyBorder="1" applyAlignment="1">
      <alignment horizontal="center" vertical="center" wrapText="1"/>
    </xf>
    <xf numFmtId="0" fontId="25" fillId="10" borderId="60" xfId="0" applyFont="1" applyFill="1" applyBorder="1" applyAlignment="1">
      <alignment horizontal="center" vertical="center" wrapText="1"/>
    </xf>
    <xf numFmtId="0" fontId="25" fillId="10" borderId="61"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10" borderId="10" xfId="0" applyFont="1" applyFill="1" applyBorder="1" applyAlignment="1">
      <alignment horizontal="center" vertical="center" wrapText="1"/>
    </xf>
    <xf numFmtId="0" fontId="25" fillId="10" borderId="11" xfId="0" applyFont="1" applyFill="1" applyBorder="1" applyAlignment="1">
      <alignment horizontal="center" vertical="center" wrapText="1"/>
    </xf>
    <xf numFmtId="0" fontId="0" fillId="0" borderId="26" xfId="0" applyBorder="1" applyAlignment="1">
      <alignment horizontal="center" vertical="center" textRotation="180" wrapText="1"/>
    </xf>
    <xf numFmtId="0" fontId="53" fillId="3" borderId="69" xfId="0" applyFont="1" applyFill="1" applyBorder="1" applyAlignment="1">
      <alignment horizontal="center" vertical="center"/>
    </xf>
    <xf numFmtId="0" fontId="53" fillId="3" borderId="79" xfId="0" applyFont="1" applyFill="1" applyBorder="1" applyAlignment="1">
      <alignment horizontal="center" vertical="center"/>
    </xf>
    <xf numFmtId="0" fontId="53" fillId="3" borderId="75" xfId="0" applyFont="1" applyFill="1" applyBorder="1" applyAlignment="1">
      <alignment horizontal="center" vertical="center" wrapText="1"/>
    </xf>
    <xf numFmtId="0" fontId="53" fillId="3" borderId="76" xfId="0" applyFont="1" applyFill="1" applyBorder="1" applyAlignment="1">
      <alignment horizontal="center" vertical="center"/>
    </xf>
    <xf numFmtId="0" fontId="53" fillId="3" borderId="77" xfId="0" applyFont="1" applyFill="1" applyBorder="1" applyAlignment="1">
      <alignment horizontal="center" vertical="center" wrapText="1"/>
    </xf>
    <xf numFmtId="0" fontId="53" fillId="3" borderId="80" xfId="0" applyFont="1" applyFill="1" applyBorder="1" applyAlignment="1">
      <alignment horizontal="center" vertical="center" wrapText="1"/>
    </xf>
    <xf numFmtId="0" fontId="53" fillId="3" borderId="55" xfId="0" applyFont="1" applyFill="1" applyBorder="1" applyAlignment="1">
      <alignment horizontal="center" vertical="center"/>
    </xf>
    <xf numFmtId="0" fontId="53" fillId="3" borderId="71" xfId="0" applyFont="1" applyFill="1" applyBorder="1" applyAlignment="1">
      <alignment horizontal="center" vertical="center"/>
    </xf>
    <xf numFmtId="0" fontId="53" fillId="3" borderId="73" xfId="0" applyFont="1" applyFill="1" applyBorder="1" applyAlignment="1">
      <alignment horizontal="center" vertical="center"/>
    </xf>
    <xf numFmtId="0" fontId="53" fillId="3" borderId="74" xfId="0" applyFont="1" applyFill="1" applyBorder="1" applyAlignment="1">
      <alignment horizontal="center" vertical="center"/>
    </xf>
    <xf numFmtId="0" fontId="53" fillId="3" borderId="55" xfId="0" applyFont="1" applyFill="1" applyBorder="1" applyAlignment="1">
      <alignment horizontal="center" vertical="center" wrapText="1"/>
    </xf>
    <xf numFmtId="0" fontId="53" fillId="3" borderId="71" xfId="0" applyFont="1" applyFill="1" applyBorder="1" applyAlignment="1">
      <alignment horizontal="center" vertical="center" wrapText="1"/>
    </xf>
    <xf numFmtId="0" fontId="53" fillId="3" borderId="84" xfId="0" applyFont="1" applyFill="1" applyBorder="1" applyAlignment="1">
      <alignment horizontal="center" vertical="center" wrapText="1"/>
    </xf>
    <xf numFmtId="0" fontId="53" fillId="3" borderId="75" xfId="0" applyFont="1" applyFill="1" applyBorder="1" applyAlignment="1">
      <alignment horizontal="center" vertical="center"/>
    </xf>
    <xf numFmtId="0" fontId="53" fillId="3" borderId="78" xfId="0" applyFont="1" applyFill="1" applyBorder="1" applyAlignment="1">
      <alignment horizontal="center" vertical="center"/>
    </xf>
    <xf numFmtId="0" fontId="57" fillId="12" borderId="0" xfId="0" applyFont="1" applyFill="1" applyAlignment="1">
      <alignment horizontal="left" vertical="center" wrapText="1"/>
    </xf>
    <xf numFmtId="0" fontId="57" fillId="12" borderId="0" xfId="0" applyFont="1" applyFill="1" applyAlignment="1">
      <alignment horizontal="left" vertical="center"/>
    </xf>
    <xf numFmtId="0" fontId="53" fillId="3" borderId="72" xfId="0" applyFont="1" applyFill="1" applyBorder="1" applyAlignment="1">
      <alignment horizontal="center" wrapText="1"/>
    </xf>
    <xf numFmtId="0" fontId="53" fillId="3" borderId="68" xfId="0" applyFont="1" applyFill="1" applyBorder="1" applyAlignment="1">
      <alignment horizontal="center" wrapText="1"/>
    </xf>
    <xf numFmtId="0" fontId="54" fillId="0" borderId="43" xfId="0" applyFont="1" applyBorder="1" applyAlignment="1">
      <alignment horizontal="left" vertical="center" wrapText="1"/>
    </xf>
    <xf numFmtId="0" fontId="54" fillId="0" borderId="44" xfId="0" applyFont="1" applyBorder="1" applyAlignment="1">
      <alignment horizontal="left" vertical="center"/>
    </xf>
    <xf numFmtId="0" fontId="54" fillId="0" borderId="45" xfId="0" applyFont="1" applyBorder="1" applyAlignment="1">
      <alignment horizontal="left" vertical="center"/>
    </xf>
    <xf numFmtId="0" fontId="54" fillId="0" borderId="49" xfId="0" applyFont="1" applyBorder="1" applyAlignment="1">
      <alignment horizontal="left" vertical="center" wrapText="1"/>
    </xf>
    <xf numFmtId="0" fontId="54" fillId="0" borderId="50" xfId="0" applyFont="1" applyBorder="1" applyAlignment="1">
      <alignment horizontal="left" vertical="center" wrapText="1"/>
    </xf>
    <xf numFmtId="0" fontId="54" fillId="0" borderId="51" xfId="0" applyFont="1" applyBorder="1" applyAlignment="1">
      <alignment horizontal="left" vertical="center" wrapText="1"/>
    </xf>
    <xf numFmtId="0" fontId="54" fillId="0" borderId="27" xfId="0" applyFont="1" applyBorder="1" applyAlignment="1">
      <alignment horizontal="left" vertical="center" wrapText="1"/>
    </xf>
    <xf numFmtId="0" fontId="54" fillId="0" borderId="28" xfId="0" applyFont="1" applyBorder="1" applyAlignment="1">
      <alignment horizontal="left" vertical="center" wrapText="1"/>
    </xf>
    <xf numFmtId="0" fontId="54" fillId="0" borderId="8" xfId="0" applyFont="1" applyBorder="1" applyAlignment="1">
      <alignment horizontal="left" vertical="center" wrapText="1"/>
    </xf>
    <xf numFmtId="0" fontId="54" fillId="0" borderId="38" xfId="0" applyFont="1" applyBorder="1" applyAlignment="1">
      <alignment horizontal="left" vertical="center" wrapText="1"/>
    </xf>
    <xf numFmtId="0" fontId="54" fillId="0" borderId="39" xfId="0" applyFont="1" applyBorder="1" applyAlignment="1">
      <alignment horizontal="left" vertical="center" wrapText="1"/>
    </xf>
    <xf numFmtId="0" fontId="54" fillId="0" borderId="40" xfId="0" applyFont="1" applyBorder="1" applyAlignment="1">
      <alignment horizontal="left" vertical="center" wrapText="1"/>
    </xf>
    <xf numFmtId="0" fontId="54" fillId="0" borderId="85" xfId="0" applyFont="1" applyBorder="1" applyAlignment="1">
      <alignment horizontal="left" vertical="center" wrapText="1"/>
    </xf>
    <xf numFmtId="0" fontId="54" fillId="0" borderId="1" xfId="0" applyFont="1" applyBorder="1" applyAlignment="1">
      <alignment horizontal="left" vertical="center" wrapText="1"/>
    </xf>
    <xf numFmtId="0" fontId="54" fillId="0" borderId="86" xfId="0" applyFont="1" applyBorder="1" applyAlignment="1">
      <alignment horizontal="left" vertical="center" wrapText="1"/>
    </xf>
    <xf numFmtId="49" fontId="0" fillId="4" borderId="72" xfId="0" applyNumberFormat="1" applyFill="1" applyBorder="1" applyAlignment="1">
      <alignment horizontal="left" vertical="center" wrapText="1"/>
    </xf>
    <xf numFmtId="49" fontId="0" fillId="4" borderId="68" xfId="0" applyNumberFormat="1" applyFill="1" applyBorder="1" applyAlignment="1">
      <alignment horizontal="left" vertical="center" wrapText="1"/>
    </xf>
    <xf numFmtId="49" fontId="1" fillId="4" borderId="72" xfId="0" applyNumberFormat="1" applyFont="1" applyFill="1" applyBorder="1" applyAlignment="1">
      <alignment horizontal="left" vertical="center" wrapText="1"/>
    </xf>
    <xf numFmtId="49" fontId="1" fillId="4" borderId="68" xfId="0" applyNumberFormat="1" applyFont="1" applyFill="1" applyBorder="1" applyAlignment="1">
      <alignment horizontal="left" vertical="center" wrapText="1"/>
    </xf>
    <xf numFmtId="0" fontId="5" fillId="4" borderId="72" xfId="0" applyFont="1" applyFill="1" applyBorder="1" applyAlignment="1">
      <alignment horizontal="left" vertical="center" wrapText="1"/>
    </xf>
    <xf numFmtId="0" fontId="5" fillId="4" borderId="68" xfId="0" applyFont="1" applyFill="1" applyBorder="1" applyAlignment="1">
      <alignment horizontal="left" vertical="center" wrapText="1"/>
    </xf>
    <xf numFmtId="0" fontId="5" fillId="18" borderId="27" xfId="0" applyFont="1" applyFill="1" applyBorder="1" applyAlignment="1">
      <alignment horizontal="left" vertical="center"/>
    </xf>
    <xf numFmtId="0" fontId="5" fillId="18" borderId="8" xfId="0" applyFont="1" applyFill="1" applyBorder="1" applyAlignment="1">
      <alignment horizontal="left" vertical="center"/>
    </xf>
    <xf numFmtId="0" fontId="0" fillId="0" borderId="27" xfId="0" applyFont="1" applyBorder="1" applyAlignment="1">
      <alignment horizontal="center" vertical="center"/>
    </xf>
    <xf numFmtId="0" fontId="0" fillId="0" borderId="28" xfId="0" applyFont="1" applyBorder="1" applyAlignment="1">
      <alignment horizontal="center" vertical="center"/>
    </xf>
    <xf numFmtId="0" fontId="0" fillId="0" borderId="8" xfId="0" applyFont="1" applyBorder="1" applyAlignment="1">
      <alignment horizontal="center" vertical="center"/>
    </xf>
    <xf numFmtId="0" fontId="0" fillId="0" borderId="27"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4" xfId="0" applyFont="1" applyBorder="1" applyAlignment="1">
      <alignment horizontal="center" vertical="center" wrapText="1"/>
    </xf>
    <xf numFmtId="0" fontId="5" fillId="9" borderId="14" xfId="0" applyFont="1" applyFill="1" applyBorder="1" applyAlignment="1">
      <alignment horizontal="left" vertical="center"/>
    </xf>
    <xf numFmtId="0" fontId="5" fillId="9" borderId="14" xfId="0" applyFont="1" applyFill="1" applyBorder="1" applyAlignment="1">
      <alignment horizontal="center" vertical="center"/>
    </xf>
    <xf numFmtId="0" fontId="0" fillId="15" borderId="14" xfId="0" applyFont="1" applyFill="1" applyBorder="1" applyAlignment="1">
      <alignment horizontal="center" vertical="center" wrapText="1"/>
    </xf>
    <xf numFmtId="0" fontId="0" fillId="15" borderId="14" xfId="0" applyFont="1" applyFill="1" applyBorder="1" applyAlignment="1">
      <alignment horizontal="center" vertical="center"/>
    </xf>
    <xf numFmtId="0" fontId="1" fillId="3" borderId="14" xfId="0" applyFont="1" applyFill="1" applyBorder="1" applyAlignment="1">
      <alignment horizontal="center"/>
    </xf>
    <xf numFmtId="0" fontId="0" fillId="0" borderId="14" xfId="0" applyFont="1" applyBorder="1" applyAlignment="1">
      <alignment horizontal="center" vertical="center"/>
    </xf>
    <xf numFmtId="0" fontId="1" fillId="3" borderId="16" xfId="0" applyFont="1" applyFill="1" applyBorder="1" applyAlignment="1">
      <alignment horizontal="center"/>
    </xf>
    <xf numFmtId="0" fontId="1" fillId="3" borderId="17" xfId="0" applyFont="1" applyFill="1" applyBorder="1" applyAlignment="1">
      <alignment horizontal="center"/>
    </xf>
    <xf numFmtId="0" fontId="1" fillId="3" borderId="6" xfId="0" applyFont="1" applyFill="1" applyBorder="1" applyAlignment="1">
      <alignment horizontal="center"/>
    </xf>
    <xf numFmtId="0" fontId="5" fillId="0" borderId="14"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8" fillId="15" borderId="27" xfId="0" applyFont="1" applyFill="1" applyBorder="1" applyAlignment="1">
      <alignment horizontal="center" vertical="center"/>
    </xf>
    <xf numFmtId="0" fontId="8" fillId="15" borderId="8" xfId="0" applyFont="1" applyFill="1" applyBorder="1" applyAlignment="1">
      <alignment horizontal="center" vertical="center"/>
    </xf>
    <xf numFmtId="0" fontId="1" fillId="15" borderId="28"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12" xfId="0" applyFont="1" applyFill="1" applyBorder="1" applyAlignment="1">
      <alignment horizontal="center" vertical="center"/>
    </xf>
    <xf numFmtId="0" fontId="25" fillId="10" borderId="12" xfId="0" applyFont="1" applyFill="1" applyBorder="1" applyAlignment="1">
      <alignment horizontal="center" wrapText="1"/>
    </xf>
    <xf numFmtId="0" fontId="25" fillId="10" borderId="1" xfId="0" applyFont="1" applyFill="1" applyBorder="1" applyAlignment="1">
      <alignment horizontal="center" wrapText="1"/>
    </xf>
    <xf numFmtId="0" fontId="25" fillId="3" borderId="1" xfId="0" applyFont="1" applyFill="1" applyBorder="1" applyAlignment="1">
      <alignment horizontal="center"/>
    </xf>
    <xf numFmtId="0" fontId="25" fillId="3" borderId="1" xfId="0" applyFont="1" applyFill="1" applyBorder="1" applyAlignment="1">
      <alignment horizontal="center" wrapText="1"/>
    </xf>
    <xf numFmtId="0" fontId="25" fillId="10" borderId="20" xfId="0" applyFont="1" applyFill="1" applyBorder="1" applyAlignment="1">
      <alignment horizontal="center"/>
    </xf>
    <xf numFmtId="0" fontId="25" fillId="10" borderId="4" xfId="0" applyFont="1" applyFill="1" applyBorder="1" applyAlignment="1">
      <alignment horizontal="center"/>
    </xf>
    <xf numFmtId="0" fontId="25" fillId="10" borderId="5" xfId="0" applyFont="1" applyFill="1" applyBorder="1" applyAlignment="1">
      <alignment horizontal="center"/>
    </xf>
    <xf numFmtId="0" fontId="25" fillId="10" borderId="16" xfId="0" applyFont="1" applyFill="1" applyBorder="1" applyAlignment="1">
      <alignment horizontal="center"/>
    </xf>
    <xf numFmtId="0" fontId="25" fillId="10" borderId="17" xfId="0" applyFont="1" applyFill="1" applyBorder="1" applyAlignment="1">
      <alignment horizontal="center"/>
    </xf>
    <xf numFmtId="0" fontId="25" fillId="10" borderId="6" xfId="0" applyFont="1" applyFill="1" applyBorder="1" applyAlignment="1">
      <alignment horizontal="center"/>
    </xf>
    <xf numFmtId="0" fontId="25" fillId="10" borderId="16" xfId="0" applyFont="1" applyFill="1" applyBorder="1" applyAlignment="1">
      <alignment horizontal="center" wrapText="1"/>
    </xf>
    <xf numFmtId="0" fontId="25" fillId="10" borderId="17" xfId="0" applyFont="1" applyFill="1" applyBorder="1" applyAlignment="1">
      <alignment horizontal="center" wrapText="1"/>
    </xf>
    <xf numFmtId="0" fontId="25" fillId="10" borderId="6" xfId="0" applyFont="1" applyFill="1" applyBorder="1" applyAlignment="1">
      <alignment horizontal="center" wrapText="1"/>
    </xf>
    <xf numFmtId="0" fontId="25" fillId="10" borderId="3" xfId="0" applyFont="1" applyFill="1" applyBorder="1" applyAlignment="1">
      <alignment horizontal="center" wrapText="1"/>
    </xf>
    <xf numFmtId="0" fontId="25" fillId="10" borderId="4" xfId="0" applyFont="1" applyFill="1" applyBorder="1" applyAlignment="1">
      <alignment horizontal="center" wrapText="1"/>
    </xf>
    <xf numFmtId="0" fontId="25" fillId="10" borderId="5" xfId="0" applyFont="1" applyFill="1" applyBorder="1" applyAlignment="1">
      <alignment horizontal="center" wrapText="1"/>
    </xf>
    <xf numFmtId="0" fontId="1" fillId="15" borderId="1"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28" xfId="0" applyFont="1" applyFill="1" applyBorder="1" applyAlignment="1">
      <alignment horizontal="center" vertical="center"/>
    </xf>
    <xf numFmtId="0" fontId="1" fillId="0" borderId="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C00"/>
      <color rgb="FFFFCCFF"/>
      <color rgb="FFFFCC99"/>
      <color rgb="FFFFCC66"/>
      <color rgb="FFFF5050"/>
      <color rgb="FFF8F8F8"/>
      <color rgb="FFFF9900"/>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342900</xdr:colOff>
      <xdr:row>7</xdr:row>
      <xdr:rowOff>906780</xdr:rowOff>
    </xdr:from>
    <xdr:to>
      <xdr:col>16</xdr:col>
      <xdr:colOff>7620</xdr:colOff>
      <xdr:row>14</xdr:row>
      <xdr:rowOff>175260</xdr:rowOff>
    </xdr:to>
    <xdr:sp macro="" textlink="">
      <xdr:nvSpPr>
        <xdr:cNvPr id="2" name="Right Brace 1"/>
        <xdr:cNvSpPr/>
      </xdr:nvSpPr>
      <xdr:spPr>
        <a:xfrm>
          <a:off x="12641580" y="4389120"/>
          <a:ext cx="274320" cy="219456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vmturbo.com/solutions/use-cases/"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8.hp.com/us/en/software-solutions/operations-manager-i-single-pane-of-glass/integrations.html"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vmturbo.com/solutions/use-cas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topLeftCell="F1" zoomScaleNormal="100" workbookViewId="0">
      <pane ySplit="12" topLeftCell="A13" activePane="bottomLeft" state="frozen"/>
      <selection pane="bottomLeft" activeCell="I13" sqref="I13"/>
    </sheetView>
  </sheetViews>
  <sheetFormatPr defaultRowHeight="14.4" outlineLevelRow="1"/>
  <cols>
    <col min="1" max="1" width="35.44140625" style="5" customWidth="1"/>
    <col min="2" max="3" width="13.33203125" style="8" customWidth="1"/>
    <col min="4" max="4" width="29.6640625" style="5" customWidth="1"/>
    <col min="5" max="5" width="25.6640625" style="5" customWidth="1"/>
    <col min="6" max="6" width="35" style="5" customWidth="1"/>
    <col min="7" max="7" width="22.77734375" style="8" customWidth="1"/>
    <col min="8" max="8" width="29.33203125" style="5" customWidth="1"/>
    <col min="9" max="9" width="35.44140625" style="5" customWidth="1"/>
    <col min="10" max="10" width="20.88671875" style="5" customWidth="1"/>
    <col min="11" max="11" width="46.21875" style="5" customWidth="1"/>
    <col min="12" max="16384" width="8.88671875" style="5"/>
  </cols>
  <sheetData>
    <row r="1" spans="1:11">
      <c r="A1" s="26" t="s">
        <v>1084</v>
      </c>
    </row>
    <row r="2" spans="1:11" hidden="1" outlineLevel="1">
      <c r="A2" s="25" t="s">
        <v>197</v>
      </c>
    </row>
    <row r="3" spans="1:11" hidden="1" outlineLevel="1">
      <c r="A3" s="25" t="s">
        <v>1085</v>
      </c>
    </row>
    <row r="4" spans="1:11" hidden="1" outlineLevel="1">
      <c r="A4" s="25" t="s">
        <v>1086</v>
      </c>
    </row>
    <row r="5" spans="1:11" s="20" customFormat="1" hidden="1" outlineLevel="1">
      <c r="A5" s="25" t="s">
        <v>77</v>
      </c>
      <c r="B5" s="21"/>
      <c r="C5" s="21"/>
      <c r="G5" s="21"/>
    </row>
    <row r="6" spans="1:11" s="22" customFormat="1" ht="13.2" hidden="1" customHeight="1" outlineLevel="1">
      <c r="A6" s="25" t="s">
        <v>581</v>
      </c>
      <c r="B6" s="23"/>
      <c r="C6" s="23"/>
      <c r="G6" s="23"/>
    </row>
    <row r="7" spans="1:11" s="22" customFormat="1" hidden="1" outlineLevel="1">
      <c r="A7" s="25" t="s">
        <v>790</v>
      </c>
      <c r="B7" s="23"/>
      <c r="C7" s="23"/>
      <c r="G7" s="23"/>
    </row>
    <row r="8" spans="1:11" s="22" customFormat="1" hidden="1" outlineLevel="1">
      <c r="A8" s="25" t="s">
        <v>791</v>
      </c>
      <c r="B8" s="23"/>
      <c r="C8" s="23"/>
      <c r="G8" s="23"/>
    </row>
    <row r="9" spans="1:11" s="22" customFormat="1" ht="28.8" hidden="1" outlineLevel="1">
      <c r="A9" s="25" t="s">
        <v>792</v>
      </c>
      <c r="B9" s="23"/>
      <c r="C9" s="23"/>
      <c r="G9" s="23"/>
    </row>
    <row r="10" spans="1:11" s="22" customFormat="1" hidden="1" outlineLevel="1">
      <c r="A10" s="25" t="s">
        <v>793</v>
      </c>
      <c r="B10" s="23"/>
      <c r="C10" s="23"/>
      <c r="G10" s="23"/>
    </row>
    <row r="11" spans="1:11" s="22" customFormat="1" ht="15" collapsed="1" thickBot="1">
      <c r="B11" s="23"/>
      <c r="C11" s="23"/>
      <c r="G11" s="23"/>
    </row>
    <row r="12" spans="1:11" s="3" customFormat="1" ht="30" customHeight="1">
      <c r="A12" s="11" t="s">
        <v>0</v>
      </c>
      <c r="B12" s="12" t="s">
        <v>3</v>
      </c>
      <c r="C12" s="12" t="s">
        <v>105</v>
      </c>
      <c r="D12" s="12" t="s">
        <v>4</v>
      </c>
      <c r="E12" s="12" t="s">
        <v>80</v>
      </c>
      <c r="F12" s="12" t="s">
        <v>1</v>
      </c>
      <c r="G12" s="12" t="s">
        <v>2</v>
      </c>
      <c r="H12" s="12" t="s">
        <v>78</v>
      </c>
      <c r="I12" s="12" t="s">
        <v>88</v>
      </c>
      <c r="J12" s="12" t="s">
        <v>5</v>
      </c>
      <c r="K12" s="13" t="s">
        <v>75</v>
      </c>
    </row>
    <row r="13" spans="1:11" ht="316.8">
      <c r="A13" s="4" t="s">
        <v>106</v>
      </c>
      <c r="B13" s="7" t="s">
        <v>73</v>
      </c>
      <c r="C13" s="7" t="s">
        <v>106</v>
      </c>
      <c r="D13" s="4" t="s">
        <v>95</v>
      </c>
      <c r="E13" s="4" t="s">
        <v>87</v>
      </c>
      <c r="F13" s="6" t="s">
        <v>128</v>
      </c>
      <c r="G13" s="7" t="s">
        <v>101</v>
      </c>
      <c r="H13" s="4" t="s">
        <v>79</v>
      </c>
      <c r="I13" s="4" t="s">
        <v>164</v>
      </c>
      <c r="J13" s="7" t="s">
        <v>6</v>
      </c>
      <c r="K13" s="4" t="s">
        <v>129</v>
      </c>
    </row>
    <row r="14" spans="1:11" ht="28.8">
      <c r="A14" s="4" t="s">
        <v>103</v>
      </c>
      <c r="B14" s="7" t="s">
        <v>104</v>
      </c>
      <c r="C14" s="7" t="s">
        <v>99</v>
      </c>
      <c r="D14" s="4" t="s">
        <v>562</v>
      </c>
      <c r="E14" s="4" t="s">
        <v>116</v>
      </c>
      <c r="F14" s="4" t="s">
        <v>116</v>
      </c>
      <c r="G14" s="7" t="s">
        <v>108</v>
      </c>
      <c r="H14" s="7" t="s">
        <v>126</v>
      </c>
      <c r="I14" s="4" t="s">
        <v>165</v>
      </c>
      <c r="J14" s="4"/>
      <c r="K14" s="4" t="s">
        <v>116</v>
      </c>
    </row>
    <row r="15" spans="1:11" ht="28.8">
      <c r="A15" s="14" t="s">
        <v>123</v>
      </c>
      <c r="B15" s="15" t="s">
        <v>104</v>
      </c>
      <c r="C15" s="15" t="s">
        <v>124</v>
      </c>
      <c r="D15" s="14" t="s">
        <v>125</v>
      </c>
      <c r="E15" s="14" t="s">
        <v>131</v>
      </c>
      <c r="F15" s="14" t="s">
        <v>125</v>
      </c>
      <c r="G15" s="15" t="s">
        <v>108</v>
      </c>
      <c r="H15" s="7" t="s">
        <v>126</v>
      </c>
      <c r="I15" s="4" t="s">
        <v>165</v>
      </c>
      <c r="J15" s="4"/>
      <c r="K15" s="4"/>
    </row>
    <row r="16" spans="1:11" ht="86.4">
      <c r="A16" s="4" t="s">
        <v>193</v>
      </c>
      <c r="B16" s="7" t="s">
        <v>104</v>
      </c>
      <c r="C16" s="7" t="s">
        <v>127</v>
      </c>
      <c r="D16" s="4" t="s">
        <v>192</v>
      </c>
      <c r="E16" s="4" t="s">
        <v>98</v>
      </c>
      <c r="F16" s="4" t="s">
        <v>186</v>
      </c>
      <c r="G16" s="7" t="s">
        <v>98</v>
      </c>
      <c r="H16" s="7" t="s">
        <v>126</v>
      </c>
      <c r="I16" s="4" t="s">
        <v>165</v>
      </c>
      <c r="J16" s="4"/>
      <c r="K16" s="4"/>
    </row>
    <row r="17" spans="1:12" ht="86.4">
      <c r="A17" s="4" t="s">
        <v>194</v>
      </c>
      <c r="B17" s="7" t="s">
        <v>104</v>
      </c>
      <c r="C17" s="7"/>
      <c r="D17" s="4" t="s">
        <v>192</v>
      </c>
      <c r="E17" s="4"/>
      <c r="F17" s="4" t="s">
        <v>186</v>
      </c>
      <c r="G17" s="7" t="s">
        <v>195</v>
      </c>
      <c r="H17" s="7" t="s">
        <v>126</v>
      </c>
      <c r="I17" s="4"/>
      <c r="J17" s="4"/>
      <c r="K17" s="4"/>
    </row>
    <row r="18" spans="1:12">
      <c r="A18" s="4" t="s">
        <v>185</v>
      </c>
      <c r="B18" s="7" t="s">
        <v>104</v>
      </c>
      <c r="C18" s="7"/>
      <c r="D18" s="4"/>
      <c r="E18" s="4"/>
      <c r="F18" s="4"/>
      <c r="G18" s="7"/>
      <c r="H18" s="7"/>
      <c r="I18" s="4"/>
      <c r="J18" s="4"/>
      <c r="K18" s="4"/>
    </row>
    <row r="19" spans="1:12" ht="86.4">
      <c r="A19" s="4" t="s">
        <v>170</v>
      </c>
      <c r="B19" s="7" t="s">
        <v>171</v>
      </c>
      <c r="C19" s="7"/>
      <c r="D19" s="4" t="s">
        <v>172</v>
      </c>
      <c r="E19" s="4"/>
      <c r="F19" s="4" t="s">
        <v>186</v>
      </c>
      <c r="G19" s="7" t="s">
        <v>196</v>
      </c>
      <c r="H19" s="7" t="s">
        <v>126</v>
      </c>
      <c r="I19" s="4"/>
      <c r="J19" s="4"/>
      <c r="K19" s="4"/>
    </row>
    <row r="20" spans="1:12" ht="72">
      <c r="A20" s="4" t="s">
        <v>77</v>
      </c>
      <c r="B20" s="7" t="s">
        <v>77</v>
      </c>
      <c r="C20" s="15" t="s">
        <v>117</v>
      </c>
      <c r="D20" s="14" t="s">
        <v>118</v>
      </c>
      <c r="E20" s="14" t="s">
        <v>119</v>
      </c>
      <c r="F20" s="14" t="s">
        <v>120</v>
      </c>
      <c r="G20" s="7" t="s">
        <v>102</v>
      </c>
      <c r="H20" s="9" t="s">
        <v>121</v>
      </c>
      <c r="I20" s="4" t="s">
        <v>165</v>
      </c>
      <c r="J20" s="4"/>
      <c r="K20" s="4"/>
    </row>
    <row r="21" spans="1:12" ht="86.4">
      <c r="A21" s="4" t="s">
        <v>109</v>
      </c>
      <c r="B21" s="7" t="s">
        <v>110</v>
      </c>
      <c r="C21" s="7" t="s">
        <v>122</v>
      </c>
      <c r="D21" s="4" t="s">
        <v>111</v>
      </c>
      <c r="E21" s="4" t="s">
        <v>133</v>
      </c>
      <c r="F21" s="4" t="s">
        <v>111</v>
      </c>
      <c r="G21" s="7" t="s">
        <v>102</v>
      </c>
      <c r="H21" s="7" t="s">
        <v>126</v>
      </c>
      <c r="I21" s="4" t="s">
        <v>166</v>
      </c>
      <c r="J21" s="4"/>
      <c r="K21" s="4"/>
    </row>
    <row r="22" spans="1:12" ht="57.6">
      <c r="A22" s="4" t="s">
        <v>82</v>
      </c>
      <c r="B22" s="7" t="s">
        <v>81</v>
      </c>
      <c r="C22" s="7" t="s">
        <v>107</v>
      </c>
      <c r="D22" s="4" t="s">
        <v>167</v>
      </c>
      <c r="E22" s="4" t="s">
        <v>96</v>
      </c>
      <c r="F22" s="4" t="s">
        <v>83</v>
      </c>
      <c r="G22" s="7" t="s">
        <v>101</v>
      </c>
      <c r="H22" s="7" t="s">
        <v>126</v>
      </c>
      <c r="I22" s="4" t="s">
        <v>165</v>
      </c>
      <c r="J22" s="4"/>
      <c r="K22" s="4" t="s">
        <v>93</v>
      </c>
    </row>
    <row r="23" spans="1:12" ht="72">
      <c r="A23" s="4" t="s">
        <v>84</v>
      </c>
      <c r="B23" s="7" t="s">
        <v>81</v>
      </c>
      <c r="C23" s="7" t="s">
        <v>132</v>
      </c>
      <c r="D23" s="4" t="s">
        <v>97</v>
      </c>
      <c r="E23" s="4" t="s">
        <v>85</v>
      </c>
      <c r="F23" s="4" t="s">
        <v>86</v>
      </c>
      <c r="G23" s="7" t="s">
        <v>101</v>
      </c>
      <c r="H23" s="7" t="s">
        <v>126</v>
      </c>
      <c r="I23" s="4" t="s">
        <v>165</v>
      </c>
      <c r="J23" s="4"/>
      <c r="K23" s="4"/>
    </row>
    <row r="24" spans="1:12" ht="159" customHeight="1">
      <c r="A24" s="4" t="s">
        <v>188</v>
      </c>
      <c r="B24" s="7" t="s">
        <v>187</v>
      </c>
      <c r="C24" s="7" t="s">
        <v>113</v>
      </c>
      <c r="D24" s="4" t="s">
        <v>189</v>
      </c>
      <c r="E24" s="4" t="s">
        <v>115</v>
      </c>
      <c r="F24" s="4" t="s">
        <v>190</v>
      </c>
      <c r="G24" s="7" t="s">
        <v>100</v>
      </c>
      <c r="H24" s="7" t="s">
        <v>126</v>
      </c>
      <c r="I24" s="4" t="s">
        <v>165</v>
      </c>
      <c r="J24" s="4"/>
      <c r="K24" s="4"/>
    </row>
    <row r="25" spans="1:12" ht="100.8">
      <c r="A25" s="4" t="s">
        <v>191</v>
      </c>
      <c r="B25" s="7" t="s">
        <v>25</v>
      </c>
      <c r="C25" s="7"/>
      <c r="D25" s="4" t="s">
        <v>582</v>
      </c>
      <c r="E25" s="4" t="s">
        <v>168</v>
      </c>
      <c r="F25" s="4" t="s">
        <v>582</v>
      </c>
      <c r="G25" s="7" t="s">
        <v>100</v>
      </c>
      <c r="H25" s="7" t="s">
        <v>126</v>
      </c>
      <c r="I25" s="4" t="s">
        <v>169</v>
      </c>
      <c r="J25" s="4"/>
      <c r="K25" s="4" t="s">
        <v>114</v>
      </c>
    </row>
    <row r="26" spans="1:12" ht="91.2">
      <c r="A26" s="4" t="s">
        <v>181</v>
      </c>
      <c r="B26" s="7" t="s">
        <v>25</v>
      </c>
      <c r="C26" s="7" t="s">
        <v>89</v>
      </c>
      <c r="D26" s="4" t="s">
        <v>181</v>
      </c>
      <c r="E26" s="4" t="s">
        <v>182</v>
      </c>
      <c r="F26" s="4" t="s">
        <v>182</v>
      </c>
      <c r="G26" s="10" t="s">
        <v>184</v>
      </c>
      <c r="H26" s="7" t="s">
        <v>126</v>
      </c>
      <c r="I26" s="4"/>
      <c r="J26" s="4"/>
      <c r="K26" s="4" t="s">
        <v>183</v>
      </c>
    </row>
    <row r="27" spans="1:12">
      <c r="A27" s="4"/>
      <c r="B27" s="7"/>
      <c r="C27" s="7"/>
      <c r="D27" s="4"/>
      <c r="E27" s="4"/>
      <c r="F27" s="4"/>
      <c r="G27" s="7"/>
      <c r="H27" s="4"/>
      <c r="I27" s="4"/>
      <c r="J27" s="4"/>
      <c r="K27" s="4"/>
    </row>
    <row r="28" spans="1:12">
      <c r="A28" s="16" t="s">
        <v>147</v>
      </c>
      <c r="B28" s="7"/>
      <c r="C28" s="7"/>
      <c r="D28" s="4"/>
      <c r="E28" s="4"/>
      <c r="F28" s="4"/>
      <c r="G28" s="7"/>
      <c r="H28" s="4"/>
      <c r="I28" s="4"/>
      <c r="J28" s="4"/>
      <c r="K28" s="4"/>
    </row>
    <row r="29" spans="1:12" ht="86.4">
      <c r="A29" s="4" t="s">
        <v>144</v>
      </c>
      <c r="B29" s="7" t="s">
        <v>71</v>
      </c>
      <c r="C29" s="7" t="s">
        <v>138</v>
      </c>
      <c r="D29" s="4" t="s">
        <v>134</v>
      </c>
      <c r="E29" s="4" t="s">
        <v>139</v>
      </c>
      <c r="F29" s="4" t="s">
        <v>135</v>
      </c>
      <c r="G29" s="7" t="s">
        <v>141</v>
      </c>
      <c r="H29" s="7" t="s">
        <v>126</v>
      </c>
      <c r="I29" s="4" t="s">
        <v>165</v>
      </c>
      <c r="J29" s="4"/>
      <c r="K29" s="4" t="s">
        <v>145</v>
      </c>
    </row>
    <row r="30" spans="1:12" ht="57.6">
      <c r="A30" s="4" t="s">
        <v>142</v>
      </c>
      <c r="B30" s="7" t="s">
        <v>71</v>
      </c>
      <c r="C30" s="7" t="s">
        <v>99</v>
      </c>
      <c r="D30" s="4" t="s">
        <v>136</v>
      </c>
      <c r="E30" s="4"/>
      <c r="F30" s="4" t="s">
        <v>137</v>
      </c>
      <c r="G30" s="7" t="s">
        <v>140</v>
      </c>
      <c r="H30" s="7" t="s">
        <v>126</v>
      </c>
      <c r="I30" s="4" t="s">
        <v>165</v>
      </c>
      <c r="J30" s="4"/>
      <c r="K30" s="4" t="s">
        <v>146</v>
      </c>
    </row>
    <row r="31" spans="1:12" ht="57.6">
      <c r="A31" s="4" t="s">
        <v>176</v>
      </c>
      <c r="B31" s="7" t="s">
        <v>151</v>
      </c>
      <c r="C31" s="7" t="s">
        <v>177</v>
      </c>
      <c r="D31" s="4" t="s">
        <v>178</v>
      </c>
      <c r="E31" s="4" t="s">
        <v>179</v>
      </c>
      <c r="F31" s="4" t="s">
        <v>178</v>
      </c>
      <c r="G31" s="7" t="s">
        <v>101</v>
      </c>
      <c r="H31" s="7" t="s">
        <v>126</v>
      </c>
      <c r="I31" s="4" t="s">
        <v>180</v>
      </c>
      <c r="J31" s="4"/>
      <c r="K31" s="4" t="s">
        <v>159</v>
      </c>
      <c r="L31" s="5" t="s">
        <v>143</v>
      </c>
    </row>
    <row r="32" spans="1:12">
      <c r="A32" s="4" t="s">
        <v>563</v>
      </c>
      <c r="B32" s="7" t="s">
        <v>1081</v>
      </c>
      <c r="C32" s="7"/>
      <c r="D32" s="4" t="s">
        <v>561</v>
      </c>
      <c r="E32" s="4" t="s">
        <v>1082</v>
      </c>
      <c r="F32" s="4"/>
      <c r="G32" s="7"/>
      <c r="H32" s="4"/>
      <c r="I32" s="4"/>
      <c r="J32" s="4"/>
      <c r="K32" s="4"/>
    </row>
    <row r="33" spans="1:11">
      <c r="A33" s="17" t="s">
        <v>148</v>
      </c>
      <c r="B33" s="18"/>
      <c r="C33" s="7"/>
      <c r="D33" s="4"/>
      <c r="E33" s="4"/>
      <c r="F33" s="4"/>
      <c r="G33" s="7"/>
      <c r="H33" s="4"/>
      <c r="I33" s="4"/>
      <c r="J33" s="4"/>
      <c r="K33" s="4"/>
    </row>
    <row r="34" spans="1:11" ht="86.4">
      <c r="A34" s="4" t="s">
        <v>155</v>
      </c>
      <c r="B34" s="7"/>
      <c r="C34" s="7"/>
      <c r="D34" s="4" t="s">
        <v>156</v>
      </c>
      <c r="E34" s="4"/>
      <c r="F34" s="4" t="s">
        <v>90</v>
      </c>
      <c r="G34" s="7" t="s">
        <v>130</v>
      </c>
      <c r="H34" s="7" t="s">
        <v>90</v>
      </c>
      <c r="I34" s="4" t="s">
        <v>157</v>
      </c>
      <c r="J34" s="4"/>
      <c r="K34" s="6" t="s">
        <v>158</v>
      </c>
    </row>
    <row r="35" spans="1:11" ht="28.8">
      <c r="A35" s="4" t="s">
        <v>152</v>
      </c>
      <c r="B35" s="7"/>
      <c r="C35" s="7"/>
      <c r="D35" s="4" t="s">
        <v>153</v>
      </c>
      <c r="E35" s="4"/>
      <c r="F35" s="4" t="s">
        <v>90</v>
      </c>
      <c r="G35" s="7" t="s">
        <v>112</v>
      </c>
      <c r="H35" s="7" t="s">
        <v>90</v>
      </c>
      <c r="I35" s="4" t="s">
        <v>165</v>
      </c>
      <c r="J35" s="4" t="s">
        <v>90</v>
      </c>
      <c r="K35" s="4"/>
    </row>
    <row r="36" spans="1:11" ht="43.2">
      <c r="A36" s="4" t="s">
        <v>91</v>
      </c>
      <c r="B36" s="7"/>
      <c r="C36" s="7"/>
      <c r="D36" s="4" t="s">
        <v>154</v>
      </c>
      <c r="E36" s="4"/>
      <c r="F36" s="4" t="s">
        <v>90</v>
      </c>
      <c r="G36" s="7" t="s">
        <v>162</v>
      </c>
      <c r="H36" s="7" t="s">
        <v>90</v>
      </c>
      <c r="I36" s="4" t="s">
        <v>165</v>
      </c>
      <c r="J36" s="4" t="s">
        <v>90</v>
      </c>
      <c r="K36" s="4"/>
    </row>
    <row r="37" spans="1:11" ht="28.8">
      <c r="A37" s="4" t="s">
        <v>161</v>
      </c>
      <c r="B37" s="7"/>
      <c r="C37" s="7"/>
      <c r="D37" s="4" t="s">
        <v>149</v>
      </c>
      <c r="E37" s="4"/>
      <c r="F37" s="4" t="s">
        <v>90</v>
      </c>
      <c r="G37" s="7" t="s">
        <v>163</v>
      </c>
      <c r="H37" s="7" t="s">
        <v>90</v>
      </c>
      <c r="I37" s="4" t="s">
        <v>165</v>
      </c>
      <c r="J37" s="4" t="s">
        <v>90</v>
      </c>
      <c r="K37" s="4"/>
    </row>
    <row r="38" spans="1:11" ht="28.8">
      <c r="A38" s="4" t="s">
        <v>160</v>
      </c>
      <c r="B38" s="7"/>
      <c r="C38" s="7"/>
      <c r="D38" s="4" t="s">
        <v>150</v>
      </c>
      <c r="E38" s="4"/>
      <c r="F38" s="4" t="s">
        <v>90</v>
      </c>
      <c r="G38" s="7"/>
      <c r="H38" s="7" t="s">
        <v>90</v>
      </c>
      <c r="I38" s="4" t="s">
        <v>165</v>
      </c>
      <c r="J38" s="4" t="s">
        <v>90</v>
      </c>
      <c r="K38" s="4"/>
    </row>
    <row r="40" spans="1:11">
      <c r="A40" s="5" t="s">
        <v>173</v>
      </c>
    </row>
    <row r="44" spans="1:11">
      <c r="A44" s="5" t="s">
        <v>174</v>
      </c>
    </row>
    <row r="45" spans="1:11" ht="28.8">
      <c r="A45" s="5" t="s">
        <v>175</v>
      </c>
    </row>
    <row r="46" spans="1:11" s="22" customFormat="1">
      <c r="B46" s="23"/>
      <c r="C46" s="23"/>
      <c r="G46" s="23"/>
    </row>
  </sheetData>
  <hyperlinks>
    <hyperlink ref="H20" r:id="rId1"/>
  </hyperlinks>
  <printOptions gridLines="1"/>
  <pageMargins left="0.7" right="0.7" top="0.75" bottom="0.75" header="0.3" footer="0.3"/>
  <pageSetup orientation="portrait" verticalDpi="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Values!$A$3:$A$6</xm:f>
          </x14:formula1>
          <xm:sqref>J13:J26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2"/>
  <sheetViews>
    <sheetView topLeftCell="A40" workbookViewId="0">
      <selection activeCell="K98" sqref="K98"/>
    </sheetView>
  </sheetViews>
  <sheetFormatPr defaultRowHeight="14.4"/>
  <cols>
    <col min="1" max="1" width="37.21875" style="326" customWidth="1"/>
    <col min="2" max="2" width="18.77734375" style="326" customWidth="1"/>
    <col min="3" max="3" width="11.77734375" style="31" customWidth="1"/>
    <col min="4" max="4" width="19.6640625" style="326" customWidth="1"/>
    <col min="5" max="5" width="8.109375" style="326" customWidth="1"/>
    <col min="6" max="6" width="9" style="327" customWidth="1"/>
    <col min="7" max="7" width="7" style="327" customWidth="1"/>
    <col min="8" max="8" width="5.77734375" style="326" customWidth="1"/>
    <col min="9" max="9" width="5.109375" style="326" customWidth="1"/>
    <col min="10" max="10" width="16" style="326" customWidth="1"/>
    <col min="11" max="11" width="32.33203125" style="326" customWidth="1"/>
    <col min="12" max="16384" width="8.88671875" style="326"/>
  </cols>
  <sheetData>
    <row r="1" spans="1:7" s="461" customFormat="1" ht="15" thickBot="1">
      <c r="A1" s="878" t="s">
        <v>965</v>
      </c>
      <c r="B1" s="883"/>
      <c r="C1" s="882"/>
      <c r="D1" s="883"/>
      <c r="E1" s="883"/>
      <c r="F1" s="884"/>
      <c r="G1" s="884"/>
    </row>
    <row r="2" spans="1:7" ht="15" thickBot="1">
      <c r="A2" s="1196" t="s">
        <v>934</v>
      </c>
      <c r="B2" s="1196"/>
      <c r="C2" s="1196"/>
      <c r="D2" s="1196" t="s">
        <v>945</v>
      </c>
      <c r="E2" s="1196"/>
      <c r="F2" s="1196"/>
      <c r="G2" s="1196"/>
    </row>
    <row r="3" spans="1:7" s="29" customFormat="1" ht="29.4" thickBot="1">
      <c r="A3" s="859" t="s">
        <v>570</v>
      </c>
      <c r="B3" s="860" t="s">
        <v>565</v>
      </c>
      <c r="C3" s="861" t="s">
        <v>962</v>
      </c>
      <c r="D3" s="859" t="s">
        <v>570</v>
      </c>
      <c r="E3" s="860" t="s">
        <v>565</v>
      </c>
      <c r="F3" s="861" t="s">
        <v>1029</v>
      </c>
      <c r="G3" s="862" t="s">
        <v>947</v>
      </c>
    </row>
    <row r="4" spans="1:7" ht="15" thickBot="1">
      <c r="A4" s="319" t="s">
        <v>106</v>
      </c>
      <c r="B4" s="320" t="s">
        <v>564</v>
      </c>
      <c r="C4" s="1197">
        <v>5</v>
      </c>
      <c r="D4" s="456" t="s">
        <v>935</v>
      </c>
      <c r="E4" s="320" t="s">
        <v>564</v>
      </c>
      <c r="F4" s="1188">
        <v>1</v>
      </c>
      <c r="G4" s="1188">
        <v>8</v>
      </c>
    </row>
    <row r="5" spans="1:7" ht="29.4" thickBot="1">
      <c r="A5" s="857" t="s">
        <v>948</v>
      </c>
      <c r="B5" s="320" t="s">
        <v>788</v>
      </c>
      <c r="C5" s="1197"/>
      <c r="D5" s="456" t="s">
        <v>936</v>
      </c>
      <c r="E5" s="320" t="s">
        <v>1023</v>
      </c>
      <c r="F5" s="1189"/>
      <c r="G5" s="1189"/>
    </row>
    <row r="6" spans="1:7" ht="15" thickBot="1">
      <c r="A6" s="319" t="s">
        <v>573</v>
      </c>
      <c r="B6" s="320" t="s">
        <v>583</v>
      </c>
      <c r="C6" s="1197"/>
      <c r="D6" s="456" t="s">
        <v>940</v>
      </c>
      <c r="E6" s="320" t="s">
        <v>1024</v>
      </c>
      <c r="F6" s="1189"/>
      <c r="G6" s="1189"/>
    </row>
    <row r="7" spans="1:7" ht="15" thickBot="1">
      <c r="A7" s="319" t="s">
        <v>572</v>
      </c>
      <c r="B7" s="320" t="s">
        <v>583</v>
      </c>
      <c r="C7" s="1197"/>
      <c r="D7" s="456" t="s">
        <v>940</v>
      </c>
      <c r="E7" s="320" t="s">
        <v>1024</v>
      </c>
      <c r="F7" s="1189"/>
      <c r="G7" s="1189"/>
    </row>
    <row r="8" spans="1:7" ht="43.8" thickBot="1">
      <c r="A8" s="319" t="s">
        <v>77</v>
      </c>
      <c r="B8" s="320" t="s">
        <v>574</v>
      </c>
      <c r="C8" s="1197"/>
      <c r="D8" s="456" t="s">
        <v>941</v>
      </c>
      <c r="E8" s="320" t="s">
        <v>574</v>
      </c>
      <c r="F8" s="1189"/>
      <c r="G8" s="1189"/>
    </row>
    <row r="9" spans="1:7" ht="15" thickBot="1">
      <c r="A9" s="863" t="s">
        <v>103</v>
      </c>
      <c r="B9" s="864" t="s">
        <v>564</v>
      </c>
      <c r="C9" s="1194">
        <v>2</v>
      </c>
      <c r="D9" s="456" t="s">
        <v>970</v>
      </c>
      <c r="E9" s="320" t="s">
        <v>564</v>
      </c>
      <c r="F9" s="1189"/>
      <c r="G9" s="1189"/>
    </row>
    <row r="10" spans="1:7" ht="15" thickBot="1">
      <c r="A10" s="975" t="s">
        <v>1033</v>
      </c>
      <c r="B10" s="864" t="s">
        <v>564</v>
      </c>
      <c r="C10" s="1194"/>
      <c r="D10" s="456" t="s">
        <v>970</v>
      </c>
      <c r="E10" s="320" t="s">
        <v>564</v>
      </c>
      <c r="F10" s="1189"/>
      <c r="G10" s="1189"/>
    </row>
    <row r="11" spans="1:7" ht="29.4" thickBot="1">
      <c r="A11" s="863" t="s">
        <v>798</v>
      </c>
      <c r="B11" s="864" t="s">
        <v>799</v>
      </c>
      <c r="C11" s="1195">
        <v>2</v>
      </c>
      <c r="D11" s="456" t="s">
        <v>938</v>
      </c>
      <c r="E11" s="320" t="s">
        <v>1025</v>
      </c>
      <c r="F11" s="1189"/>
      <c r="G11" s="1189"/>
    </row>
    <row r="12" spans="1:7" ht="29.4" thickBot="1">
      <c r="A12" s="863" t="s">
        <v>579</v>
      </c>
      <c r="B12" s="864" t="s">
        <v>799</v>
      </c>
      <c r="C12" s="1195"/>
      <c r="D12" s="456" t="s">
        <v>938</v>
      </c>
      <c r="E12" s="320" t="s">
        <v>1025</v>
      </c>
      <c r="F12" s="1190"/>
      <c r="G12" s="1190"/>
    </row>
    <row r="13" spans="1:7" s="29" customFormat="1" ht="29.4" thickBot="1">
      <c r="A13" s="859" t="s">
        <v>893</v>
      </c>
      <c r="B13" s="860" t="s">
        <v>565</v>
      </c>
      <c r="C13" s="861" t="s">
        <v>962</v>
      </c>
      <c r="D13" s="859" t="s">
        <v>893</v>
      </c>
      <c r="E13" s="860" t="s">
        <v>565</v>
      </c>
      <c r="F13" s="861" t="s">
        <v>1029</v>
      </c>
      <c r="G13" s="862" t="s">
        <v>947</v>
      </c>
    </row>
    <row r="14" spans="1:7" ht="43.8" thickBot="1">
      <c r="A14" s="319" t="s">
        <v>109</v>
      </c>
      <c r="B14" s="320" t="s">
        <v>574</v>
      </c>
      <c r="C14" s="1185">
        <v>4</v>
      </c>
      <c r="D14" s="456" t="s">
        <v>941</v>
      </c>
      <c r="E14" s="320" t="s">
        <v>574</v>
      </c>
      <c r="F14" s="1188">
        <v>0</v>
      </c>
      <c r="G14" s="1191">
        <v>4</v>
      </c>
    </row>
    <row r="15" spans="1:7" ht="29.4" thickBot="1">
      <c r="A15" s="319" t="s">
        <v>576</v>
      </c>
      <c r="B15" s="320" t="s">
        <v>567</v>
      </c>
      <c r="C15" s="1186"/>
      <c r="D15" s="456" t="s">
        <v>937</v>
      </c>
      <c r="E15" s="320" t="s">
        <v>567</v>
      </c>
      <c r="F15" s="1189"/>
      <c r="G15" s="1191"/>
    </row>
    <row r="16" spans="1:7" ht="29.4" thickBot="1">
      <c r="A16" s="319" t="s">
        <v>1001</v>
      </c>
      <c r="B16" s="320" t="s">
        <v>567</v>
      </c>
      <c r="C16" s="1186"/>
      <c r="D16" s="456" t="s">
        <v>937</v>
      </c>
      <c r="E16" s="320" t="s">
        <v>567</v>
      </c>
      <c r="F16" s="1189"/>
      <c r="G16" s="1191"/>
    </row>
    <row r="17" spans="1:7" ht="29.4" thickBot="1">
      <c r="A17" s="319" t="s">
        <v>578</v>
      </c>
      <c r="B17" s="320" t="s">
        <v>584</v>
      </c>
      <c r="C17" s="1187"/>
      <c r="D17" s="456" t="s">
        <v>936</v>
      </c>
      <c r="E17" s="320" t="s">
        <v>584</v>
      </c>
      <c r="F17" s="1190"/>
      <c r="G17" s="1191"/>
    </row>
    <row r="18" spans="1:7" ht="15" thickBot="1">
      <c r="A18" s="960" t="s">
        <v>988</v>
      </c>
      <c r="B18" s="864" t="s">
        <v>566</v>
      </c>
      <c r="C18" s="980">
        <v>1</v>
      </c>
      <c r="D18" s="456" t="s">
        <v>937</v>
      </c>
      <c r="E18" s="320" t="s">
        <v>566</v>
      </c>
      <c r="F18" s="962">
        <v>1</v>
      </c>
      <c r="G18" s="897">
        <v>0</v>
      </c>
    </row>
    <row r="19" spans="1:7" s="31" customFormat="1" ht="29.4" thickBot="1">
      <c r="A19" s="859" t="s">
        <v>571</v>
      </c>
      <c r="B19" s="860" t="s">
        <v>565</v>
      </c>
      <c r="C19" s="861" t="s">
        <v>962</v>
      </c>
      <c r="D19" s="859" t="s">
        <v>571</v>
      </c>
      <c r="E19" s="860" t="s">
        <v>565</v>
      </c>
      <c r="F19" s="861" t="s">
        <v>1029</v>
      </c>
      <c r="G19" s="862" t="s">
        <v>947</v>
      </c>
    </row>
    <row r="20" spans="1:7" ht="29.4" thickBot="1">
      <c r="A20" s="857" t="s">
        <v>953</v>
      </c>
      <c r="B20" s="320" t="s">
        <v>794</v>
      </c>
      <c r="C20" s="1197">
        <v>5</v>
      </c>
      <c r="D20" s="456" t="s">
        <v>939</v>
      </c>
      <c r="E20" s="320" t="s">
        <v>580</v>
      </c>
      <c r="F20" s="1191">
        <v>0</v>
      </c>
      <c r="G20" s="1191">
        <v>6</v>
      </c>
    </row>
    <row r="21" spans="1:7" ht="15" thickBot="1">
      <c r="A21" s="339" t="s">
        <v>790</v>
      </c>
      <c r="B21" s="320" t="s">
        <v>771</v>
      </c>
      <c r="C21" s="1197"/>
      <c r="D21" s="456" t="s">
        <v>939</v>
      </c>
      <c r="E21" s="320" t="s">
        <v>580</v>
      </c>
      <c r="F21" s="1191"/>
      <c r="G21" s="1191"/>
    </row>
    <row r="22" spans="1:7" ht="15" thickBot="1">
      <c r="A22" s="340" t="s">
        <v>791</v>
      </c>
      <c r="B22" s="320" t="s">
        <v>795</v>
      </c>
      <c r="C22" s="1197"/>
      <c r="D22" s="456" t="s">
        <v>939</v>
      </c>
      <c r="E22" s="320" t="s">
        <v>580</v>
      </c>
      <c r="F22" s="1191"/>
      <c r="G22" s="1191"/>
    </row>
    <row r="23" spans="1:7" ht="29.4" thickBot="1">
      <c r="A23" s="855" t="s">
        <v>952</v>
      </c>
      <c r="B23" s="320" t="s">
        <v>774</v>
      </c>
      <c r="C23" s="1197"/>
      <c r="D23" s="456" t="s">
        <v>939</v>
      </c>
      <c r="E23" s="320" t="s">
        <v>966</v>
      </c>
      <c r="F23" s="1191"/>
      <c r="G23" s="1191"/>
    </row>
    <row r="24" spans="1:7" ht="15" thickBot="1">
      <c r="A24" s="339" t="s">
        <v>793</v>
      </c>
      <c r="B24" s="320" t="s">
        <v>775</v>
      </c>
      <c r="C24" s="1197"/>
      <c r="D24" s="456" t="s">
        <v>939</v>
      </c>
      <c r="E24" s="320" t="s">
        <v>580</v>
      </c>
      <c r="F24" s="1191"/>
      <c r="G24" s="1191"/>
    </row>
    <row r="25" spans="1:7" s="881" customFormat="1" ht="29.4" thickBot="1">
      <c r="A25" s="937" t="s">
        <v>561</v>
      </c>
      <c r="B25" s="860" t="s">
        <v>565</v>
      </c>
      <c r="C25" s="860" t="s">
        <v>962</v>
      </c>
      <c r="D25" s="937" t="s">
        <v>561</v>
      </c>
      <c r="E25" s="860" t="s">
        <v>565</v>
      </c>
      <c r="F25" s="861" t="s">
        <v>1029</v>
      </c>
      <c r="G25" s="862" t="s">
        <v>947</v>
      </c>
    </row>
    <row r="26" spans="1:7" s="462" customFormat="1" ht="15" thickBot="1">
      <c r="A26" s="982" t="s">
        <v>176</v>
      </c>
      <c r="B26" s="983" t="s">
        <v>677</v>
      </c>
      <c r="C26" s="1016">
        <v>1</v>
      </c>
      <c r="D26" s="982" t="s">
        <v>942</v>
      </c>
      <c r="E26" s="983" t="s">
        <v>1026</v>
      </c>
      <c r="F26" s="983">
        <v>0</v>
      </c>
      <c r="G26" s="983">
        <v>1</v>
      </c>
    </row>
    <row r="27" spans="1:7" ht="29.4" thickBot="1">
      <c r="A27" s="859" t="s">
        <v>892</v>
      </c>
      <c r="B27" s="860" t="s">
        <v>565</v>
      </c>
      <c r="C27" s="861" t="s">
        <v>962</v>
      </c>
      <c r="D27" s="859" t="s">
        <v>892</v>
      </c>
      <c r="E27" s="860" t="s">
        <v>565</v>
      </c>
      <c r="F27" s="861" t="s">
        <v>1029</v>
      </c>
      <c r="G27" s="862" t="s">
        <v>947</v>
      </c>
    </row>
    <row r="28" spans="1:7" s="29" customFormat="1" ht="43.8" thickBot="1">
      <c r="A28" s="868" t="s">
        <v>92</v>
      </c>
      <c r="B28" s="865" t="s">
        <v>892</v>
      </c>
      <c r="C28" s="867">
        <v>1</v>
      </c>
      <c r="D28" s="869" t="s">
        <v>943</v>
      </c>
      <c r="E28" s="865" t="s">
        <v>892</v>
      </c>
      <c r="F28" s="866">
        <v>1</v>
      </c>
      <c r="G28" s="866">
        <v>0</v>
      </c>
    </row>
    <row r="29" spans="1:7" s="462" customFormat="1" ht="43.8" thickBot="1">
      <c r="A29" s="909" t="s">
        <v>710</v>
      </c>
      <c r="B29" s="910" t="s">
        <v>971</v>
      </c>
      <c r="C29" s="911">
        <v>1</v>
      </c>
      <c r="D29" s="1032" t="s">
        <v>935</v>
      </c>
      <c r="E29" s="910" t="s">
        <v>971</v>
      </c>
      <c r="F29" s="941">
        <v>0</v>
      </c>
      <c r="G29" s="941">
        <v>1</v>
      </c>
    </row>
    <row r="30" spans="1:7" s="462" customFormat="1" ht="29.4" thickBot="1">
      <c r="A30" s="909" t="s">
        <v>710</v>
      </c>
      <c r="B30" s="910" t="s">
        <v>678</v>
      </c>
      <c r="C30" s="911">
        <v>1</v>
      </c>
      <c r="D30" s="1032" t="s">
        <v>935</v>
      </c>
      <c r="E30" s="910" t="s">
        <v>678</v>
      </c>
      <c r="F30" s="941">
        <v>0</v>
      </c>
      <c r="G30" s="941">
        <v>1</v>
      </c>
    </row>
    <row r="31" spans="1:7" ht="15" thickBot="1">
      <c r="A31" s="449"/>
      <c r="B31" s="449"/>
      <c r="C31" s="317">
        <f>SUM(C28:C30,C4,C9,C11,C14,C18,C20,C26)</f>
        <v>23</v>
      </c>
      <c r="D31" s="449"/>
      <c r="E31" s="449"/>
      <c r="F31" s="460">
        <f>SUM(F28:F30,F26,F20,F18,F14,F4)</f>
        <v>3</v>
      </c>
      <c r="G31" s="459">
        <f>SUM(G28:G30,G26,G20,G18,G14,G4)</f>
        <v>21</v>
      </c>
    </row>
    <row r="32" spans="1:7" ht="15" thickBot="1">
      <c r="A32" s="449"/>
      <c r="B32" s="449"/>
      <c r="C32" s="434"/>
      <c r="D32" s="449"/>
      <c r="E32" s="449"/>
      <c r="F32" s="851"/>
      <c r="G32" s="851"/>
    </row>
    <row r="33" spans="1:11" s="461" customFormat="1" ht="15" thickBot="1">
      <c r="A33" s="904" t="s">
        <v>974</v>
      </c>
      <c r="B33" s="904"/>
      <c r="C33" s="905"/>
      <c r="D33" s="904"/>
      <c r="E33" s="904"/>
      <c r="F33" s="906"/>
      <c r="G33" s="906"/>
      <c r="H33" s="907"/>
      <c r="I33" s="907"/>
    </row>
    <row r="34" spans="1:11" s="461" customFormat="1" ht="29.4" thickBot="1">
      <c r="A34" s="859" t="s">
        <v>570</v>
      </c>
      <c r="B34" s="860" t="s">
        <v>565</v>
      </c>
      <c r="C34" s="862" t="s">
        <v>962</v>
      </c>
      <c r="D34" s="859" t="s">
        <v>570</v>
      </c>
      <c r="E34" s="860" t="s">
        <v>565</v>
      </c>
      <c r="F34" s="861" t="s">
        <v>973</v>
      </c>
      <c r="G34" s="861" t="s">
        <v>1016</v>
      </c>
      <c r="H34" s="861" t="s">
        <v>949</v>
      </c>
      <c r="I34" s="862" t="s">
        <v>950</v>
      </c>
      <c r="K34" s="327"/>
    </row>
    <row r="35" spans="1:11" s="461" customFormat="1" ht="15" customHeight="1" thickBot="1">
      <c r="A35" s="319" t="s">
        <v>106</v>
      </c>
      <c r="B35" s="320" t="s">
        <v>564</v>
      </c>
      <c r="C35" s="1197">
        <v>5</v>
      </c>
      <c r="D35" s="968" t="s">
        <v>948</v>
      </c>
      <c r="E35" s="320" t="s">
        <v>564</v>
      </c>
      <c r="F35" s="320" t="s">
        <v>328</v>
      </c>
      <c r="G35" s="874">
        <v>1</v>
      </c>
      <c r="H35" s="850">
        <v>0</v>
      </c>
      <c r="I35" s="850">
        <v>0</v>
      </c>
    </row>
    <row r="36" spans="1:11" s="461" customFormat="1" ht="15" thickBot="1">
      <c r="A36" s="857" t="s">
        <v>948</v>
      </c>
      <c r="B36" s="320" t="s">
        <v>788</v>
      </c>
      <c r="C36" s="1197"/>
      <c r="D36" s="969" t="s">
        <v>948</v>
      </c>
      <c r="E36" s="320" t="s">
        <v>564</v>
      </c>
      <c r="F36" s="320" t="s">
        <v>328</v>
      </c>
      <c r="G36" s="874">
        <v>0</v>
      </c>
      <c r="H36" s="850">
        <v>0</v>
      </c>
      <c r="I36" s="849">
        <v>1</v>
      </c>
    </row>
    <row r="37" spans="1:11" s="327" customFormat="1" ht="15" thickBot="1">
      <c r="A37" s="319" t="s">
        <v>573</v>
      </c>
      <c r="B37" s="320" t="s">
        <v>583</v>
      </c>
      <c r="C37" s="1197"/>
      <c r="D37" s="969" t="s">
        <v>948</v>
      </c>
      <c r="E37" s="344" t="s">
        <v>564</v>
      </c>
      <c r="F37" s="344" t="s">
        <v>328</v>
      </c>
      <c r="G37" s="850">
        <v>0</v>
      </c>
      <c r="H37" s="850">
        <v>0</v>
      </c>
      <c r="I37" s="850">
        <v>1</v>
      </c>
    </row>
    <row r="38" spans="1:11" s="438" customFormat="1" ht="15" thickBot="1">
      <c r="A38" s="319" t="s">
        <v>572</v>
      </c>
      <c r="B38" s="320" t="s">
        <v>583</v>
      </c>
      <c r="C38" s="1197"/>
      <c r="D38" s="969" t="s">
        <v>948</v>
      </c>
      <c r="E38" s="344" t="s">
        <v>1023</v>
      </c>
      <c r="F38" s="344" t="s">
        <v>328</v>
      </c>
      <c r="G38" s="850">
        <v>0</v>
      </c>
      <c r="H38" s="850">
        <v>0</v>
      </c>
      <c r="I38" s="879">
        <v>1</v>
      </c>
    </row>
    <row r="39" spans="1:11" s="461" customFormat="1" ht="13.8" customHeight="1" thickBot="1">
      <c r="A39" s="319" t="s">
        <v>77</v>
      </c>
      <c r="B39" s="320" t="s">
        <v>574</v>
      </c>
      <c r="C39" s="1197"/>
      <c r="D39" s="970" t="s">
        <v>779</v>
      </c>
      <c r="E39" s="853" t="s">
        <v>1024</v>
      </c>
      <c r="F39" s="853" t="s">
        <v>329</v>
      </c>
      <c r="G39" s="870">
        <v>1</v>
      </c>
      <c r="H39" s="871">
        <v>1</v>
      </c>
      <c r="I39" s="880">
        <v>0</v>
      </c>
    </row>
    <row r="40" spans="1:11" s="461" customFormat="1" ht="13.2" customHeight="1" thickBot="1">
      <c r="A40" s="863" t="s">
        <v>103</v>
      </c>
      <c r="B40" s="864" t="s">
        <v>564</v>
      </c>
      <c r="C40" s="1194">
        <v>2</v>
      </c>
      <c r="D40" s="970" t="s">
        <v>779</v>
      </c>
      <c r="E40" s="853" t="s">
        <v>1024</v>
      </c>
      <c r="F40" s="853" t="s">
        <v>329</v>
      </c>
      <c r="G40" s="870">
        <v>1</v>
      </c>
      <c r="H40" s="871">
        <v>0</v>
      </c>
      <c r="I40" s="880">
        <v>0</v>
      </c>
    </row>
    <row r="41" spans="1:11" s="461" customFormat="1" ht="43.8" thickBot="1">
      <c r="A41" s="975" t="s">
        <v>1033</v>
      </c>
      <c r="B41" s="864" t="s">
        <v>564</v>
      </c>
      <c r="C41" s="1194"/>
      <c r="D41" s="971" t="s">
        <v>781</v>
      </c>
      <c r="E41" s="853" t="s">
        <v>574</v>
      </c>
      <c r="F41" s="853" t="s">
        <v>329</v>
      </c>
      <c r="G41" s="870">
        <v>1</v>
      </c>
      <c r="H41" s="871">
        <v>1</v>
      </c>
      <c r="I41" s="880">
        <v>0</v>
      </c>
    </row>
    <row r="42" spans="1:11" s="461" customFormat="1" ht="29.4" thickBot="1">
      <c r="A42" s="863" t="s">
        <v>798</v>
      </c>
      <c r="B42" s="864" t="s">
        <v>799</v>
      </c>
      <c r="C42" s="1195">
        <v>2</v>
      </c>
      <c r="D42" s="987" t="s">
        <v>798</v>
      </c>
      <c r="E42" s="988" t="s">
        <v>1025</v>
      </c>
      <c r="F42" s="988" t="s">
        <v>328</v>
      </c>
      <c r="G42" s="989">
        <v>0</v>
      </c>
      <c r="H42" s="986">
        <v>0</v>
      </c>
      <c r="I42" s="990">
        <v>1</v>
      </c>
    </row>
    <row r="43" spans="1:11" s="461" customFormat="1" ht="29.4" thickBot="1">
      <c r="A43" s="863" t="s">
        <v>579</v>
      </c>
      <c r="B43" s="864" t="s">
        <v>799</v>
      </c>
      <c r="C43" s="1195"/>
      <c r="D43" s="987" t="s">
        <v>579</v>
      </c>
      <c r="E43" s="988" t="s">
        <v>1025</v>
      </c>
      <c r="F43" s="988" t="s">
        <v>328</v>
      </c>
      <c r="G43" s="989">
        <v>0</v>
      </c>
      <c r="H43" s="986">
        <v>0</v>
      </c>
      <c r="I43" s="990">
        <v>1</v>
      </c>
    </row>
    <row r="44" spans="1:11" s="461" customFormat="1" ht="15" thickBot="1">
      <c r="A44" s="319"/>
      <c r="B44" s="320"/>
      <c r="C44" s="972">
        <f>SUM(C35:C43)</f>
        <v>9</v>
      </c>
      <c r="D44" s="319"/>
      <c r="E44" s="320"/>
      <c r="F44" s="320"/>
      <c r="G44" s="460">
        <f>SUM(G35:G43)</f>
        <v>4</v>
      </c>
      <c r="H44" s="317">
        <f>SUM(H35:H43)</f>
        <v>2</v>
      </c>
      <c r="I44" s="317">
        <f>SUM(I35:I43)</f>
        <v>5</v>
      </c>
      <c r="J44" s="461" t="s">
        <v>989</v>
      </c>
    </row>
    <row r="45" spans="1:11" s="461" customFormat="1" ht="29.4" thickBot="1">
      <c r="A45" s="859" t="s">
        <v>893</v>
      </c>
      <c r="B45" s="860" t="s">
        <v>565</v>
      </c>
      <c r="C45" s="965" t="s">
        <v>962</v>
      </c>
      <c r="D45" s="859" t="s">
        <v>945</v>
      </c>
      <c r="E45" s="860" t="s">
        <v>565</v>
      </c>
      <c r="F45" s="861" t="s">
        <v>973</v>
      </c>
      <c r="G45" s="861" t="s">
        <v>1016</v>
      </c>
      <c r="H45" s="861" t="s">
        <v>949</v>
      </c>
      <c r="I45" s="862" t="s">
        <v>950</v>
      </c>
    </row>
    <row r="46" spans="1:11" s="461" customFormat="1" ht="43.8" thickBot="1">
      <c r="A46" s="319" t="s">
        <v>109</v>
      </c>
      <c r="B46" s="320" t="s">
        <v>574</v>
      </c>
      <c r="C46" s="1117">
        <v>4</v>
      </c>
      <c r="D46" s="956" t="s">
        <v>969</v>
      </c>
      <c r="E46" s="853" t="s">
        <v>574</v>
      </c>
      <c r="F46" s="853" t="s">
        <v>329</v>
      </c>
      <c r="G46" s="870">
        <v>1</v>
      </c>
      <c r="H46" s="871">
        <v>0</v>
      </c>
      <c r="I46" s="880">
        <v>0</v>
      </c>
    </row>
    <row r="47" spans="1:11" s="461" customFormat="1" ht="29.4" thickBot="1">
      <c r="A47" s="319" t="s">
        <v>576</v>
      </c>
      <c r="B47" s="320" t="s">
        <v>567</v>
      </c>
      <c r="C47" s="1118"/>
      <c r="D47" s="1201" t="s">
        <v>780</v>
      </c>
      <c r="E47" s="320" t="s">
        <v>567</v>
      </c>
      <c r="F47" s="854" t="s">
        <v>329</v>
      </c>
      <c r="G47" s="874">
        <v>1</v>
      </c>
      <c r="H47" s="850">
        <v>1</v>
      </c>
      <c r="I47" s="849">
        <v>0</v>
      </c>
    </row>
    <row r="48" spans="1:11" s="461" customFormat="1" ht="29.4" thickBot="1">
      <c r="A48" s="319" t="s">
        <v>1001</v>
      </c>
      <c r="B48" s="320" t="s">
        <v>567</v>
      </c>
      <c r="C48" s="1118"/>
      <c r="D48" s="1201"/>
      <c r="E48" s="320" t="s">
        <v>567</v>
      </c>
      <c r="F48" s="854" t="s">
        <v>329</v>
      </c>
      <c r="G48" s="874">
        <v>1</v>
      </c>
      <c r="H48" s="850">
        <v>0</v>
      </c>
      <c r="I48" s="849">
        <v>0</v>
      </c>
    </row>
    <row r="49" spans="1:11" s="461" customFormat="1" ht="29.4" thickBot="1">
      <c r="A49" s="319" t="s">
        <v>578</v>
      </c>
      <c r="B49" s="320" t="s">
        <v>584</v>
      </c>
      <c r="C49" s="1119"/>
      <c r="D49" s="1201"/>
      <c r="E49" s="320" t="s">
        <v>584</v>
      </c>
      <c r="F49" s="854" t="s">
        <v>329</v>
      </c>
      <c r="G49" s="874">
        <v>1</v>
      </c>
      <c r="H49" s="850">
        <v>0</v>
      </c>
      <c r="I49" s="849">
        <v>0</v>
      </c>
    </row>
    <row r="50" spans="1:11" s="461" customFormat="1" ht="29.4" thickBot="1">
      <c r="A50" s="963" t="s">
        <v>963</v>
      </c>
      <c r="B50" s="964" t="s">
        <v>566</v>
      </c>
      <c r="C50" s="991">
        <v>1</v>
      </c>
      <c r="D50" s="984" t="s">
        <v>987</v>
      </c>
      <c r="E50" s="988" t="s">
        <v>566</v>
      </c>
      <c r="F50" s="988" t="s">
        <v>328</v>
      </c>
      <c r="G50" s="989">
        <v>0</v>
      </c>
      <c r="H50" s="986">
        <v>0</v>
      </c>
      <c r="I50" s="990">
        <v>1</v>
      </c>
    </row>
    <row r="51" spans="1:11" s="461" customFormat="1" ht="15" thickBot="1">
      <c r="A51" s="319"/>
      <c r="B51" s="320"/>
      <c r="C51" s="873">
        <f>SUM(C46:C50)</f>
        <v>5</v>
      </c>
      <c r="D51" s="875"/>
      <c r="E51" s="320"/>
      <c r="F51" s="854"/>
      <c r="G51" s="460">
        <f>SUM(G46:G50)</f>
        <v>4</v>
      </c>
      <c r="H51" s="317">
        <f>SUM(H45:H48)</f>
        <v>1</v>
      </c>
      <c r="I51" s="317">
        <f>SUM(I46:I50)</f>
        <v>1</v>
      </c>
      <c r="J51" s="461" t="s">
        <v>955</v>
      </c>
      <c r="K51" s="449"/>
    </row>
    <row r="52" spans="1:11" s="461" customFormat="1" ht="29.4" thickBot="1">
      <c r="A52" s="859" t="s">
        <v>571</v>
      </c>
      <c r="B52" s="860" t="s">
        <v>565</v>
      </c>
      <c r="C52" s="861" t="s">
        <v>962</v>
      </c>
      <c r="D52" s="859" t="s">
        <v>571</v>
      </c>
      <c r="E52" s="860" t="s">
        <v>565</v>
      </c>
      <c r="F52" s="861" t="s">
        <v>973</v>
      </c>
      <c r="G52" s="861" t="s">
        <v>1016</v>
      </c>
      <c r="H52" s="861" t="s">
        <v>949</v>
      </c>
      <c r="I52" s="862" t="s">
        <v>950</v>
      </c>
    </row>
    <row r="53" spans="1:11" s="461" customFormat="1" ht="58.2" thickBot="1">
      <c r="A53" s="341" t="s">
        <v>1032</v>
      </c>
      <c r="B53" s="320" t="s">
        <v>794</v>
      </c>
      <c r="C53" s="1197">
        <v>5</v>
      </c>
      <c r="D53" s="857" t="s">
        <v>581</v>
      </c>
      <c r="E53" s="320" t="s">
        <v>794</v>
      </c>
      <c r="F53" s="874" t="s">
        <v>328</v>
      </c>
      <c r="G53" s="874">
        <v>0</v>
      </c>
      <c r="H53" s="852">
        <v>0</v>
      </c>
      <c r="I53" s="850">
        <v>1</v>
      </c>
    </row>
    <row r="54" spans="1:11" s="461" customFormat="1" ht="15" thickBot="1">
      <c r="A54" s="339" t="s">
        <v>790</v>
      </c>
      <c r="B54" s="320" t="s">
        <v>771</v>
      </c>
      <c r="C54" s="1197"/>
      <c r="D54" s="340" t="s">
        <v>790</v>
      </c>
      <c r="E54" s="320" t="s">
        <v>771</v>
      </c>
      <c r="F54" s="874" t="s">
        <v>328</v>
      </c>
      <c r="G54" s="874">
        <v>0</v>
      </c>
      <c r="H54" s="852">
        <v>0</v>
      </c>
      <c r="I54" s="850">
        <v>1</v>
      </c>
    </row>
    <row r="55" spans="1:11" s="461" customFormat="1" ht="29.4" thickBot="1">
      <c r="A55" s="340" t="s">
        <v>791</v>
      </c>
      <c r="B55" s="320" t="s">
        <v>795</v>
      </c>
      <c r="C55" s="1197"/>
      <c r="D55" s="340" t="s">
        <v>791</v>
      </c>
      <c r="E55" s="320" t="s">
        <v>795</v>
      </c>
      <c r="F55" s="874" t="s">
        <v>328</v>
      </c>
      <c r="G55" s="874">
        <v>0</v>
      </c>
      <c r="H55" s="852">
        <v>0</v>
      </c>
      <c r="I55" s="850">
        <v>1</v>
      </c>
    </row>
    <row r="56" spans="1:11" s="462" customFormat="1" ht="29.4" thickBot="1">
      <c r="A56" s="340" t="s">
        <v>952</v>
      </c>
      <c r="B56" s="320" t="s">
        <v>774</v>
      </c>
      <c r="C56" s="1197"/>
      <c r="D56" s="340" t="s">
        <v>952</v>
      </c>
      <c r="E56" s="320" t="s">
        <v>774</v>
      </c>
      <c r="F56" s="1020" t="s">
        <v>328</v>
      </c>
      <c r="G56" s="1020">
        <v>0</v>
      </c>
      <c r="H56" s="1017">
        <v>0</v>
      </c>
      <c r="I56" s="1019">
        <v>1</v>
      </c>
    </row>
    <row r="57" spans="1:11" s="461" customFormat="1" ht="29.4" thickBot="1">
      <c r="A57" s="339" t="s">
        <v>793</v>
      </c>
      <c r="B57" s="320" t="s">
        <v>775</v>
      </c>
      <c r="C57" s="1197"/>
      <c r="D57" s="340" t="s">
        <v>793</v>
      </c>
      <c r="E57" s="320" t="s">
        <v>775</v>
      </c>
      <c r="F57" s="874" t="s">
        <v>328</v>
      </c>
      <c r="G57" s="874">
        <v>0</v>
      </c>
      <c r="H57" s="858">
        <v>0</v>
      </c>
      <c r="I57" s="850">
        <v>1</v>
      </c>
    </row>
    <row r="58" spans="1:11" s="461" customFormat="1" ht="15" thickBot="1">
      <c r="A58" s="339"/>
      <c r="B58" s="320"/>
      <c r="C58" s="873">
        <f>SUM(C53)</f>
        <v>5</v>
      </c>
      <c r="D58" s="339"/>
      <c r="E58" s="320"/>
      <c r="F58" s="874"/>
      <c r="G58" s="460">
        <f>SUM(G52:G56)</f>
        <v>0</v>
      </c>
      <c r="H58" s="317">
        <f>SUM(H52:H56)</f>
        <v>0</v>
      </c>
      <c r="I58" s="873">
        <f>SUM(I53:I57)</f>
        <v>5</v>
      </c>
      <c r="J58" s="461" t="s">
        <v>954</v>
      </c>
    </row>
    <row r="59" spans="1:11" s="461" customFormat="1" ht="29.4" thickBot="1">
      <c r="A59" s="859" t="s">
        <v>561</v>
      </c>
      <c r="B59" s="860" t="s">
        <v>565</v>
      </c>
      <c r="C59" s="861" t="s">
        <v>962</v>
      </c>
      <c r="D59" s="859" t="s">
        <v>561</v>
      </c>
      <c r="E59" s="860" t="s">
        <v>565</v>
      </c>
      <c r="F59" s="861" t="s">
        <v>973</v>
      </c>
      <c r="G59" s="861" t="s">
        <v>1016</v>
      </c>
      <c r="H59" s="861" t="s">
        <v>949</v>
      </c>
      <c r="I59" s="862" t="s">
        <v>950</v>
      </c>
    </row>
    <row r="60" spans="1:11" s="461" customFormat="1" ht="58.2" thickBot="1">
      <c r="A60" s="863" t="s">
        <v>176</v>
      </c>
      <c r="B60" s="864" t="s">
        <v>677</v>
      </c>
      <c r="C60" s="1021">
        <v>2</v>
      </c>
      <c r="D60" s="942" t="s">
        <v>951</v>
      </c>
      <c r="E60" s="864" t="s">
        <v>650</v>
      </c>
      <c r="F60" s="864" t="s">
        <v>328</v>
      </c>
      <c r="G60" s="943">
        <v>0</v>
      </c>
      <c r="H60" s="946">
        <v>0</v>
      </c>
      <c r="I60" s="946">
        <v>1</v>
      </c>
    </row>
    <row r="61" spans="1:11" s="461" customFormat="1" ht="15" thickBot="1">
      <c r="A61" s="863"/>
      <c r="B61" s="864"/>
      <c r="C61" s="899">
        <v>1</v>
      </c>
      <c r="D61" s="945"/>
      <c r="E61" s="864"/>
      <c r="F61" s="864"/>
      <c r="G61" s="947">
        <f>SUM(G60:G60)</f>
        <v>0</v>
      </c>
      <c r="H61" s="899">
        <f>SUM(H60:H60)</f>
        <v>0</v>
      </c>
      <c r="I61" s="948">
        <f>SUM(I60:I60)</f>
        <v>1</v>
      </c>
    </row>
    <row r="62" spans="1:11" s="461" customFormat="1" ht="29.4" thickBot="1">
      <c r="A62" s="859" t="s">
        <v>892</v>
      </c>
      <c r="B62" s="860" t="s">
        <v>565</v>
      </c>
      <c r="C62" s="861" t="s">
        <v>962</v>
      </c>
      <c r="D62" s="859" t="s">
        <v>968</v>
      </c>
      <c r="E62" s="860" t="s">
        <v>565</v>
      </c>
      <c r="F62" s="861" t="s">
        <v>973</v>
      </c>
      <c r="G62" s="861" t="s">
        <v>1016</v>
      </c>
      <c r="H62" s="861" t="s">
        <v>949</v>
      </c>
      <c r="I62" s="862" t="s">
        <v>950</v>
      </c>
      <c r="J62" s="461" t="s">
        <v>956</v>
      </c>
    </row>
    <row r="63" spans="1:11" s="461" customFormat="1" ht="43.8" thickBot="1">
      <c r="A63" s="863" t="s">
        <v>92</v>
      </c>
      <c r="B63" s="864" t="s">
        <v>892</v>
      </c>
      <c r="C63" s="946">
        <v>1</v>
      </c>
      <c r="D63" s="942" t="s">
        <v>946</v>
      </c>
      <c r="E63" s="864" t="s">
        <v>892</v>
      </c>
      <c r="F63" s="864" t="s">
        <v>328</v>
      </c>
      <c r="G63" s="943">
        <v>0</v>
      </c>
      <c r="H63" s="944">
        <v>0</v>
      </c>
      <c r="I63" s="944">
        <v>1</v>
      </c>
      <c r="J63" s="461" t="s">
        <v>955</v>
      </c>
    </row>
    <row r="64" spans="1:11" s="461" customFormat="1" ht="43.8" thickBot="1">
      <c r="A64" s="863" t="s">
        <v>710</v>
      </c>
      <c r="B64" s="864" t="s">
        <v>971</v>
      </c>
      <c r="C64" s="946">
        <v>1</v>
      </c>
      <c r="D64" s="863" t="s">
        <v>710</v>
      </c>
      <c r="E64" s="864" t="s">
        <v>971</v>
      </c>
      <c r="F64" s="864" t="s">
        <v>328</v>
      </c>
      <c r="G64" s="943">
        <v>0</v>
      </c>
      <c r="H64" s="944">
        <v>0</v>
      </c>
      <c r="I64" s="944">
        <v>1</v>
      </c>
    </row>
    <row r="65" spans="1:11" s="461" customFormat="1" ht="29.4" thickBot="1">
      <c r="A65" s="863" t="s">
        <v>710</v>
      </c>
      <c r="B65" s="864" t="s">
        <v>678</v>
      </c>
      <c r="C65" s="946">
        <v>1</v>
      </c>
      <c r="D65" s="863" t="s">
        <v>710</v>
      </c>
      <c r="E65" s="864" t="s">
        <v>678</v>
      </c>
      <c r="F65" s="864" t="s">
        <v>328</v>
      </c>
      <c r="G65" s="943">
        <v>0</v>
      </c>
      <c r="H65" s="944">
        <v>0</v>
      </c>
      <c r="I65" s="944">
        <v>1</v>
      </c>
    </row>
    <row r="66" spans="1:11" s="461" customFormat="1" ht="43.8" thickBot="1">
      <c r="A66" s="949" t="s">
        <v>89</v>
      </c>
      <c r="B66" s="950" t="s">
        <v>819</v>
      </c>
      <c r="C66" s="981">
        <v>0</v>
      </c>
      <c r="D66" s="951" t="s">
        <v>710</v>
      </c>
      <c r="E66" s="950" t="s">
        <v>819</v>
      </c>
      <c r="F66" s="950" t="s">
        <v>329</v>
      </c>
      <c r="G66" s="952">
        <v>0</v>
      </c>
      <c r="H66" s="953">
        <v>1</v>
      </c>
      <c r="I66" s="953">
        <v>0</v>
      </c>
    </row>
    <row r="67" spans="1:11" s="461" customFormat="1" ht="15" thickBot="1">
      <c r="A67" s="885"/>
      <c r="B67" s="885"/>
      <c r="C67" s="886">
        <f>SUM(C63:C66)</f>
        <v>3</v>
      </c>
      <c r="D67" s="885"/>
      <c r="E67" s="885"/>
      <c r="F67" s="887"/>
      <c r="G67" s="888">
        <f>SUM(G63:G66)</f>
        <v>0</v>
      </c>
      <c r="H67" s="872">
        <f>SUM(H63:H66)</f>
        <v>1</v>
      </c>
      <c r="I67" s="872">
        <f>SUM(I63:I66)</f>
        <v>3</v>
      </c>
    </row>
    <row r="68" spans="1:11" s="461" customFormat="1" ht="15" thickBot="1">
      <c r="A68" s="889"/>
      <c r="B68" s="449"/>
      <c r="C68" s="317">
        <f>SUM(C67,C44,C51,C58,C61)</f>
        <v>23</v>
      </c>
      <c r="D68" s="449"/>
      <c r="E68" s="449"/>
      <c r="F68" s="851"/>
      <c r="G68" s="459">
        <f>SUM(G67,G44,G51,G58,G61)</f>
        <v>8</v>
      </c>
      <c r="H68" s="317">
        <f>SUM(H67,H44,H51,H58,H61)</f>
        <v>4</v>
      </c>
      <c r="I68" s="317">
        <f>SUM(I44,I51,I58,I61,I67)</f>
        <v>15</v>
      </c>
    </row>
    <row r="69" spans="1:11" s="461" customFormat="1">
      <c r="A69" s="25"/>
      <c r="B69" s="900"/>
      <c r="C69" s="901"/>
      <c r="D69" s="900"/>
      <c r="E69" s="900"/>
      <c r="F69" s="902"/>
      <c r="G69" s="903"/>
      <c r="H69" s="901"/>
      <c r="I69" s="901"/>
    </row>
    <row r="70" spans="1:11">
      <c r="A70" s="912" t="s">
        <v>985</v>
      </c>
      <c r="B70" s="913"/>
      <c r="C70" s="914"/>
      <c r="D70" s="913"/>
      <c r="E70" s="926"/>
      <c r="F70" s="927"/>
      <c r="G70" s="927"/>
      <c r="H70" s="926"/>
      <c r="I70" s="926"/>
    </row>
    <row r="71" spans="1:11" s="881" customFormat="1" ht="15" thickBot="1">
      <c r="A71" s="915" t="s">
        <v>1017</v>
      </c>
      <c r="B71" s="919"/>
      <c r="C71" s="919"/>
      <c r="D71" s="919"/>
      <c r="E71" s="928"/>
      <c r="F71" s="929"/>
      <c r="G71" s="929"/>
      <c r="H71" s="928"/>
      <c r="I71" s="928"/>
    </row>
    <row r="72" spans="1:11" ht="15" thickBot="1">
      <c r="A72" s="1198" t="s">
        <v>934</v>
      </c>
      <c r="B72" s="1199"/>
      <c r="C72" s="1200"/>
      <c r="D72" s="892"/>
      <c r="E72" s="930"/>
      <c r="F72" s="930"/>
      <c r="G72" s="930"/>
      <c r="H72" s="930"/>
      <c r="I72" s="930"/>
    </row>
    <row r="73" spans="1:11" ht="15" thickBot="1">
      <c r="A73" s="937" t="s">
        <v>570</v>
      </c>
      <c r="B73" s="860" t="s">
        <v>565</v>
      </c>
      <c r="C73" s="860" t="s">
        <v>978</v>
      </c>
      <c r="D73" s="898" t="s">
        <v>945</v>
      </c>
      <c r="E73" s="924"/>
      <c r="F73" s="925"/>
      <c r="G73" s="925"/>
      <c r="H73" s="925"/>
      <c r="I73" s="925"/>
      <c r="K73" s="327"/>
    </row>
    <row r="74" spans="1:11" ht="15" thickBot="1">
      <c r="A74" s="909" t="s">
        <v>106</v>
      </c>
      <c r="B74" s="910" t="s">
        <v>564</v>
      </c>
      <c r="C74" s="941">
        <v>1</v>
      </c>
      <c r="D74" s="893" t="s">
        <v>975</v>
      </c>
      <c r="E74" s="432"/>
      <c r="F74" s="432"/>
      <c r="G74" s="922"/>
      <c r="H74" s="923"/>
      <c r="I74" s="921"/>
    </row>
    <row r="75" spans="1:11" ht="15" thickBot="1">
      <c r="A75" s="909" t="s">
        <v>103</v>
      </c>
      <c r="B75" s="910" t="s">
        <v>564</v>
      </c>
      <c r="C75" s="941">
        <v>1</v>
      </c>
      <c r="D75" s="893" t="s">
        <v>975</v>
      </c>
      <c r="E75" s="432"/>
      <c r="F75" s="432"/>
      <c r="G75" s="922"/>
      <c r="H75" s="923"/>
      <c r="I75" s="921"/>
    </row>
    <row r="76" spans="1:11" ht="15" customHeight="1" thickBot="1">
      <c r="A76" s="940" t="s">
        <v>123</v>
      </c>
      <c r="B76" s="910" t="s">
        <v>564</v>
      </c>
      <c r="C76" s="941">
        <v>1</v>
      </c>
      <c r="D76" s="893" t="s">
        <v>975</v>
      </c>
      <c r="E76" s="432"/>
      <c r="F76" s="432"/>
      <c r="G76" s="922"/>
      <c r="H76" s="923"/>
      <c r="I76" s="921"/>
    </row>
    <row r="77" spans="1:11" s="438" customFormat="1" ht="15" thickBot="1">
      <c r="A77" s="992" t="s">
        <v>948</v>
      </c>
      <c r="B77" s="910" t="s">
        <v>788</v>
      </c>
      <c r="C77" s="941">
        <v>1</v>
      </c>
      <c r="D77" s="893" t="s">
        <v>975</v>
      </c>
      <c r="E77" s="920"/>
      <c r="F77" s="920"/>
      <c r="G77" s="923"/>
      <c r="H77" s="923"/>
      <c r="I77" s="921"/>
    </row>
    <row r="78" spans="1:11" ht="15" thickBot="1">
      <c r="A78" s="909" t="s">
        <v>573</v>
      </c>
      <c r="B78" s="910" t="s">
        <v>583</v>
      </c>
      <c r="C78" s="941">
        <v>1</v>
      </c>
      <c r="D78" s="893" t="s">
        <v>975</v>
      </c>
      <c r="E78" s="432"/>
      <c r="F78" s="432"/>
      <c r="G78" s="922"/>
      <c r="H78" s="923"/>
      <c r="I78" s="921"/>
    </row>
    <row r="79" spans="1:11" ht="15" thickBot="1">
      <c r="A79" s="909" t="s">
        <v>572</v>
      </c>
      <c r="B79" s="910" t="s">
        <v>583</v>
      </c>
      <c r="C79" s="941">
        <v>1</v>
      </c>
      <c r="D79" s="893" t="s">
        <v>975</v>
      </c>
      <c r="E79" s="432"/>
      <c r="F79" s="432"/>
      <c r="G79" s="922"/>
      <c r="H79" s="923"/>
      <c r="I79" s="921"/>
    </row>
    <row r="80" spans="1:11" ht="13.8" customHeight="1" thickBot="1">
      <c r="A80" s="909" t="s">
        <v>77</v>
      </c>
      <c r="B80" s="910" t="s">
        <v>574</v>
      </c>
      <c r="C80" s="941">
        <v>1</v>
      </c>
      <c r="D80" s="893" t="s">
        <v>975</v>
      </c>
      <c r="E80" s="432"/>
      <c r="F80" s="432"/>
      <c r="G80" s="922"/>
      <c r="H80" s="923"/>
      <c r="I80" s="921"/>
    </row>
    <row r="81" spans="1:11" ht="15" thickBot="1">
      <c r="A81" s="859" t="s">
        <v>571</v>
      </c>
      <c r="B81" s="861"/>
      <c r="C81" s="861"/>
      <c r="D81" s="898" t="s">
        <v>945</v>
      </c>
      <c r="E81" s="924"/>
      <c r="F81" s="925"/>
      <c r="G81" s="925"/>
      <c r="H81" s="925"/>
      <c r="I81" s="925"/>
    </row>
    <row r="82" spans="1:11" s="881" customFormat="1" ht="15" thickBot="1">
      <c r="A82" s="909" t="s">
        <v>581</v>
      </c>
      <c r="B82" s="910" t="s">
        <v>770</v>
      </c>
      <c r="C82" s="911">
        <v>1</v>
      </c>
      <c r="D82" s="857" t="s">
        <v>975</v>
      </c>
      <c r="E82" s="920"/>
      <c r="F82" s="923"/>
      <c r="G82" s="923"/>
      <c r="H82" s="923"/>
      <c r="I82" s="923"/>
    </row>
    <row r="83" spans="1:11" ht="15" thickBot="1">
      <c r="A83" s="979" t="s">
        <v>790</v>
      </c>
      <c r="B83" s="910" t="s">
        <v>771</v>
      </c>
      <c r="C83" s="941">
        <v>1</v>
      </c>
      <c r="D83" s="893" t="s">
        <v>975</v>
      </c>
      <c r="E83" s="432"/>
      <c r="F83" s="922"/>
      <c r="G83" s="922"/>
      <c r="H83" s="922"/>
      <c r="I83" s="923"/>
    </row>
    <row r="84" spans="1:11" ht="15" thickBot="1">
      <c r="A84" s="909" t="s">
        <v>791</v>
      </c>
      <c r="B84" s="910" t="s">
        <v>795</v>
      </c>
      <c r="C84" s="941">
        <v>1</v>
      </c>
      <c r="D84" s="893" t="s">
        <v>975</v>
      </c>
      <c r="E84" s="432"/>
      <c r="F84" s="922"/>
      <c r="G84" s="922"/>
      <c r="H84" s="922"/>
      <c r="I84" s="923"/>
    </row>
    <row r="85" spans="1:11" ht="15" thickBot="1">
      <c r="A85" s="979" t="s">
        <v>952</v>
      </c>
      <c r="B85" s="910" t="s">
        <v>774</v>
      </c>
      <c r="C85" s="941">
        <v>1</v>
      </c>
      <c r="D85" s="893" t="s">
        <v>975</v>
      </c>
      <c r="E85" s="432"/>
      <c r="F85" s="922"/>
      <c r="G85" s="922"/>
      <c r="H85" s="922"/>
      <c r="I85" s="923"/>
      <c r="K85" s="449"/>
    </row>
    <row r="86" spans="1:11" ht="15" thickBot="1">
      <c r="A86" s="978" t="s">
        <v>793</v>
      </c>
      <c r="B86" s="910" t="s">
        <v>775</v>
      </c>
      <c r="C86" s="941">
        <v>1</v>
      </c>
      <c r="D86" s="893" t="s">
        <v>975</v>
      </c>
      <c r="E86" s="432"/>
      <c r="F86" s="922"/>
      <c r="G86" s="922"/>
      <c r="H86" s="923"/>
      <c r="I86" s="923"/>
    </row>
    <row r="87" spans="1:11" s="461" customFormat="1" ht="15" thickBot="1">
      <c r="A87" s="859" t="s">
        <v>1095</v>
      </c>
      <c r="B87" s="861"/>
      <c r="C87" s="861"/>
      <c r="D87" s="1066" t="s">
        <v>945</v>
      </c>
      <c r="E87" s="432"/>
      <c r="F87" s="922"/>
      <c r="G87" s="922"/>
      <c r="H87" s="923"/>
      <c r="I87" s="923"/>
    </row>
    <row r="88" spans="1:11" s="462" customFormat="1" ht="15" thickBot="1">
      <c r="A88" s="1072" t="s">
        <v>666</v>
      </c>
      <c r="B88" s="941" t="s">
        <v>1102</v>
      </c>
      <c r="C88" s="941">
        <v>1</v>
      </c>
      <c r="D88" s="1074" t="s">
        <v>975</v>
      </c>
      <c r="E88" s="432"/>
      <c r="F88" s="922"/>
      <c r="G88" s="922"/>
      <c r="H88" s="923"/>
      <c r="I88" s="923"/>
    </row>
    <row r="89" spans="1:11" s="462" customFormat="1" ht="16.8" customHeight="1" thickBot="1">
      <c r="A89" s="1072" t="s">
        <v>1088</v>
      </c>
      <c r="B89" s="941" t="s">
        <v>561</v>
      </c>
      <c r="C89" s="941">
        <v>0</v>
      </c>
      <c r="D89" s="1074" t="s">
        <v>975</v>
      </c>
      <c r="E89" s="432"/>
      <c r="F89" s="922"/>
      <c r="G89" s="922"/>
      <c r="H89" s="923"/>
      <c r="I89" s="923"/>
    </row>
    <row r="90" spans="1:11" ht="15" thickBot="1">
      <c r="A90" s="859" t="s">
        <v>976</v>
      </c>
      <c r="B90" s="861"/>
      <c r="C90" s="861"/>
      <c r="D90" s="898" t="s">
        <v>945</v>
      </c>
      <c r="E90" s="924"/>
      <c r="F90" s="925"/>
      <c r="G90" s="925"/>
      <c r="H90" s="925"/>
      <c r="I90" s="925"/>
    </row>
    <row r="91" spans="1:11" s="461" customFormat="1" ht="15" thickBot="1">
      <c r="A91" s="863" t="s">
        <v>1099</v>
      </c>
      <c r="B91" s="864" t="s">
        <v>964</v>
      </c>
      <c r="C91" s="943">
        <v>1</v>
      </c>
      <c r="D91" s="893" t="s">
        <v>1093</v>
      </c>
      <c r="E91" s="432"/>
      <c r="F91" s="432"/>
      <c r="G91" s="922"/>
      <c r="H91" s="921"/>
      <c r="I91" s="921"/>
    </row>
    <row r="92" spans="1:11" s="461" customFormat="1" ht="15" thickBot="1">
      <c r="A92" s="863" t="s">
        <v>1099</v>
      </c>
      <c r="B92" s="864" t="s">
        <v>678</v>
      </c>
      <c r="C92" s="943">
        <v>1</v>
      </c>
      <c r="D92" s="1069" t="s">
        <v>1093</v>
      </c>
      <c r="E92" s="432"/>
      <c r="F92" s="432"/>
      <c r="G92" s="922"/>
      <c r="H92" s="921"/>
      <c r="I92" s="921"/>
    </row>
    <row r="93" spans="1:11" ht="15" thickBot="1">
      <c r="A93" s="938" t="s">
        <v>1094</v>
      </c>
      <c r="B93" s="939"/>
      <c r="C93" s="931">
        <f>SUM(C91:C92,C74:C80,C82:C86,C88:C89)</f>
        <v>15</v>
      </c>
      <c r="D93" s="939"/>
      <c r="E93" s="900"/>
      <c r="F93" s="902"/>
      <c r="G93" s="903"/>
      <c r="H93" s="901"/>
      <c r="I93" s="901"/>
    </row>
    <row r="94" spans="1:11" s="461" customFormat="1" ht="15" thickBot="1">
      <c r="A94" s="449"/>
      <c r="B94" s="449"/>
      <c r="C94" s="317"/>
      <c r="D94" s="449"/>
      <c r="E94" s="900"/>
      <c r="F94" s="902"/>
      <c r="G94" s="903"/>
      <c r="H94" s="901"/>
      <c r="I94" s="901"/>
    </row>
    <row r="95" spans="1:11" ht="15" thickBot="1">
      <c r="A95" s="859" t="s">
        <v>893</v>
      </c>
      <c r="B95" s="860"/>
      <c r="C95" s="861"/>
      <c r="D95" s="859"/>
      <c r="E95" s="924"/>
      <c r="F95" s="925"/>
      <c r="G95" s="925"/>
      <c r="H95" s="925"/>
      <c r="I95" s="925"/>
    </row>
    <row r="96" spans="1:11" ht="29.4" thickBot="1">
      <c r="A96" s="909" t="s">
        <v>109</v>
      </c>
      <c r="B96" s="910" t="s">
        <v>574</v>
      </c>
      <c r="C96" s="911">
        <v>1</v>
      </c>
      <c r="D96" s="893" t="s">
        <v>975</v>
      </c>
      <c r="E96" s="432"/>
      <c r="F96" s="432"/>
      <c r="G96" s="922"/>
      <c r="H96" s="923"/>
      <c r="I96" s="921"/>
    </row>
    <row r="97" spans="1:9" ht="15" thickBot="1">
      <c r="A97" s="909" t="s">
        <v>576</v>
      </c>
      <c r="B97" s="910" t="s">
        <v>567</v>
      </c>
      <c r="C97" s="911">
        <v>1</v>
      </c>
      <c r="D97" s="893" t="s">
        <v>975</v>
      </c>
      <c r="E97" s="432"/>
      <c r="F97" s="432"/>
      <c r="G97" s="922"/>
      <c r="H97" s="923"/>
      <c r="I97" s="921"/>
    </row>
    <row r="98" spans="1:9" ht="15" thickBot="1">
      <c r="A98" s="909" t="s">
        <v>1001</v>
      </c>
      <c r="B98" s="910" t="s">
        <v>567</v>
      </c>
      <c r="C98" s="911">
        <v>1</v>
      </c>
      <c r="D98" s="893" t="s">
        <v>975</v>
      </c>
      <c r="E98" s="432"/>
      <c r="F98" s="432"/>
      <c r="G98" s="922"/>
      <c r="H98" s="923"/>
      <c r="I98" s="921"/>
    </row>
    <row r="99" spans="1:9" ht="15" thickBot="1">
      <c r="A99" s="909" t="s">
        <v>578</v>
      </c>
      <c r="B99" s="910" t="s">
        <v>584</v>
      </c>
      <c r="C99" s="911">
        <v>1</v>
      </c>
      <c r="D99" s="893" t="s">
        <v>975</v>
      </c>
      <c r="E99" s="432"/>
      <c r="F99" s="432"/>
      <c r="G99" s="922"/>
      <c r="H99" s="923"/>
      <c r="I99" s="921"/>
    </row>
    <row r="100" spans="1:9" ht="15" thickBot="1">
      <c r="A100" s="909" t="s">
        <v>963</v>
      </c>
      <c r="B100" s="910" t="s">
        <v>566</v>
      </c>
      <c r="C100" s="911">
        <v>0</v>
      </c>
      <c r="D100" s="893" t="s">
        <v>975</v>
      </c>
      <c r="E100" s="432"/>
      <c r="F100" s="432"/>
      <c r="G100" s="922"/>
      <c r="H100" s="923"/>
      <c r="I100" s="921"/>
    </row>
    <row r="101" spans="1:9" s="461" customFormat="1" ht="15" thickBot="1">
      <c r="A101" s="319"/>
      <c r="B101" s="320"/>
      <c r="C101" s="891">
        <f>SUM(C96:C99)</f>
        <v>4</v>
      </c>
      <c r="D101" s="893"/>
      <c r="E101" s="432"/>
      <c r="F101" s="432"/>
      <c r="G101" s="925"/>
      <c r="H101" s="924"/>
      <c r="I101" s="901"/>
    </row>
    <row r="102" spans="1:9" ht="15" thickBot="1">
      <c r="A102" s="859" t="s">
        <v>561</v>
      </c>
      <c r="B102" s="860"/>
      <c r="C102" s="861"/>
      <c r="D102" s="859"/>
      <c r="E102" s="924"/>
      <c r="F102" s="925"/>
      <c r="G102" s="925"/>
      <c r="H102" s="925"/>
      <c r="I102" s="925"/>
    </row>
    <row r="103" spans="1:9" ht="15" thickBot="1">
      <c r="A103" s="976" t="s">
        <v>176</v>
      </c>
      <c r="B103" s="977" t="s">
        <v>677</v>
      </c>
      <c r="C103" s="1018">
        <v>1</v>
      </c>
      <c r="D103" s="908" t="s">
        <v>951</v>
      </c>
      <c r="E103" s="432"/>
      <c r="F103" s="432"/>
      <c r="G103" s="922"/>
      <c r="H103" s="923"/>
      <c r="I103" s="921"/>
    </row>
    <row r="104" spans="1:9" s="461" customFormat="1" ht="15" thickBot="1">
      <c r="A104" s="319"/>
      <c r="B104" s="320"/>
      <c r="C104" s="890">
        <f>SUM(C103)</f>
        <v>1</v>
      </c>
      <c r="D104" s="908"/>
      <c r="E104" s="432"/>
      <c r="F104" s="432"/>
      <c r="G104" s="925"/>
      <c r="H104" s="924"/>
      <c r="I104" s="901"/>
    </row>
    <row r="105" spans="1:9" s="461" customFormat="1">
      <c r="A105" s="325"/>
      <c r="B105" s="325"/>
      <c r="C105" s="876"/>
      <c r="D105" s="325"/>
      <c r="E105" s="900"/>
      <c r="F105" s="902"/>
      <c r="G105" s="902"/>
      <c r="H105" s="900"/>
      <c r="I105" s="900"/>
    </row>
    <row r="106" spans="1:9" s="461" customFormat="1" ht="15" thickBot="1">
      <c r="A106" s="325"/>
      <c r="B106" s="325"/>
      <c r="C106" s="876"/>
      <c r="D106" s="325"/>
      <c r="E106" s="325"/>
      <c r="F106" s="877"/>
      <c r="G106" s="877"/>
      <c r="H106" s="325"/>
      <c r="I106" s="325"/>
    </row>
    <row r="107" spans="1:9" s="461" customFormat="1" ht="15" thickBot="1">
      <c r="A107" s="916" t="s">
        <v>967</v>
      </c>
      <c r="B107" s="917"/>
      <c r="C107" s="918"/>
      <c r="D107" s="932"/>
      <c r="E107" s="935"/>
      <c r="F107" s="929"/>
      <c r="G107" s="929"/>
      <c r="H107" s="935"/>
      <c r="I107" s="935"/>
    </row>
    <row r="108" spans="1:9" s="881" customFormat="1" ht="15" thickBot="1">
      <c r="A108" s="1008" t="s">
        <v>1018</v>
      </c>
      <c r="B108" s="1009"/>
      <c r="C108" s="1009"/>
      <c r="D108" s="1010"/>
      <c r="E108" s="928"/>
      <c r="F108" s="929"/>
      <c r="G108" s="929"/>
      <c r="H108" s="928"/>
      <c r="I108" s="928"/>
    </row>
    <row r="109" spans="1:9" s="463" customFormat="1" ht="29.4" thickBot="1">
      <c r="A109" s="860" t="s">
        <v>934</v>
      </c>
      <c r="B109" s="860" t="s">
        <v>1000</v>
      </c>
      <c r="C109" s="861" t="s">
        <v>1019</v>
      </c>
      <c r="D109" s="860" t="s">
        <v>945</v>
      </c>
      <c r="E109" s="861" t="s">
        <v>1002</v>
      </c>
      <c r="F109" s="924"/>
      <c r="G109" s="924"/>
      <c r="H109" s="924"/>
      <c r="I109" s="924"/>
    </row>
    <row r="110" spans="1:9" s="881" customFormat="1" ht="15" thickBot="1">
      <c r="A110" s="341" t="s">
        <v>106</v>
      </c>
      <c r="B110" s="344" t="s">
        <v>564</v>
      </c>
      <c r="C110" s="1081">
        <v>1</v>
      </c>
      <c r="D110" s="857" t="s">
        <v>948</v>
      </c>
      <c r="E110" s="344">
        <v>0</v>
      </c>
      <c r="F110" s="920"/>
      <c r="G110" s="923"/>
      <c r="H110" s="923"/>
      <c r="I110" s="921"/>
    </row>
    <row r="111" spans="1:9" s="881" customFormat="1" ht="15" thickBot="1">
      <c r="A111" s="960" t="s">
        <v>103</v>
      </c>
      <c r="B111" s="993" t="s">
        <v>564</v>
      </c>
      <c r="C111" s="1068">
        <v>1</v>
      </c>
      <c r="D111" s="1080" t="s">
        <v>948</v>
      </c>
      <c r="E111" s="993">
        <v>0</v>
      </c>
      <c r="F111" s="920"/>
      <c r="G111" s="923"/>
      <c r="H111" s="923"/>
      <c r="I111" s="879"/>
    </row>
    <row r="112" spans="1:9" s="881" customFormat="1" ht="15" thickBot="1">
      <c r="A112" s="975" t="s">
        <v>123</v>
      </c>
      <c r="B112" s="993" t="s">
        <v>564</v>
      </c>
      <c r="C112" s="1068">
        <v>1</v>
      </c>
      <c r="D112" s="1080" t="s">
        <v>948</v>
      </c>
      <c r="E112" s="993">
        <v>0</v>
      </c>
      <c r="F112" s="920"/>
      <c r="G112" s="923"/>
      <c r="H112" s="923"/>
      <c r="I112" s="921"/>
    </row>
    <row r="113" spans="1:9" s="881" customFormat="1" ht="15" thickBot="1">
      <c r="A113" s="341" t="s">
        <v>573</v>
      </c>
      <c r="B113" s="344" t="s">
        <v>583</v>
      </c>
      <c r="C113" s="1081">
        <v>1</v>
      </c>
      <c r="D113" s="1192" t="s">
        <v>779</v>
      </c>
      <c r="E113" s="1193">
        <v>1</v>
      </c>
      <c r="F113" s="920"/>
      <c r="G113" s="923"/>
      <c r="H113" s="923"/>
      <c r="I113" s="921"/>
    </row>
    <row r="114" spans="1:9" s="881" customFormat="1" ht="15" thickBot="1">
      <c r="A114" s="341" t="s">
        <v>572</v>
      </c>
      <c r="B114" s="344" t="s">
        <v>583</v>
      </c>
      <c r="C114" s="1081">
        <v>1</v>
      </c>
      <c r="D114" s="1192"/>
      <c r="E114" s="1193"/>
      <c r="F114" s="920"/>
      <c r="G114" s="923"/>
      <c r="H114" s="923"/>
      <c r="I114" s="921"/>
    </row>
    <row r="115" spans="1:9" s="881" customFormat="1" ht="15" thickBot="1">
      <c r="A115" s="341" t="s">
        <v>77</v>
      </c>
      <c r="B115" s="344" t="s">
        <v>574</v>
      </c>
      <c r="C115" s="1081">
        <v>1</v>
      </c>
      <c r="D115" s="956" t="s">
        <v>781</v>
      </c>
      <c r="E115" s="896">
        <v>1</v>
      </c>
      <c r="F115" s="920"/>
      <c r="G115" s="923"/>
      <c r="H115" s="923"/>
      <c r="I115" s="921"/>
    </row>
    <row r="116" spans="1:9" s="881" customFormat="1" ht="15" thickBot="1">
      <c r="A116" s="960" t="s">
        <v>999</v>
      </c>
      <c r="B116" s="993" t="s">
        <v>12</v>
      </c>
      <c r="C116" s="1068">
        <v>4</v>
      </c>
      <c r="D116" s="1080" t="s">
        <v>780</v>
      </c>
      <c r="E116" s="993">
        <v>1</v>
      </c>
      <c r="F116" s="920"/>
      <c r="G116" s="923"/>
      <c r="H116" s="923"/>
      <c r="I116" s="921"/>
    </row>
    <row r="117" spans="1:9" s="881" customFormat="1" ht="15" thickBot="1">
      <c r="A117" s="958" t="s">
        <v>89</v>
      </c>
      <c r="B117" s="896" t="s">
        <v>983</v>
      </c>
      <c r="C117" s="871">
        <v>0</v>
      </c>
      <c r="D117" s="956" t="s">
        <v>984</v>
      </c>
      <c r="E117" s="896">
        <v>1</v>
      </c>
      <c r="F117" s="920"/>
      <c r="G117" s="923"/>
      <c r="H117" s="923"/>
      <c r="I117" s="921"/>
    </row>
    <row r="118" spans="1:9" s="881" customFormat="1" ht="15" thickBot="1">
      <c r="A118" s="1082" t="s">
        <v>1003</v>
      </c>
      <c r="B118" s="1083"/>
      <c r="C118" s="1015">
        <f>SUM(C110:C117)</f>
        <v>10</v>
      </c>
      <c r="D118" s="1007" t="s">
        <v>1004</v>
      </c>
      <c r="E118" s="1014">
        <f>SUM(E113:E117)</f>
        <v>4</v>
      </c>
      <c r="F118" s="920"/>
      <c r="G118" s="923"/>
      <c r="H118" s="923"/>
      <c r="I118" s="921"/>
    </row>
    <row r="119" spans="1:9" s="461" customFormat="1" ht="15" thickBot="1">
      <c r="A119" s="1011"/>
      <c r="B119" s="1012"/>
      <c r="C119" s="997"/>
      <c r="D119" s="1013"/>
      <c r="E119" s="432"/>
      <c r="F119" s="432"/>
      <c r="G119" s="922"/>
      <c r="H119" s="923"/>
      <c r="I119" s="921"/>
    </row>
    <row r="120" spans="1:9" s="463" customFormat="1" ht="15" thickBot="1">
      <c r="A120" s="860" t="s">
        <v>934</v>
      </c>
      <c r="B120" s="860"/>
      <c r="C120" s="861" t="s">
        <v>569</v>
      </c>
      <c r="D120" s="860" t="s">
        <v>945</v>
      </c>
      <c r="E120" s="924"/>
      <c r="F120" s="924"/>
      <c r="G120" s="924"/>
      <c r="H120" s="924"/>
      <c r="I120" s="924"/>
    </row>
    <row r="121" spans="1:9" s="881" customFormat="1" ht="15" thickBot="1">
      <c r="A121" s="954" t="s">
        <v>106</v>
      </c>
      <c r="B121" s="957" t="s">
        <v>564</v>
      </c>
      <c r="C121" s="911">
        <v>1</v>
      </c>
      <c r="D121" s="992"/>
      <c r="E121" s="920"/>
      <c r="F121" s="920"/>
      <c r="G121" s="923"/>
      <c r="H121" s="923"/>
      <c r="I121" s="921"/>
    </row>
    <row r="122" spans="1:9" s="881" customFormat="1" ht="15" thickBot="1">
      <c r="A122" s="940" t="s">
        <v>796</v>
      </c>
      <c r="B122" s="910" t="s">
        <v>788</v>
      </c>
      <c r="C122" s="911">
        <v>1</v>
      </c>
      <c r="D122" s="1070"/>
      <c r="E122" s="920"/>
      <c r="F122" s="920"/>
      <c r="G122" s="923"/>
      <c r="H122" s="923"/>
      <c r="I122" s="921"/>
    </row>
    <row r="123" spans="1:9" s="881" customFormat="1" ht="15" thickBot="1">
      <c r="A123" s="954" t="s">
        <v>573</v>
      </c>
      <c r="B123" s="957" t="s">
        <v>583</v>
      </c>
      <c r="C123" s="911">
        <v>1</v>
      </c>
      <c r="D123" s="1183" t="s">
        <v>779</v>
      </c>
      <c r="E123" s="920"/>
      <c r="F123" s="920"/>
      <c r="G123" s="923"/>
      <c r="H123" s="923"/>
      <c r="I123" s="921"/>
    </row>
    <row r="124" spans="1:9" s="881" customFormat="1" ht="15" thickBot="1">
      <c r="A124" s="954" t="s">
        <v>572</v>
      </c>
      <c r="B124" s="957" t="s">
        <v>583</v>
      </c>
      <c r="C124" s="911">
        <v>1</v>
      </c>
      <c r="D124" s="1184"/>
      <c r="E124" s="920"/>
      <c r="F124" s="920"/>
      <c r="G124" s="923"/>
      <c r="H124" s="923"/>
      <c r="I124" s="921"/>
    </row>
    <row r="125" spans="1:9" s="881" customFormat="1" ht="15" thickBot="1">
      <c r="A125" s="954" t="s">
        <v>77</v>
      </c>
      <c r="B125" s="957" t="s">
        <v>574</v>
      </c>
      <c r="C125" s="911">
        <v>1</v>
      </c>
      <c r="D125" s="992" t="s">
        <v>781</v>
      </c>
      <c r="E125" s="920"/>
      <c r="F125" s="920"/>
      <c r="G125" s="923"/>
      <c r="H125" s="923"/>
      <c r="I125" s="921"/>
    </row>
    <row r="126" spans="1:9" s="881" customFormat="1" ht="15" thickBot="1">
      <c r="A126" s="955" t="s">
        <v>977</v>
      </c>
      <c r="B126" s="959"/>
      <c r="C126" s="936">
        <f>SUM(C121:C125)</f>
        <v>5</v>
      </c>
      <c r="D126" s="994"/>
      <c r="E126" s="920"/>
      <c r="F126" s="920"/>
      <c r="G126" s="923"/>
      <c r="H126" s="923"/>
      <c r="I126" s="921"/>
    </row>
    <row r="127" spans="1:9" s="463" customFormat="1" ht="15" thickBot="1">
      <c r="A127" s="860" t="s">
        <v>990</v>
      </c>
      <c r="B127" s="860" t="s">
        <v>565</v>
      </c>
      <c r="C127" s="861" t="s">
        <v>986</v>
      </c>
      <c r="D127" s="860" t="s">
        <v>945</v>
      </c>
      <c r="E127" s="924"/>
      <c r="F127" s="924"/>
      <c r="G127" s="924"/>
      <c r="H127" s="924"/>
      <c r="I127" s="924"/>
    </row>
    <row r="128" spans="1:9" s="881" customFormat="1" ht="15" thickBot="1">
      <c r="A128" s="958" t="s">
        <v>779</v>
      </c>
      <c r="B128" s="896" t="s">
        <v>583</v>
      </c>
      <c r="C128" s="871">
        <v>1</v>
      </c>
      <c r="D128" s="958" t="s">
        <v>779</v>
      </c>
      <c r="E128" s="920"/>
      <c r="F128" s="920"/>
      <c r="G128" s="923"/>
      <c r="H128" s="923"/>
      <c r="I128" s="921"/>
    </row>
    <row r="129" spans="1:9" s="881" customFormat="1" ht="15" thickBot="1">
      <c r="A129" s="956" t="s">
        <v>781</v>
      </c>
      <c r="B129" s="896" t="s">
        <v>574</v>
      </c>
      <c r="C129" s="871">
        <v>1</v>
      </c>
      <c r="D129" s="958"/>
      <c r="E129" s="920"/>
      <c r="F129" s="920"/>
      <c r="G129" s="923"/>
      <c r="H129" s="923"/>
      <c r="I129" s="921"/>
    </row>
    <row r="130" spans="1:9" s="881" customFormat="1" ht="15" thickBot="1">
      <c r="A130" s="956" t="s">
        <v>780</v>
      </c>
      <c r="B130" s="896" t="s">
        <v>12</v>
      </c>
      <c r="C130" s="871">
        <v>1</v>
      </c>
      <c r="D130" s="958"/>
      <c r="E130" s="920"/>
      <c r="F130" s="920"/>
      <c r="G130" s="923"/>
      <c r="H130" s="923"/>
      <c r="I130" s="921"/>
    </row>
    <row r="131" spans="1:9" s="881" customFormat="1" ht="15" thickBot="1">
      <c r="A131" s="956" t="s">
        <v>984</v>
      </c>
      <c r="B131" s="896" t="s">
        <v>819</v>
      </c>
      <c r="C131" s="871">
        <v>1</v>
      </c>
      <c r="D131" s="956" t="s">
        <v>781</v>
      </c>
      <c r="E131" s="920"/>
      <c r="F131" s="920"/>
      <c r="G131" s="923"/>
      <c r="H131" s="923"/>
      <c r="I131" s="921"/>
    </row>
    <row r="132" spans="1:9" s="881" customFormat="1" ht="15" thickBot="1">
      <c r="A132" s="994" t="s">
        <v>991</v>
      </c>
      <c r="B132" s="995"/>
      <c r="C132" s="936">
        <f>SUM(C128:C131)</f>
        <v>4</v>
      </c>
      <c r="D132" s="996"/>
      <c r="E132" s="920"/>
      <c r="F132" s="920"/>
      <c r="G132" s="923"/>
      <c r="H132" s="923"/>
      <c r="I132" s="921"/>
    </row>
    <row r="133" spans="1:9" s="461" customFormat="1" ht="15" thickBot="1">
      <c r="A133" s="859" t="s">
        <v>893</v>
      </c>
      <c r="B133" s="860"/>
      <c r="C133" s="861"/>
      <c r="D133" s="933"/>
      <c r="E133" s="924"/>
      <c r="F133" s="925"/>
      <c r="G133" s="925"/>
      <c r="H133" s="925"/>
      <c r="I133" s="925"/>
    </row>
    <row r="134" spans="1:9" s="461" customFormat="1" ht="29.4" thickBot="1">
      <c r="A134" s="909" t="s">
        <v>109</v>
      </c>
      <c r="B134" s="910" t="s">
        <v>574</v>
      </c>
      <c r="C134" s="911">
        <v>1</v>
      </c>
      <c r="D134" s="974" t="s">
        <v>969</v>
      </c>
      <c r="E134" s="432"/>
      <c r="F134" s="432"/>
      <c r="G134" s="922"/>
      <c r="H134" s="923"/>
      <c r="I134" s="921"/>
    </row>
    <row r="135" spans="1:9" s="461" customFormat="1" ht="15" thickBot="1">
      <c r="A135" s="909" t="s">
        <v>576</v>
      </c>
      <c r="B135" s="910" t="s">
        <v>567</v>
      </c>
      <c r="C135" s="911">
        <v>1</v>
      </c>
      <c r="D135" s="1202" t="s">
        <v>780</v>
      </c>
      <c r="E135" s="432"/>
      <c r="F135" s="432"/>
      <c r="G135" s="922"/>
      <c r="H135" s="923"/>
      <c r="I135" s="921"/>
    </row>
    <row r="136" spans="1:9" s="461" customFormat="1" ht="15" thickBot="1">
      <c r="A136" s="909" t="s">
        <v>577</v>
      </c>
      <c r="B136" s="910" t="s">
        <v>567</v>
      </c>
      <c r="C136" s="911">
        <v>1</v>
      </c>
      <c r="D136" s="1202"/>
      <c r="E136" s="432"/>
      <c r="F136" s="432"/>
      <c r="G136" s="922"/>
      <c r="H136" s="923"/>
      <c r="I136" s="921"/>
    </row>
    <row r="137" spans="1:9" s="461" customFormat="1" ht="15" thickBot="1">
      <c r="A137" s="909" t="s">
        <v>578</v>
      </c>
      <c r="B137" s="910" t="s">
        <v>584</v>
      </c>
      <c r="C137" s="911">
        <v>1</v>
      </c>
      <c r="D137" s="1202"/>
      <c r="E137" s="432"/>
      <c r="F137" s="432"/>
      <c r="G137" s="922"/>
      <c r="H137" s="923"/>
      <c r="I137" s="921"/>
    </row>
    <row r="138" spans="1:9" s="461" customFormat="1" ht="15" thickBot="1">
      <c r="A138" s="909" t="s">
        <v>963</v>
      </c>
      <c r="B138" s="910" t="s">
        <v>566</v>
      </c>
      <c r="C138" s="911">
        <v>0</v>
      </c>
      <c r="D138" s="973" t="s">
        <v>575</v>
      </c>
      <c r="E138" s="432"/>
      <c r="F138" s="432"/>
      <c r="G138" s="922"/>
      <c r="H138" s="923"/>
      <c r="I138" s="921"/>
    </row>
    <row r="139" spans="1:9" s="461" customFormat="1" ht="15" thickBot="1">
      <c r="A139" s="319"/>
      <c r="B139" s="320"/>
      <c r="C139" s="891">
        <f>SUM(C134:C137)</f>
        <v>4</v>
      </c>
      <c r="D139" s="934"/>
      <c r="E139" s="432"/>
      <c r="F139" s="432"/>
      <c r="G139" s="925"/>
      <c r="H139" s="924"/>
      <c r="I139" s="901"/>
    </row>
    <row r="140" spans="1:9" s="461" customFormat="1">
      <c r="C140" s="31"/>
      <c r="F140" s="327"/>
      <c r="G140" s="327"/>
    </row>
    <row r="141" spans="1:9" customFormat="1" ht="15" thickBot="1">
      <c r="A141" s="35" t="s">
        <v>895</v>
      </c>
      <c r="C141" s="31"/>
    </row>
    <row r="142" spans="1:9" s="462" customFormat="1" ht="15" thickBot="1">
      <c r="A142" s="318" t="s">
        <v>570</v>
      </c>
      <c r="B142" s="437" t="s">
        <v>565</v>
      </c>
      <c r="C142" s="460" t="s">
        <v>569</v>
      </c>
    </row>
    <row r="143" spans="1:9" s="461" customFormat="1" ht="15" thickBot="1">
      <c r="A143" s="319" t="s">
        <v>106</v>
      </c>
      <c r="B143" s="320" t="s">
        <v>564</v>
      </c>
      <c r="C143" s="1116">
        <v>7</v>
      </c>
    </row>
    <row r="144" spans="1:9" s="461" customFormat="1" ht="15" thickBot="1">
      <c r="A144" s="321" t="s">
        <v>796</v>
      </c>
      <c r="B144" s="320" t="s">
        <v>788</v>
      </c>
      <c r="C144" s="1116"/>
    </row>
    <row r="145" spans="1:4" s="461" customFormat="1" ht="15" thickBot="1">
      <c r="A145" s="319" t="s">
        <v>573</v>
      </c>
      <c r="B145" s="320" t="s">
        <v>583</v>
      </c>
      <c r="C145" s="1116"/>
    </row>
    <row r="146" spans="1:4" s="461" customFormat="1" ht="15" thickBot="1">
      <c r="A146" s="319" t="s">
        <v>572</v>
      </c>
      <c r="B146" s="320" t="s">
        <v>583</v>
      </c>
      <c r="C146" s="1116"/>
    </row>
    <row r="147" spans="1:4" s="461" customFormat="1" ht="29.4" thickBot="1">
      <c r="A147" s="319" t="s">
        <v>77</v>
      </c>
      <c r="B147" s="320" t="s">
        <v>574</v>
      </c>
      <c r="C147" s="1116"/>
    </row>
    <row r="148" spans="1:4" s="461" customFormat="1" ht="15" thickBot="1">
      <c r="A148" s="319" t="s">
        <v>103</v>
      </c>
      <c r="B148" s="320" t="s">
        <v>564</v>
      </c>
      <c r="C148" s="1116"/>
    </row>
    <row r="149" spans="1:4" s="461" customFormat="1" ht="15" thickBot="1">
      <c r="A149" s="961" t="s">
        <v>123</v>
      </c>
      <c r="B149" s="320" t="s">
        <v>564</v>
      </c>
      <c r="C149" s="1116"/>
    </row>
    <row r="150" spans="1:4" s="461" customFormat="1" ht="15" thickBot="1">
      <c r="A150" s="863" t="s">
        <v>798</v>
      </c>
      <c r="B150" s="864" t="s">
        <v>799</v>
      </c>
      <c r="C150" s="1115">
        <v>2</v>
      </c>
    </row>
    <row r="151" spans="1:4" s="461" customFormat="1" ht="15" thickBot="1">
      <c r="A151" s="863" t="s">
        <v>579</v>
      </c>
      <c r="B151" s="864" t="s">
        <v>799</v>
      </c>
      <c r="C151" s="1115"/>
    </row>
    <row r="152" spans="1:4" s="462" customFormat="1" ht="15" thickBot="1">
      <c r="A152" s="318" t="s">
        <v>893</v>
      </c>
      <c r="B152" s="437" t="s">
        <v>565</v>
      </c>
      <c r="C152" s="460" t="s">
        <v>569</v>
      </c>
    </row>
    <row r="153" spans="1:4" s="461" customFormat="1" ht="29.4" thickBot="1">
      <c r="A153" s="863" t="s">
        <v>109</v>
      </c>
      <c r="B153" s="864" t="s">
        <v>574</v>
      </c>
      <c r="C153" s="1120">
        <v>5</v>
      </c>
    </row>
    <row r="154" spans="1:4" s="461" customFormat="1" ht="15" thickBot="1">
      <c r="A154" s="863" t="s">
        <v>576</v>
      </c>
      <c r="B154" s="864" t="s">
        <v>567</v>
      </c>
      <c r="C154" s="1205"/>
    </row>
    <row r="155" spans="1:4" s="461" customFormat="1" ht="15" thickBot="1">
      <c r="A155" s="863" t="s">
        <v>577</v>
      </c>
      <c r="B155" s="864" t="s">
        <v>567</v>
      </c>
      <c r="C155" s="1205"/>
    </row>
    <row r="156" spans="1:4" s="461" customFormat="1" ht="15" thickBot="1">
      <c r="A156" s="863" t="s">
        <v>578</v>
      </c>
      <c r="B156" s="864" t="s">
        <v>584</v>
      </c>
      <c r="C156" s="1205"/>
      <c r="D156" s="325"/>
    </row>
    <row r="157" spans="1:4" s="461" customFormat="1" ht="15" thickBot="1">
      <c r="A157" s="960" t="s">
        <v>575</v>
      </c>
      <c r="B157" s="864" t="s">
        <v>566</v>
      </c>
      <c r="C157" s="1121"/>
    </row>
    <row r="158" spans="1:4" s="31" customFormat="1" ht="15" thickBot="1">
      <c r="A158" s="318" t="s">
        <v>571</v>
      </c>
      <c r="B158" s="317" t="s">
        <v>565</v>
      </c>
      <c r="C158" s="460" t="s">
        <v>569</v>
      </c>
    </row>
    <row r="159" spans="1:4" s="461" customFormat="1" ht="15" thickBot="1">
      <c r="A159" s="319" t="s">
        <v>581</v>
      </c>
      <c r="B159" s="320" t="s">
        <v>769</v>
      </c>
      <c r="C159" s="1117">
        <v>6</v>
      </c>
    </row>
    <row r="160" spans="1:4" s="461" customFormat="1" ht="15" thickBot="1">
      <c r="A160" s="319" t="s">
        <v>581</v>
      </c>
      <c r="B160" s="320" t="s">
        <v>770</v>
      </c>
      <c r="C160" s="1118"/>
    </row>
    <row r="161" spans="1:3" s="461" customFormat="1" ht="15" thickBot="1">
      <c r="A161" s="339" t="s">
        <v>790</v>
      </c>
      <c r="B161" s="320" t="s">
        <v>771</v>
      </c>
      <c r="C161" s="1118"/>
    </row>
    <row r="162" spans="1:3" s="461" customFormat="1" ht="15" thickBot="1">
      <c r="A162" s="340" t="s">
        <v>791</v>
      </c>
      <c r="B162" s="320" t="s">
        <v>795</v>
      </c>
      <c r="C162" s="1118"/>
    </row>
    <row r="163" spans="1:3" s="461" customFormat="1" ht="15" thickBot="1">
      <c r="A163" s="339" t="s">
        <v>792</v>
      </c>
      <c r="B163" s="320" t="s">
        <v>774</v>
      </c>
      <c r="C163" s="1118"/>
    </row>
    <row r="164" spans="1:3" s="461" customFormat="1" ht="15" thickBot="1">
      <c r="A164" s="339" t="s">
        <v>793</v>
      </c>
      <c r="B164" s="320" t="s">
        <v>775</v>
      </c>
      <c r="C164" s="1118"/>
    </row>
    <row r="165" spans="1:3" s="461" customFormat="1" ht="15" thickBot="1">
      <c r="A165" s="318" t="s">
        <v>561</v>
      </c>
      <c r="B165" s="317" t="s">
        <v>565</v>
      </c>
      <c r="C165" s="460" t="s">
        <v>569</v>
      </c>
    </row>
    <row r="166" spans="1:3" s="461" customFormat="1" ht="15" thickBot="1">
      <c r="A166" s="319" t="s">
        <v>176</v>
      </c>
      <c r="B166" s="320" t="s">
        <v>677</v>
      </c>
      <c r="C166" s="1076">
        <v>1</v>
      </c>
    </row>
    <row r="167" spans="1:3" s="461" customFormat="1" ht="15" thickBot="1">
      <c r="A167" s="960" t="s">
        <v>1096</v>
      </c>
      <c r="B167" s="993" t="s">
        <v>568</v>
      </c>
      <c r="C167" s="1075">
        <v>1</v>
      </c>
    </row>
    <row r="168" spans="1:3" s="461" customFormat="1" ht="15" thickBot="1">
      <c r="A168" s="318" t="s">
        <v>892</v>
      </c>
      <c r="B168" s="318" t="s">
        <v>565</v>
      </c>
      <c r="C168" s="460" t="s">
        <v>569</v>
      </c>
    </row>
    <row r="169" spans="1:3" s="462" customFormat="1" ht="15" thickBot="1">
      <c r="A169" s="863" t="s">
        <v>1098</v>
      </c>
      <c r="B169" s="864" t="s">
        <v>892</v>
      </c>
      <c r="C169" s="1075">
        <v>0</v>
      </c>
    </row>
    <row r="170" spans="1:3" s="462" customFormat="1" ht="15" thickBot="1">
      <c r="A170" s="863" t="s">
        <v>1099</v>
      </c>
      <c r="B170" s="864" t="s">
        <v>971</v>
      </c>
      <c r="C170" s="1203">
        <v>2</v>
      </c>
    </row>
    <row r="171" spans="1:3" s="462" customFormat="1" ht="15" thickBot="1">
      <c r="A171" s="863" t="s">
        <v>1099</v>
      </c>
      <c r="B171" s="864" t="s">
        <v>678</v>
      </c>
      <c r="C171" s="1204"/>
    </row>
    <row r="172" spans="1:3" ht="15" thickBot="1">
      <c r="A172" s="1077" t="s">
        <v>1097</v>
      </c>
      <c r="B172" s="1078"/>
      <c r="C172" s="931">
        <f>SUM(C166,C159,C143)</f>
        <v>14</v>
      </c>
    </row>
  </sheetData>
  <mergeCells count="29">
    <mergeCell ref="D135:D137"/>
    <mergeCell ref="C170:C171"/>
    <mergeCell ref="C159:C164"/>
    <mergeCell ref="C143:C149"/>
    <mergeCell ref="C150:C151"/>
    <mergeCell ref="C153:C157"/>
    <mergeCell ref="A2:C2"/>
    <mergeCell ref="D2:G2"/>
    <mergeCell ref="G4:G12"/>
    <mergeCell ref="C20:C24"/>
    <mergeCell ref="A72:C72"/>
    <mergeCell ref="F4:F12"/>
    <mergeCell ref="F20:F24"/>
    <mergeCell ref="G20:G24"/>
    <mergeCell ref="C4:C8"/>
    <mergeCell ref="C9:C10"/>
    <mergeCell ref="C11:C12"/>
    <mergeCell ref="D47:D49"/>
    <mergeCell ref="C53:C57"/>
    <mergeCell ref="C46:C49"/>
    <mergeCell ref="C35:C39"/>
    <mergeCell ref="D123:D124"/>
    <mergeCell ref="C14:C17"/>
    <mergeCell ref="F14:F17"/>
    <mergeCell ref="G14:G17"/>
    <mergeCell ref="D113:D114"/>
    <mergeCell ref="E113:E114"/>
    <mergeCell ref="C40:C41"/>
    <mergeCell ref="C42:C43"/>
  </mergeCells>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zoomScale="85" zoomScaleNormal="85" workbookViewId="0">
      <pane xSplit="1" topLeftCell="F1" activePane="topRight" state="frozen"/>
      <selection pane="topRight" activeCell="F10" sqref="F10"/>
    </sheetView>
  </sheetViews>
  <sheetFormatPr defaultRowHeight="14.4"/>
  <cols>
    <col min="1" max="1" width="44.109375" customWidth="1"/>
    <col min="2" max="2" width="24.5546875" customWidth="1"/>
    <col min="3" max="3" width="39.21875" customWidth="1"/>
    <col min="4" max="4" width="10.6640625" style="31" customWidth="1"/>
    <col min="5" max="5" width="1.77734375" customWidth="1"/>
    <col min="6" max="6" width="21.6640625" style="2" customWidth="1"/>
    <col min="7" max="7" width="29.88671875" customWidth="1"/>
    <col min="8" max="8" width="9" style="31" customWidth="1"/>
    <col min="9" max="9" width="1.6640625" customWidth="1"/>
    <col min="10" max="10" width="28.6640625" style="115" customWidth="1"/>
    <col min="11" max="11" width="38.77734375" style="92" customWidth="1"/>
    <col min="12" max="12" width="9.33203125" style="31" customWidth="1"/>
    <col min="13" max="13" width="1.6640625" style="31" customWidth="1"/>
    <col min="14" max="14" width="15.6640625" customWidth="1"/>
    <col min="15" max="15" width="35.77734375" style="35" customWidth="1"/>
    <col min="16" max="16" width="9.5546875" style="31" customWidth="1"/>
    <col min="17" max="17" width="1.6640625" style="31" customWidth="1"/>
    <col min="18" max="18" width="17.44140625" customWidth="1"/>
    <col min="19" max="19" width="39.44140625" style="35" customWidth="1"/>
    <col min="20" max="20" width="9.33203125" style="31" customWidth="1"/>
    <col min="21" max="21" width="1.77734375" style="31" customWidth="1"/>
    <col min="22" max="22" width="24.109375" customWidth="1"/>
    <col min="23" max="23" width="35.77734375" style="35" customWidth="1"/>
    <col min="24" max="24" width="9.109375" style="31" customWidth="1"/>
    <col min="25" max="25" width="1.6640625" style="31" customWidth="1"/>
    <col min="26" max="26" width="17.44140625" customWidth="1"/>
    <col min="27" max="27" width="35.77734375" style="35" customWidth="1"/>
    <col min="28" max="28" width="9.44140625" style="31" customWidth="1"/>
    <col min="29" max="29" width="1.6640625" style="31" customWidth="1"/>
    <col min="30" max="30" width="17.44140625" customWidth="1"/>
    <col min="31" max="31" width="35.77734375" style="35" customWidth="1"/>
    <col min="32" max="32" width="9.44140625" style="31" customWidth="1"/>
  </cols>
  <sheetData>
    <row r="1" spans="1:32" s="258" customFormat="1" ht="18.600000000000001" thickBot="1">
      <c r="A1" s="268" t="s">
        <v>515</v>
      </c>
      <c r="B1" s="1212" t="s">
        <v>374</v>
      </c>
      <c r="C1" s="1213"/>
      <c r="D1" s="1214"/>
      <c r="E1" s="297"/>
      <c r="F1" s="1215" t="s">
        <v>375</v>
      </c>
      <c r="G1" s="1216"/>
      <c r="H1" s="1217"/>
      <c r="I1" s="269"/>
      <c r="J1" s="1218" t="s">
        <v>376</v>
      </c>
      <c r="K1" s="1219"/>
      <c r="L1" s="1220"/>
      <c r="M1" s="270"/>
      <c r="N1" s="1221" t="s">
        <v>377</v>
      </c>
      <c r="O1" s="1222"/>
      <c r="P1" s="1223"/>
      <c r="Q1" s="270"/>
      <c r="R1" s="1221" t="s">
        <v>378</v>
      </c>
      <c r="S1" s="1222"/>
      <c r="T1" s="1223"/>
      <c r="U1" s="307"/>
      <c r="V1" s="1208" t="s">
        <v>379</v>
      </c>
      <c r="W1" s="1209"/>
      <c r="X1" s="1209"/>
      <c r="Y1" s="308"/>
      <c r="Z1" s="1208" t="s">
        <v>380</v>
      </c>
      <c r="AA1" s="1209"/>
      <c r="AB1" s="1209"/>
      <c r="AC1" s="308"/>
      <c r="AD1" s="1208" t="s">
        <v>555</v>
      </c>
      <c r="AE1" s="1209"/>
      <c r="AF1" s="1209"/>
    </row>
    <row r="2" spans="1:32" s="267" customFormat="1" ht="55.8" customHeight="1">
      <c r="A2" s="276" t="s">
        <v>516</v>
      </c>
      <c r="B2" s="259" t="s">
        <v>418</v>
      </c>
      <c r="C2" s="259" t="s">
        <v>302</v>
      </c>
      <c r="D2" s="260" t="s">
        <v>288</v>
      </c>
      <c r="E2" s="298"/>
      <c r="F2" s="262" t="s">
        <v>326</v>
      </c>
      <c r="G2" s="259" t="s">
        <v>302</v>
      </c>
      <c r="H2" s="260" t="s">
        <v>288</v>
      </c>
      <c r="I2" s="261"/>
      <c r="J2" s="263" t="s">
        <v>303</v>
      </c>
      <c r="K2" s="264" t="s">
        <v>302</v>
      </c>
      <c r="L2" s="262" t="s">
        <v>288</v>
      </c>
      <c r="M2" s="261"/>
      <c r="N2" s="262" t="s">
        <v>312</v>
      </c>
      <c r="O2" s="262" t="s">
        <v>302</v>
      </c>
      <c r="P2" s="262" t="s">
        <v>288</v>
      </c>
      <c r="Q2" s="261"/>
      <c r="R2" s="262" t="s">
        <v>395</v>
      </c>
      <c r="S2" s="262" t="s">
        <v>302</v>
      </c>
      <c r="T2" s="262" t="s">
        <v>288</v>
      </c>
      <c r="U2" s="265"/>
      <c r="V2" s="266" t="s">
        <v>178</v>
      </c>
      <c r="W2" s="266" t="s">
        <v>302</v>
      </c>
      <c r="X2" s="266" t="s">
        <v>288</v>
      </c>
      <c r="Y2" s="261"/>
      <c r="Z2" s="266" t="s">
        <v>178</v>
      </c>
      <c r="AA2" s="266" t="s">
        <v>302</v>
      </c>
      <c r="AB2" s="266" t="s">
        <v>288</v>
      </c>
      <c r="AC2" s="261"/>
      <c r="AD2" s="266" t="s">
        <v>491</v>
      </c>
      <c r="AE2" s="266" t="s">
        <v>302</v>
      </c>
      <c r="AF2" s="266" t="s">
        <v>288</v>
      </c>
    </row>
    <row r="3" spans="1:32" s="34" customFormat="1" ht="158.4">
      <c r="A3" s="141" t="s">
        <v>559</v>
      </c>
      <c r="B3" s="154" t="s">
        <v>473</v>
      </c>
      <c r="C3" s="82" t="s">
        <v>543</v>
      </c>
      <c r="D3" s="32">
        <v>5</v>
      </c>
      <c r="E3" s="299"/>
      <c r="F3" s="79" t="s">
        <v>417</v>
      </c>
      <c r="G3" s="82" t="s">
        <v>492</v>
      </c>
      <c r="H3" s="56">
        <v>10</v>
      </c>
      <c r="I3" s="64"/>
      <c r="J3" s="79" t="s">
        <v>417</v>
      </c>
      <c r="K3" s="175" t="s">
        <v>544</v>
      </c>
      <c r="L3" s="79">
        <v>10</v>
      </c>
      <c r="M3" s="64"/>
      <c r="N3" s="56" t="s">
        <v>541</v>
      </c>
      <c r="O3" s="43" t="s">
        <v>648</v>
      </c>
      <c r="P3" s="56">
        <v>5</v>
      </c>
      <c r="Q3" s="64"/>
      <c r="R3" s="56" t="s">
        <v>542</v>
      </c>
      <c r="S3" s="193" t="s">
        <v>398</v>
      </c>
      <c r="T3" s="79">
        <v>6</v>
      </c>
      <c r="U3" s="65"/>
      <c r="V3" s="88" t="s">
        <v>381</v>
      </c>
      <c r="W3" s="193" t="s">
        <v>545</v>
      </c>
      <c r="X3" s="32">
        <v>8</v>
      </c>
      <c r="Y3" s="64"/>
      <c r="Z3" s="33" t="s">
        <v>321</v>
      </c>
      <c r="AA3" s="51" t="s">
        <v>320</v>
      </c>
      <c r="AB3" s="32"/>
      <c r="AC3" s="64"/>
      <c r="AD3" s="32" t="s">
        <v>540</v>
      </c>
      <c r="AE3" s="33" t="s">
        <v>706</v>
      </c>
      <c r="AF3" s="32">
        <v>5</v>
      </c>
    </row>
    <row r="4" spans="1:32" s="30" customFormat="1" ht="18">
      <c r="A4" s="143" t="s">
        <v>289</v>
      </c>
      <c r="B4" s="154" t="s">
        <v>338</v>
      </c>
      <c r="C4" s="102"/>
      <c r="D4" s="39">
        <v>10</v>
      </c>
      <c r="E4" s="300"/>
      <c r="F4" s="79" t="s">
        <v>338</v>
      </c>
      <c r="G4" s="123"/>
      <c r="H4" s="101">
        <v>10</v>
      </c>
      <c r="I4" s="297"/>
      <c r="J4" s="173" t="s">
        <v>338</v>
      </c>
      <c r="K4" s="176"/>
      <c r="L4" s="76">
        <v>10</v>
      </c>
      <c r="M4" s="297"/>
      <c r="N4" s="56" t="s">
        <v>479</v>
      </c>
      <c r="O4" s="38" t="s">
        <v>313</v>
      </c>
      <c r="P4" s="60">
        <v>10</v>
      </c>
      <c r="Q4" s="297"/>
      <c r="R4" s="101" t="s">
        <v>307</v>
      </c>
      <c r="S4" s="194"/>
      <c r="T4" s="76">
        <v>10</v>
      </c>
      <c r="U4" s="297"/>
      <c r="V4" s="56" t="s">
        <v>99</v>
      </c>
      <c r="W4" s="42" t="s">
        <v>382</v>
      </c>
      <c r="X4" s="58">
        <v>8</v>
      </c>
      <c r="Y4" s="297"/>
      <c r="Z4" s="55"/>
      <c r="AA4" s="42"/>
      <c r="AB4" s="58"/>
      <c r="AC4" s="297"/>
      <c r="AD4" s="55"/>
      <c r="AE4" s="42"/>
      <c r="AF4" s="58"/>
    </row>
    <row r="5" spans="1:32" s="29" customFormat="1" ht="57.6">
      <c r="A5" s="142" t="s">
        <v>399</v>
      </c>
      <c r="B5" s="155" t="s">
        <v>328</v>
      </c>
      <c r="C5" s="156" t="s">
        <v>306</v>
      </c>
      <c r="D5" s="102">
        <v>8</v>
      </c>
      <c r="E5" s="301"/>
      <c r="F5" s="78" t="s">
        <v>328</v>
      </c>
      <c r="G5" s="166" t="s">
        <v>456</v>
      </c>
      <c r="H5" s="76">
        <v>8</v>
      </c>
      <c r="I5" s="298"/>
      <c r="J5" s="177" t="s">
        <v>328</v>
      </c>
      <c r="K5" s="24" t="s">
        <v>493</v>
      </c>
      <c r="L5" s="76">
        <v>10</v>
      </c>
      <c r="M5" s="298"/>
      <c r="N5" s="59" t="s">
        <v>314</v>
      </c>
      <c r="O5" s="38"/>
      <c r="P5" s="60">
        <v>8</v>
      </c>
      <c r="Q5" s="298"/>
      <c r="R5" s="61" t="s">
        <v>328</v>
      </c>
      <c r="S5" s="29" t="s">
        <v>351</v>
      </c>
      <c r="T5" s="76">
        <v>8</v>
      </c>
      <c r="U5" s="298"/>
      <c r="V5" s="59" t="s">
        <v>328</v>
      </c>
      <c r="W5" s="38" t="s">
        <v>364</v>
      </c>
      <c r="X5" s="76">
        <v>8</v>
      </c>
      <c r="Y5" s="298"/>
      <c r="Z5" s="51"/>
      <c r="AA5" s="42"/>
      <c r="AB5" s="58"/>
      <c r="AC5" s="298"/>
      <c r="AD5" s="51" t="s">
        <v>546</v>
      </c>
      <c r="AE5" s="42"/>
      <c r="AF5" s="58">
        <v>8</v>
      </c>
    </row>
    <row r="6" spans="1:32" s="29" customFormat="1">
      <c r="A6" s="212"/>
      <c r="B6" s="213"/>
      <c r="C6" s="214"/>
      <c r="D6" s="215">
        <f>SUM(D3:D5)</f>
        <v>23</v>
      </c>
      <c r="E6" s="301"/>
      <c r="F6" s="217"/>
      <c r="G6" s="218"/>
      <c r="H6" s="215">
        <f>SUM(H3:H5)</f>
        <v>28</v>
      </c>
      <c r="I6" s="299"/>
      <c r="J6" s="219"/>
      <c r="K6" s="220"/>
      <c r="L6" s="215">
        <f>SUM(L3:L5)</f>
        <v>30</v>
      </c>
      <c r="M6" s="299"/>
      <c r="N6" s="222"/>
      <c r="O6" s="223"/>
      <c r="P6" s="215">
        <f>SUM(P3:P5)</f>
        <v>23</v>
      </c>
      <c r="Q6" s="299"/>
      <c r="R6" s="217"/>
      <c r="S6" s="224"/>
      <c r="T6" s="215">
        <f>SUM(T3:T5)</f>
        <v>24</v>
      </c>
      <c r="U6" s="299"/>
      <c r="V6" s="222"/>
      <c r="W6" s="223"/>
      <c r="X6" s="215">
        <f>SUM(X3:X5)</f>
        <v>24</v>
      </c>
      <c r="Y6" s="299"/>
      <c r="Z6" s="214"/>
      <c r="AA6" s="223"/>
      <c r="AB6" s="221"/>
      <c r="AC6" s="299"/>
      <c r="AD6" s="214"/>
      <c r="AE6" s="223"/>
      <c r="AF6" s="221"/>
    </row>
    <row r="7" spans="1:32" s="30" customFormat="1">
      <c r="A7" s="109" t="s">
        <v>489</v>
      </c>
      <c r="B7" s="154"/>
      <c r="C7" s="102"/>
      <c r="D7" s="39"/>
      <c r="E7" s="300"/>
      <c r="F7" s="79"/>
      <c r="G7" s="123"/>
      <c r="H7" s="53"/>
      <c r="I7" s="300"/>
      <c r="J7" s="173"/>
      <c r="K7" s="176"/>
      <c r="L7" s="76"/>
      <c r="M7" s="300"/>
      <c r="N7" s="56"/>
      <c r="O7" s="38"/>
      <c r="P7" s="60"/>
      <c r="Q7" s="300"/>
      <c r="R7" s="101"/>
      <c r="S7" s="194"/>
      <c r="T7" s="76"/>
      <c r="U7" s="300"/>
      <c r="V7" s="56"/>
      <c r="W7" s="42"/>
      <c r="X7" s="58"/>
      <c r="Y7" s="300"/>
      <c r="Z7" s="55"/>
      <c r="AB7" s="58"/>
      <c r="AC7" s="300"/>
      <c r="AD7" s="55"/>
      <c r="AE7" s="42"/>
      <c r="AF7" s="58"/>
    </row>
    <row r="8" spans="1:32" s="30" customFormat="1" ht="28.8">
      <c r="A8" s="118" t="s">
        <v>424</v>
      </c>
      <c r="B8" s="157" t="s">
        <v>329</v>
      </c>
      <c r="C8" s="123"/>
      <c r="D8" s="39">
        <v>0</v>
      </c>
      <c r="E8" s="300"/>
      <c r="F8" s="78" t="s">
        <v>328</v>
      </c>
      <c r="G8" s="123"/>
      <c r="H8" s="101">
        <v>10</v>
      </c>
      <c r="I8" s="301"/>
      <c r="J8" s="173" t="s">
        <v>329</v>
      </c>
      <c r="K8" s="176"/>
      <c r="L8" s="76">
        <v>0</v>
      </c>
      <c r="M8" s="301"/>
      <c r="N8" s="56" t="s">
        <v>329</v>
      </c>
      <c r="O8" s="38"/>
      <c r="P8" s="60">
        <v>0</v>
      </c>
      <c r="Q8" s="301"/>
      <c r="R8" s="52" t="s">
        <v>329</v>
      </c>
      <c r="S8" s="194"/>
      <c r="T8" s="76">
        <v>0</v>
      </c>
      <c r="U8" s="301"/>
      <c r="V8" s="55" t="s">
        <v>329</v>
      </c>
      <c r="W8" s="42"/>
      <c r="X8" s="58">
        <v>0</v>
      </c>
      <c r="Y8" s="301"/>
      <c r="Z8" s="55"/>
      <c r="AA8" s="42"/>
      <c r="AB8" s="58"/>
      <c r="AC8" s="301"/>
      <c r="AD8" s="55" t="s">
        <v>328</v>
      </c>
      <c r="AE8" s="30" t="s">
        <v>554</v>
      </c>
      <c r="AF8" s="58">
        <v>10</v>
      </c>
    </row>
    <row r="9" spans="1:32" s="29" customFormat="1" ht="144">
      <c r="A9" s="118" t="s">
        <v>341</v>
      </c>
      <c r="B9" s="155" t="s">
        <v>328</v>
      </c>
      <c r="C9" s="156" t="s">
        <v>549</v>
      </c>
      <c r="D9" s="102">
        <v>7</v>
      </c>
      <c r="E9" s="302"/>
      <c r="F9" s="79" t="s">
        <v>328</v>
      </c>
      <c r="G9" s="166" t="s">
        <v>550</v>
      </c>
      <c r="H9" s="76">
        <v>9</v>
      </c>
      <c r="I9" s="301"/>
      <c r="J9" s="112" t="s">
        <v>200</v>
      </c>
      <c r="K9" s="90" t="s">
        <v>475</v>
      </c>
      <c r="L9" s="76">
        <v>7</v>
      </c>
      <c r="M9" s="301"/>
      <c r="N9" s="60" t="s">
        <v>200</v>
      </c>
      <c r="O9" s="36" t="s">
        <v>551</v>
      </c>
      <c r="P9" s="60">
        <v>8</v>
      </c>
      <c r="Q9" s="301"/>
      <c r="R9" s="52" t="s">
        <v>328</v>
      </c>
      <c r="S9" s="36" t="s">
        <v>552</v>
      </c>
      <c r="T9" s="58">
        <v>7</v>
      </c>
      <c r="U9" s="301"/>
      <c r="V9" s="59" t="s">
        <v>369</v>
      </c>
      <c r="W9" s="316" t="s">
        <v>553</v>
      </c>
      <c r="X9" s="76">
        <v>7</v>
      </c>
      <c r="Y9" s="301"/>
      <c r="Z9" s="58"/>
      <c r="AA9" s="316" t="s">
        <v>548</v>
      </c>
      <c r="AB9" s="58"/>
      <c r="AC9" s="301"/>
      <c r="AD9" s="58" t="s">
        <v>328</v>
      </c>
      <c r="AE9" s="316" t="s">
        <v>548</v>
      </c>
      <c r="AF9" s="58">
        <v>7</v>
      </c>
    </row>
    <row r="10" spans="1:32" s="29" customFormat="1" ht="57.6">
      <c r="A10" s="137" t="s">
        <v>533</v>
      </c>
      <c r="B10" s="105" t="s">
        <v>328</v>
      </c>
      <c r="C10" s="73" t="s">
        <v>465</v>
      </c>
      <c r="D10" s="77">
        <v>8</v>
      </c>
      <c r="E10" s="303"/>
      <c r="F10" s="79" t="s">
        <v>328</v>
      </c>
      <c r="G10" s="169" t="s">
        <v>336</v>
      </c>
      <c r="H10" s="76">
        <v>10</v>
      </c>
      <c r="I10" s="300"/>
      <c r="J10" s="110" t="s">
        <v>328</v>
      </c>
      <c r="K10" s="90" t="s">
        <v>536</v>
      </c>
      <c r="L10" s="76">
        <v>10</v>
      </c>
      <c r="M10" s="300"/>
      <c r="N10" s="52" t="s">
        <v>328</v>
      </c>
      <c r="O10" s="36" t="s">
        <v>316</v>
      </c>
      <c r="P10" s="60">
        <v>7</v>
      </c>
      <c r="Q10" s="300"/>
      <c r="R10" s="101" t="s">
        <v>328</v>
      </c>
      <c r="S10" s="196" t="s">
        <v>359</v>
      </c>
      <c r="T10" s="58">
        <v>10</v>
      </c>
      <c r="U10" s="300"/>
      <c r="V10" s="61"/>
      <c r="W10" s="51" t="s">
        <v>388</v>
      </c>
      <c r="X10" s="76">
        <v>-5</v>
      </c>
      <c r="Y10" s="300"/>
      <c r="Z10" s="50"/>
      <c r="AA10" s="51"/>
      <c r="AB10" s="58"/>
      <c r="AC10" s="300"/>
      <c r="AD10" s="50" t="s">
        <v>328</v>
      </c>
      <c r="AE10" s="42" t="s">
        <v>547</v>
      </c>
      <c r="AF10" s="58">
        <v>10</v>
      </c>
    </row>
    <row r="11" spans="1:32" s="133" customFormat="1">
      <c r="A11" s="225"/>
      <c r="B11" s="226"/>
      <c r="C11" s="227"/>
      <c r="D11" s="228">
        <f>SUM(D8:D10)</f>
        <v>15</v>
      </c>
      <c r="E11" s="303"/>
      <c r="F11" s="222"/>
      <c r="G11" s="227"/>
      <c r="H11" s="215">
        <f>SUM(H8:H10)</f>
        <v>29</v>
      </c>
      <c r="I11" s="300"/>
      <c r="J11" s="230"/>
      <c r="K11" s="231"/>
      <c r="L11" s="215">
        <f>SUM(L8:L10)</f>
        <v>17</v>
      </c>
      <c r="M11" s="300"/>
      <c r="N11" s="229"/>
      <c r="O11" s="223"/>
      <c r="P11" s="215">
        <f>SUM(P8:P10)</f>
        <v>15</v>
      </c>
      <c r="Q11" s="300"/>
      <c r="R11" s="229"/>
      <c r="S11" s="223"/>
      <c r="T11" s="215">
        <f>SUM(T8:T10)</f>
        <v>17</v>
      </c>
      <c r="U11" s="300"/>
      <c r="V11" s="217"/>
      <c r="W11" s="223"/>
      <c r="X11" s="215">
        <f>SUM(X8:X10)</f>
        <v>2</v>
      </c>
      <c r="Y11" s="300"/>
      <c r="Z11" s="229"/>
      <c r="AA11" s="223"/>
      <c r="AB11" s="221"/>
      <c r="AC11" s="300"/>
      <c r="AD11" s="229"/>
      <c r="AE11" s="223"/>
      <c r="AF11" s="221"/>
    </row>
    <row r="12" spans="1:32" s="133" customFormat="1">
      <c r="A12" s="108" t="s">
        <v>345</v>
      </c>
      <c r="B12" s="151"/>
      <c r="C12" s="77"/>
      <c r="D12" s="77"/>
      <c r="E12" s="303"/>
      <c r="F12" s="152"/>
      <c r="G12" s="120"/>
      <c r="H12" s="76"/>
      <c r="I12" s="302"/>
      <c r="J12" s="125"/>
      <c r="K12" s="153"/>
      <c r="L12" s="76"/>
      <c r="M12" s="302"/>
      <c r="N12" s="77"/>
      <c r="O12" s="127"/>
      <c r="P12" s="76"/>
      <c r="Q12" s="302"/>
      <c r="R12" s="52"/>
      <c r="S12" s="38"/>
      <c r="T12" s="76"/>
      <c r="U12" s="302"/>
      <c r="V12" s="77"/>
      <c r="W12" s="127"/>
      <c r="X12" s="76"/>
      <c r="Y12" s="302"/>
      <c r="Z12" s="77"/>
      <c r="AA12" s="127"/>
      <c r="AB12" s="76"/>
      <c r="AC12" s="302"/>
      <c r="AD12" s="77"/>
      <c r="AE12" s="127"/>
      <c r="AF12" s="76"/>
    </row>
    <row r="13" spans="1:32" s="29" customFormat="1">
      <c r="A13" s="144" t="s">
        <v>440</v>
      </c>
      <c r="B13" s="151" t="s">
        <v>329</v>
      </c>
      <c r="C13" s="158"/>
      <c r="D13" s="77">
        <v>0</v>
      </c>
      <c r="E13" s="303"/>
      <c r="F13" s="152" t="s">
        <v>329</v>
      </c>
      <c r="G13" s="158"/>
      <c r="H13" s="60">
        <v>0</v>
      </c>
      <c r="I13" s="303"/>
      <c r="J13" s="125" t="s">
        <v>329</v>
      </c>
      <c r="K13" s="153" t="s">
        <v>405</v>
      </c>
      <c r="L13" s="103">
        <v>0</v>
      </c>
      <c r="M13" s="303"/>
      <c r="N13" s="52" t="s">
        <v>329</v>
      </c>
      <c r="O13" s="324" t="s">
        <v>494</v>
      </c>
      <c r="P13" s="76">
        <v>0</v>
      </c>
      <c r="Q13" s="303"/>
      <c r="R13" s="186" t="s">
        <v>391</v>
      </c>
      <c r="S13" s="202"/>
      <c r="T13" s="60">
        <v>0</v>
      </c>
      <c r="U13" s="303"/>
      <c r="V13" s="61" t="s">
        <v>365</v>
      </c>
      <c r="W13" s="61" t="s">
        <v>365</v>
      </c>
      <c r="X13" s="58">
        <v>9</v>
      </c>
      <c r="Y13" s="303"/>
      <c r="Z13" s="50"/>
      <c r="AA13" s="42"/>
      <c r="AB13" s="58"/>
      <c r="AC13" s="303"/>
      <c r="AD13" s="50"/>
      <c r="AE13" s="42"/>
      <c r="AF13" s="58"/>
    </row>
    <row r="14" spans="1:32" s="29" customFormat="1" ht="28.8">
      <c r="A14" s="144" t="s">
        <v>441</v>
      </c>
      <c r="B14" s="151" t="s">
        <v>99</v>
      </c>
      <c r="C14" s="158" t="s">
        <v>442</v>
      </c>
      <c r="D14" s="77">
        <v>8</v>
      </c>
      <c r="E14" s="303"/>
      <c r="F14" s="77" t="s">
        <v>325</v>
      </c>
      <c r="G14" s="158" t="s">
        <v>325</v>
      </c>
      <c r="H14" s="45">
        <v>8</v>
      </c>
      <c r="I14" s="303"/>
      <c r="J14" s="125" t="s">
        <v>328</v>
      </c>
      <c r="K14" s="178" t="s">
        <v>404</v>
      </c>
      <c r="L14" s="103">
        <v>8</v>
      </c>
      <c r="M14" s="303"/>
      <c r="N14" s="52" t="s">
        <v>328</v>
      </c>
      <c r="O14" s="38"/>
      <c r="P14" s="76">
        <v>8</v>
      </c>
      <c r="Q14" s="303"/>
      <c r="R14" s="186" t="s">
        <v>392</v>
      </c>
      <c r="S14" s="197" t="s">
        <v>393</v>
      </c>
      <c r="T14" s="60">
        <v>8</v>
      </c>
      <c r="U14" s="303"/>
      <c r="V14" s="61" t="s">
        <v>365</v>
      </c>
      <c r="W14" s="61" t="s">
        <v>365</v>
      </c>
      <c r="X14" s="58">
        <v>9</v>
      </c>
      <c r="Y14" s="303"/>
      <c r="Z14" s="50"/>
      <c r="AA14" s="42"/>
      <c r="AB14" s="58"/>
      <c r="AC14" s="303"/>
      <c r="AD14" s="50"/>
      <c r="AE14" s="42"/>
      <c r="AF14" s="58"/>
    </row>
    <row r="15" spans="1:32" s="29" customFormat="1" ht="122.4" customHeight="1" thickBot="1">
      <c r="A15" s="144" t="s">
        <v>495</v>
      </c>
      <c r="B15" s="159" t="s">
        <v>466</v>
      </c>
      <c r="C15" s="120" t="s">
        <v>454</v>
      </c>
      <c r="D15" s="78">
        <v>10</v>
      </c>
      <c r="E15" s="303"/>
      <c r="F15" s="78" t="s">
        <v>474</v>
      </c>
      <c r="G15" s="120" t="s">
        <v>455</v>
      </c>
      <c r="H15" s="60">
        <v>10</v>
      </c>
      <c r="I15" s="303"/>
      <c r="J15" s="179" t="s">
        <v>476</v>
      </c>
      <c r="K15" s="180" t="s">
        <v>537</v>
      </c>
      <c r="L15" s="103">
        <v>10</v>
      </c>
      <c r="M15" s="303"/>
      <c r="N15" s="54" t="s">
        <v>480</v>
      </c>
      <c r="O15" s="62" t="s">
        <v>443</v>
      </c>
      <c r="P15" s="76">
        <v>7</v>
      </c>
      <c r="Q15" s="303"/>
      <c r="R15" s="186" t="s">
        <v>391</v>
      </c>
      <c r="S15" s="197" t="s">
        <v>394</v>
      </c>
      <c r="T15" s="60">
        <v>8</v>
      </c>
      <c r="U15" s="303"/>
      <c r="V15" s="61" t="s">
        <v>366</v>
      </c>
      <c r="W15" s="42"/>
      <c r="X15" s="58">
        <v>10</v>
      </c>
      <c r="Y15" s="303"/>
      <c r="Z15" s="50"/>
      <c r="AA15" s="42"/>
      <c r="AB15" s="58"/>
      <c r="AC15" s="303"/>
      <c r="AD15" s="50"/>
      <c r="AE15" s="42"/>
      <c r="AF15" s="58"/>
    </row>
    <row r="16" spans="1:32" s="29" customFormat="1" ht="29.4" thickBot="1">
      <c r="A16" s="144" t="s">
        <v>411</v>
      </c>
      <c r="B16" s="160" t="s">
        <v>468</v>
      </c>
      <c r="C16" s="161" t="s">
        <v>467</v>
      </c>
      <c r="D16" s="77">
        <v>10</v>
      </c>
      <c r="E16" s="303"/>
      <c r="F16" s="78" t="s">
        <v>327</v>
      </c>
      <c r="G16" s="77"/>
      <c r="H16" s="60">
        <v>10</v>
      </c>
      <c r="I16" s="303"/>
      <c r="J16" s="181" t="s">
        <v>328</v>
      </c>
      <c r="K16" s="182" t="s">
        <v>457</v>
      </c>
      <c r="L16" s="76">
        <v>10</v>
      </c>
      <c r="M16" s="303"/>
      <c r="N16" s="44" t="s">
        <v>444</v>
      </c>
      <c r="O16" s="48"/>
      <c r="P16" s="76">
        <v>10</v>
      </c>
      <c r="Q16" s="303"/>
      <c r="R16" s="186" t="s">
        <v>391</v>
      </c>
      <c r="S16" s="197"/>
      <c r="T16" s="60">
        <v>8</v>
      </c>
      <c r="U16" s="303"/>
      <c r="V16" s="61" t="s">
        <v>366</v>
      </c>
      <c r="W16" s="42"/>
      <c r="X16" s="58">
        <v>10</v>
      </c>
      <c r="Y16" s="303"/>
      <c r="Z16" s="50"/>
      <c r="AA16" s="42"/>
      <c r="AB16" s="58"/>
      <c r="AC16" s="303"/>
      <c r="AD16" s="50"/>
      <c r="AE16" s="42"/>
      <c r="AF16" s="58"/>
    </row>
    <row r="17" spans="1:32" s="29" customFormat="1" ht="15" thickBot="1">
      <c r="A17" s="232"/>
      <c r="B17" s="233"/>
      <c r="C17" s="229"/>
      <c r="D17" s="234">
        <f>SUM(D13:D16)</f>
        <v>28</v>
      </c>
      <c r="E17" s="303"/>
      <c r="F17" s="217"/>
      <c r="G17" s="229"/>
      <c r="H17" s="215">
        <f>SUM(H13:H16)</f>
        <v>28</v>
      </c>
      <c r="I17" s="303"/>
      <c r="J17" s="235"/>
      <c r="K17" s="236"/>
      <c r="L17" s="215">
        <f>SUM(L13:L16)</f>
        <v>28</v>
      </c>
      <c r="M17" s="303"/>
      <c r="N17" s="229"/>
      <c r="O17" s="223"/>
      <c r="P17" s="215">
        <f>SUM(P13:P16)</f>
        <v>25</v>
      </c>
      <c r="Q17" s="303"/>
      <c r="R17" s="230"/>
      <c r="S17" s="237"/>
      <c r="T17" s="215">
        <f>SUM(T13:T16)</f>
        <v>24</v>
      </c>
      <c r="U17" s="303"/>
      <c r="V17" s="217"/>
      <c r="W17" s="223"/>
      <c r="X17" s="215">
        <f>SUM(X13:X16)</f>
        <v>38</v>
      </c>
      <c r="Y17" s="303"/>
      <c r="Z17" s="229"/>
      <c r="AA17" s="223"/>
      <c r="AB17" s="221"/>
      <c r="AC17" s="303"/>
      <c r="AD17" s="229"/>
      <c r="AE17" s="223"/>
      <c r="AF17" s="221"/>
    </row>
    <row r="18" spans="1:32" s="29" customFormat="1" ht="15" thickBot="1">
      <c r="A18" s="108" t="s">
        <v>464</v>
      </c>
      <c r="B18" s="162"/>
      <c r="C18" s="77"/>
      <c r="D18" s="151"/>
      <c r="E18" s="303"/>
      <c r="F18" s="78"/>
      <c r="G18" s="77"/>
      <c r="H18" s="60"/>
      <c r="I18" s="303"/>
      <c r="J18" s="181"/>
      <c r="K18" s="182"/>
      <c r="L18" s="76"/>
      <c r="M18" s="303"/>
      <c r="N18" s="44"/>
      <c r="O18" s="48"/>
      <c r="P18" s="76"/>
      <c r="Q18" s="303"/>
      <c r="R18" s="186"/>
      <c r="S18" s="197"/>
      <c r="T18" s="60"/>
      <c r="U18" s="303"/>
      <c r="V18" s="61"/>
      <c r="W18" s="42"/>
      <c r="X18" s="58"/>
      <c r="Y18" s="303"/>
      <c r="Z18" s="50"/>
      <c r="AA18" s="42"/>
      <c r="AB18" s="58"/>
      <c r="AC18" s="303"/>
      <c r="AD18" s="50"/>
      <c r="AE18" s="42"/>
      <c r="AF18" s="58"/>
    </row>
    <row r="19" spans="1:32" s="29" customFormat="1" ht="43.8" thickBot="1">
      <c r="A19" s="138" t="s">
        <v>513</v>
      </c>
      <c r="B19" s="162" t="s">
        <v>406</v>
      </c>
      <c r="C19" s="163" t="s">
        <v>403</v>
      </c>
      <c r="D19" s="151">
        <v>10</v>
      </c>
      <c r="E19" s="303"/>
      <c r="F19" s="78" t="s">
        <v>340</v>
      </c>
      <c r="G19" s="156" t="s">
        <v>426</v>
      </c>
      <c r="H19" s="60">
        <v>8</v>
      </c>
      <c r="I19" s="303"/>
      <c r="J19" s="125" t="s">
        <v>406</v>
      </c>
      <c r="K19" s="126" t="s">
        <v>457</v>
      </c>
      <c r="L19" s="76">
        <v>10</v>
      </c>
      <c r="M19" s="303"/>
      <c r="N19" s="44" t="s">
        <v>406</v>
      </c>
      <c r="O19" s="48"/>
      <c r="P19" s="76">
        <v>10</v>
      </c>
      <c r="Q19" s="303"/>
      <c r="R19" s="186" t="s">
        <v>340</v>
      </c>
      <c r="S19" s="197" t="s">
        <v>412</v>
      </c>
      <c r="T19" s="60">
        <v>-5</v>
      </c>
      <c r="U19" s="303"/>
      <c r="V19" s="15" t="s">
        <v>340</v>
      </c>
      <c r="W19" s="209" t="s">
        <v>396</v>
      </c>
      <c r="X19" s="210">
        <v>-5</v>
      </c>
      <c r="Y19" s="303"/>
      <c r="Z19" s="50"/>
      <c r="AA19" s="42"/>
      <c r="AB19" s="58"/>
      <c r="AC19" s="303"/>
      <c r="AD19" s="50"/>
      <c r="AE19" s="42"/>
      <c r="AF19" s="58"/>
    </row>
    <row r="20" spans="1:32" s="29" customFormat="1" ht="57.6">
      <c r="A20" s="138" t="s">
        <v>459</v>
      </c>
      <c r="B20" s="119" t="s">
        <v>461</v>
      </c>
      <c r="C20" s="164" t="s">
        <v>469</v>
      </c>
      <c r="D20" s="77">
        <v>9</v>
      </c>
      <c r="E20" s="303"/>
      <c r="F20" s="78" t="s">
        <v>342</v>
      </c>
      <c r="G20" s="120" t="s">
        <v>402</v>
      </c>
      <c r="H20" s="101">
        <v>10</v>
      </c>
      <c r="I20" s="303"/>
      <c r="J20" s="125" t="s">
        <v>407</v>
      </c>
      <c r="K20" s="126" t="s">
        <v>458</v>
      </c>
      <c r="L20" s="76">
        <v>8</v>
      </c>
      <c r="M20" s="303"/>
      <c r="N20" s="125" t="s">
        <v>407</v>
      </c>
      <c r="O20" s="38"/>
      <c r="P20" s="76">
        <v>10</v>
      </c>
      <c r="Q20" s="303"/>
      <c r="R20" s="125" t="s">
        <v>407</v>
      </c>
      <c r="S20" s="197" t="s">
        <v>487</v>
      </c>
      <c r="T20" s="60">
        <v>8</v>
      </c>
      <c r="U20" s="303"/>
      <c r="V20" s="197" t="s">
        <v>496</v>
      </c>
      <c r="W20" s="211" t="s">
        <v>497</v>
      </c>
      <c r="X20" s="188">
        <v>5</v>
      </c>
      <c r="Y20" s="303"/>
      <c r="Z20" s="50"/>
      <c r="AA20" s="42"/>
      <c r="AB20" s="58"/>
      <c r="AC20" s="303"/>
      <c r="AD20" s="50"/>
      <c r="AE20" s="42"/>
      <c r="AF20" s="58"/>
    </row>
    <row r="21" spans="1:32" s="29" customFormat="1">
      <c r="A21" s="136" t="s">
        <v>199</v>
      </c>
      <c r="B21" s="151" t="s">
        <v>328</v>
      </c>
      <c r="C21" s="77"/>
      <c r="D21" s="77">
        <v>10</v>
      </c>
      <c r="E21" s="303"/>
      <c r="F21" s="79" t="s">
        <v>328</v>
      </c>
      <c r="G21" s="169"/>
      <c r="H21" s="76">
        <v>10</v>
      </c>
      <c r="I21" s="303"/>
      <c r="J21" s="125" t="s">
        <v>328</v>
      </c>
      <c r="K21" s="153"/>
      <c r="L21" s="76">
        <v>10</v>
      </c>
      <c r="M21" s="303"/>
      <c r="N21" s="52" t="s">
        <v>328</v>
      </c>
      <c r="O21" s="38"/>
      <c r="P21" s="76">
        <v>10</v>
      </c>
      <c r="Q21" s="303"/>
      <c r="R21" s="52" t="s">
        <v>328</v>
      </c>
      <c r="S21" s="199"/>
      <c r="T21" s="58">
        <v>10</v>
      </c>
      <c r="U21" s="303"/>
      <c r="V21" s="61" t="s">
        <v>328</v>
      </c>
      <c r="W21" s="42"/>
      <c r="X21" s="76">
        <v>10</v>
      </c>
      <c r="Y21" s="303"/>
      <c r="Z21" s="50"/>
      <c r="AA21" s="42"/>
      <c r="AB21" s="58"/>
      <c r="AC21" s="303"/>
      <c r="AD21" s="50"/>
      <c r="AE21" s="42"/>
      <c r="AF21" s="58"/>
    </row>
    <row r="22" spans="1:32" s="29" customFormat="1" ht="28.8">
      <c r="A22" s="116" t="s">
        <v>305</v>
      </c>
      <c r="B22" s="151" t="s">
        <v>328</v>
      </c>
      <c r="C22" s="77"/>
      <c r="D22" s="77">
        <v>10</v>
      </c>
      <c r="E22" s="303"/>
      <c r="F22" s="152" t="s">
        <v>328</v>
      </c>
      <c r="G22" s="169" t="s">
        <v>500</v>
      </c>
      <c r="H22" s="76">
        <v>10</v>
      </c>
      <c r="I22" s="303"/>
      <c r="J22" s="125" t="s">
        <v>328</v>
      </c>
      <c r="K22" s="153"/>
      <c r="L22" s="76">
        <v>10</v>
      </c>
      <c r="M22" s="303"/>
      <c r="N22" s="52" t="s">
        <v>328</v>
      </c>
      <c r="O22" s="38"/>
      <c r="P22" s="76">
        <v>10</v>
      </c>
      <c r="Q22" s="303"/>
      <c r="R22" s="52" t="s">
        <v>329</v>
      </c>
      <c r="S22" s="199"/>
      <c r="T22" s="58">
        <v>0</v>
      </c>
      <c r="U22" s="303"/>
      <c r="V22" s="47" t="s">
        <v>328</v>
      </c>
      <c r="W22" s="48" t="s">
        <v>387</v>
      </c>
      <c r="X22" s="76">
        <v>8</v>
      </c>
      <c r="Y22" s="303"/>
      <c r="Z22" s="50"/>
      <c r="AA22" s="42"/>
      <c r="AB22" s="58"/>
      <c r="AC22" s="303"/>
      <c r="AD22" s="50"/>
      <c r="AE22" s="42"/>
      <c r="AF22" s="58"/>
    </row>
    <row r="23" spans="1:32" s="29" customFormat="1">
      <c r="A23" s="116" t="s">
        <v>460</v>
      </c>
      <c r="B23" s="106" t="s">
        <v>90</v>
      </c>
      <c r="C23" s="71" t="s">
        <v>462</v>
      </c>
      <c r="D23" s="77"/>
      <c r="E23" s="303"/>
      <c r="F23" s="134"/>
      <c r="G23" s="135"/>
      <c r="H23" s="53"/>
      <c r="I23" s="303"/>
      <c r="J23" s="110"/>
      <c r="K23" s="90"/>
      <c r="L23" s="76"/>
      <c r="M23" s="303"/>
      <c r="N23" s="44"/>
      <c r="O23" s="48"/>
      <c r="P23" s="76"/>
      <c r="Q23" s="303"/>
      <c r="R23" s="200"/>
      <c r="S23" s="201"/>
      <c r="T23" s="63"/>
      <c r="U23" s="303"/>
      <c r="V23" s="66"/>
      <c r="W23" s="67"/>
      <c r="X23" s="80"/>
      <c r="Y23" s="303"/>
      <c r="Z23" s="50"/>
      <c r="AA23" s="42"/>
      <c r="AB23" s="58"/>
      <c r="AC23" s="303"/>
      <c r="AD23" s="50"/>
      <c r="AE23" s="42"/>
      <c r="AF23" s="58"/>
    </row>
    <row r="24" spans="1:32" s="133" customFormat="1">
      <c r="A24" s="238"/>
      <c r="B24" s="239"/>
      <c r="C24" s="227"/>
      <c r="D24" s="228">
        <f>SUM(D19:D23)</f>
        <v>39</v>
      </c>
      <c r="E24" s="303"/>
      <c r="F24" s="240"/>
      <c r="G24" s="241"/>
      <c r="H24" s="215">
        <f>SUM(H19:H23)</f>
        <v>38</v>
      </c>
      <c r="I24" s="303"/>
      <c r="J24" s="230"/>
      <c r="K24" s="242"/>
      <c r="L24" s="215">
        <f>SUM(L19:L23)</f>
        <v>38</v>
      </c>
      <c r="M24" s="303"/>
      <c r="N24" s="229"/>
      <c r="O24" s="223"/>
      <c r="P24" s="215">
        <f>SUM(P19:P23)</f>
        <v>40</v>
      </c>
      <c r="Q24" s="303"/>
      <c r="R24" s="243"/>
      <c r="S24" s="244"/>
      <c r="T24" s="274">
        <f>SUM(T19:T23)</f>
        <v>13</v>
      </c>
      <c r="U24" s="303"/>
      <c r="V24" s="245"/>
      <c r="W24" s="246"/>
      <c r="X24" s="275">
        <f>SUM(X19:X23)</f>
        <v>18</v>
      </c>
      <c r="Y24" s="303"/>
      <c r="Z24" s="229"/>
      <c r="AA24" s="223"/>
      <c r="AB24" s="221"/>
      <c r="AC24" s="303"/>
      <c r="AD24" s="229"/>
      <c r="AE24" s="223"/>
      <c r="AF24" s="221"/>
    </row>
    <row r="25" spans="1:32" s="133" customFormat="1">
      <c r="A25" s="108" t="s">
        <v>490</v>
      </c>
      <c r="B25" s="119"/>
      <c r="C25" s="120"/>
      <c r="D25" s="77"/>
      <c r="E25" s="303"/>
      <c r="F25" s="121"/>
      <c r="G25" s="122"/>
      <c r="H25" s="123"/>
      <c r="I25" s="303"/>
      <c r="J25" s="125"/>
      <c r="K25" s="126"/>
      <c r="L25" s="76"/>
      <c r="M25" s="303"/>
      <c r="N25" s="77"/>
      <c r="O25" s="127"/>
      <c r="P25" s="76"/>
      <c r="Q25" s="303"/>
      <c r="R25" s="128"/>
      <c r="S25" s="129"/>
      <c r="T25" s="130"/>
      <c r="U25" s="303"/>
      <c r="V25" s="131"/>
      <c r="W25" s="132"/>
      <c r="X25" s="80"/>
      <c r="Y25" s="303"/>
      <c r="Z25" s="77"/>
      <c r="AA25" s="127"/>
      <c r="AB25" s="76"/>
      <c r="AC25" s="303"/>
      <c r="AD25" s="77"/>
      <c r="AE25" s="127"/>
      <c r="AF25" s="76"/>
    </row>
    <row r="26" spans="1:32" s="29" customFormat="1" ht="28.8">
      <c r="A26" s="116" t="s">
        <v>517</v>
      </c>
      <c r="B26" s="155" t="s">
        <v>328</v>
      </c>
      <c r="C26" s="158" t="s">
        <v>423</v>
      </c>
      <c r="D26" s="102"/>
      <c r="E26" s="301"/>
      <c r="F26" s="78"/>
      <c r="G26" s="166"/>
      <c r="H26" s="76"/>
      <c r="I26" s="303"/>
      <c r="J26" s="185"/>
      <c r="K26" s="89" t="s">
        <v>437</v>
      </c>
      <c r="L26" s="76"/>
      <c r="M26" s="303"/>
      <c r="N26" s="59" t="s">
        <v>328</v>
      </c>
      <c r="O26" s="38"/>
      <c r="P26" s="76"/>
      <c r="Q26" s="303"/>
      <c r="R26" s="199"/>
      <c r="S26" s="199" t="s">
        <v>501</v>
      </c>
      <c r="T26" s="76"/>
      <c r="U26" s="303"/>
      <c r="V26" s="57" t="s">
        <v>328</v>
      </c>
      <c r="W26" s="42" t="s">
        <v>383</v>
      </c>
      <c r="X26" s="76">
        <v>10</v>
      </c>
      <c r="Y26" s="303"/>
      <c r="Z26" s="51"/>
      <c r="AA26" s="42"/>
      <c r="AB26" s="58"/>
      <c r="AC26" s="303"/>
      <c r="AD26" s="51"/>
      <c r="AE26" s="42"/>
      <c r="AF26" s="58"/>
    </row>
    <row r="27" spans="1:32" s="29" customFormat="1" ht="28.8">
      <c r="A27" s="146" t="s">
        <v>451</v>
      </c>
      <c r="B27" s="155" t="s">
        <v>328</v>
      </c>
      <c r="C27" s="152"/>
      <c r="D27" s="102">
        <v>10</v>
      </c>
      <c r="E27" s="301"/>
      <c r="F27" s="54" t="s">
        <v>328</v>
      </c>
      <c r="G27" s="72" t="s">
        <v>425</v>
      </c>
      <c r="H27" s="76">
        <v>10</v>
      </c>
      <c r="I27" s="303"/>
      <c r="J27" s="177" t="s">
        <v>328</v>
      </c>
      <c r="K27" s="273"/>
      <c r="L27" s="76">
        <v>10</v>
      </c>
      <c r="M27" s="303"/>
      <c r="N27" s="59"/>
      <c r="O27" s="38"/>
      <c r="P27" s="76">
        <v>10</v>
      </c>
      <c r="Q27" s="303"/>
      <c r="R27" s="199"/>
      <c r="S27" s="195"/>
      <c r="T27" s="76">
        <v>10</v>
      </c>
      <c r="U27" s="303"/>
      <c r="V27" s="54"/>
      <c r="W27" s="48"/>
      <c r="X27" s="76"/>
      <c r="Y27" s="303"/>
      <c r="Z27" s="51"/>
      <c r="AA27" s="42"/>
      <c r="AB27" s="58"/>
      <c r="AC27" s="303"/>
      <c r="AD27" s="51"/>
      <c r="AE27" s="42"/>
      <c r="AF27" s="58"/>
    </row>
    <row r="28" spans="1:32" s="29" customFormat="1" ht="57.6">
      <c r="A28" s="146" t="s">
        <v>502</v>
      </c>
      <c r="B28" s="104" t="s">
        <v>328</v>
      </c>
      <c r="C28" s="87" t="s">
        <v>422</v>
      </c>
      <c r="D28" s="102">
        <v>5</v>
      </c>
      <c r="E28" s="301"/>
      <c r="F28" s="54" t="s">
        <v>328</v>
      </c>
      <c r="G28" s="72"/>
      <c r="H28" s="76">
        <v>8</v>
      </c>
      <c r="I28" s="303"/>
      <c r="J28" s="110" t="s">
        <v>328</v>
      </c>
      <c r="K28" s="89" t="s">
        <v>346</v>
      </c>
      <c r="L28" s="76">
        <v>5</v>
      </c>
      <c r="M28" s="303"/>
      <c r="N28" s="54" t="s">
        <v>328</v>
      </c>
      <c r="O28" s="48" t="s">
        <v>481</v>
      </c>
      <c r="P28" s="76">
        <v>5</v>
      </c>
      <c r="Q28" s="303"/>
      <c r="R28" s="46" t="s">
        <v>310</v>
      </c>
      <c r="S28" s="62" t="s">
        <v>503</v>
      </c>
      <c r="T28" s="203">
        <v>10</v>
      </c>
      <c r="U28" s="303"/>
      <c r="V28" s="47" t="s">
        <v>328</v>
      </c>
      <c r="W28" s="62" t="s">
        <v>504</v>
      </c>
      <c r="X28" s="76">
        <v>5</v>
      </c>
      <c r="Y28" s="303"/>
      <c r="Z28" s="51"/>
      <c r="AA28" s="42"/>
      <c r="AB28" s="58"/>
      <c r="AC28" s="303"/>
      <c r="AD28" s="51"/>
      <c r="AE28" s="42"/>
      <c r="AF28" s="58"/>
    </row>
    <row r="29" spans="1:32" s="29" customFormat="1">
      <c r="A29" s="146" t="s">
        <v>452</v>
      </c>
      <c r="B29" s="155" t="s">
        <v>328</v>
      </c>
      <c r="C29" s="156" t="s">
        <v>453</v>
      </c>
      <c r="D29" s="102">
        <v>7</v>
      </c>
      <c r="E29" s="301"/>
      <c r="F29" s="78" t="s">
        <v>328</v>
      </c>
      <c r="G29" s="166"/>
      <c r="H29" s="76">
        <v>8</v>
      </c>
      <c r="I29" s="301"/>
      <c r="J29" s="277" t="s">
        <v>328</v>
      </c>
      <c r="K29" s="273"/>
      <c r="L29" s="76">
        <v>8</v>
      </c>
      <c r="M29" s="301"/>
      <c r="N29" s="59" t="s">
        <v>328</v>
      </c>
      <c r="O29" s="38"/>
      <c r="P29" s="76">
        <v>8</v>
      </c>
      <c r="Q29" s="301"/>
      <c r="R29" s="61" t="s">
        <v>328</v>
      </c>
      <c r="S29" s="195"/>
      <c r="T29" s="76">
        <v>10</v>
      </c>
      <c r="U29" s="301"/>
      <c r="V29" s="54" t="s">
        <v>328</v>
      </c>
      <c r="W29" s="48"/>
      <c r="X29" s="76">
        <v>8</v>
      </c>
      <c r="Y29" s="301"/>
      <c r="Z29" s="51"/>
      <c r="AA29" s="42"/>
      <c r="AB29" s="58"/>
      <c r="AC29" s="301"/>
      <c r="AD29" s="51"/>
      <c r="AE29" s="42"/>
      <c r="AF29" s="58"/>
    </row>
    <row r="30" spans="1:32" s="29" customFormat="1" ht="28.8">
      <c r="A30" s="146" t="s">
        <v>409</v>
      </c>
      <c r="B30" s="105" t="s">
        <v>328</v>
      </c>
      <c r="C30" s="71" t="s">
        <v>431</v>
      </c>
      <c r="D30" s="77">
        <v>0</v>
      </c>
      <c r="E30" s="303"/>
      <c r="F30" s="79" t="s">
        <v>328</v>
      </c>
      <c r="G30" s="158" t="s">
        <v>401</v>
      </c>
      <c r="H30" s="102">
        <v>10</v>
      </c>
      <c r="I30" s="301"/>
      <c r="J30" s="125" t="s">
        <v>329</v>
      </c>
      <c r="K30" s="120" t="s">
        <v>505</v>
      </c>
      <c r="L30" s="76">
        <v>5</v>
      </c>
      <c r="M30" s="301"/>
      <c r="N30" s="52" t="s">
        <v>328</v>
      </c>
      <c r="O30" s="38"/>
      <c r="P30" s="76">
        <v>10</v>
      </c>
      <c r="Q30" s="301"/>
      <c r="R30" s="60" t="s">
        <v>328</v>
      </c>
      <c r="S30" s="199" t="s">
        <v>352</v>
      </c>
      <c r="T30" s="76">
        <v>10</v>
      </c>
      <c r="U30" s="301"/>
      <c r="V30" s="57" t="s">
        <v>328</v>
      </c>
      <c r="W30" s="42"/>
      <c r="X30" s="76">
        <v>10</v>
      </c>
      <c r="Y30" s="301"/>
      <c r="Z30" s="50"/>
      <c r="AA30" s="42"/>
      <c r="AB30" s="58"/>
      <c r="AC30" s="301"/>
      <c r="AD30" s="50"/>
      <c r="AE30" s="42"/>
      <c r="AF30" s="58"/>
    </row>
    <row r="31" spans="1:32" s="29" customFormat="1" ht="43.2">
      <c r="A31" s="146" t="s">
        <v>400</v>
      </c>
      <c r="B31" s="151" t="s">
        <v>328</v>
      </c>
      <c r="C31" s="120"/>
      <c r="D31" s="77">
        <v>-4</v>
      </c>
      <c r="E31" s="303"/>
      <c r="F31" s="78" t="s">
        <v>329</v>
      </c>
      <c r="G31" s="120" t="s">
        <v>330</v>
      </c>
      <c r="H31" s="76">
        <v>0</v>
      </c>
      <c r="I31" s="301"/>
      <c r="J31" s="125" t="s">
        <v>328</v>
      </c>
      <c r="K31" s="153" t="s">
        <v>290</v>
      </c>
      <c r="L31" s="76">
        <v>-4</v>
      </c>
      <c r="M31" s="301"/>
      <c r="N31" s="44" t="s">
        <v>328</v>
      </c>
      <c r="O31" s="48" t="s">
        <v>439</v>
      </c>
      <c r="P31" s="76">
        <v>-4</v>
      </c>
      <c r="Q31" s="301"/>
      <c r="R31" s="52" t="s">
        <v>328</v>
      </c>
      <c r="S31" s="199" t="s">
        <v>353</v>
      </c>
      <c r="T31" s="76">
        <v>0</v>
      </c>
      <c r="U31" s="301"/>
      <c r="V31" s="57" t="s">
        <v>329</v>
      </c>
      <c r="W31" s="42"/>
      <c r="X31" s="76">
        <v>0</v>
      </c>
      <c r="Y31" s="301"/>
      <c r="Z31" s="50"/>
      <c r="AA31" s="42"/>
      <c r="AB31" s="58"/>
      <c r="AC31" s="301"/>
      <c r="AD31" s="50"/>
      <c r="AE31" s="42"/>
      <c r="AF31" s="58"/>
    </row>
    <row r="32" spans="1:32" s="29" customFormat="1" ht="72">
      <c r="A32" s="117" t="s">
        <v>410</v>
      </c>
      <c r="B32" s="105" t="s">
        <v>328</v>
      </c>
      <c r="C32" s="71" t="s">
        <v>416</v>
      </c>
      <c r="D32" s="77">
        <v>10</v>
      </c>
      <c r="E32" s="303"/>
      <c r="F32" s="152" t="s">
        <v>328</v>
      </c>
      <c r="G32" s="120" t="s">
        <v>339</v>
      </c>
      <c r="H32" s="76">
        <v>6</v>
      </c>
      <c r="I32" s="301"/>
      <c r="J32" s="110" t="s">
        <v>328</v>
      </c>
      <c r="K32" s="89" t="s">
        <v>293</v>
      </c>
      <c r="L32" s="76">
        <v>8</v>
      </c>
      <c r="M32" s="301"/>
      <c r="N32" s="52" t="s">
        <v>328</v>
      </c>
      <c r="O32" s="38" t="s">
        <v>315</v>
      </c>
      <c r="P32" s="76">
        <v>10</v>
      </c>
      <c r="Q32" s="301"/>
      <c r="R32" s="52" t="s">
        <v>329</v>
      </c>
      <c r="S32" s="38"/>
      <c r="T32" s="76">
        <v>0</v>
      </c>
      <c r="U32" s="301"/>
      <c r="V32" s="47" t="s">
        <v>363</v>
      </c>
      <c r="W32" s="48"/>
      <c r="X32" s="76">
        <v>8</v>
      </c>
      <c r="Y32" s="301"/>
      <c r="Z32" s="50"/>
      <c r="AA32" s="42"/>
      <c r="AB32" s="58"/>
      <c r="AC32" s="301"/>
      <c r="AD32" s="50"/>
      <c r="AE32" s="42"/>
      <c r="AF32" s="58"/>
    </row>
    <row r="33" spans="1:32" s="29" customFormat="1" ht="86.4">
      <c r="A33" s="117" t="s">
        <v>323</v>
      </c>
      <c r="B33" s="151" t="s">
        <v>328</v>
      </c>
      <c r="C33" s="158" t="s">
        <v>427</v>
      </c>
      <c r="D33" s="77">
        <v>10</v>
      </c>
      <c r="E33" s="303"/>
      <c r="F33" s="74" t="s">
        <v>329</v>
      </c>
      <c r="G33" s="71" t="s">
        <v>649</v>
      </c>
      <c r="H33" s="46">
        <v>10</v>
      </c>
      <c r="I33" s="303"/>
      <c r="J33" s="186" t="s">
        <v>328</v>
      </c>
      <c r="K33" s="187" t="s">
        <v>347</v>
      </c>
      <c r="L33" s="76">
        <v>10</v>
      </c>
      <c r="M33" s="303"/>
      <c r="N33" s="52" t="s">
        <v>328</v>
      </c>
      <c r="O33" s="36" t="s">
        <v>445</v>
      </c>
      <c r="P33" s="76">
        <v>0</v>
      </c>
      <c r="Q33" s="303"/>
      <c r="R33" s="52" t="s">
        <v>329</v>
      </c>
      <c r="S33" s="204"/>
      <c r="T33" s="63">
        <v>0</v>
      </c>
      <c r="U33" s="303"/>
      <c r="V33" s="61" t="s">
        <v>367</v>
      </c>
      <c r="W33" s="38"/>
      <c r="X33" s="60">
        <v>0</v>
      </c>
      <c r="Y33" s="303"/>
      <c r="Z33" s="52"/>
      <c r="AA33" s="36"/>
      <c r="AB33" s="60"/>
      <c r="AC33" s="303"/>
      <c r="AD33" s="52"/>
      <c r="AE33" s="36"/>
      <c r="AF33" s="60"/>
    </row>
    <row r="34" spans="1:32" s="29" customFormat="1" ht="39.6">
      <c r="A34" s="149" t="s">
        <v>287</v>
      </c>
      <c r="B34" s="105" t="s">
        <v>343</v>
      </c>
      <c r="C34" s="73"/>
      <c r="D34" s="77">
        <v>10</v>
      </c>
      <c r="E34" s="303"/>
      <c r="F34" s="79" t="s">
        <v>331</v>
      </c>
      <c r="G34" s="78"/>
      <c r="H34" s="60">
        <v>10</v>
      </c>
      <c r="I34" s="303"/>
      <c r="J34" s="111" t="s">
        <v>99</v>
      </c>
      <c r="K34" s="89" t="s">
        <v>348</v>
      </c>
      <c r="L34" s="76">
        <v>0</v>
      </c>
      <c r="M34" s="303"/>
      <c r="N34" s="60" t="s">
        <v>329</v>
      </c>
      <c r="O34" s="70"/>
      <c r="P34" s="76"/>
      <c r="Q34" s="303"/>
      <c r="R34" s="52" t="s">
        <v>329</v>
      </c>
      <c r="S34" s="205"/>
      <c r="T34" s="60">
        <v>0</v>
      </c>
      <c r="U34" s="303"/>
      <c r="V34" s="61"/>
      <c r="W34" s="69" t="s">
        <v>506</v>
      </c>
      <c r="X34" s="60">
        <v>0</v>
      </c>
      <c r="Y34" s="303"/>
      <c r="Z34" s="60"/>
      <c r="AA34" s="70"/>
      <c r="AB34" s="60"/>
      <c r="AC34" s="303"/>
      <c r="AD34" s="60"/>
      <c r="AE34" s="70"/>
      <c r="AF34" s="60"/>
    </row>
    <row r="35" spans="1:32" s="29" customFormat="1" ht="43.2">
      <c r="A35" s="150" t="s">
        <v>414</v>
      </c>
      <c r="B35" s="105" t="s">
        <v>328</v>
      </c>
      <c r="C35" s="73" t="s">
        <v>413</v>
      </c>
      <c r="D35" s="77">
        <v>10</v>
      </c>
      <c r="E35" s="303"/>
      <c r="F35" s="167" t="s">
        <v>329</v>
      </c>
      <c r="G35" s="78"/>
      <c r="H35" s="60">
        <v>-5</v>
      </c>
      <c r="I35" s="303"/>
      <c r="J35" s="188" t="s">
        <v>329</v>
      </c>
      <c r="K35" s="189"/>
      <c r="L35" s="76">
        <v>0</v>
      </c>
      <c r="M35" s="303"/>
      <c r="N35" s="60" t="s">
        <v>99</v>
      </c>
      <c r="O35" s="38" t="s">
        <v>415</v>
      </c>
      <c r="P35" s="76">
        <v>0</v>
      </c>
      <c r="Q35" s="303"/>
      <c r="R35" s="52" t="s">
        <v>329</v>
      </c>
      <c r="S35" s="205"/>
      <c r="T35" s="60">
        <v>0</v>
      </c>
      <c r="U35" s="303"/>
      <c r="V35" s="61"/>
      <c r="W35" s="69" t="s">
        <v>506</v>
      </c>
      <c r="X35" s="60">
        <v>0</v>
      </c>
      <c r="Y35" s="303"/>
      <c r="Z35" s="60"/>
      <c r="AA35" s="38"/>
      <c r="AB35" s="60"/>
      <c r="AC35" s="303"/>
      <c r="AD35" s="60"/>
      <c r="AE35" s="38"/>
      <c r="AF35" s="60"/>
    </row>
    <row r="36" spans="1:32" s="29" customFormat="1" ht="28.8">
      <c r="A36" s="145" t="s">
        <v>308</v>
      </c>
      <c r="B36" s="105" t="s">
        <v>328</v>
      </c>
      <c r="C36" s="73" t="s">
        <v>413</v>
      </c>
      <c r="D36" s="77">
        <v>10</v>
      </c>
      <c r="E36" s="303"/>
      <c r="F36" s="152" t="s">
        <v>328</v>
      </c>
      <c r="G36" s="120" t="s">
        <v>332</v>
      </c>
      <c r="H36" s="60">
        <v>8</v>
      </c>
      <c r="I36" s="303"/>
      <c r="J36" s="186" t="s">
        <v>328</v>
      </c>
      <c r="K36" s="189" t="s">
        <v>291</v>
      </c>
      <c r="L36" s="76">
        <v>10</v>
      </c>
      <c r="M36" s="303"/>
      <c r="N36" s="52" t="s">
        <v>328</v>
      </c>
      <c r="O36" s="36" t="s">
        <v>311</v>
      </c>
      <c r="P36" s="76">
        <v>10</v>
      </c>
      <c r="Q36" s="303"/>
      <c r="R36" s="52" t="s">
        <v>329</v>
      </c>
      <c r="S36" s="205"/>
      <c r="T36" s="58">
        <v>0</v>
      </c>
      <c r="U36" s="303"/>
      <c r="V36" s="61" t="s">
        <v>328</v>
      </c>
      <c r="W36" s="36"/>
      <c r="X36" s="58">
        <v>7</v>
      </c>
      <c r="Y36" s="303"/>
      <c r="Z36" s="50"/>
      <c r="AA36" s="36"/>
      <c r="AB36" s="58"/>
      <c r="AC36" s="303"/>
      <c r="AD36" s="50"/>
      <c r="AE36" s="36"/>
      <c r="AF36" s="58"/>
    </row>
    <row r="37" spans="1:32" s="29" customFormat="1" ht="43.2">
      <c r="A37" s="146" t="s">
        <v>507</v>
      </c>
      <c r="B37" s="151" t="s">
        <v>329</v>
      </c>
      <c r="C37" s="77"/>
      <c r="D37" s="77">
        <v>0</v>
      </c>
      <c r="E37" s="303"/>
      <c r="F37" s="54" t="s">
        <v>328</v>
      </c>
      <c r="G37" s="71" t="s">
        <v>428</v>
      </c>
      <c r="H37" s="76">
        <v>0</v>
      </c>
      <c r="I37" s="303"/>
      <c r="J37" s="186" t="s">
        <v>328</v>
      </c>
      <c r="K37" s="190" t="s">
        <v>295</v>
      </c>
      <c r="L37" s="76">
        <v>10</v>
      </c>
      <c r="M37" s="303"/>
      <c r="N37" s="52" t="s">
        <v>328</v>
      </c>
      <c r="O37" s="36" t="s">
        <v>508</v>
      </c>
      <c r="P37" s="76">
        <v>8</v>
      </c>
      <c r="Q37" s="303"/>
      <c r="R37" s="52" t="s">
        <v>329</v>
      </c>
      <c r="S37" s="205"/>
      <c r="T37" s="58">
        <v>0</v>
      </c>
      <c r="U37" s="303"/>
      <c r="V37" s="61" t="s">
        <v>328</v>
      </c>
      <c r="W37" s="51"/>
      <c r="X37" s="58">
        <v>7</v>
      </c>
      <c r="Y37" s="303"/>
      <c r="Z37" s="50"/>
      <c r="AA37" s="51"/>
      <c r="AB37" s="58"/>
      <c r="AC37" s="303"/>
      <c r="AD37" s="50"/>
      <c r="AE37" s="51"/>
      <c r="AF37" s="58"/>
    </row>
    <row r="38" spans="1:32" s="29" customFormat="1">
      <c r="A38" s="145" t="s">
        <v>318</v>
      </c>
      <c r="B38" s="151" t="s">
        <v>328</v>
      </c>
      <c r="C38" s="77"/>
      <c r="D38" s="77">
        <v>10</v>
      </c>
      <c r="E38" s="303"/>
      <c r="F38" s="152" t="s">
        <v>328</v>
      </c>
      <c r="G38" s="120" t="s">
        <v>333</v>
      </c>
      <c r="H38" s="76">
        <v>10</v>
      </c>
      <c r="I38" s="303"/>
      <c r="J38" s="186" t="s">
        <v>328</v>
      </c>
      <c r="K38" s="189"/>
      <c r="L38" s="76">
        <v>9</v>
      </c>
      <c r="M38" s="303"/>
      <c r="N38" s="52" t="s">
        <v>328</v>
      </c>
      <c r="O38" s="38"/>
      <c r="P38" s="76">
        <v>10</v>
      </c>
      <c r="Q38" s="303"/>
      <c r="R38" s="52" t="s">
        <v>328</v>
      </c>
      <c r="S38" s="205"/>
      <c r="T38" s="58">
        <v>8</v>
      </c>
      <c r="U38" s="303"/>
      <c r="V38" s="61" t="s">
        <v>328</v>
      </c>
      <c r="W38" s="42"/>
      <c r="X38" s="58">
        <v>7</v>
      </c>
      <c r="Y38" s="303"/>
      <c r="Z38" s="50"/>
      <c r="AA38" s="42"/>
      <c r="AB38" s="58"/>
      <c r="AC38" s="303"/>
      <c r="AD38" s="50"/>
      <c r="AE38" s="42"/>
      <c r="AF38" s="58"/>
    </row>
    <row r="39" spans="1:32" s="29" customFormat="1">
      <c r="A39" s="145" t="s">
        <v>317</v>
      </c>
      <c r="B39" s="105" t="s">
        <v>328</v>
      </c>
      <c r="C39" s="73" t="s">
        <v>344</v>
      </c>
      <c r="D39" s="77">
        <v>5</v>
      </c>
      <c r="E39" s="303"/>
      <c r="F39" s="54" t="s">
        <v>329</v>
      </c>
      <c r="G39" s="71" t="s">
        <v>509</v>
      </c>
      <c r="H39" s="76">
        <v>5</v>
      </c>
      <c r="I39" s="303"/>
      <c r="J39" s="110" t="s">
        <v>328</v>
      </c>
      <c r="K39" s="89"/>
      <c r="L39" s="76">
        <v>0</v>
      </c>
      <c r="M39" s="303"/>
      <c r="N39" s="52" t="s">
        <v>329</v>
      </c>
      <c r="O39" s="36"/>
      <c r="P39" s="76">
        <v>0</v>
      </c>
      <c r="Q39" s="303"/>
      <c r="R39" s="52" t="s">
        <v>329</v>
      </c>
      <c r="S39" s="205"/>
      <c r="T39" s="58">
        <v>0</v>
      </c>
      <c r="U39" s="303"/>
      <c r="V39" s="61" t="s">
        <v>328</v>
      </c>
      <c r="W39" s="36"/>
      <c r="X39" s="58">
        <v>7</v>
      </c>
      <c r="Y39" s="303"/>
      <c r="Z39" s="50"/>
      <c r="AA39" s="36"/>
      <c r="AB39" s="58"/>
      <c r="AC39" s="303"/>
      <c r="AD39" s="50"/>
      <c r="AE39" s="36"/>
      <c r="AF39" s="58"/>
    </row>
    <row r="40" spans="1:32" s="29" customFormat="1">
      <c r="A40" s="145" t="s">
        <v>319</v>
      </c>
      <c r="B40" s="105" t="s">
        <v>328</v>
      </c>
      <c r="C40" s="73" t="s">
        <v>344</v>
      </c>
      <c r="D40" s="77">
        <v>5</v>
      </c>
      <c r="E40" s="303"/>
      <c r="F40" s="54" t="s">
        <v>329</v>
      </c>
      <c r="G40" s="47"/>
      <c r="H40" s="76">
        <v>0</v>
      </c>
      <c r="I40" s="303"/>
      <c r="J40" s="110" t="s">
        <v>328</v>
      </c>
      <c r="K40" s="89"/>
      <c r="L40" s="76">
        <v>0</v>
      </c>
      <c r="M40" s="303"/>
      <c r="N40" s="52" t="s">
        <v>328</v>
      </c>
      <c r="O40" s="36" t="s">
        <v>446</v>
      </c>
      <c r="P40" s="76">
        <v>0</v>
      </c>
      <c r="Q40" s="303"/>
      <c r="R40" s="60" t="s">
        <v>310</v>
      </c>
      <c r="S40" s="205"/>
      <c r="T40" s="58">
        <v>0</v>
      </c>
      <c r="U40" s="303"/>
      <c r="V40" s="61" t="s">
        <v>328</v>
      </c>
      <c r="W40" s="36"/>
      <c r="X40" s="58">
        <v>7</v>
      </c>
      <c r="Y40" s="303"/>
      <c r="Z40" s="50"/>
      <c r="AA40" s="36"/>
      <c r="AB40" s="58"/>
      <c r="AC40" s="303"/>
      <c r="AD40" s="50"/>
      <c r="AE40" s="36"/>
      <c r="AF40" s="58"/>
    </row>
    <row r="41" spans="1:32" s="29" customFormat="1">
      <c r="A41" s="247"/>
      <c r="B41" s="226"/>
      <c r="C41" s="248"/>
      <c r="D41" s="228">
        <f>SUM(D27:D40)</f>
        <v>88</v>
      </c>
      <c r="E41" s="303"/>
      <c r="F41" s="222"/>
      <c r="G41" s="217"/>
      <c r="H41" s="215">
        <f>SUM(H26:H40)</f>
        <v>80</v>
      </c>
      <c r="I41" s="303"/>
      <c r="J41" s="230"/>
      <c r="K41" s="231"/>
      <c r="L41" s="215">
        <f>SUM(L27:L40)</f>
        <v>71</v>
      </c>
      <c r="M41" s="303"/>
      <c r="N41" s="229"/>
      <c r="O41" s="214"/>
      <c r="P41" s="215">
        <f>SUM(P27:P40)</f>
        <v>67</v>
      </c>
      <c r="Q41" s="303"/>
      <c r="R41" s="221"/>
      <c r="S41" s="248"/>
      <c r="T41" s="215">
        <f>SUM(T27:T40)</f>
        <v>48</v>
      </c>
      <c r="U41" s="303"/>
      <c r="V41" s="217"/>
      <c r="W41" s="214"/>
      <c r="X41" s="215">
        <f>SUM(X26:X40)</f>
        <v>76</v>
      </c>
      <c r="Y41" s="303"/>
      <c r="Z41" s="229"/>
      <c r="AA41" s="214"/>
      <c r="AB41" s="221"/>
      <c r="AC41" s="303"/>
      <c r="AD41" s="229"/>
      <c r="AE41" s="214"/>
      <c r="AF41" s="221"/>
    </row>
    <row r="42" spans="1:32" s="29" customFormat="1" ht="28.8">
      <c r="A42" s="108" t="s">
        <v>518</v>
      </c>
      <c r="B42" s="151" t="s">
        <v>328</v>
      </c>
      <c r="C42" s="77"/>
      <c r="D42" s="77"/>
      <c r="E42" s="303"/>
      <c r="F42" s="79" t="s">
        <v>328</v>
      </c>
      <c r="G42" s="169"/>
      <c r="H42" s="76"/>
      <c r="I42" s="303"/>
      <c r="J42" s="125" t="s">
        <v>328</v>
      </c>
      <c r="K42" s="189"/>
      <c r="L42" s="76"/>
      <c r="M42" s="303"/>
      <c r="N42" s="52" t="s">
        <v>328</v>
      </c>
      <c r="O42" s="38"/>
      <c r="P42" s="76">
        <v>9</v>
      </c>
      <c r="Q42" s="303"/>
      <c r="R42" s="60" t="s">
        <v>310</v>
      </c>
      <c r="S42" s="199"/>
      <c r="T42" s="58">
        <v>5</v>
      </c>
      <c r="U42" s="303"/>
      <c r="V42" s="47" t="s">
        <v>328</v>
      </c>
      <c r="W42" s="48" t="s">
        <v>488</v>
      </c>
      <c r="X42" s="76">
        <v>5</v>
      </c>
      <c r="Y42" s="303"/>
      <c r="Z42" s="50"/>
      <c r="AA42" s="42"/>
      <c r="AB42" s="58"/>
      <c r="AC42" s="303"/>
      <c r="AD42" s="50"/>
      <c r="AE42" s="42"/>
      <c r="AF42" s="58"/>
    </row>
    <row r="43" spans="1:32" s="29" customFormat="1" ht="57.6">
      <c r="A43" s="138" t="s">
        <v>512</v>
      </c>
      <c r="B43" s="151" t="s">
        <v>328</v>
      </c>
      <c r="C43" s="120" t="s">
        <v>471</v>
      </c>
      <c r="D43" s="77">
        <v>6</v>
      </c>
      <c r="E43" s="303"/>
      <c r="F43" s="85" t="s">
        <v>328</v>
      </c>
      <c r="G43" s="75" t="s">
        <v>430</v>
      </c>
      <c r="H43" s="46">
        <v>10</v>
      </c>
      <c r="I43" s="303"/>
      <c r="J43" s="125" t="s">
        <v>328</v>
      </c>
      <c r="K43" s="189" t="s">
        <v>294</v>
      </c>
      <c r="L43" s="76">
        <v>10</v>
      </c>
      <c r="M43" s="303"/>
      <c r="N43" s="44" t="s">
        <v>328</v>
      </c>
      <c r="O43" s="62" t="s">
        <v>482</v>
      </c>
      <c r="P43" s="76">
        <v>5</v>
      </c>
      <c r="Q43" s="303"/>
      <c r="R43" s="52" t="s">
        <v>328</v>
      </c>
      <c r="S43" s="199" t="s">
        <v>354</v>
      </c>
      <c r="T43" s="58">
        <v>10</v>
      </c>
      <c r="U43" s="303"/>
      <c r="V43" s="61" t="s">
        <v>328</v>
      </c>
      <c r="W43" s="51"/>
      <c r="X43" s="58">
        <v>8</v>
      </c>
      <c r="Y43" s="303"/>
      <c r="Z43" s="50"/>
      <c r="AA43" s="51"/>
      <c r="AB43" s="58"/>
      <c r="AC43" s="303"/>
      <c r="AD43" s="50"/>
      <c r="AE43" s="51"/>
      <c r="AF43" s="58"/>
    </row>
    <row r="44" spans="1:32" s="29" customFormat="1" ht="28.8">
      <c r="A44" s="138" t="s">
        <v>511</v>
      </c>
      <c r="B44" s="151" t="s">
        <v>328</v>
      </c>
      <c r="C44" s="120" t="s">
        <v>470</v>
      </c>
      <c r="D44" s="77">
        <v>10</v>
      </c>
      <c r="E44" s="303"/>
      <c r="F44" s="85" t="s">
        <v>328</v>
      </c>
      <c r="G44" s="75"/>
      <c r="H44" s="46">
        <v>10</v>
      </c>
      <c r="I44" s="303"/>
      <c r="J44" s="125" t="s">
        <v>328</v>
      </c>
      <c r="K44" s="89" t="s">
        <v>386</v>
      </c>
      <c r="L44" s="76">
        <v>5</v>
      </c>
      <c r="M44" s="303"/>
      <c r="N44" s="44" t="s">
        <v>328</v>
      </c>
      <c r="O44" s="62"/>
      <c r="P44" s="76">
        <v>10</v>
      </c>
      <c r="Q44" s="303"/>
      <c r="R44" s="52" t="s">
        <v>328</v>
      </c>
      <c r="S44" s="199" t="s">
        <v>354</v>
      </c>
      <c r="T44" s="58">
        <v>10</v>
      </c>
      <c r="U44" s="303"/>
      <c r="V44" s="61"/>
      <c r="W44" s="51"/>
      <c r="X44" s="58"/>
      <c r="Y44" s="303"/>
      <c r="Z44" s="50"/>
      <c r="AA44" s="51"/>
      <c r="AB44" s="58"/>
      <c r="AC44" s="303"/>
      <c r="AD44" s="50"/>
      <c r="AE44" s="51"/>
      <c r="AF44" s="58"/>
    </row>
    <row r="45" spans="1:32" s="29" customFormat="1" ht="57.6">
      <c r="A45" s="118" t="s">
        <v>198</v>
      </c>
      <c r="B45" s="151" t="s">
        <v>328</v>
      </c>
      <c r="C45" s="77"/>
      <c r="D45" s="77">
        <v>9</v>
      </c>
      <c r="E45" s="303"/>
      <c r="F45" s="79" t="s">
        <v>328</v>
      </c>
      <c r="G45" s="169"/>
      <c r="H45" s="76">
        <v>10</v>
      </c>
      <c r="I45" s="303"/>
      <c r="J45" s="125" t="s">
        <v>328</v>
      </c>
      <c r="K45" s="189"/>
      <c r="L45" s="76">
        <v>9</v>
      </c>
      <c r="M45" s="303"/>
      <c r="N45" s="52" t="s">
        <v>328</v>
      </c>
      <c r="O45" s="38" t="s">
        <v>448</v>
      </c>
      <c r="P45" s="76">
        <v>8</v>
      </c>
      <c r="Q45" s="303"/>
      <c r="R45" s="52" t="s">
        <v>328</v>
      </c>
      <c r="S45" s="199" t="s">
        <v>356</v>
      </c>
      <c r="T45" s="58">
        <v>8</v>
      </c>
      <c r="U45" s="303"/>
      <c r="V45" s="61" t="s">
        <v>328</v>
      </c>
      <c r="W45" s="42"/>
      <c r="X45" s="76">
        <v>8</v>
      </c>
      <c r="Y45" s="303"/>
      <c r="Z45" s="50"/>
      <c r="AA45" s="42"/>
      <c r="AB45" s="58"/>
      <c r="AC45" s="303"/>
      <c r="AD45" s="50"/>
      <c r="AE45" s="42"/>
      <c r="AF45" s="58"/>
    </row>
    <row r="46" spans="1:32" s="29" customFormat="1">
      <c r="A46" s="116" t="s">
        <v>419</v>
      </c>
      <c r="B46" s="151" t="s">
        <v>328</v>
      </c>
      <c r="C46" s="120" t="s">
        <v>472</v>
      </c>
      <c r="D46" s="77">
        <v>8</v>
      </c>
      <c r="E46" s="303"/>
      <c r="F46" s="85" t="s">
        <v>99</v>
      </c>
      <c r="G46" s="75"/>
      <c r="H46" s="46">
        <v>10</v>
      </c>
      <c r="I46" s="303"/>
      <c r="J46" s="110" t="s">
        <v>328</v>
      </c>
      <c r="K46" s="89" t="s">
        <v>386</v>
      </c>
      <c r="L46" s="76">
        <v>5</v>
      </c>
      <c r="M46" s="303"/>
      <c r="N46" s="44" t="s">
        <v>328</v>
      </c>
      <c r="O46" s="62"/>
      <c r="P46" s="76">
        <v>10</v>
      </c>
      <c r="Q46" s="303"/>
      <c r="R46" s="44" t="s">
        <v>328</v>
      </c>
      <c r="S46" s="71"/>
      <c r="T46" s="58">
        <v>7</v>
      </c>
      <c r="U46" s="303"/>
      <c r="V46" s="61"/>
      <c r="W46" s="51"/>
      <c r="X46" s="58"/>
      <c r="Y46" s="303"/>
      <c r="Z46" s="50"/>
      <c r="AA46" s="51"/>
      <c r="AB46" s="58"/>
      <c r="AC46" s="303"/>
      <c r="AD46" s="50"/>
      <c r="AE46" s="51"/>
      <c r="AF46" s="58"/>
    </row>
    <row r="47" spans="1:32" s="29" customFormat="1">
      <c r="A47" s="238"/>
      <c r="B47" s="226"/>
      <c r="C47" s="227"/>
      <c r="D47" s="249">
        <f>SUM(D43:D46)</f>
        <v>33</v>
      </c>
      <c r="E47" s="303"/>
      <c r="F47" s="250"/>
      <c r="G47" s="251"/>
      <c r="H47" s="215">
        <f>SUM(H42:H46)</f>
        <v>40</v>
      </c>
      <c r="I47" s="303"/>
      <c r="J47" s="230"/>
      <c r="K47" s="231"/>
      <c r="L47" s="215">
        <f>SUM(L42:L46)</f>
        <v>29</v>
      </c>
      <c r="M47" s="303"/>
      <c r="N47" s="229"/>
      <c r="O47" s="214"/>
      <c r="P47" s="215">
        <f>SUM(P42:P46)</f>
        <v>42</v>
      </c>
      <c r="Q47" s="303"/>
      <c r="R47" s="229"/>
      <c r="S47" s="227"/>
      <c r="T47" s="215">
        <f>SUM(T42:T46)</f>
        <v>40</v>
      </c>
      <c r="U47" s="303"/>
      <c r="V47" s="217"/>
      <c r="W47" s="214"/>
      <c r="X47" s="215">
        <f>SUM(X42:X46)</f>
        <v>21</v>
      </c>
      <c r="Y47" s="303"/>
      <c r="Z47" s="229"/>
      <c r="AA47" s="214"/>
      <c r="AB47" s="221"/>
      <c r="AC47" s="303"/>
      <c r="AD47" s="229"/>
      <c r="AE47" s="214"/>
      <c r="AF47" s="221"/>
    </row>
    <row r="48" spans="1:32" s="29" customFormat="1">
      <c r="A48" s="109" t="s">
        <v>463</v>
      </c>
      <c r="B48" s="151"/>
      <c r="C48" s="77"/>
      <c r="D48" s="77"/>
      <c r="E48" s="303"/>
      <c r="F48" s="152"/>
      <c r="G48" s="169"/>
      <c r="H48" s="76"/>
      <c r="I48" s="303"/>
      <c r="J48" s="186"/>
      <c r="K48" s="189"/>
      <c r="L48" s="76"/>
      <c r="M48" s="303"/>
      <c r="N48" s="52"/>
      <c r="O48" s="38"/>
      <c r="P48" s="76"/>
      <c r="Q48" s="303"/>
      <c r="R48" s="52"/>
      <c r="S48" s="196"/>
      <c r="T48" s="58"/>
      <c r="U48" s="303"/>
      <c r="V48" s="61"/>
      <c r="W48" s="42"/>
      <c r="X48" s="76"/>
      <c r="Y48" s="303"/>
      <c r="Z48" s="50"/>
      <c r="AA48" s="42"/>
      <c r="AB48" s="58"/>
      <c r="AC48" s="303"/>
      <c r="AD48" s="50"/>
      <c r="AE48" s="42"/>
      <c r="AF48" s="58"/>
    </row>
    <row r="49" spans="1:32" s="29" customFormat="1">
      <c r="A49" s="139" t="s">
        <v>203</v>
      </c>
      <c r="B49" s="151" t="s">
        <v>328</v>
      </c>
      <c r="C49" s="77"/>
      <c r="D49" s="77">
        <v>8</v>
      </c>
      <c r="E49" s="303"/>
      <c r="F49" s="79" t="s">
        <v>328</v>
      </c>
      <c r="G49" s="169"/>
      <c r="H49" s="76">
        <v>8</v>
      </c>
      <c r="I49" s="303"/>
      <c r="J49" s="186" t="s">
        <v>328</v>
      </c>
      <c r="K49" s="189"/>
      <c r="L49" s="76">
        <v>9</v>
      </c>
      <c r="M49" s="303"/>
      <c r="N49" s="52" t="s">
        <v>328</v>
      </c>
      <c r="O49" s="38" t="s">
        <v>483</v>
      </c>
      <c r="P49" s="76">
        <v>8</v>
      </c>
      <c r="Q49" s="303"/>
      <c r="R49" s="101" t="s">
        <v>329</v>
      </c>
      <c r="S49" s="199"/>
      <c r="T49" s="58">
        <v>0</v>
      </c>
      <c r="U49" s="303"/>
      <c r="V49" s="61" t="s">
        <v>328</v>
      </c>
      <c r="W49" s="42"/>
      <c r="X49" s="76">
        <v>8</v>
      </c>
      <c r="Y49" s="303"/>
      <c r="Z49" s="50"/>
      <c r="AA49" s="42"/>
      <c r="AB49" s="58"/>
      <c r="AC49" s="303"/>
      <c r="AD49" s="50"/>
      <c r="AE49" s="42"/>
      <c r="AF49" s="58"/>
    </row>
    <row r="50" spans="1:32" s="29" customFormat="1" ht="43.2">
      <c r="A50" s="139" t="s">
        <v>54</v>
      </c>
      <c r="B50" s="151" t="s">
        <v>328</v>
      </c>
      <c r="C50" s="77"/>
      <c r="D50" s="77">
        <v>9</v>
      </c>
      <c r="E50" s="303"/>
      <c r="F50" s="152" t="s">
        <v>328</v>
      </c>
      <c r="G50" s="169"/>
      <c r="H50" s="76">
        <v>8</v>
      </c>
      <c r="I50" s="303"/>
      <c r="J50" s="186" t="s">
        <v>328</v>
      </c>
      <c r="K50" s="190" t="s">
        <v>292</v>
      </c>
      <c r="L50" s="76">
        <v>9</v>
      </c>
      <c r="M50" s="303"/>
      <c r="N50" s="52" t="s">
        <v>328</v>
      </c>
      <c r="O50" s="36"/>
      <c r="P50" s="76">
        <v>10</v>
      </c>
      <c r="Q50" s="303"/>
      <c r="R50" s="52" t="s">
        <v>328</v>
      </c>
      <c r="S50" s="199" t="s">
        <v>361</v>
      </c>
      <c r="T50" s="58">
        <v>8</v>
      </c>
      <c r="U50" s="303"/>
      <c r="V50" s="61" t="s">
        <v>371</v>
      </c>
      <c r="W50" s="51"/>
      <c r="X50" s="76">
        <v>8</v>
      </c>
      <c r="Y50" s="303"/>
      <c r="Z50" s="50"/>
      <c r="AA50" s="51"/>
      <c r="AB50" s="58"/>
      <c r="AC50" s="303"/>
      <c r="AD50" s="50"/>
      <c r="AE50" s="51"/>
      <c r="AF50" s="58"/>
    </row>
    <row r="51" spans="1:32" s="29" customFormat="1" ht="43.2">
      <c r="A51" s="138" t="s">
        <v>309</v>
      </c>
      <c r="B51" s="151" t="s">
        <v>328</v>
      </c>
      <c r="C51" s="77"/>
      <c r="D51" s="77">
        <v>9</v>
      </c>
      <c r="E51" s="303"/>
      <c r="F51" s="152" t="s">
        <v>328</v>
      </c>
      <c r="G51" s="169"/>
      <c r="H51" s="76">
        <v>8</v>
      </c>
      <c r="I51" s="303"/>
      <c r="J51" s="186" t="s">
        <v>328</v>
      </c>
      <c r="K51" s="190" t="s">
        <v>477</v>
      </c>
      <c r="L51" s="76">
        <v>10</v>
      </c>
      <c r="M51" s="303"/>
      <c r="N51" s="52" t="s">
        <v>328</v>
      </c>
      <c r="O51" s="38" t="s">
        <v>484</v>
      </c>
      <c r="P51" s="76">
        <v>10</v>
      </c>
      <c r="Q51" s="303"/>
      <c r="R51" s="52" t="s">
        <v>328</v>
      </c>
      <c r="S51" s="199" t="s">
        <v>362</v>
      </c>
      <c r="T51" s="58">
        <v>9</v>
      </c>
      <c r="U51" s="303"/>
      <c r="V51" s="61" t="s">
        <v>328</v>
      </c>
      <c r="W51" s="42"/>
      <c r="X51" s="76">
        <v>8</v>
      </c>
      <c r="Y51" s="303"/>
      <c r="Z51" s="50"/>
      <c r="AA51" s="42"/>
      <c r="AB51" s="58"/>
      <c r="AC51" s="303"/>
      <c r="AD51" s="50"/>
      <c r="AE51" s="42"/>
      <c r="AF51" s="58"/>
    </row>
    <row r="52" spans="1:32" s="29" customFormat="1">
      <c r="A52" s="238"/>
      <c r="B52" s="226"/>
      <c r="C52" s="229"/>
      <c r="D52" s="228">
        <f>SUM(D49:D51)</f>
        <v>26</v>
      </c>
      <c r="E52" s="303"/>
      <c r="F52" s="222"/>
      <c r="G52" s="251"/>
      <c r="H52" s="215">
        <f>SUM(H49:H51)</f>
        <v>24</v>
      </c>
      <c r="I52" s="303"/>
      <c r="J52" s="230"/>
      <c r="K52" s="231"/>
      <c r="L52" s="215">
        <f>SUM(L49:L51)</f>
        <v>28</v>
      </c>
      <c r="M52" s="303"/>
      <c r="N52" s="229"/>
      <c r="O52" s="223"/>
      <c r="P52" s="215">
        <f>SUM(P49:P51)</f>
        <v>28</v>
      </c>
      <c r="Q52" s="303"/>
      <c r="R52" s="229"/>
      <c r="S52" s="227"/>
      <c r="T52" s="215">
        <f>SUM(T49:T51)</f>
        <v>17</v>
      </c>
      <c r="U52" s="303"/>
      <c r="V52" s="217"/>
      <c r="W52" s="223"/>
      <c r="X52" s="215">
        <f>SUM(X49:X51)</f>
        <v>24</v>
      </c>
      <c r="Y52" s="303"/>
      <c r="Z52" s="229"/>
      <c r="AA52" s="223"/>
      <c r="AB52" s="221"/>
      <c r="AC52" s="303"/>
      <c r="AD52" s="229"/>
      <c r="AE52" s="223"/>
      <c r="AF52" s="221"/>
    </row>
    <row r="53" spans="1:32" s="29" customFormat="1">
      <c r="A53" s="118"/>
      <c r="B53" s="105"/>
      <c r="C53" s="73"/>
      <c r="D53" s="77"/>
      <c r="E53" s="303"/>
      <c r="F53" s="85"/>
      <c r="G53" s="75"/>
      <c r="H53" s="76"/>
      <c r="I53" s="303"/>
      <c r="J53" s="186"/>
      <c r="K53" s="189"/>
      <c r="L53" s="76"/>
      <c r="M53" s="303"/>
      <c r="N53" s="52"/>
      <c r="O53" s="38"/>
      <c r="P53" s="76"/>
      <c r="Q53" s="303"/>
      <c r="R53" s="52"/>
      <c r="S53" s="199"/>
      <c r="T53" s="58"/>
      <c r="U53" s="303"/>
      <c r="V53" s="47"/>
      <c r="W53" s="62"/>
      <c r="X53" s="76"/>
      <c r="Y53" s="303"/>
      <c r="Z53" s="50"/>
      <c r="AA53" s="42"/>
      <c r="AB53" s="58"/>
      <c r="AC53" s="303"/>
      <c r="AD53" s="50"/>
      <c r="AE53" s="42"/>
      <c r="AF53" s="58"/>
    </row>
    <row r="54" spans="1:32" s="29" customFormat="1">
      <c r="A54" s="147" t="s">
        <v>201</v>
      </c>
      <c r="B54" s="151" t="s">
        <v>328</v>
      </c>
      <c r="C54" s="77"/>
      <c r="D54" s="77">
        <v>8</v>
      </c>
      <c r="E54" s="303"/>
      <c r="F54" s="152" t="s">
        <v>328</v>
      </c>
      <c r="G54" s="169"/>
      <c r="H54" s="76">
        <v>8</v>
      </c>
      <c r="I54" s="303"/>
      <c r="J54" s="186" t="s">
        <v>328</v>
      </c>
      <c r="K54" s="189"/>
      <c r="L54" s="76">
        <v>9</v>
      </c>
      <c r="M54" s="303"/>
      <c r="N54" s="52" t="s">
        <v>328</v>
      </c>
      <c r="O54" s="38"/>
      <c r="P54" s="76">
        <v>8</v>
      </c>
      <c r="Q54" s="303"/>
      <c r="R54" s="52" t="s">
        <v>329</v>
      </c>
      <c r="S54" s="206"/>
      <c r="T54" s="39">
        <v>0</v>
      </c>
      <c r="U54" s="303"/>
      <c r="V54" s="61" t="s">
        <v>370</v>
      </c>
      <c r="W54" s="42"/>
      <c r="X54" s="76">
        <v>9</v>
      </c>
      <c r="Y54" s="303"/>
      <c r="Z54" s="50"/>
      <c r="AA54" s="42"/>
      <c r="AB54" s="58"/>
      <c r="AC54" s="303"/>
      <c r="AD54" s="50"/>
      <c r="AE54" s="42"/>
      <c r="AF54" s="58"/>
    </row>
    <row r="55" spans="1:32" s="29" customFormat="1" ht="28.8">
      <c r="A55" s="147" t="s">
        <v>202</v>
      </c>
      <c r="B55" s="151" t="s">
        <v>328</v>
      </c>
      <c r="C55" s="77"/>
      <c r="D55" s="77">
        <v>8</v>
      </c>
      <c r="E55" s="303"/>
      <c r="F55" s="152" t="s">
        <v>328</v>
      </c>
      <c r="G55" s="169"/>
      <c r="H55" s="76">
        <v>8</v>
      </c>
      <c r="I55" s="303"/>
      <c r="J55" s="186" t="s">
        <v>328</v>
      </c>
      <c r="K55" s="189"/>
      <c r="L55" s="76">
        <v>9</v>
      </c>
      <c r="M55" s="303"/>
      <c r="N55" s="52" t="s">
        <v>328</v>
      </c>
      <c r="O55" s="38"/>
      <c r="P55" s="76">
        <v>8</v>
      </c>
      <c r="Q55" s="303"/>
      <c r="R55" s="52" t="s">
        <v>328</v>
      </c>
      <c r="S55" s="196" t="s">
        <v>360</v>
      </c>
      <c r="T55" s="39">
        <v>8</v>
      </c>
      <c r="U55" s="303"/>
      <c r="V55" s="61" t="s">
        <v>370</v>
      </c>
      <c r="W55" s="42"/>
      <c r="X55" s="76">
        <v>9</v>
      </c>
      <c r="Y55" s="303"/>
      <c r="Z55" s="50"/>
      <c r="AA55" s="42"/>
      <c r="AB55" s="58"/>
      <c r="AC55" s="303"/>
      <c r="AD55" s="50"/>
      <c r="AE55" s="42"/>
      <c r="AF55" s="58"/>
    </row>
    <row r="56" spans="1:32" s="29" customFormat="1">
      <c r="A56" s="252"/>
      <c r="B56" s="226"/>
      <c r="C56" s="229"/>
      <c r="D56" s="228">
        <f>SUM(D54:D55)</f>
        <v>16</v>
      </c>
      <c r="E56" s="303"/>
      <c r="F56" s="222"/>
      <c r="G56" s="251"/>
      <c r="H56" s="215">
        <f>SUM(H54:H55)</f>
        <v>16</v>
      </c>
      <c r="I56" s="303"/>
      <c r="J56" s="230"/>
      <c r="K56" s="231"/>
      <c r="L56" s="215">
        <f>SUM(L54:L55)</f>
        <v>18</v>
      </c>
      <c r="M56" s="303"/>
      <c r="N56" s="229"/>
      <c r="O56" s="223"/>
      <c r="P56" s="215">
        <f>SUM(P54:P55)</f>
        <v>16</v>
      </c>
      <c r="Q56" s="303"/>
      <c r="R56" s="229"/>
      <c r="S56" s="253"/>
      <c r="T56" s="215">
        <f>SUM(T54:T55)</f>
        <v>8</v>
      </c>
      <c r="U56" s="303"/>
      <c r="V56" s="217"/>
      <c r="W56" s="223"/>
      <c r="X56" s="215">
        <f>SUM(X54:X55)</f>
        <v>18</v>
      </c>
      <c r="Y56" s="303"/>
      <c r="Z56" s="229"/>
      <c r="AA56" s="223"/>
      <c r="AB56" s="221"/>
      <c r="AC56" s="303"/>
      <c r="AD56" s="229"/>
      <c r="AE56" s="223"/>
      <c r="AF56" s="221"/>
    </row>
    <row r="57" spans="1:32" s="29" customFormat="1" ht="230.4">
      <c r="A57" s="118" t="s">
        <v>435</v>
      </c>
      <c r="B57" s="165" t="s">
        <v>498</v>
      </c>
      <c r="C57" s="166" t="s">
        <v>519</v>
      </c>
      <c r="D57" s="102"/>
      <c r="E57" s="301"/>
      <c r="F57" s="79" t="s">
        <v>328</v>
      </c>
      <c r="G57" s="166" t="s">
        <v>499</v>
      </c>
      <c r="H57" s="76"/>
      <c r="I57" s="303"/>
      <c r="J57" s="183" t="s">
        <v>436</v>
      </c>
      <c r="K57" s="184"/>
      <c r="L57" s="76"/>
      <c r="M57" s="303"/>
      <c r="N57" s="60"/>
      <c r="O57" s="38"/>
      <c r="P57" s="76"/>
      <c r="Q57" s="303"/>
      <c r="R57" s="198"/>
      <c r="S57" s="36"/>
      <c r="T57" s="58"/>
      <c r="U57" s="303"/>
      <c r="V57" s="59" t="s">
        <v>372</v>
      </c>
      <c r="W57" s="51" t="s">
        <v>389</v>
      </c>
      <c r="X57" s="76"/>
      <c r="Y57" s="303"/>
      <c r="Z57" s="41"/>
      <c r="AA57" s="51" t="s">
        <v>320</v>
      </c>
      <c r="AB57" s="58"/>
      <c r="AC57" s="303"/>
      <c r="AD57" s="41"/>
      <c r="AE57" s="51" t="s">
        <v>320</v>
      </c>
      <c r="AF57" s="58"/>
    </row>
    <row r="58" spans="1:32" s="29" customFormat="1">
      <c r="A58" s="118"/>
      <c r="B58" s="165"/>
      <c r="C58" s="166"/>
      <c r="D58" s="102"/>
      <c r="E58" s="301"/>
      <c r="F58" s="79"/>
      <c r="G58" s="166"/>
      <c r="H58" s="76"/>
      <c r="I58" s="303"/>
      <c r="J58" s="183"/>
      <c r="K58" s="273"/>
      <c r="L58" s="76"/>
      <c r="M58" s="303"/>
      <c r="N58" s="60"/>
      <c r="O58" s="38"/>
      <c r="P58" s="76"/>
      <c r="Q58" s="303"/>
      <c r="R58" s="198"/>
      <c r="S58" s="36"/>
      <c r="T58" s="58"/>
      <c r="U58" s="303"/>
      <c r="V58" s="59"/>
      <c r="W58" s="51"/>
      <c r="X58" s="76"/>
      <c r="Y58" s="303"/>
      <c r="Z58" s="41"/>
      <c r="AA58" s="51"/>
      <c r="AB58" s="58"/>
      <c r="AC58" s="303"/>
      <c r="AD58" s="41"/>
      <c r="AE58" s="51"/>
      <c r="AF58" s="58"/>
    </row>
    <row r="59" spans="1:32" s="29" customFormat="1">
      <c r="A59" s="108" t="s">
        <v>520</v>
      </c>
      <c r="B59" s="151"/>
      <c r="C59" s="77"/>
      <c r="D59" s="77"/>
      <c r="E59" s="303"/>
      <c r="F59" s="152"/>
      <c r="G59" s="169"/>
      <c r="H59" s="76"/>
      <c r="I59" s="303"/>
      <c r="J59" s="125"/>
      <c r="K59" s="189"/>
      <c r="L59" s="76"/>
      <c r="M59" s="303"/>
      <c r="N59" s="52"/>
      <c r="O59" s="38"/>
      <c r="P59" s="76"/>
      <c r="Q59" s="303"/>
      <c r="R59" s="52"/>
      <c r="S59" s="199"/>
      <c r="T59" s="58"/>
      <c r="U59" s="303"/>
      <c r="V59" s="61"/>
      <c r="W59" s="42"/>
      <c r="X59" s="76"/>
      <c r="Y59" s="303"/>
      <c r="Z59" s="50"/>
      <c r="AA59" s="42"/>
      <c r="AB59" s="58"/>
      <c r="AC59" s="303"/>
      <c r="AD59" s="50"/>
      <c r="AE59" s="42"/>
      <c r="AF59" s="58"/>
    </row>
    <row r="60" spans="1:32" s="29" customFormat="1" ht="57.6">
      <c r="A60" s="118" t="s">
        <v>421</v>
      </c>
      <c r="B60" s="151" t="s">
        <v>328</v>
      </c>
      <c r="C60" s="168" t="s">
        <v>432</v>
      </c>
      <c r="D60" s="77">
        <v>0</v>
      </c>
      <c r="E60" s="303"/>
      <c r="F60" s="79" t="s">
        <v>328</v>
      </c>
      <c r="G60" s="169" t="s">
        <v>334</v>
      </c>
      <c r="H60" s="76">
        <v>0</v>
      </c>
      <c r="I60" s="301"/>
      <c r="J60" s="186" t="s">
        <v>329</v>
      </c>
      <c r="K60" s="190" t="s">
        <v>535</v>
      </c>
      <c r="L60" s="76">
        <v>8</v>
      </c>
      <c r="M60" s="301"/>
      <c r="N60" s="52" t="s">
        <v>328</v>
      </c>
      <c r="O60" s="36" t="s">
        <v>447</v>
      </c>
      <c r="P60" s="76">
        <v>6</v>
      </c>
      <c r="Q60" s="301"/>
      <c r="R60" s="52" t="s">
        <v>329</v>
      </c>
      <c r="S60" s="199"/>
      <c r="T60" s="58">
        <v>0</v>
      </c>
      <c r="U60" s="301"/>
      <c r="V60" s="47" t="s">
        <v>368</v>
      </c>
      <c r="W60" s="48" t="s">
        <v>384</v>
      </c>
      <c r="X60" s="76">
        <v>0</v>
      </c>
      <c r="Y60" s="301"/>
      <c r="Z60" s="50"/>
      <c r="AA60" s="42"/>
      <c r="AB60" s="58"/>
      <c r="AC60" s="301"/>
      <c r="AD60" s="50"/>
      <c r="AE60" s="42"/>
      <c r="AF60" s="58"/>
    </row>
    <row r="61" spans="1:32" s="29" customFormat="1" ht="43.2">
      <c r="A61" s="148" t="s">
        <v>324</v>
      </c>
      <c r="B61" s="105" t="s">
        <v>328</v>
      </c>
      <c r="C61" s="71" t="s">
        <v>510</v>
      </c>
      <c r="D61" s="77">
        <v>0</v>
      </c>
      <c r="E61" s="303"/>
      <c r="F61" s="85" t="s">
        <v>328</v>
      </c>
      <c r="G61" s="75" t="s">
        <v>429</v>
      </c>
      <c r="H61" s="76">
        <v>8</v>
      </c>
      <c r="I61" s="301"/>
      <c r="J61" s="110" t="s">
        <v>328</v>
      </c>
      <c r="K61" s="90" t="s">
        <v>408</v>
      </c>
      <c r="L61" s="76">
        <v>6</v>
      </c>
      <c r="M61" s="301"/>
      <c r="N61" s="44" t="s">
        <v>329</v>
      </c>
      <c r="O61" s="48"/>
      <c r="P61" s="76">
        <v>0</v>
      </c>
      <c r="Q61" s="301"/>
      <c r="R61" s="52" t="s">
        <v>328</v>
      </c>
      <c r="S61" s="199" t="s">
        <v>355</v>
      </c>
      <c r="T61" s="58">
        <v>9</v>
      </c>
      <c r="U61" s="301"/>
      <c r="V61" s="47" t="s">
        <v>328</v>
      </c>
      <c r="W61" s="48" t="s">
        <v>385</v>
      </c>
      <c r="X61" s="76">
        <v>8</v>
      </c>
      <c r="Y61" s="301"/>
      <c r="Z61" s="50"/>
      <c r="AA61" s="42"/>
      <c r="AB61" s="58"/>
      <c r="AC61" s="301"/>
      <c r="AD61" s="50"/>
      <c r="AE61" s="42"/>
      <c r="AF61" s="58"/>
    </row>
    <row r="62" spans="1:32" s="29" customFormat="1" ht="28.8">
      <c r="A62" s="118" t="s">
        <v>322</v>
      </c>
      <c r="B62" s="105" t="s">
        <v>328</v>
      </c>
      <c r="C62" s="73" t="s">
        <v>344</v>
      </c>
      <c r="D62" s="77">
        <v>0</v>
      </c>
      <c r="E62" s="303"/>
      <c r="F62" s="85" t="s">
        <v>328</v>
      </c>
      <c r="G62" s="75" t="s">
        <v>335</v>
      </c>
      <c r="H62" s="76">
        <v>0</v>
      </c>
      <c r="I62" s="303"/>
      <c r="J62" s="186" t="s">
        <v>328</v>
      </c>
      <c r="K62" s="189" t="s">
        <v>349</v>
      </c>
      <c r="L62" s="76">
        <v>10</v>
      </c>
      <c r="M62" s="303"/>
      <c r="N62" s="52" t="s">
        <v>310</v>
      </c>
      <c r="O62" s="36" t="s">
        <v>485</v>
      </c>
      <c r="P62" s="76">
        <v>4</v>
      </c>
      <c r="Q62" s="303"/>
      <c r="R62" s="52" t="s">
        <v>328</v>
      </c>
      <c r="S62" s="199" t="s">
        <v>357</v>
      </c>
      <c r="T62" s="58">
        <v>5</v>
      </c>
      <c r="U62" s="303"/>
      <c r="V62" s="47" t="s">
        <v>328</v>
      </c>
      <c r="W62" s="62" t="s">
        <v>386</v>
      </c>
      <c r="X62" s="76">
        <v>8</v>
      </c>
      <c r="Y62" s="303"/>
      <c r="Z62" s="50"/>
      <c r="AA62" s="51"/>
      <c r="AB62" s="58"/>
      <c r="AC62" s="303"/>
      <c r="AD62" s="50"/>
      <c r="AE62" s="51"/>
      <c r="AF62" s="58"/>
    </row>
    <row r="63" spans="1:32" s="29" customFormat="1" ht="28.8">
      <c r="A63" s="118" t="s">
        <v>304</v>
      </c>
      <c r="B63" s="105" t="s">
        <v>328</v>
      </c>
      <c r="C63" s="73" t="s">
        <v>344</v>
      </c>
      <c r="D63" s="77">
        <v>0</v>
      </c>
      <c r="E63" s="303"/>
      <c r="F63" s="85" t="s">
        <v>328</v>
      </c>
      <c r="G63" s="75" t="s">
        <v>335</v>
      </c>
      <c r="H63" s="76">
        <v>0</v>
      </c>
      <c r="I63" s="303"/>
      <c r="J63" s="186" t="s">
        <v>328</v>
      </c>
      <c r="K63" s="189" t="s">
        <v>478</v>
      </c>
      <c r="L63" s="76">
        <v>10</v>
      </c>
      <c r="M63" s="303"/>
      <c r="N63" s="52" t="s">
        <v>310</v>
      </c>
      <c r="O63" s="38" t="s">
        <v>486</v>
      </c>
      <c r="P63" s="76">
        <v>4</v>
      </c>
      <c r="Q63" s="303"/>
      <c r="R63" s="52" t="s">
        <v>328</v>
      </c>
      <c r="S63" s="199" t="s">
        <v>358</v>
      </c>
      <c r="T63" s="58">
        <v>5</v>
      </c>
      <c r="U63" s="303"/>
      <c r="V63" s="47" t="s">
        <v>328</v>
      </c>
      <c r="W63" s="62" t="s">
        <v>386</v>
      </c>
      <c r="X63" s="76">
        <v>8</v>
      </c>
      <c r="Y63" s="303"/>
      <c r="Z63" s="50"/>
      <c r="AA63" s="42"/>
      <c r="AB63" s="58"/>
      <c r="AC63" s="303"/>
      <c r="AD63" s="50"/>
      <c r="AE63" s="42"/>
      <c r="AF63" s="58"/>
    </row>
    <row r="64" spans="1:32" s="29" customFormat="1">
      <c r="A64" s="118"/>
      <c r="B64" s="105"/>
      <c r="C64" s="73"/>
      <c r="D64" s="77"/>
      <c r="E64" s="303"/>
      <c r="F64" s="85"/>
      <c r="G64" s="75"/>
      <c r="H64" s="76"/>
      <c r="I64" s="303"/>
      <c r="J64" s="186"/>
      <c r="K64" s="189"/>
      <c r="L64" s="76"/>
      <c r="M64" s="303"/>
      <c r="N64" s="52"/>
      <c r="O64" s="38"/>
      <c r="P64" s="76"/>
      <c r="Q64" s="303"/>
      <c r="R64" s="52"/>
      <c r="S64" s="199"/>
      <c r="T64" s="58"/>
      <c r="U64" s="303"/>
      <c r="V64" s="47"/>
      <c r="W64" s="62"/>
      <c r="X64" s="76"/>
      <c r="Y64" s="303"/>
      <c r="Z64" s="50"/>
      <c r="AA64" s="42"/>
      <c r="AB64" s="58"/>
      <c r="AC64" s="303"/>
      <c r="AD64" s="50"/>
      <c r="AE64" s="42"/>
      <c r="AF64" s="58"/>
    </row>
    <row r="65" spans="1:32" s="29" customFormat="1" ht="86.4">
      <c r="A65" s="140" t="s">
        <v>450</v>
      </c>
      <c r="B65" s="170"/>
      <c r="C65" s="124"/>
      <c r="D65" s="102"/>
      <c r="E65" s="301"/>
      <c r="F65" s="171" t="s">
        <v>337</v>
      </c>
      <c r="G65" s="124"/>
      <c r="H65" s="76"/>
      <c r="I65" s="303"/>
      <c r="J65" s="191" t="s">
        <v>350</v>
      </c>
      <c r="K65" s="189"/>
      <c r="L65" s="76"/>
      <c r="M65" s="303"/>
      <c r="N65" s="192"/>
      <c r="O65" s="36" t="s">
        <v>449</v>
      </c>
      <c r="P65" s="76"/>
      <c r="Q65" s="303"/>
      <c r="R65" s="207"/>
      <c r="S65" s="208"/>
      <c r="T65" s="58"/>
      <c r="U65" s="303"/>
      <c r="V65" s="59" t="s">
        <v>373</v>
      </c>
      <c r="W65" s="42" t="s">
        <v>390</v>
      </c>
      <c r="X65" s="76">
        <v>10</v>
      </c>
      <c r="Y65" s="303"/>
      <c r="Z65" s="41"/>
      <c r="AA65" s="42"/>
      <c r="AB65" s="58"/>
      <c r="AC65" s="303"/>
      <c r="AD65" s="41"/>
      <c r="AE65" s="42"/>
      <c r="AF65" s="58"/>
    </row>
    <row r="66" spans="1:32" s="29" customFormat="1">
      <c r="A66" s="271"/>
      <c r="B66" s="272"/>
      <c r="C66" s="216"/>
      <c r="D66" s="215">
        <f>SUM(D60:D65)</f>
        <v>0</v>
      </c>
      <c r="E66" s="301"/>
      <c r="F66" s="218"/>
      <c r="G66" s="216"/>
      <c r="H66" s="215">
        <f>SUM(H60:H65)</f>
        <v>8</v>
      </c>
      <c r="I66" s="303"/>
      <c r="J66" s="255"/>
      <c r="K66" s="231"/>
      <c r="L66" s="215">
        <f>SUM(L60:L65)</f>
        <v>34</v>
      </c>
      <c r="M66" s="303"/>
      <c r="N66" s="216"/>
      <c r="O66" s="223"/>
      <c r="P66" s="215">
        <f>SUM(P60:P65)</f>
        <v>14</v>
      </c>
      <c r="Q66" s="303"/>
      <c r="R66" s="216"/>
      <c r="S66" s="223"/>
      <c r="T66" s="215">
        <f>SUM(T60:T65)</f>
        <v>19</v>
      </c>
      <c r="U66" s="303"/>
      <c r="V66" s="216"/>
      <c r="W66" s="223"/>
      <c r="X66" s="215">
        <f>SUM(X60:X65)</f>
        <v>34</v>
      </c>
      <c r="Y66" s="303"/>
      <c r="Z66" s="216"/>
      <c r="AA66" s="223"/>
      <c r="AB66" s="221"/>
      <c r="AC66" s="303"/>
      <c r="AD66" s="216"/>
      <c r="AE66" s="223"/>
      <c r="AF66" s="221"/>
    </row>
    <row r="67" spans="1:32" s="29" customFormat="1">
      <c r="A67" s="256"/>
      <c r="B67" s="107"/>
      <c r="C67" s="41"/>
      <c r="D67" s="58"/>
      <c r="E67" s="301"/>
      <c r="F67" s="6"/>
      <c r="G67" s="41"/>
      <c r="H67" s="58"/>
      <c r="I67" s="303"/>
      <c r="J67" s="113"/>
      <c r="K67" s="91"/>
      <c r="L67" s="58"/>
      <c r="M67" s="303"/>
      <c r="N67" s="41"/>
      <c r="O67" s="42"/>
      <c r="P67" s="58"/>
      <c r="Q67" s="303"/>
      <c r="R67" s="41"/>
      <c r="S67" s="42"/>
      <c r="T67" s="58"/>
      <c r="U67" s="303"/>
      <c r="V67" s="41"/>
      <c r="W67" s="42"/>
      <c r="X67" s="76"/>
      <c r="Y67" s="303"/>
      <c r="Z67" s="41"/>
      <c r="AA67" s="42"/>
      <c r="AB67" s="58"/>
      <c r="AC67" s="303"/>
      <c r="AD67" s="41"/>
      <c r="AE67" s="42"/>
      <c r="AF67" s="58"/>
    </row>
    <row r="68" spans="1:32" s="29" customFormat="1" ht="18">
      <c r="A68" s="254" t="s">
        <v>514</v>
      </c>
      <c r="B68" s="216"/>
      <c r="C68" s="216"/>
      <c r="D68" s="215">
        <f>SUM(D66,D6,D11,D17,D24,D41,D47,D52,D56)</f>
        <v>268</v>
      </c>
      <c r="E68" s="301"/>
      <c r="F68" s="218"/>
      <c r="G68" s="216"/>
      <c r="H68" s="215">
        <f>SUM(H17,H6,H11,H24,H41,H47,H52,H56,H66)</f>
        <v>291</v>
      </c>
      <c r="I68" s="301"/>
      <c r="J68" s="255"/>
      <c r="K68" s="231"/>
      <c r="L68" s="215">
        <f>SUM(L66,L6,L11,L17,L24,L41,L47,L52,L56)</f>
        <v>293</v>
      </c>
      <c r="M68" s="301"/>
      <c r="N68" s="216"/>
      <c r="O68" s="223"/>
      <c r="P68" s="215">
        <f>SUM(P66,P6,P11,P17,P24,P41,P47,P52,P56,P66,P66)</f>
        <v>298</v>
      </c>
      <c r="Q68" s="301"/>
      <c r="R68" s="216"/>
      <c r="S68" s="223"/>
      <c r="T68" s="215">
        <f>SUM(T66,T6,T11,T17,T24,T41,T47,T52,T56)</f>
        <v>210</v>
      </c>
      <c r="U68" s="301"/>
      <c r="V68" s="216"/>
      <c r="W68" s="223"/>
      <c r="X68" s="215">
        <f>SUM(X66,X6,X11,X17,X24,X41,X47,X52,X56)</f>
        <v>255</v>
      </c>
      <c r="Y68" s="301"/>
      <c r="Z68" s="216"/>
      <c r="AA68" s="223"/>
      <c r="AB68" s="221"/>
      <c r="AC68" s="301"/>
      <c r="AD68" s="216"/>
      <c r="AE68" s="223"/>
      <c r="AF68" s="221"/>
    </row>
    <row r="69" spans="1:32" s="29" customFormat="1">
      <c r="A69" s="28"/>
      <c r="B69" s="41"/>
      <c r="C69" s="41"/>
      <c r="D69" s="49"/>
      <c r="E69" s="301"/>
      <c r="F69" s="6"/>
      <c r="G69" s="41"/>
      <c r="H69" s="58"/>
      <c r="I69" s="301"/>
      <c r="J69" s="113"/>
      <c r="K69" s="91"/>
      <c r="L69" s="58"/>
      <c r="M69" s="301"/>
      <c r="N69" s="41"/>
      <c r="O69" s="42"/>
      <c r="P69" s="58"/>
      <c r="Q69" s="301"/>
      <c r="R69" s="41"/>
      <c r="S69" s="42"/>
      <c r="T69" s="58"/>
      <c r="U69" s="301"/>
      <c r="V69" s="41"/>
      <c r="W69" s="42"/>
      <c r="X69" s="76"/>
      <c r="Y69" s="301"/>
      <c r="Z69" s="41"/>
      <c r="AA69" s="42"/>
      <c r="AB69" s="58"/>
      <c r="AC69" s="301"/>
      <c r="AD69" s="41"/>
      <c r="AE69" s="42"/>
      <c r="AF69" s="58"/>
    </row>
    <row r="70" spans="1:32" s="258" customFormat="1" ht="18">
      <c r="A70" s="257" t="s">
        <v>420</v>
      </c>
      <c r="B70" s="1210" t="s">
        <v>374</v>
      </c>
      <c r="C70" s="1210"/>
      <c r="D70" s="1210"/>
      <c r="E70" s="304"/>
      <c r="F70" s="1210" t="s">
        <v>375</v>
      </c>
      <c r="G70" s="1210"/>
      <c r="H70" s="1210"/>
      <c r="I70" s="301"/>
      <c r="J70" s="1211" t="s">
        <v>376</v>
      </c>
      <c r="K70" s="1211"/>
      <c r="L70" s="1211"/>
      <c r="M70" s="301"/>
      <c r="N70" s="1211" t="s">
        <v>377</v>
      </c>
      <c r="O70" s="1211"/>
      <c r="P70" s="1211"/>
      <c r="Q70" s="301"/>
      <c r="R70" s="1211" t="s">
        <v>378</v>
      </c>
      <c r="S70" s="1211"/>
      <c r="T70" s="1211"/>
      <c r="U70" s="301"/>
      <c r="V70" s="1211" t="s">
        <v>379</v>
      </c>
      <c r="W70" s="1211"/>
      <c r="X70" s="1211"/>
      <c r="Y70" s="301"/>
      <c r="Z70" s="1211" t="s">
        <v>380</v>
      </c>
      <c r="AA70" s="1211"/>
      <c r="AB70" s="1211"/>
      <c r="AC70" s="301"/>
      <c r="AD70" s="1211" t="s">
        <v>380</v>
      </c>
      <c r="AE70" s="1211"/>
      <c r="AF70" s="1211"/>
    </row>
    <row r="71" spans="1:32" s="29" customFormat="1">
      <c r="A71" s="278" t="s">
        <v>521</v>
      </c>
      <c r="B71" s="1206" t="s">
        <v>302</v>
      </c>
      <c r="C71" s="1207"/>
      <c r="D71" s="68" t="s">
        <v>534</v>
      </c>
      <c r="E71" s="301"/>
      <c r="F71" s="294"/>
      <c r="G71" s="279" t="s">
        <v>302</v>
      </c>
      <c r="H71" s="279" t="s">
        <v>534</v>
      </c>
      <c r="I71" s="301"/>
      <c r="J71" s="293"/>
      <c r="K71" s="284" t="s">
        <v>302</v>
      </c>
      <c r="L71" s="68" t="s">
        <v>288</v>
      </c>
      <c r="M71" s="301"/>
      <c r="N71" s="293"/>
      <c r="O71" s="284" t="s">
        <v>302</v>
      </c>
      <c r="P71" s="68" t="s">
        <v>288</v>
      </c>
      <c r="Q71" s="301"/>
      <c r="R71" s="293"/>
      <c r="S71" s="284" t="s">
        <v>302</v>
      </c>
      <c r="T71" s="68" t="s">
        <v>288</v>
      </c>
      <c r="U71" s="301"/>
      <c r="V71" s="293"/>
      <c r="W71" s="284" t="s">
        <v>302</v>
      </c>
      <c r="X71" s="68" t="s">
        <v>288</v>
      </c>
      <c r="Y71" s="301"/>
      <c r="Z71" s="293"/>
      <c r="AA71" s="284" t="s">
        <v>302</v>
      </c>
      <c r="AB71" s="68" t="s">
        <v>288</v>
      </c>
      <c r="AC71" s="301"/>
      <c r="AD71" s="293"/>
      <c r="AE71" s="284" t="s">
        <v>302</v>
      </c>
      <c r="AF71" s="68" t="s">
        <v>288</v>
      </c>
    </row>
    <row r="72" spans="1:32" s="29" customFormat="1" ht="43.2">
      <c r="A72" s="198" t="s">
        <v>530</v>
      </c>
      <c r="C72" s="41" t="s">
        <v>531</v>
      </c>
      <c r="D72" s="49">
        <f>D6</f>
        <v>23</v>
      </c>
      <c r="E72" s="301"/>
      <c r="F72" s="6"/>
      <c r="G72" s="6"/>
      <c r="H72" s="49">
        <f>H6</f>
        <v>28</v>
      </c>
      <c r="I72" s="301"/>
      <c r="J72" s="113"/>
      <c r="K72" s="113"/>
      <c r="L72" s="49">
        <f>L6</f>
        <v>30</v>
      </c>
      <c r="M72" s="301"/>
      <c r="N72" s="41"/>
      <c r="O72" s="41"/>
      <c r="P72" s="49">
        <f>P6</f>
        <v>23</v>
      </c>
      <c r="Q72" s="301"/>
      <c r="R72" s="41"/>
      <c r="S72" s="41"/>
      <c r="T72" s="49">
        <f>T6</f>
        <v>24</v>
      </c>
      <c r="U72" s="301"/>
      <c r="V72" s="41"/>
      <c r="W72" s="41"/>
      <c r="X72" s="49">
        <f>X6</f>
        <v>24</v>
      </c>
      <c r="Y72" s="301"/>
      <c r="Z72" s="41"/>
      <c r="AA72" s="42"/>
      <c r="AB72" s="58"/>
      <c r="AC72" s="301"/>
      <c r="AD72" s="41"/>
      <c r="AE72" s="42"/>
      <c r="AF72" s="58"/>
    </row>
    <row r="73" spans="1:32" s="30" customFormat="1" ht="28.8">
      <c r="A73" s="280" t="s">
        <v>523</v>
      </c>
      <c r="B73" s="41"/>
      <c r="C73" s="41"/>
      <c r="D73" s="167">
        <f>D11</f>
        <v>15</v>
      </c>
      <c r="E73" s="300"/>
      <c r="F73" s="84"/>
      <c r="G73" s="84"/>
      <c r="H73" s="123">
        <f>H11</f>
        <v>29</v>
      </c>
      <c r="I73" s="304"/>
      <c r="J73" s="286"/>
      <c r="K73" s="286"/>
      <c r="L73" s="123">
        <f>L11</f>
        <v>17</v>
      </c>
      <c r="M73" s="304"/>
      <c r="N73" s="83"/>
      <c r="O73" s="83"/>
      <c r="P73" s="53">
        <f>P11</f>
        <v>15</v>
      </c>
      <c r="Q73" s="304"/>
      <c r="R73" s="83"/>
      <c r="S73" s="83"/>
      <c r="T73" s="53">
        <f>T11</f>
        <v>17</v>
      </c>
      <c r="U73" s="304"/>
      <c r="V73" s="83"/>
      <c r="W73" s="83"/>
      <c r="X73" s="53">
        <f>X11</f>
        <v>2</v>
      </c>
      <c r="Y73" s="304"/>
      <c r="Z73" s="55"/>
      <c r="AA73" s="42"/>
      <c r="AB73" s="58"/>
      <c r="AC73" s="304"/>
      <c r="AD73" s="55"/>
      <c r="AE73" s="42"/>
      <c r="AF73" s="58"/>
    </row>
    <row r="74" spans="1:32" s="133" customFormat="1" ht="28.8">
      <c r="A74" s="281" t="s">
        <v>524</v>
      </c>
      <c r="B74" s="124"/>
      <c r="C74" s="124"/>
      <c r="D74" s="172">
        <f>D17</f>
        <v>28</v>
      </c>
      <c r="E74" s="303"/>
      <c r="F74" s="166"/>
      <c r="G74" s="166"/>
      <c r="H74" s="121">
        <f>H17</f>
        <v>28</v>
      </c>
      <c r="I74" s="301"/>
      <c r="J74" s="287"/>
      <c r="K74" s="287"/>
      <c r="L74" s="123">
        <f>L17</f>
        <v>28</v>
      </c>
      <c r="M74" s="301"/>
      <c r="N74" s="290"/>
      <c r="O74" s="290"/>
      <c r="P74" s="123">
        <f>P17</f>
        <v>25</v>
      </c>
      <c r="Q74" s="301"/>
      <c r="R74" s="290"/>
      <c r="S74" s="290"/>
      <c r="T74" s="123">
        <f>T17</f>
        <v>24</v>
      </c>
      <c r="U74" s="301"/>
      <c r="V74" s="290"/>
      <c r="W74" s="290"/>
      <c r="X74" s="123">
        <f>X17</f>
        <v>38</v>
      </c>
      <c r="Y74" s="301"/>
      <c r="Z74" s="77"/>
      <c r="AA74" s="127"/>
      <c r="AB74" s="76"/>
      <c r="AC74" s="301"/>
      <c r="AD74" s="77"/>
      <c r="AE74" s="127"/>
      <c r="AF74" s="76"/>
    </row>
    <row r="75" spans="1:32" s="29" customFormat="1" ht="43.2">
      <c r="A75" s="280" t="s">
        <v>525</v>
      </c>
      <c r="B75" s="41"/>
      <c r="C75" s="41"/>
      <c r="D75" s="282">
        <f>D24</f>
        <v>39</v>
      </c>
      <c r="E75" s="303"/>
      <c r="F75" s="169"/>
      <c r="G75" s="169"/>
      <c r="H75" s="172">
        <f>H24</f>
        <v>38</v>
      </c>
      <c r="I75" s="301"/>
      <c r="J75" s="287"/>
      <c r="K75" s="287"/>
      <c r="L75" s="123">
        <f>L24</f>
        <v>38</v>
      </c>
      <c r="M75" s="301"/>
      <c r="N75" s="291"/>
      <c r="O75" s="291"/>
      <c r="P75" s="123">
        <f>P24</f>
        <v>40</v>
      </c>
      <c r="Q75" s="301"/>
      <c r="R75" s="291"/>
      <c r="S75" s="291"/>
      <c r="T75" s="123">
        <f>T24</f>
        <v>13</v>
      </c>
      <c r="U75" s="301"/>
      <c r="V75" s="291"/>
      <c r="W75" s="291"/>
      <c r="X75" s="123">
        <f>X24</f>
        <v>18</v>
      </c>
      <c r="Y75" s="301"/>
      <c r="Z75" s="50"/>
      <c r="AA75" s="42"/>
      <c r="AB75" s="58"/>
      <c r="AC75" s="301"/>
      <c r="AD75" s="50"/>
      <c r="AE75" s="42"/>
      <c r="AF75" s="58"/>
    </row>
    <row r="76" spans="1:32" s="133" customFormat="1" ht="43.2">
      <c r="A76" s="280" t="s">
        <v>526</v>
      </c>
      <c r="B76" s="124"/>
      <c r="C76" s="124"/>
      <c r="D76" s="121">
        <f>D41</f>
        <v>88</v>
      </c>
      <c r="E76" s="303"/>
      <c r="F76" s="285"/>
      <c r="G76" s="285"/>
      <c r="H76" s="121">
        <f>H41</f>
        <v>80</v>
      </c>
      <c r="I76" s="300"/>
      <c r="J76" s="287"/>
      <c r="K76" s="287"/>
      <c r="L76" s="123">
        <f>L41</f>
        <v>71</v>
      </c>
      <c r="M76" s="300"/>
      <c r="N76" s="290"/>
      <c r="O76" s="290"/>
      <c r="P76" s="123">
        <f>P41</f>
        <v>67</v>
      </c>
      <c r="Q76" s="300"/>
      <c r="R76" s="290"/>
      <c r="S76" s="290"/>
      <c r="T76" s="123">
        <f>T41</f>
        <v>48</v>
      </c>
      <c r="U76" s="300"/>
      <c r="V76" s="290"/>
      <c r="W76" s="290"/>
      <c r="X76" s="123">
        <f>X41</f>
        <v>76</v>
      </c>
      <c r="Y76" s="300"/>
      <c r="Z76" s="77"/>
      <c r="AA76" s="127"/>
      <c r="AB76" s="76"/>
      <c r="AC76" s="300"/>
      <c r="AD76" s="77"/>
      <c r="AE76" s="127"/>
      <c r="AF76" s="76"/>
    </row>
    <row r="77" spans="1:32" s="29" customFormat="1" ht="43.2">
      <c r="A77" s="280" t="s">
        <v>527</v>
      </c>
      <c r="B77" s="41"/>
      <c r="C77" s="41"/>
      <c r="D77" s="172">
        <f>D47</f>
        <v>33</v>
      </c>
      <c r="E77" s="303"/>
      <c r="F77" s="84"/>
      <c r="G77" s="84"/>
      <c r="H77" s="121">
        <f>H47</f>
        <v>40</v>
      </c>
      <c r="I77" s="303"/>
      <c r="J77" s="287"/>
      <c r="K77" s="287"/>
      <c r="L77" s="123">
        <f>L47</f>
        <v>29</v>
      </c>
      <c r="M77" s="303"/>
      <c r="N77" s="291"/>
      <c r="O77" s="291"/>
      <c r="P77" s="123">
        <f>P47</f>
        <v>42</v>
      </c>
      <c r="Q77" s="303"/>
      <c r="R77" s="291"/>
      <c r="S77" s="291"/>
      <c r="T77" s="123">
        <f>T47</f>
        <v>40</v>
      </c>
      <c r="U77" s="303"/>
      <c r="V77" s="291"/>
      <c r="W77" s="291"/>
      <c r="X77" s="123">
        <f>X47</f>
        <v>21</v>
      </c>
      <c r="Y77" s="303"/>
      <c r="Z77" s="50"/>
      <c r="AA77" s="42"/>
      <c r="AB77" s="58"/>
      <c r="AC77" s="303"/>
      <c r="AD77" s="50"/>
      <c r="AE77" s="42"/>
      <c r="AF77" s="58"/>
    </row>
    <row r="78" spans="1:32" s="29" customFormat="1" ht="43.2">
      <c r="A78" s="280" t="s">
        <v>528</v>
      </c>
      <c r="B78" s="41"/>
      <c r="C78" s="41"/>
      <c r="D78" s="172">
        <f>D52</f>
        <v>26</v>
      </c>
      <c r="E78" s="303"/>
      <c r="F78" s="166"/>
      <c r="G78" s="166"/>
      <c r="H78" s="121">
        <f>H52</f>
        <v>24</v>
      </c>
      <c r="I78" s="303"/>
      <c r="J78" s="288"/>
      <c r="K78" s="288"/>
      <c r="L78" s="123">
        <f>L52</f>
        <v>28</v>
      </c>
      <c r="M78" s="303"/>
      <c r="N78" s="291"/>
      <c r="O78" s="291"/>
      <c r="P78" s="123">
        <f>P52</f>
        <v>28</v>
      </c>
      <c r="Q78" s="303"/>
      <c r="R78" s="291"/>
      <c r="S78" s="291"/>
      <c r="T78" s="123">
        <f>T52</f>
        <v>17</v>
      </c>
      <c r="U78" s="303"/>
      <c r="V78" s="291"/>
      <c r="W78" s="291"/>
      <c r="X78" s="123">
        <f>X52</f>
        <v>24</v>
      </c>
      <c r="Y78" s="303"/>
      <c r="Z78" s="50"/>
      <c r="AA78" s="42"/>
      <c r="AB78" s="58"/>
      <c r="AC78" s="303"/>
      <c r="AD78" s="50"/>
      <c r="AE78" s="42"/>
      <c r="AF78" s="58"/>
    </row>
    <row r="79" spans="1:32" s="29" customFormat="1">
      <c r="A79" s="280" t="s">
        <v>522</v>
      </c>
      <c r="B79" s="41"/>
      <c r="C79" s="41"/>
      <c r="D79" s="172">
        <f>D56</f>
        <v>16</v>
      </c>
      <c r="E79" s="303"/>
      <c r="F79" s="84"/>
      <c r="G79" s="84"/>
      <c r="H79" s="121">
        <f>H56</f>
        <v>16</v>
      </c>
      <c r="I79" s="303"/>
      <c r="J79" s="287"/>
      <c r="K79" s="287"/>
      <c r="L79" s="123">
        <f>L56</f>
        <v>18</v>
      </c>
      <c r="M79" s="303"/>
      <c r="N79" s="291"/>
      <c r="O79" s="291"/>
      <c r="P79" s="123">
        <f>P56</f>
        <v>16</v>
      </c>
      <c r="Q79" s="303"/>
      <c r="R79" s="291"/>
      <c r="S79" s="291"/>
      <c r="T79" s="123">
        <f>T56</f>
        <v>8</v>
      </c>
      <c r="U79" s="303"/>
      <c r="V79" s="291"/>
      <c r="W79" s="291"/>
      <c r="X79" s="123">
        <f>X56</f>
        <v>18</v>
      </c>
      <c r="Y79" s="303"/>
      <c r="Z79" s="50"/>
      <c r="AA79" s="42"/>
      <c r="AB79" s="58"/>
      <c r="AC79" s="303"/>
      <c r="AD79" s="50"/>
      <c r="AE79" s="42"/>
      <c r="AF79" s="58"/>
    </row>
    <row r="80" spans="1:32" s="29" customFormat="1" ht="43.2">
      <c r="A80" s="280" t="s">
        <v>529</v>
      </c>
      <c r="B80" s="41"/>
      <c r="C80" s="41"/>
      <c r="D80" s="172">
        <f>D66</f>
        <v>0</v>
      </c>
      <c r="E80" s="303"/>
      <c r="F80" s="166"/>
      <c r="G80" s="166"/>
      <c r="H80" s="121">
        <f>H66</f>
        <v>8</v>
      </c>
      <c r="I80" s="303"/>
      <c r="J80" s="287"/>
      <c r="K80" s="287"/>
      <c r="L80" s="123">
        <f>L66</f>
        <v>34</v>
      </c>
      <c r="M80" s="303"/>
      <c r="N80" s="291"/>
      <c r="O80" s="291"/>
      <c r="P80" s="123">
        <f>P66</f>
        <v>14</v>
      </c>
      <c r="Q80" s="303"/>
      <c r="R80" s="291"/>
      <c r="S80" s="291"/>
      <c r="T80" s="123">
        <f>T66</f>
        <v>19</v>
      </c>
      <c r="U80" s="303"/>
      <c r="V80" s="291"/>
      <c r="W80" s="291"/>
      <c r="X80" s="123">
        <f>X66</f>
        <v>34</v>
      </c>
      <c r="Y80" s="303"/>
      <c r="Z80" s="50"/>
      <c r="AA80" s="42"/>
      <c r="AB80" s="58"/>
      <c r="AC80" s="303"/>
      <c r="AD80" s="50"/>
      <c r="AE80" s="42"/>
      <c r="AF80" s="58"/>
    </row>
    <row r="81" spans="1:32">
      <c r="A81" s="27"/>
      <c r="B81" s="292"/>
      <c r="C81" s="292"/>
      <c r="D81" s="81">
        <f>SUM(D72:D80)</f>
        <v>268</v>
      </c>
      <c r="E81" s="305"/>
      <c r="F81" s="174"/>
      <c r="G81" s="174"/>
      <c r="H81" s="81">
        <f>SUM(H72:H80)</f>
        <v>291</v>
      </c>
      <c r="I81" s="303"/>
      <c r="J81" s="289"/>
      <c r="K81" s="289"/>
      <c r="L81" s="37">
        <f>SUM(L72:L80)</f>
        <v>293</v>
      </c>
      <c r="M81" s="303"/>
      <c r="N81" s="292"/>
      <c r="O81" s="292"/>
      <c r="P81" s="37">
        <f>SUM(P72:P80)</f>
        <v>270</v>
      </c>
      <c r="Q81" s="303"/>
      <c r="R81" s="292"/>
      <c r="S81" s="292"/>
      <c r="T81" s="37">
        <f>SUM(T72:T80)</f>
        <v>210</v>
      </c>
      <c r="U81" s="309"/>
      <c r="V81" s="292"/>
      <c r="W81" s="292"/>
      <c r="X81" s="37">
        <f>SUM(X72:X80)</f>
        <v>255</v>
      </c>
      <c r="Y81" s="303"/>
      <c r="Z81" s="27"/>
      <c r="AA81" s="94"/>
      <c r="AB81" s="93"/>
      <c r="AC81" s="303"/>
      <c r="AD81" s="27"/>
      <c r="AE81" s="94"/>
      <c r="AF81" s="93"/>
    </row>
    <row r="82" spans="1:32" s="95" customFormat="1" ht="187.2">
      <c r="A82" s="96" t="s">
        <v>433</v>
      </c>
      <c r="B82" s="90" t="s">
        <v>418</v>
      </c>
      <c r="C82" s="98" t="s">
        <v>532</v>
      </c>
      <c r="D82" s="283">
        <f>SUM(D81:D81)</f>
        <v>268</v>
      </c>
      <c r="E82" s="306"/>
      <c r="F82" s="90" t="s">
        <v>434</v>
      </c>
      <c r="G82" s="86" t="s">
        <v>556</v>
      </c>
      <c r="H82" s="283">
        <f>SUM(H81:H81)</f>
        <v>291</v>
      </c>
      <c r="I82" s="303"/>
      <c r="J82" s="114" t="s">
        <v>436</v>
      </c>
      <c r="K82" s="86" t="s">
        <v>557</v>
      </c>
      <c r="L82" s="295">
        <f>SUM(L81:L81)</f>
        <v>293</v>
      </c>
      <c r="M82" s="303"/>
      <c r="N82" s="86" t="s">
        <v>438</v>
      </c>
      <c r="O82" s="90" t="s">
        <v>558</v>
      </c>
      <c r="P82" s="283">
        <f>SUM(P81:P81)</f>
        <v>270</v>
      </c>
      <c r="Q82" s="303"/>
      <c r="R82" s="89" t="s">
        <v>538</v>
      </c>
      <c r="S82" s="296" t="s">
        <v>539</v>
      </c>
      <c r="T82" s="314">
        <f>SUM(T81:T81)</f>
        <v>210</v>
      </c>
      <c r="U82" s="303"/>
      <c r="V82" s="315" t="s">
        <v>381</v>
      </c>
      <c r="W82" s="90" t="s">
        <v>560</v>
      </c>
      <c r="X82" s="283">
        <f>SUM(X81:X81)</f>
        <v>255</v>
      </c>
      <c r="Y82" s="303"/>
      <c r="Z82" s="99"/>
      <c r="AA82" s="100"/>
      <c r="AB82" s="97"/>
      <c r="AC82" s="303"/>
      <c r="AD82" s="99"/>
      <c r="AE82" s="100"/>
      <c r="AF82" s="97"/>
    </row>
    <row r="83" spans="1:32">
      <c r="I83" s="310"/>
      <c r="M83" s="310"/>
      <c r="Q83" s="310"/>
      <c r="U83" s="310"/>
      <c r="Y83" s="310"/>
      <c r="AC83" s="310"/>
    </row>
    <row r="84" spans="1:32">
      <c r="I84" s="311"/>
      <c r="M84" s="311"/>
      <c r="Q84" s="311"/>
      <c r="U84" s="311"/>
      <c r="Y84" s="311"/>
      <c r="AC84" s="311"/>
    </row>
    <row r="85" spans="1:32">
      <c r="I85" s="312"/>
      <c r="M85" s="312"/>
      <c r="Q85" s="312"/>
      <c r="U85" s="312"/>
      <c r="Y85" s="312"/>
      <c r="AC85" s="312"/>
    </row>
    <row r="86" spans="1:32">
      <c r="M86" s="313"/>
      <c r="Q86" s="313"/>
    </row>
    <row r="131" spans="15:15" ht="57.6">
      <c r="O131" s="43" t="s">
        <v>647</v>
      </c>
    </row>
  </sheetData>
  <autoFilter ref="A2:AF65"/>
  <mergeCells count="17">
    <mergeCell ref="V1:X1"/>
    <mergeCell ref="B71:C71"/>
    <mergeCell ref="Z1:AB1"/>
    <mergeCell ref="AD1:AF1"/>
    <mergeCell ref="B70:D70"/>
    <mergeCell ref="F70:H70"/>
    <mergeCell ref="J70:L70"/>
    <mergeCell ref="N70:P70"/>
    <mergeCell ref="R70:T70"/>
    <mergeCell ref="V70:X70"/>
    <mergeCell ref="Z70:AB70"/>
    <mergeCell ref="AD70:AF70"/>
    <mergeCell ref="B1:D1"/>
    <mergeCell ref="F1:H1"/>
    <mergeCell ref="J1:L1"/>
    <mergeCell ref="N1:P1"/>
    <mergeCell ref="R1:T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E9" sqref="E9"/>
    </sheetView>
  </sheetViews>
  <sheetFormatPr defaultRowHeight="14.4"/>
  <cols>
    <col min="1" max="1" width="54" customWidth="1"/>
  </cols>
  <sheetData>
    <row r="1" spans="1:2" ht="72">
      <c r="A1" s="24" t="s">
        <v>94</v>
      </c>
    </row>
    <row r="2" spans="1:2">
      <c r="A2" t="s">
        <v>36</v>
      </c>
    </row>
    <row r="4" spans="1:2">
      <c r="A4" t="s">
        <v>66</v>
      </c>
    </row>
    <row r="5" spans="1:2">
      <c r="A5" t="s">
        <v>67</v>
      </c>
    </row>
    <row r="6" spans="1:2">
      <c r="A6" t="s">
        <v>68</v>
      </c>
    </row>
    <row r="7" spans="1:2">
      <c r="A7" t="s">
        <v>69</v>
      </c>
    </row>
    <row r="10" spans="1:2">
      <c r="A10" t="s">
        <v>37</v>
      </c>
      <c r="B10" t="s">
        <v>38</v>
      </c>
    </row>
    <row r="11" spans="1:2">
      <c r="B11" t="s">
        <v>39</v>
      </c>
    </row>
    <row r="13" spans="1:2">
      <c r="A13" t="s">
        <v>40</v>
      </c>
      <c r="B13" t="s">
        <v>41</v>
      </c>
    </row>
    <row r="14" spans="1:2">
      <c r="B14" t="s">
        <v>42</v>
      </c>
    </row>
    <row r="16" spans="1:2">
      <c r="A16" t="s">
        <v>43</v>
      </c>
      <c r="B16" t="s">
        <v>44</v>
      </c>
    </row>
    <row r="18" spans="1:2">
      <c r="A18" t="s">
        <v>45</v>
      </c>
      <c r="B18" t="s">
        <v>46</v>
      </c>
    </row>
    <row r="19" spans="1:2">
      <c r="A19" t="s">
        <v>11</v>
      </c>
      <c r="B19" t="s">
        <v>47</v>
      </c>
    </row>
    <row r="20" spans="1:2">
      <c r="B20" t="s">
        <v>48</v>
      </c>
    </row>
    <row r="21" spans="1:2">
      <c r="B21" t="s">
        <v>49</v>
      </c>
    </row>
    <row r="23" spans="1:2">
      <c r="A23" t="s">
        <v>50</v>
      </c>
      <c r="B23" t="s">
        <v>51</v>
      </c>
    </row>
    <row r="25" spans="1:2">
      <c r="A25" t="s">
        <v>52</v>
      </c>
      <c r="B25" t="s">
        <v>53</v>
      </c>
    </row>
    <row r="26" spans="1:2">
      <c r="A26" t="s">
        <v>54</v>
      </c>
      <c r="B26" t="s">
        <v>55</v>
      </c>
    </row>
    <row r="28" spans="1:2" ht="72">
      <c r="A28" s="24" t="s">
        <v>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workbookViewId="0">
      <selection activeCell="F6" sqref="F6"/>
    </sheetView>
  </sheetViews>
  <sheetFormatPr defaultRowHeight="14.4"/>
  <cols>
    <col min="1" max="1" width="29.109375" style="29" customWidth="1"/>
    <col min="2" max="2" width="34.33203125" style="29" bestFit="1" customWidth="1"/>
    <col min="3" max="3" width="12.77734375" style="29" bestFit="1" customWidth="1"/>
    <col min="4" max="4" width="34.33203125" style="29" bestFit="1" customWidth="1"/>
    <col min="5" max="5" width="8.88671875" style="29"/>
    <col min="6" max="6" width="27.33203125" style="29" bestFit="1" customWidth="1"/>
    <col min="7" max="7" width="44" style="29" bestFit="1" customWidth="1"/>
    <col min="8" max="8" width="29" style="29" customWidth="1"/>
    <col min="9" max="9" width="21.77734375" style="29" bestFit="1" customWidth="1"/>
    <col min="10" max="16384" width="8.88671875" style="29"/>
  </cols>
  <sheetData>
    <row r="1" spans="1:9">
      <c r="A1" s="347" t="s">
        <v>296</v>
      </c>
    </row>
    <row r="2" spans="1:9">
      <c r="A2" s="347" t="s">
        <v>297</v>
      </c>
    </row>
    <row r="4" spans="1:9">
      <c r="A4" s="347" t="s">
        <v>298</v>
      </c>
    </row>
    <row r="5" spans="1:9">
      <c r="A5" s="347" t="s">
        <v>299</v>
      </c>
    </row>
    <row r="6" spans="1:9">
      <c r="A6" s="347" t="s">
        <v>301</v>
      </c>
    </row>
    <row r="7" spans="1:9">
      <c r="A7" s="347" t="s">
        <v>300</v>
      </c>
    </row>
    <row r="9" spans="1:9" ht="57.6">
      <c r="A9" s="28" t="s">
        <v>205</v>
      </c>
      <c r="B9" s="28" t="s">
        <v>206</v>
      </c>
      <c r="C9" s="19" t="s">
        <v>104</v>
      </c>
      <c r="D9" s="348" t="s">
        <v>204</v>
      </c>
      <c r="F9" s="29" t="s">
        <v>17</v>
      </c>
      <c r="G9" s="29" t="s">
        <v>21</v>
      </c>
      <c r="H9" s="29" t="s">
        <v>19</v>
      </c>
      <c r="I9" s="29" t="s">
        <v>20</v>
      </c>
    </row>
    <row r="10" spans="1:9">
      <c r="A10" s="28"/>
      <c r="B10" s="41"/>
      <c r="C10" s="28" t="s">
        <v>205</v>
      </c>
      <c r="D10" s="28" t="s">
        <v>206</v>
      </c>
      <c r="F10" s="29" t="s">
        <v>18</v>
      </c>
      <c r="G10" s="29" t="s">
        <v>22</v>
      </c>
      <c r="H10" s="29" t="s">
        <v>23</v>
      </c>
    </row>
    <row r="11" spans="1:9">
      <c r="A11" s="28" t="s">
        <v>207</v>
      </c>
      <c r="B11" s="41"/>
      <c r="C11" s="28"/>
      <c r="D11" s="41"/>
      <c r="F11" s="29" t="s">
        <v>26</v>
      </c>
      <c r="G11" s="29" t="s">
        <v>25</v>
      </c>
      <c r="H11" s="29" t="s">
        <v>19</v>
      </c>
      <c r="I11" s="29" t="s">
        <v>24</v>
      </c>
    </row>
    <row r="12" spans="1:9" ht="43.2">
      <c r="A12" s="28"/>
      <c r="B12" s="41" t="s">
        <v>209</v>
      </c>
      <c r="C12" s="28" t="s">
        <v>207</v>
      </c>
      <c r="D12" s="41" t="s">
        <v>208</v>
      </c>
      <c r="F12" s="349" t="s">
        <v>27</v>
      </c>
    </row>
    <row r="13" spans="1:9">
      <c r="A13" s="28"/>
      <c r="B13" s="41" t="s">
        <v>210</v>
      </c>
      <c r="C13" s="28"/>
      <c r="D13" s="41" t="s">
        <v>209</v>
      </c>
      <c r="F13" s="350" t="s">
        <v>28</v>
      </c>
      <c r="G13" s="29" t="s">
        <v>30</v>
      </c>
      <c r="H13" s="29" t="s">
        <v>29</v>
      </c>
    </row>
    <row r="14" spans="1:9">
      <c r="A14" s="28"/>
      <c r="B14" s="41" t="s">
        <v>213</v>
      </c>
      <c r="C14" s="28"/>
      <c r="D14" s="41" t="s">
        <v>210</v>
      </c>
      <c r="F14" s="29" t="s">
        <v>31</v>
      </c>
      <c r="G14" s="29" t="s">
        <v>21</v>
      </c>
      <c r="H14" s="29" t="s">
        <v>32</v>
      </c>
    </row>
    <row r="15" spans="1:9" ht="28.8">
      <c r="A15" s="28"/>
      <c r="B15" s="41" t="s">
        <v>214</v>
      </c>
      <c r="C15" s="28"/>
      <c r="D15" s="41" t="s">
        <v>211</v>
      </c>
      <c r="F15" s="29" t="s">
        <v>33</v>
      </c>
      <c r="H15" s="349" t="s">
        <v>34</v>
      </c>
    </row>
    <row r="16" spans="1:9">
      <c r="A16" s="28"/>
      <c r="B16" s="41" t="s">
        <v>217</v>
      </c>
      <c r="C16" s="28"/>
      <c r="D16" s="41" t="s">
        <v>212</v>
      </c>
      <c r="G16" s="29" t="s">
        <v>35</v>
      </c>
    </row>
    <row r="17" spans="1:7">
      <c r="A17" s="28"/>
      <c r="B17" s="41" t="s">
        <v>218</v>
      </c>
      <c r="C17" s="28"/>
      <c r="D17" s="41" t="s">
        <v>213</v>
      </c>
      <c r="F17" s="29" t="s">
        <v>56</v>
      </c>
    </row>
    <row r="18" spans="1:7">
      <c r="A18" s="28"/>
      <c r="B18" s="41" t="s">
        <v>222</v>
      </c>
      <c r="C18" s="28"/>
      <c r="D18" s="41" t="s">
        <v>214</v>
      </c>
      <c r="F18" s="29" t="s">
        <v>70</v>
      </c>
    </row>
    <row r="19" spans="1:7">
      <c r="A19" s="28"/>
      <c r="B19" s="41" t="s">
        <v>72</v>
      </c>
      <c r="C19" s="28"/>
      <c r="D19" s="41" t="s">
        <v>215</v>
      </c>
    </row>
    <row r="20" spans="1:7">
      <c r="A20" s="28"/>
      <c r="B20" s="41"/>
      <c r="C20" s="28"/>
      <c r="D20" s="41" t="s">
        <v>216</v>
      </c>
      <c r="F20" s="29" t="s">
        <v>57</v>
      </c>
    </row>
    <row r="21" spans="1:7">
      <c r="A21" s="28"/>
      <c r="B21" s="41"/>
      <c r="C21" s="28"/>
      <c r="D21" s="41" t="s">
        <v>217</v>
      </c>
    </row>
    <row r="22" spans="1:7">
      <c r="A22" s="28" t="s">
        <v>224</v>
      </c>
      <c r="C22" s="28"/>
      <c r="D22" s="41" t="s">
        <v>218</v>
      </c>
      <c r="F22" s="29" t="s">
        <v>58</v>
      </c>
      <c r="G22" s="29" t="s">
        <v>59</v>
      </c>
    </row>
    <row r="23" spans="1:7">
      <c r="A23" s="28"/>
      <c r="B23" s="41" t="s">
        <v>225</v>
      </c>
      <c r="C23" s="28"/>
      <c r="D23" s="41" t="s">
        <v>219</v>
      </c>
      <c r="F23" s="29" t="s">
        <v>60</v>
      </c>
      <c r="G23" s="29" t="s">
        <v>61</v>
      </c>
    </row>
    <row r="24" spans="1:7">
      <c r="A24" s="28"/>
      <c r="B24" s="41" t="s">
        <v>230</v>
      </c>
      <c r="C24" s="28"/>
      <c r="D24" s="41" t="s">
        <v>220</v>
      </c>
      <c r="F24" s="29" t="s">
        <v>62</v>
      </c>
      <c r="G24" s="29" t="s">
        <v>63</v>
      </c>
    </row>
    <row r="25" spans="1:7">
      <c r="A25" s="28"/>
      <c r="B25" s="41" t="s">
        <v>232</v>
      </c>
      <c r="C25" s="28"/>
      <c r="D25" s="41" t="s">
        <v>221</v>
      </c>
      <c r="F25" s="29" t="s">
        <v>64</v>
      </c>
      <c r="G25" s="29" t="s">
        <v>65</v>
      </c>
    </row>
    <row r="26" spans="1:7">
      <c r="A26" s="28"/>
      <c r="B26" s="41" t="s">
        <v>233</v>
      </c>
      <c r="C26" s="28"/>
      <c r="D26" s="41" t="s">
        <v>222</v>
      </c>
    </row>
    <row r="27" spans="1:7">
      <c r="A27" s="28"/>
      <c r="B27" s="41" t="s">
        <v>234</v>
      </c>
      <c r="C27" s="28"/>
      <c r="D27" s="41" t="s">
        <v>72</v>
      </c>
    </row>
    <row r="28" spans="1:7">
      <c r="A28" s="28"/>
      <c r="B28" s="41" t="s">
        <v>235</v>
      </c>
      <c r="C28" s="28"/>
      <c r="D28" s="41" t="s">
        <v>223</v>
      </c>
    </row>
    <row r="29" spans="1:7">
      <c r="A29" s="28"/>
      <c r="B29" s="41" t="s">
        <v>239</v>
      </c>
      <c r="C29" s="28"/>
      <c r="D29" s="41"/>
    </row>
    <row r="30" spans="1:7">
      <c r="A30" s="28"/>
      <c r="B30" s="41"/>
      <c r="C30" s="28"/>
      <c r="D30" s="41"/>
    </row>
    <row r="31" spans="1:7">
      <c r="A31" s="28"/>
      <c r="B31" s="41"/>
      <c r="C31" s="28" t="s">
        <v>224</v>
      </c>
      <c r="D31" s="41" t="s">
        <v>225</v>
      </c>
    </row>
    <row r="32" spans="1:7">
      <c r="A32" s="28" t="s">
        <v>73</v>
      </c>
      <c r="B32" s="41" t="s">
        <v>240</v>
      </c>
      <c r="C32" s="28"/>
      <c r="D32" s="41" t="s">
        <v>226</v>
      </c>
    </row>
    <row r="33" spans="1:4">
      <c r="A33" s="28"/>
      <c r="B33" s="41" t="s">
        <v>241</v>
      </c>
      <c r="C33" s="28"/>
      <c r="D33" s="41" t="s">
        <v>227</v>
      </c>
    </row>
    <row r="34" spans="1:4">
      <c r="A34" s="28"/>
      <c r="B34" s="41" t="s">
        <v>242</v>
      </c>
      <c r="C34" s="28"/>
      <c r="D34" s="41" t="s">
        <v>228</v>
      </c>
    </row>
    <row r="35" spans="1:4">
      <c r="A35" s="28"/>
      <c r="B35" s="41" t="s">
        <v>243</v>
      </c>
      <c r="C35" s="28"/>
      <c r="D35" s="41" t="s">
        <v>229</v>
      </c>
    </row>
    <row r="36" spans="1:4">
      <c r="A36" s="28"/>
      <c r="B36" s="41" t="s">
        <v>244</v>
      </c>
      <c r="C36" s="28"/>
      <c r="D36" s="41" t="s">
        <v>230</v>
      </c>
    </row>
    <row r="37" spans="1:4">
      <c r="A37" s="28"/>
      <c r="B37" s="41" t="s">
        <v>245</v>
      </c>
      <c r="C37" s="28"/>
      <c r="D37" s="41" t="s">
        <v>231</v>
      </c>
    </row>
    <row r="38" spans="1:4">
      <c r="A38" s="28"/>
      <c r="B38" s="41"/>
      <c r="C38" s="28"/>
      <c r="D38" s="41" t="s">
        <v>232</v>
      </c>
    </row>
    <row r="39" spans="1:4">
      <c r="A39" s="28" t="s">
        <v>246</v>
      </c>
      <c r="B39" s="41"/>
      <c r="C39" s="28"/>
      <c r="D39" s="41" t="s">
        <v>233</v>
      </c>
    </row>
    <row r="40" spans="1:4">
      <c r="A40" s="28"/>
      <c r="B40" s="41"/>
      <c r="C40" s="28"/>
      <c r="D40" s="41" t="s">
        <v>234</v>
      </c>
    </row>
    <row r="41" spans="1:4">
      <c r="A41" s="28"/>
      <c r="B41" s="41" t="s">
        <v>249</v>
      </c>
      <c r="C41" s="28"/>
      <c r="D41" s="41" t="s">
        <v>235</v>
      </c>
    </row>
    <row r="42" spans="1:4">
      <c r="A42" s="28"/>
      <c r="B42" s="41" t="s">
        <v>250</v>
      </c>
      <c r="C42" s="28"/>
      <c r="D42" s="41" t="s">
        <v>236</v>
      </c>
    </row>
    <row r="43" spans="1:4">
      <c r="A43" s="28"/>
      <c r="B43" s="41" t="s">
        <v>251</v>
      </c>
      <c r="C43" s="28"/>
      <c r="D43" s="41" t="s">
        <v>237</v>
      </c>
    </row>
    <row r="44" spans="1:4">
      <c r="A44" s="28"/>
      <c r="B44" s="41" t="s">
        <v>252</v>
      </c>
      <c r="C44" s="28"/>
      <c r="D44" s="41" t="s">
        <v>238</v>
      </c>
    </row>
    <row r="45" spans="1:4">
      <c r="A45" s="28"/>
      <c r="B45" s="41" t="s">
        <v>254</v>
      </c>
      <c r="C45" s="28"/>
      <c r="D45" s="41" t="s">
        <v>239</v>
      </c>
    </row>
    <row r="46" spans="1:4">
      <c r="A46" s="28"/>
      <c r="B46" s="41" t="s">
        <v>256</v>
      </c>
      <c r="C46" s="28"/>
      <c r="D46" s="41"/>
    </row>
    <row r="47" spans="1:4">
      <c r="A47" s="28"/>
      <c r="B47" s="41" t="s">
        <v>257</v>
      </c>
      <c r="C47" s="28"/>
      <c r="D47" s="41"/>
    </row>
    <row r="48" spans="1:4">
      <c r="A48" s="28"/>
      <c r="B48" s="41"/>
      <c r="C48" s="28" t="s">
        <v>73</v>
      </c>
      <c r="D48" s="41" t="s">
        <v>240</v>
      </c>
    </row>
    <row r="49" spans="1:4">
      <c r="A49" s="28" t="s">
        <v>260</v>
      </c>
      <c r="B49" s="41" t="s">
        <v>261</v>
      </c>
      <c r="C49" s="28"/>
      <c r="D49" s="41" t="s">
        <v>241</v>
      </c>
    </row>
    <row r="50" spans="1:4">
      <c r="A50" s="28"/>
      <c r="B50" s="41" t="s">
        <v>262</v>
      </c>
      <c r="C50" s="28"/>
      <c r="D50" s="41" t="s">
        <v>242</v>
      </c>
    </row>
    <row r="51" spans="1:4">
      <c r="A51" s="28"/>
      <c r="B51" s="41" t="s">
        <v>263</v>
      </c>
      <c r="C51" s="28"/>
      <c r="D51" s="41" t="s">
        <v>243</v>
      </c>
    </row>
    <row r="52" spans="1:4">
      <c r="A52" s="28"/>
      <c r="B52" s="41"/>
      <c r="C52" s="28"/>
      <c r="D52" s="41" t="s">
        <v>244</v>
      </c>
    </row>
    <row r="53" spans="1:4">
      <c r="A53" s="28" t="s">
        <v>264</v>
      </c>
      <c r="B53" s="41" t="s">
        <v>265</v>
      </c>
      <c r="C53" s="28"/>
      <c r="D53" s="41" t="s">
        <v>245</v>
      </c>
    </row>
    <row r="54" spans="1:4">
      <c r="A54" s="28"/>
      <c r="B54" s="41" t="s">
        <v>266</v>
      </c>
      <c r="C54" s="28"/>
      <c r="D54" s="41"/>
    </row>
    <row r="55" spans="1:4">
      <c r="A55" s="28"/>
      <c r="B55" s="41" t="s">
        <v>267</v>
      </c>
      <c r="C55" s="28" t="s">
        <v>246</v>
      </c>
      <c r="D55" s="41" t="s">
        <v>247</v>
      </c>
    </row>
    <row r="56" spans="1:4">
      <c r="A56" s="28"/>
      <c r="B56" s="41" t="s">
        <v>268</v>
      </c>
      <c r="C56" s="28"/>
      <c r="D56" s="41" t="s">
        <v>248</v>
      </c>
    </row>
    <row r="57" spans="1:4">
      <c r="A57" s="28"/>
      <c r="B57" s="41"/>
      <c r="C57" s="28"/>
      <c r="D57" s="41" t="s">
        <v>249</v>
      </c>
    </row>
    <row r="58" spans="1:4">
      <c r="A58" s="28" t="s">
        <v>52</v>
      </c>
      <c r="B58" s="41" t="s">
        <v>275</v>
      </c>
      <c r="C58" s="28"/>
      <c r="D58" s="41" t="s">
        <v>250</v>
      </c>
    </row>
    <row r="59" spans="1:4">
      <c r="A59" s="28"/>
      <c r="B59" s="41" t="s">
        <v>276</v>
      </c>
      <c r="C59" s="28"/>
      <c r="D59" s="41" t="s">
        <v>251</v>
      </c>
    </row>
    <row r="60" spans="1:4">
      <c r="A60" s="28"/>
      <c r="B60" s="41"/>
      <c r="C60" s="28"/>
      <c r="D60" s="41" t="s">
        <v>252</v>
      </c>
    </row>
    <row r="61" spans="1:4">
      <c r="A61" s="28" t="s">
        <v>277</v>
      </c>
      <c r="B61" s="41" t="s">
        <v>278</v>
      </c>
      <c r="C61" s="28"/>
      <c r="D61" s="41" t="s">
        <v>253</v>
      </c>
    </row>
    <row r="62" spans="1:4">
      <c r="A62" s="28"/>
      <c r="B62" s="41" t="s">
        <v>279</v>
      </c>
      <c r="C62" s="28"/>
      <c r="D62" s="41" t="s">
        <v>254</v>
      </c>
    </row>
    <row r="63" spans="1:4">
      <c r="A63" s="28"/>
      <c r="B63" s="41"/>
      <c r="C63" s="28"/>
      <c r="D63" s="41" t="s">
        <v>255</v>
      </c>
    </row>
    <row r="64" spans="1:4">
      <c r="A64" s="28" t="s">
        <v>280</v>
      </c>
      <c r="B64" s="41" t="s">
        <v>281</v>
      </c>
      <c r="C64" s="28"/>
      <c r="D64" s="41" t="s">
        <v>256</v>
      </c>
    </row>
    <row r="65" spans="1:4">
      <c r="A65" s="28"/>
      <c r="B65" s="41" t="s">
        <v>282</v>
      </c>
      <c r="C65" s="28"/>
      <c r="D65" s="41" t="s">
        <v>257</v>
      </c>
    </row>
    <row r="66" spans="1:4">
      <c r="A66" s="28"/>
      <c r="B66" s="41" t="s">
        <v>283</v>
      </c>
      <c r="C66" s="28"/>
      <c r="D66" s="41" t="s">
        <v>258</v>
      </c>
    </row>
    <row r="67" spans="1:4">
      <c r="A67" s="28"/>
      <c r="B67" s="41"/>
      <c r="C67" s="28"/>
      <c r="D67" s="41" t="s">
        <v>259</v>
      </c>
    </row>
    <row r="68" spans="1:4">
      <c r="A68" s="28" t="s">
        <v>284</v>
      </c>
      <c r="B68" s="41" t="s">
        <v>285</v>
      </c>
      <c r="C68" s="28"/>
      <c r="D68" s="41"/>
    </row>
    <row r="69" spans="1:4">
      <c r="A69" s="28"/>
      <c r="B69" s="41" t="s">
        <v>286</v>
      </c>
      <c r="C69" s="28" t="s">
        <v>260</v>
      </c>
      <c r="D69" s="41" t="s">
        <v>261</v>
      </c>
    </row>
    <row r="70" spans="1:4">
      <c r="C70" s="28"/>
      <c r="D70" s="41" t="s">
        <v>262</v>
      </c>
    </row>
    <row r="71" spans="1:4">
      <c r="C71" s="28"/>
      <c r="D71" s="41" t="s">
        <v>263</v>
      </c>
    </row>
    <row r="72" spans="1:4">
      <c r="C72" s="28"/>
      <c r="D72" s="41"/>
    </row>
    <row r="73" spans="1:4">
      <c r="C73" s="28" t="s">
        <v>264</v>
      </c>
      <c r="D73" s="41" t="s">
        <v>265</v>
      </c>
    </row>
    <row r="74" spans="1:4">
      <c r="C74" s="28"/>
      <c r="D74" s="41" t="s">
        <v>266</v>
      </c>
    </row>
    <row r="75" spans="1:4">
      <c r="C75" s="28"/>
      <c r="D75" s="41" t="s">
        <v>267</v>
      </c>
    </row>
    <row r="76" spans="1:4">
      <c r="C76" s="28"/>
      <c r="D76" s="41" t="s">
        <v>268</v>
      </c>
    </row>
    <row r="77" spans="1:4">
      <c r="C77" s="28"/>
      <c r="D77" s="41" t="s">
        <v>269</v>
      </c>
    </row>
    <row r="78" spans="1:4">
      <c r="C78" s="28"/>
      <c r="D78" s="41" t="s">
        <v>270</v>
      </c>
    </row>
    <row r="79" spans="1:4">
      <c r="C79" s="28"/>
      <c r="D79" s="41" t="s">
        <v>271</v>
      </c>
    </row>
    <row r="80" spans="1:4">
      <c r="C80" s="28"/>
      <c r="D80" s="41" t="s">
        <v>272</v>
      </c>
    </row>
    <row r="81" spans="3:4">
      <c r="C81" s="28"/>
      <c r="D81" s="41" t="s">
        <v>273</v>
      </c>
    </row>
    <row r="82" spans="3:4">
      <c r="C82" s="28"/>
      <c r="D82" s="41" t="s">
        <v>274</v>
      </c>
    </row>
    <row r="83" spans="3:4">
      <c r="C83" s="28"/>
      <c r="D83" s="41"/>
    </row>
    <row r="84" spans="3:4">
      <c r="C84" s="28" t="s">
        <v>52</v>
      </c>
      <c r="D84" s="41" t="s">
        <v>275</v>
      </c>
    </row>
    <row r="85" spans="3:4">
      <c r="C85" s="28"/>
      <c r="D85" s="41" t="s">
        <v>276</v>
      </c>
    </row>
    <row r="86" spans="3:4">
      <c r="C86" s="28"/>
      <c r="D86" s="41"/>
    </row>
    <row r="87" spans="3:4">
      <c r="C87" s="28" t="s">
        <v>277</v>
      </c>
      <c r="D87" s="41" t="s">
        <v>278</v>
      </c>
    </row>
    <row r="88" spans="3:4">
      <c r="C88" s="28"/>
      <c r="D88" s="41" t="s">
        <v>279</v>
      </c>
    </row>
    <row r="89" spans="3:4">
      <c r="C89" s="28"/>
      <c r="D89" s="41"/>
    </row>
    <row r="90" spans="3:4">
      <c r="C90" s="28" t="s">
        <v>280</v>
      </c>
      <c r="D90" s="41" t="s">
        <v>281</v>
      </c>
    </row>
    <row r="91" spans="3:4">
      <c r="C91" s="28"/>
      <c r="D91" s="41" t="s">
        <v>282</v>
      </c>
    </row>
    <row r="92" spans="3:4">
      <c r="C92" s="28"/>
      <c r="D92" s="41" t="s">
        <v>283</v>
      </c>
    </row>
    <row r="93" spans="3:4">
      <c r="C93" s="28"/>
      <c r="D93" s="41"/>
    </row>
    <row r="94" spans="3:4">
      <c r="C94" s="28" t="s">
        <v>284</v>
      </c>
      <c r="D94" s="41" t="s">
        <v>285</v>
      </c>
    </row>
    <row r="95" spans="3:4">
      <c r="C95" s="28"/>
      <c r="D95" s="41" t="s">
        <v>286</v>
      </c>
    </row>
    <row r="100" spans="1:1">
      <c r="A100" s="29" t="s">
        <v>818</v>
      </c>
    </row>
    <row r="101" spans="1:1">
      <c r="A101" s="352" t="s">
        <v>819</v>
      </c>
    </row>
    <row r="102" spans="1:1" ht="61.2">
      <c r="A102" s="351" t="s">
        <v>820</v>
      </c>
    </row>
    <row r="103" spans="1:1" ht="204">
      <c r="A103" s="351" t="s">
        <v>821</v>
      </c>
    </row>
  </sheetData>
  <hyperlinks>
    <hyperlink ref="D9" r:id="rId1"/>
  </hyperlinks>
  <pageMargins left="0.7" right="0.7" top="0.75" bottom="0.75" header="0.3" footer="0.3"/>
  <pageSetup orientation="portrait" verticalDpi="0"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G42" sqref="G42"/>
    </sheetView>
  </sheetViews>
  <sheetFormatPr defaultRowHeight="14.4"/>
  <cols>
    <col min="1" max="1" width="39.6640625" bestFit="1" customWidth="1"/>
    <col min="2" max="2" width="17.6640625" bestFit="1" customWidth="1"/>
    <col min="3" max="3" width="5.44140625" bestFit="1" customWidth="1"/>
    <col min="4" max="4" width="36.109375" bestFit="1" customWidth="1"/>
    <col min="5" max="5" width="17.6640625" bestFit="1" customWidth="1"/>
    <col min="6" max="6" width="5.77734375" bestFit="1" customWidth="1"/>
    <col min="7" max="7" width="6.77734375" bestFit="1" customWidth="1"/>
    <col min="8" max="8" width="4.77734375" bestFit="1" customWidth="1"/>
    <col min="9" max="9" width="3.88671875" bestFit="1" customWidth="1"/>
  </cols>
  <sheetData>
    <row r="1" spans="1:9" ht="15" thickBot="1">
      <c r="A1" s="904" t="s">
        <v>974</v>
      </c>
      <c r="B1" s="904"/>
      <c r="C1" s="905"/>
      <c r="D1" s="904"/>
      <c r="E1" s="904"/>
      <c r="F1" s="906"/>
      <c r="G1" s="906"/>
      <c r="H1" s="907"/>
      <c r="I1" s="907"/>
    </row>
    <row r="2" spans="1:9" ht="29.4" thickBot="1">
      <c r="A2" s="859" t="s">
        <v>570</v>
      </c>
      <c r="B2" s="860" t="s">
        <v>565</v>
      </c>
      <c r="C2" s="862" t="s">
        <v>962</v>
      </c>
      <c r="D2" s="859" t="s">
        <v>1007</v>
      </c>
      <c r="E2" s="860" t="s">
        <v>104</v>
      </c>
      <c r="F2" s="861" t="s">
        <v>973</v>
      </c>
      <c r="G2" s="861" t="s">
        <v>1020</v>
      </c>
      <c r="H2" s="861" t="s">
        <v>949</v>
      </c>
      <c r="I2" s="862" t="s">
        <v>950</v>
      </c>
    </row>
    <row r="3" spans="1:9" ht="15" thickBot="1">
      <c r="A3" s="319" t="s">
        <v>106</v>
      </c>
      <c r="B3" s="966" t="s">
        <v>564</v>
      </c>
      <c r="C3" s="1197">
        <v>7</v>
      </c>
      <c r="D3" s="968" t="s">
        <v>948</v>
      </c>
      <c r="E3" s="320" t="s">
        <v>564</v>
      </c>
      <c r="F3" s="320" t="s">
        <v>328</v>
      </c>
      <c r="G3" s="1001">
        <v>1</v>
      </c>
      <c r="H3" s="1002">
        <v>0</v>
      </c>
      <c r="I3" s="1002">
        <v>0</v>
      </c>
    </row>
    <row r="4" spans="1:9" ht="15" thickBot="1">
      <c r="A4" s="319" t="s">
        <v>103</v>
      </c>
      <c r="B4" s="966" t="s">
        <v>564</v>
      </c>
      <c r="C4" s="1197"/>
      <c r="D4" s="969" t="s">
        <v>948</v>
      </c>
      <c r="E4" s="320" t="s">
        <v>564</v>
      </c>
      <c r="F4" s="320" t="s">
        <v>328</v>
      </c>
      <c r="G4" s="1001">
        <v>0</v>
      </c>
      <c r="H4" s="1002">
        <v>0</v>
      </c>
      <c r="I4" s="849">
        <v>1</v>
      </c>
    </row>
    <row r="5" spans="1:9" ht="15" thickBot="1">
      <c r="A5" s="961" t="s">
        <v>123</v>
      </c>
      <c r="B5" s="967" t="s">
        <v>564</v>
      </c>
      <c r="C5" s="1197"/>
      <c r="D5" s="969" t="s">
        <v>948</v>
      </c>
      <c r="E5" s="344" t="s">
        <v>564</v>
      </c>
      <c r="F5" s="344" t="s">
        <v>328</v>
      </c>
      <c r="G5" s="1002">
        <v>0</v>
      </c>
      <c r="H5" s="1002">
        <v>0</v>
      </c>
      <c r="I5" s="1002">
        <v>1</v>
      </c>
    </row>
    <row r="6" spans="1:9" ht="15" thickBot="1">
      <c r="A6" s="857" t="s">
        <v>948</v>
      </c>
      <c r="B6" s="967" t="s">
        <v>788</v>
      </c>
      <c r="C6" s="1197"/>
      <c r="D6" s="969" t="s">
        <v>948</v>
      </c>
      <c r="E6" s="344" t="s">
        <v>788</v>
      </c>
      <c r="F6" s="344" t="s">
        <v>328</v>
      </c>
      <c r="G6" s="1002">
        <v>0</v>
      </c>
      <c r="H6" s="1002">
        <v>0</v>
      </c>
      <c r="I6" s="879">
        <v>1</v>
      </c>
    </row>
    <row r="7" spans="1:9" ht="15" thickBot="1">
      <c r="A7" s="319" t="s">
        <v>573</v>
      </c>
      <c r="B7" s="966" t="s">
        <v>583</v>
      </c>
      <c r="C7" s="1197"/>
      <c r="D7" s="970" t="s">
        <v>779</v>
      </c>
      <c r="E7" s="853" t="s">
        <v>583</v>
      </c>
      <c r="F7" s="853" t="s">
        <v>329</v>
      </c>
      <c r="G7" s="870">
        <v>1</v>
      </c>
      <c r="H7" s="871">
        <v>1</v>
      </c>
      <c r="I7" s="880">
        <v>0</v>
      </c>
    </row>
    <row r="8" spans="1:9" ht="15" thickBot="1">
      <c r="A8" s="319" t="s">
        <v>572</v>
      </c>
      <c r="B8" s="966" t="s">
        <v>583</v>
      </c>
      <c r="C8" s="1197"/>
      <c r="D8" s="970" t="s">
        <v>779</v>
      </c>
      <c r="E8" s="853" t="s">
        <v>583</v>
      </c>
      <c r="F8" s="853" t="s">
        <v>329</v>
      </c>
      <c r="G8" s="870">
        <v>1</v>
      </c>
      <c r="H8" s="871">
        <v>0</v>
      </c>
      <c r="I8" s="880">
        <v>0</v>
      </c>
    </row>
    <row r="9" spans="1:9" ht="29.4" thickBot="1">
      <c r="A9" s="319" t="s">
        <v>77</v>
      </c>
      <c r="B9" s="966" t="s">
        <v>574</v>
      </c>
      <c r="C9" s="1197"/>
      <c r="D9" s="971" t="s">
        <v>781</v>
      </c>
      <c r="E9" s="853" t="s">
        <v>574</v>
      </c>
      <c r="F9" s="853" t="s">
        <v>329</v>
      </c>
      <c r="G9" s="870">
        <v>1</v>
      </c>
      <c r="H9" s="871">
        <v>1</v>
      </c>
      <c r="I9" s="880">
        <v>0</v>
      </c>
    </row>
    <row r="10" spans="1:9" ht="15" thickBot="1">
      <c r="A10" s="984" t="s">
        <v>798</v>
      </c>
      <c r="B10" s="985" t="s">
        <v>799</v>
      </c>
      <c r="C10" s="986">
        <v>1</v>
      </c>
      <c r="D10" s="987" t="s">
        <v>798</v>
      </c>
      <c r="E10" s="988" t="s">
        <v>799</v>
      </c>
      <c r="F10" s="988" t="s">
        <v>328</v>
      </c>
      <c r="G10" s="989">
        <v>0</v>
      </c>
      <c r="H10" s="986">
        <v>0</v>
      </c>
      <c r="I10" s="990">
        <v>1</v>
      </c>
    </row>
    <row r="11" spans="1:9" ht="15" thickBot="1">
      <c r="A11" s="984" t="s">
        <v>579</v>
      </c>
      <c r="B11" s="985" t="s">
        <v>799</v>
      </c>
      <c r="C11" s="986">
        <v>1</v>
      </c>
      <c r="D11" s="987" t="s">
        <v>579</v>
      </c>
      <c r="E11" s="988" t="s">
        <v>799</v>
      </c>
      <c r="F11" s="988" t="s">
        <v>328</v>
      </c>
      <c r="G11" s="989">
        <v>0</v>
      </c>
      <c r="H11" s="986">
        <v>0</v>
      </c>
      <c r="I11" s="990">
        <v>1</v>
      </c>
    </row>
    <row r="12" spans="1:9" ht="15" thickBot="1">
      <c r="A12" s="319"/>
      <c r="B12" s="320"/>
      <c r="C12" s="972">
        <f>SUM(C3:C11)</f>
        <v>9</v>
      </c>
      <c r="D12" s="319"/>
      <c r="E12" s="320"/>
      <c r="F12" s="320"/>
      <c r="G12" s="460">
        <f>SUM(G3:G11)</f>
        <v>4</v>
      </c>
      <c r="H12" s="317">
        <f>SUM(H3:H11)</f>
        <v>2</v>
      </c>
      <c r="I12" s="317">
        <f>SUM(I3:I11)</f>
        <v>5</v>
      </c>
    </row>
    <row r="13" spans="1:9" ht="29.4" thickBot="1">
      <c r="A13" s="859" t="s">
        <v>893</v>
      </c>
      <c r="B13" s="860" t="s">
        <v>565</v>
      </c>
      <c r="C13" s="965" t="s">
        <v>962</v>
      </c>
      <c r="D13" s="859" t="s">
        <v>1008</v>
      </c>
      <c r="E13" s="860" t="s">
        <v>565</v>
      </c>
      <c r="F13" s="861" t="s">
        <v>973</v>
      </c>
      <c r="G13" s="861" t="s">
        <v>1020</v>
      </c>
      <c r="H13" s="861" t="s">
        <v>949</v>
      </c>
      <c r="I13" s="862" t="s">
        <v>950</v>
      </c>
    </row>
    <row r="14" spans="1:9" ht="29.4" thickBot="1">
      <c r="A14" s="319" t="s">
        <v>109</v>
      </c>
      <c r="B14" s="320" t="s">
        <v>574</v>
      </c>
      <c r="C14" s="1117">
        <v>4</v>
      </c>
      <c r="D14" s="956" t="s">
        <v>969</v>
      </c>
      <c r="E14" s="853" t="s">
        <v>574</v>
      </c>
      <c r="F14" s="853" t="s">
        <v>329</v>
      </c>
      <c r="G14" s="870">
        <v>1</v>
      </c>
      <c r="H14" s="871">
        <v>0</v>
      </c>
      <c r="I14" s="880">
        <v>0</v>
      </c>
    </row>
    <row r="15" spans="1:9" ht="15" thickBot="1">
      <c r="A15" s="319" t="s">
        <v>576</v>
      </c>
      <c r="B15" s="320" t="s">
        <v>567</v>
      </c>
      <c r="C15" s="1118"/>
      <c r="D15" s="1201" t="s">
        <v>780</v>
      </c>
      <c r="E15" s="320" t="s">
        <v>567</v>
      </c>
      <c r="F15" s="854" t="s">
        <v>329</v>
      </c>
      <c r="G15" s="1001">
        <v>1</v>
      </c>
      <c r="H15" s="1002">
        <v>1</v>
      </c>
      <c r="I15" s="849">
        <v>0</v>
      </c>
    </row>
    <row r="16" spans="1:9" ht="15" thickBot="1">
      <c r="A16" s="319" t="s">
        <v>1001</v>
      </c>
      <c r="B16" s="320" t="s">
        <v>567</v>
      </c>
      <c r="C16" s="1118"/>
      <c r="D16" s="1201"/>
      <c r="E16" s="320" t="s">
        <v>567</v>
      </c>
      <c r="F16" s="854" t="s">
        <v>329</v>
      </c>
      <c r="G16" s="1001">
        <v>1</v>
      </c>
      <c r="H16" s="1002">
        <v>0</v>
      </c>
      <c r="I16" s="849">
        <v>0</v>
      </c>
    </row>
    <row r="17" spans="1:9" ht="15" thickBot="1">
      <c r="A17" s="319" t="s">
        <v>578</v>
      </c>
      <c r="B17" s="320" t="s">
        <v>584</v>
      </c>
      <c r="C17" s="1119"/>
      <c r="D17" s="1201"/>
      <c r="E17" s="320" t="s">
        <v>584</v>
      </c>
      <c r="F17" s="854" t="s">
        <v>329</v>
      </c>
      <c r="G17" s="1001">
        <v>1</v>
      </c>
      <c r="H17" s="1002">
        <v>0</v>
      </c>
      <c r="I17" s="849">
        <v>0</v>
      </c>
    </row>
    <row r="18" spans="1:9" ht="15" thickBot="1">
      <c r="A18" s="963" t="s">
        <v>963</v>
      </c>
      <c r="B18" s="964" t="s">
        <v>566</v>
      </c>
      <c r="C18" s="991">
        <v>1</v>
      </c>
      <c r="D18" s="984" t="s">
        <v>987</v>
      </c>
      <c r="E18" s="988" t="s">
        <v>566</v>
      </c>
      <c r="F18" s="988" t="s">
        <v>328</v>
      </c>
      <c r="G18" s="989">
        <v>0</v>
      </c>
      <c r="H18" s="986">
        <v>0</v>
      </c>
      <c r="I18" s="990">
        <v>1</v>
      </c>
    </row>
    <row r="19" spans="1:9" ht="15" thickBot="1">
      <c r="A19" s="319"/>
      <c r="B19" s="320"/>
      <c r="C19" s="1006">
        <f>SUM(C14:C18)</f>
        <v>5</v>
      </c>
      <c r="D19" s="1005"/>
      <c r="E19" s="320"/>
      <c r="F19" s="854"/>
      <c r="G19" s="460">
        <f>SUM(G14:G18)</f>
        <v>4</v>
      </c>
      <c r="H19" s="317">
        <f>SUM(H13:H16)</f>
        <v>1</v>
      </c>
      <c r="I19" s="317">
        <f>SUM(I14:I18)</f>
        <v>1</v>
      </c>
    </row>
    <row r="20" spans="1:9" ht="29.4" thickBot="1">
      <c r="A20" s="859" t="s">
        <v>571</v>
      </c>
      <c r="B20" s="860" t="s">
        <v>565</v>
      </c>
      <c r="C20" s="861" t="s">
        <v>962</v>
      </c>
      <c r="D20" s="859" t="s">
        <v>1009</v>
      </c>
      <c r="E20" s="860" t="s">
        <v>565</v>
      </c>
      <c r="F20" s="861" t="s">
        <v>973</v>
      </c>
      <c r="G20" s="861" t="s">
        <v>1020</v>
      </c>
      <c r="H20" s="861" t="s">
        <v>949</v>
      </c>
      <c r="I20" s="862" t="s">
        <v>950</v>
      </c>
    </row>
    <row r="21" spans="1:9" ht="29.4" thickBot="1">
      <c r="A21" s="341" t="s">
        <v>953</v>
      </c>
      <c r="B21" s="320" t="s">
        <v>794</v>
      </c>
      <c r="C21" s="1197">
        <v>5</v>
      </c>
      <c r="D21" s="857" t="s">
        <v>581</v>
      </c>
      <c r="E21" s="320" t="s">
        <v>794</v>
      </c>
      <c r="F21" s="1001" t="s">
        <v>328</v>
      </c>
      <c r="G21" s="1001">
        <v>0</v>
      </c>
      <c r="H21" s="1000">
        <v>0</v>
      </c>
      <c r="I21" s="1002">
        <v>1</v>
      </c>
    </row>
    <row r="22" spans="1:9" ht="15" thickBot="1">
      <c r="A22" s="339" t="s">
        <v>790</v>
      </c>
      <c r="B22" s="320" t="s">
        <v>771</v>
      </c>
      <c r="C22" s="1197"/>
      <c r="D22" s="339" t="s">
        <v>790</v>
      </c>
      <c r="E22" s="320" t="s">
        <v>771</v>
      </c>
      <c r="F22" s="1001" t="s">
        <v>328</v>
      </c>
      <c r="G22" s="1001">
        <v>0</v>
      </c>
      <c r="H22" s="1000">
        <v>0</v>
      </c>
      <c r="I22" s="1002">
        <v>1</v>
      </c>
    </row>
    <row r="23" spans="1:9" ht="15" thickBot="1">
      <c r="A23" s="340" t="s">
        <v>791</v>
      </c>
      <c r="B23" s="320" t="s">
        <v>795</v>
      </c>
      <c r="C23" s="1197"/>
      <c r="D23" s="340" t="s">
        <v>791</v>
      </c>
      <c r="E23" s="320" t="s">
        <v>795</v>
      </c>
      <c r="F23" s="1001" t="s">
        <v>328</v>
      </c>
      <c r="G23" s="1001">
        <v>0</v>
      </c>
      <c r="H23" s="1000">
        <v>0</v>
      </c>
      <c r="I23" s="1002">
        <v>1</v>
      </c>
    </row>
    <row r="24" spans="1:9" ht="15" thickBot="1">
      <c r="A24" s="339" t="s">
        <v>952</v>
      </c>
      <c r="B24" s="320" t="s">
        <v>774</v>
      </c>
      <c r="C24" s="1197"/>
      <c r="D24" s="339" t="s">
        <v>952</v>
      </c>
      <c r="E24" s="320" t="s">
        <v>774</v>
      </c>
      <c r="F24" s="1001" t="s">
        <v>328</v>
      </c>
      <c r="G24" s="1001">
        <v>0</v>
      </c>
      <c r="H24" s="1000">
        <v>0</v>
      </c>
      <c r="I24" s="1002">
        <v>1</v>
      </c>
    </row>
    <row r="25" spans="1:9" ht="15" thickBot="1">
      <c r="A25" s="339" t="s">
        <v>793</v>
      </c>
      <c r="B25" s="320" t="s">
        <v>775</v>
      </c>
      <c r="C25" s="1197"/>
      <c r="D25" s="339" t="s">
        <v>793</v>
      </c>
      <c r="E25" s="320" t="s">
        <v>775</v>
      </c>
      <c r="F25" s="1001" t="s">
        <v>328</v>
      </c>
      <c r="G25" s="1001">
        <v>0</v>
      </c>
      <c r="H25" s="999">
        <v>0</v>
      </c>
      <c r="I25" s="1002">
        <v>1</v>
      </c>
    </row>
    <row r="26" spans="1:9" ht="15" thickBot="1">
      <c r="A26" s="339"/>
      <c r="B26" s="320"/>
      <c r="C26" s="1006">
        <f>SUM(C21)</f>
        <v>5</v>
      </c>
      <c r="D26" s="339"/>
      <c r="E26" s="320"/>
      <c r="F26" s="1001"/>
      <c r="G26" s="460">
        <f>SUM(G20:G24)</f>
        <v>0</v>
      </c>
      <c r="H26" s="317">
        <f>SUM(H20:H24)</f>
        <v>0</v>
      </c>
      <c r="I26" s="1006">
        <f>SUM(I21:I25)</f>
        <v>5</v>
      </c>
    </row>
    <row r="27" spans="1:9" ht="29.4" thickBot="1">
      <c r="A27" s="859" t="s">
        <v>561</v>
      </c>
      <c r="B27" s="860" t="s">
        <v>565</v>
      </c>
      <c r="C27" s="861" t="s">
        <v>962</v>
      </c>
      <c r="D27" s="859" t="s">
        <v>561</v>
      </c>
      <c r="E27" s="860" t="s">
        <v>565</v>
      </c>
      <c r="F27" s="861" t="s">
        <v>973</v>
      </c>
      <c r="G27" s="861" t="s">
        <v>1020</v>
      </c>
      <c r="H27" s="861" t="s">
        <v>949</v>
      </c>
      <c r="I27" s="862" t="s">
        <v>950</v>
      </c>
    </row>
    <row r="28" spans="1:9" ht="29.4" thickBot="1">
      <c r="A28" s="863" t="s">
        <v>176</v>
      </c>
      <c r="B28" s="864" t="s">
        <v>677</v>
      </c>
      <c r="C28" s="1195">
        <v>2</v>
      </c>
      <c r="D28" s="945" t="s">
        <v>951</v>
      </c>
      <c r="E28" s="864" t="s">
        <v>650</v>
      </c>
      <c r="F28" s="864" t="s">
        <v>328</v>
      </c>
      <c r="G28" s="1003">
        <v>0</v>
      </c>
      <c r="H28" s="1004">
        <v>0</v>
      </c>
      <c r="I28" s="1004">
        <v>1</v>
      </c>
    </row>
    <row r="29" spans="1:9" ht="29.4" thickBot="1">
      <c r="A29" s="863" t="s">
        <v>563</v>
      </c>
      <c r="B29" s="864" t="s">
        <v>568</v>
      </c>
      <c r="C29" s="1195"/>
      <c r="D29" s="945" t="s">
        <v>951</v>
      </c>
      <c r="E29" s="864" t="s">
        <v>650</v>
      </c>
      <c r="F29" s="864" t="s">
        <v>328</v>
      </c>
      <c r="G29" s="1003">
        <v>0</v>
      </c>
      <c r="H29" s="1004">
        <v>0</v>
      </c>
      <c r="I29" s="1004">
        <v>1</v>
      </c>
    </row>
    <row r="30" spans="1:9" ht="15" thickBot="1">
      <c r="A30" s="863"/>
      <c r="B30" s="864"/>
      <c r="C30" s="899">
        <f>SUM(C28)</f>
        <v>2</v>
      </c>
      <c r="D30" s="945"/>
      <c r="E30" s="864"/>
      <c r="F30" s="864"/>
      <c r="G30" s="947">
        <f>SUM(G28:G29)</f>
        <v>0</v>
      </c>
      <c r="H30" s="899">
        <f>SUM(H28:H29)</f>
        <v>0</v>
      </c>
      <c r="I30" s="948">
        <f>SUM(I28:I29)</f>
        <v>2</v>
      </c>
    </row>
    <row r="31" spans="1:9" ht="29.4" thickBot="1">
      <c r="A31" s="859" t="s">
        <v>892</v>
      </c>
      <c r="B31" s="860" t="s">
        <v>565</v>
      </c>
      <c r="C31" s="861" t="s">
        <v>962</v>
      </c>
      <c r="D31" s="859" t="s">
        <v>968</v>
      </c>
      <c r="E31" s="860" t="s">
        <v>565</v>
      </c>
      <c r="F31" s="861" t="s">
        <v>973</v>
      </c>
      <c r="G31" s="861" t="s">
        <v>1020</v>
      </c>
      <c r="H31" s="861" t="s">
        <v>949</v>
      </c>
      <c r="I31" s="862" t="s">
        <v>950</v>
      </c>
    </row>
    <row r="32" spans="1:9" ht="29.4" thickBot="1">
      <c r="A32" s="863" t="s">
        <v>92</v>
      </c>
      <c r="B32" s="864" t="s">
        <v>892</v>
      </c>
      <c r="C32" s="1004">
        <v>1</v>
      </c>
      <c r="D32" s="942" t="s">
        <v>946</v>
      </c>
      <c r="E32" s="864" t="s">
        <v>892</v>
      </c>
      <c r="F32" s="864" t="s">
        <v>328</v>
      </c>
      <c r="G32" s="1003">
        <v>0</v>
      </c>
      <c r="H32" s="944">
        <v>0</v>
      </c>
      <c r="I32" s="944">
        <v>1</v>
      </c>
    </row>
    <row r="33" spans="1:9" ht="15" thickBot="1">
      <c r="A33" s="863" t="s">
        <v>710</v>
      </c>
      <c r="B33" s="864" t="s">
        <v>971</v>
      </c>
      <c r="C33" s="1004">
        <v>1</v>
      </c>
      <c r="D33" s="863" t="s">
        <v>710</v>
      </c>
      <c r="E33" s="864" t="s">
        <v>971</v>
      </c>
      <c r="F33" s="864" t="s">
        <v>328</v>
      </c>
      <c r="G33" s="1003">
        <v>0</v>
      </c>
      <c r="H33" s="944">
        <v>0</v>
      </c>
      <c r="I33" s="944">
        <v>1</v>
      </c>
    </row>
    <row r="34" spans="1:9" ht="15" thickBot="1">
      <c r="A34" s="863" t="s">
        <v>710</v>
      </c>
      <c r="B34" s="864" t="s">
        <v>678</v>
      </c>
      <c r="C34" s="1004">
        <v>1</v>
      </c>
      <c r="D34" s="863" t="s">
        <v>710</v>
      </c>
      <c r="E34" s="864" t="s">
        <v>678</v>
      </c>
      <c r="F34" s="864" t="s">
        <v>328</v>
      </c>
      <c r="G34" s="1003">
        <v>0</v>
      </c>
      <c r="H34" s="944">
        <v>0</v>
      </c>
      <c r="I34" s="944">
        <v>1</v>
      </c>
    </row>
    <row r="35" spans="1:9" ht="15" thickBot="1">
      <c r="A35" s="949" t="s">
        <v>89</v>
      </c>
      <c r="B35" s="950" t="s">
        <v>819</v>
      </c>
      <c r="C35" s="981">
        <v>0</v>
      </c>
      <c r="D35" s="951" t="s">
        <v>710</v>
      </c>
      <c r="E35" s="950" t="s">
        <v>819</v>
      </c>
      <c r="F35" s="950" t="s">
        <v>329</v>
      </c>
      <c r="G35" s="952">
        <v>0</v>
      </c>
      <c r="H35" s="953">
        <v>1</v>
      </c>
      <c r="I35" s="953">
        <v>0</v>
      </c>
    </row>
    <row r="36" spans="1:9" ht="15" thickBot="1">
      <c r="A36" s="885"/>
      <c r="B36" s="885"/>
      <c r="C36" s="886">
        <f>SUM(C32:C35)</f>
        <v>3</v>
      </c>
      <c r="D36" s="885"/>
      <c r="E36" s="885"/>
      <c r="F36" s="887"/>
      <c r="G36" s="888">
        <f>SUM(G32:G35)</f>
        <v>0</v>
      </c>
      <c r="H36" s="998">
        <f>SUM(H32:H35)</f>
        <v>1</v>
      </c>
      <c r="I36" s="998">
        <f>SUM(I32:I35)</f>
        <v>3</v>
      </c>
    </row>
    <row r="37" spans="1:9" ht="15" thickBot="1">
      <c r="A37" s="889"/>
      <c r="B37" s="449"/>
      <c r="C37" s="317">
        <f>SUM(C36,C12,C19,C26,C30)</f>
        <v>24</v>
      </c>
      <c r="D37" s="449"/>
      <c r="E37" s="449"/>
      <c r="F37" s="851"/>
      <c r="G37" s="459">
        <f>SUM(G36,G12,G19,G26,G30)</f>
        <v>8</v>
      </c>
      <c r="H37" s="317">
        <f>SUM(H36,H12,H19,H26,H30)</f>
        <v>4</v>
      </c>
      <c r="I37" s="317">
        <f>SUM(I12,I19,I26,I30,I36)</f>
        <v>16</v>
      </c>
    </row>
  </sheetData>
  <mergeCells count="5">
    <mergeCell ref="C3:C9"/>
    <mergeCell ref="C14:C17"/>
    <mergeCell ref="D15:D17"/>
    <mergeCell ref="C21:C25"/>
    <mergeCell ref="C28:C29"/>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13" workbookViewId="0">
      <selection activeCell="A29" sqref="A26:A29"/>
    </sheetView>
  </sheetViews>
  <sheetFormatPr defaultRowHeight="14.4"/>
  <cols>
    <col min="1" max="1" width="43.6640625" style="461" customWidth="1"/>
    <col min="2" max="2" width="21.33203125" style="461" customWidth="1"/>
    <col min="3" max="3" width="11.5546875" style="31" customWidth="1"/>
    <col min="4" max="4" width="32.21875" style="327" customWidth="1"/>
    <col min="5" max="5" width="38.44140625" style="461" customWidth="1"/>
    <col min="6" max="6" width="17" style="461" customWidth="1"/>
    <col min="7" max="7" width="11.44140625" style="461" customWidth="1"/>
    <col min="8" max="8" width="7.5546875" style="461" customWidth="1"/>
    <col min="9" max="9" width="7" style="461" customWidth="1"/>
    <col min="10" max="10" width="16" style="461" customWidth="1"/>
    <col min="11" max="11" width="32.33203125" style="461" customWidth="1"/>
    <col min="12" max="16384" width="8.88671875" style="461"/>
  </cols>
  <sheetData>
    <row r="1" spans="1:5" s="462" customFormat="1">
      <c r="A1" s="1071" t="s">
        <v>570</v>
      </c>
      <c r="B1" s="331" t="s">
        <v>565</v>
      </c>
      <c r="C1" s="331" t="s">
        <v>569</v>
      </c>
      <c r="D1" s="796" t="s">
        <v>1107</v>
      </c>
      <c r="E1" s="462" t="s">
        <v>1108</v>
      </c>
    </row>
    <row r="2" spans="1:5">
      <c r="A2" s="626" t="s">
        <v>106</v>
      </c>
      <c r="B2" s="7" t="s">
        <v>564</v>
      </c>
      <c r="C2" s="28"/>
      <c r="D2" s="1099"/>
    </row>
    <row r="3" spans="1:5">
      <c r="A3" s="626" t="s">
        <v>103</v>
      </c>
      <c r="B3" s="7" t="s">
        <v>564</v>
      </c>
      <c r="C3" s="28"/>
      <c r="D3" s="1099"/>
    </row>
    <row r="4" spans="1:5">
      <c r="A4" s="14" t="s">
        <v>123</v>
      </c>
      <c r="B4" s="7" t="s">
        <v>564</v>
      </c>
      <c r="C4" s="28"/>
      <c r="D4" s="1099"/>
    </row>
    <row r="5" spans="1:5">
      <c r="A5" s="1084" t="s">
        <v>796</v>
      </c>
      <c r="B5" s="1085" t="s">
        <v>788</v>
      </c>
      <c r="C5" s="1086"/>
      <c r="D5" s="1099" t="s">
        <v>1109</v>
      </c>
    </row>
    <row r="6" spans="1:5">
      <c r="A6" s="626" t="s">
        <v>573</v>
      </c>
      <c r="B6" s="7" t="s">
        <v>583</v>
      </c>
      <c r="C6" s="28"/>
      <c r="D6" s="1099"/>
    </row>
    <row r="7" spans="1:5">
      <c r="A7" s="626" t="s">
        <v>572</v>
      </c>
      <c r="B7" s="7" t="s">
        <v>583</v>
      </c>
      <c r="C7" s="28"/>
      <c r="D7" s="1099"/>
    </row>
    <row r="8" spans="1:5">
      <c r="A8" s="626" t="s">
        <v>77</v>
      </c>
      <c r="B8" s="7" t="s">
        <v>574</v>
      </c>
      <c r="C8" s="28"/>
      <c r="D8" s="1099"/>
    </row>
    <row r="9" spans="1:5">
      <c r="A9" s="1087" t="s">
        <v>798</v>
      </c>
      <c r="B9" s="1088" t="s">
        <v>799</v>
      </c>
      <c r="C9" s="1224">
        <v>2</v>
      </c>
      <c r="D9" s="1099"/>
    </row>
    <row r="10" spans="1:5">
      <c r="A10" s="1087" t="s">
        <v>579</v>
      </c>
      <c r="B10" s="1088" t="s">
        <v>799</v>
      </c>
      <c r="C10" s="1224"/>
      <c r="D10" s="1099"/>
    </row>
    <row r="11" spans="1:5" s="462" customFormat="1">
      <c r="A11" s="1071" t="s">
        <v>893</v>
      </c>
      <c r="B11" s="331" t="s">
        <v>565</v>
      </c>
      <c r="C11" s="331" t="s">
        <v>569</v>
      </c>
      <c r="D11" s="656"/>
    </row>
    <row r="12" spans="1:5">
      <c r="A12" s="1087" t="s">
        <v>109</v>
      </c>
      <c r="B12" s="1088" t="s">
        <v>574</v>
      </c>
      <c r="C12" s="1224">
        <v>4</v>
      </c>
      <c r="D12" s="1099"/>
    </row>
    <row r="13" spans="1:5">
      <c r="A13" s="1087" t="s">
        <v>576</v>
      </c>
      <c r="B13" s="1088" t="s">
        <v>567</v>
      </c>
      <c r="C13" s="1224"/>
      <c r="D13" s="1099"/>
    </row>
    <row r="14" spans="1:5">
      <c r="A14" s="1087" t="s">
        <v>577</v>
      </c>
      <c r="B14" s="1088" t="s">
        <v>567</v>
      </c>
      <c r="C14" s="1224"/>
      <c r="D14" s="1099"/>
    </row>
    <row r="15" spans="1:5">
      <c r="A15" s="1087" t="s">
        <v>578</v>
      </c>
      <c r="B15" s="1088" t="s">
        <v>584</v>
      </c>
      <c r="C15" s="1224"/>
      <c r="D15" s="1099"/>
    </row>
    <row r="16" spans="1:5">
      <c r="A16" s="1087" t="s">
        <v>575</v>
      </c>
      <c r="B16" s="1088" t="s">
        <v>566</v>
      </c>
      <c r="C16" s="1089">
        <v>1</v>
      </c>
      <c r="D16" s="1099"/>
    </row>
    <row r="17" spans="1:6" s="31" customFormat="1">
      <c r="A17" s="1085" t="s">
        <v>571</v>
      </c>
      <c r="B17" s="1090" t="s">
        <v>565</v>
      </c>
      <c r="C17" s="1090" t="s">
        <v>569</v>
      </c>
      <c r="D17" s="1100"/>
    </row>
    <row r="18" spans="1:6" ht="144">
      <c r="A18" s="1095" t="s">
        <v>581</v>
      </c>
      <c r="B18" s="1097" t="s">
        <v>769</v>
      </c>
      <c r="C18" s="283">
        <v>1</v>
      </c>
      <c r="D18" s="656" t="s">
        <v>1110</v>
      </c>
      <c r="E18" s="327" t="s">
        <v>1111</v>
      </c>
      <c r="F18" s="467" t="s">
        <v>1112</v>
      </c>
    </row>
    <row r="19" spans="1:6" ht="100.8">
      <c r="A19" s="1096" t="s">
        <v>790</v>
      </c>
      <c r="B19" s="1097" t="s">
        <v>771</v>
      </c>
      <c r="C19" s="283">
        <v>1</v>
      </c>
      <c r="D19" s="1099" t="s">
        <v>1113</v>
      </c>
      <c r="E19" s="327" t="s">
        <v>1114</v>
      </c>
    </row>
    <row r="20" spans="1:6">
      <c r="A20" s="1098" t="s">
        <v>791</v>
      </c>
      <c r="B20" s="1097" t="s">
        <v>795</v>
      </c>
      <c r="C20" s="283">
        <v>1</v>
      </c>
      <c r="D20" s="1099" t="s">
        <v>1105</v>
      </c>
    </row>
    <row r="21" spans="1:6" ht="28.8">
      <c r="A21" s="1096" t="s">
        <v>792</v>
      </c>
      <c r="B21" s="1097" t="s">
        <v>774</v>
      </c>
      <c r="C21" s="283">
        <v>1</v>
      </c>
      <c r="D21" s="1099" t="s">
        <v>1106</v>
      </c>
    </row>
    <row r="22" spans="1:6">
      <c r="A22" s="1092" t="s">
        <v>793</v>
      </c>
      <c r="B22" s="1091" t="s">
        <v>775</v>
      </c>
      <c r="C22" s="283">
        <v>1</v>
      </c>
      <c r="D22" s="1099"/>
    </row>
    <row r="23" spans="1:6">
      <c r="A23" s="1071" t="s">
        <v>561</v>
      </c>
      <c r="B23" s="37" t="s">
        <v>565</v>
      </c>
      <c r="C23" s="37" t="s">
        <v>569</v>
      </c>
      <c r="D23" s="1099"/>
    </row>
    <row r="24" spans="1:6">
      <c r="A24" s="626" t="s">
        <v>1089</v>
      </c>
      <c r="B24" s="7" t="s">
        <v>1090</v>
      </c>
      <c r="C24" s="748">
        <v>1</v>
      </c>
      <c r="D24" s="1101"/>
    </row>
    <row r="25" spans="1:6">
      <c r="A25" s="1093" t="s">
        <v>1091</v>
      </c>
      <c r="B25" s="1094" t="s">
        <v>561</v>
      </c>
      <c r="C25" s="1089">
        <v>0</v>
      </c>
      <c r="D25" s="1099"/>
    </row>
    <row r="26" spans="1:6">
      <c r="A26" s="1071" t="s">
        <v>892</v>
      </c>
      <c r="B26" s="1071" t="s">
        <v>565</v>
      </c>
      <c r="C26" s="331" t="s">
        <v>569</v>
      </c>
      <c r="D26" s="1099"/>
    </row>
    <row r="27" spans="1:6" s="462" customFormat="1">
      <c r="A27" s="1087" t="s">
        <v>1098</v>
      </c>
      <c r="B27" s="1088" t="s">
        <v>892</v>
      </c>
      <c r="C27" s="1224">
        <v>3</v>
      </c>
      <c r="D27" s="656"/>
    </row>
    <row r="28" spans="1:6" s="462" customFormat="1">
      <c r="A28" s="1087" t="s">
        <v>1099</v>
      </c>
      <c r="B28" s="1088" t="s">
        <v>964</v>
      </c>
      <c r="C28" s="1224"/>
      <c r="D28" s="656"/>
    </row>
    <row r="29" spans="1:6" s="462" customFormat="1">
      <c r="A29" s="1087" t="s">
        <v>1099</v>
      </c>
      <c r="B29" s="1088" t="s">
        <v>678</v>
      </c>
      <c r="C29" s="1224"/>
      <c r="D29" s="656"/>
    </row>
    <row r="30" spans="1:6">
      <c r="C30" s="338"/>
    </row>
    <row r="31" spans="1:6">
      <c r="A31" s="1033" t="s">
        <v>1092</v>
      </c>
    </row>
    <row r="32" spans="1:6">
      <c r="A32" s="1033" t="s">
        <v>1100</v>
      </c>
    </row>
    <row r="33" spans="1:4">
      <c r="A33" s="1033" t="s">
        <v>1101</v>
      </c>
    </row>
    <row r="36" spans="1:4" ht="86.4">
      <c r="A36" s="1095" t="s">
        <v>581</v>
      </c>
      <c r="B36" s="1097" t="s">
        <v>769</v>
      </c>
      <c r="C36" s="283">
        <v>1</v>
      </c>
      <c r="D36" s="1099" t="s">
        <v>1103</v>
      </c>
    </row>
    <row r="37" spans="1:4" ht="72">
      <c r="A37" s="1096" t="s">
        <v>790</v>
      </c>
      <c r="B37" s="1097" t="s">
        <v>771</v>
      </c>
      <c r="C37" s="283">
        <v>1</v>
      </c>
      <c r="D37" s="1099" t="s">
        <v>1104</v>
      </c>
    </row>
    <row r="38" spans="1:4">
      <c r="A38" s="1098" t="s">
        <v>791</v>
      </c>
      <c r="B38" s="1097" t="s">
        <v>795</v>
      </c>
      <c r="C38" s="283">
        <v>1</v>
      </c>
      <c r="D38" s="1099" t="s">
        <v>1105</v>
      </c>
    </row>
    <row r="39" spans="1:4" ht="28.8">
      <c r="A39" s="1096" t="s">
        <v>792</v>
      </c>
      <c r="B39" s="1097" t="s">
        <v>774</v>
      </c>
      <c r="C39" s="283">
        <v>1</v>
      </c>
      <c r="D39" s="1099" t="s">
        <v>1106</v>
      </c>
    </row>
    <row r="61" spans="1:3">
      <c r="A61" s="25"/>
      <c r="B61" s="432"/>
      <c r="C61" s="433"/>
    </row>
    <row r="62" spans="1:3" ht="15" thickBot="1"/>
    <row r="63" spans="1:3" ht="74.400000000000006" thickTop="1" thickBot="1">
      <c r="A63" s="436" t="s">
        <v>907</v>
      </c>
      <c r="C63" s="876"/>
    </row>
    <row r="64" spans="1:3" ht="15" thickTop="1">
      <c r="A64" s="435"/>
    </row>
  </sheetData>
  <mergeCells count="3">
    <mergeCell ref="C9:C10"/>
    <mergeCell ref="C12:C15"/>
    <mergeCell ref="C27:C29"/>
  </mergeCell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H15" sqref="H15"/>
    </sheetView>
  </sheetViews>
  <sheetFormatPr defaultRowHeight="14.4"/>
  <cols>
    <col min="1" max="1" width="43.6640625" style="461" customWidth="1"/>
    <col min="2" max="2" width="21.33203125" style="461" customWidth="1"/>
    <col min="3" max="3" width="11.5546875" style="31" customWidth="1"/>
    <col min="4" max="4" width="42.6640625" style="461" customWidth="1"/>
    <col min="5" max="5" width="8.109375" style="461" customWidth="1"/>
    <col min="6" max="6" width="11.88671875" style="461" customWidth="1"/>
    <col min="7" max="7" width="11.44140625" style="461" customWidth="1"/>
    <col min="8" max="8" width="7.5546875" style="461" customWidth="1"/>
    <col min="9" max="9" width="7" style="461" customWidth="1"/>
    <col min="10" max="10" width="16" style="461" customWidth="1"/>
    <col min="11" max="11" width="32.33203125" style="461" customWidth="1"/>
    <col min="12" max="16384" width="8.88671875" style="461"/>
  </cols>
  <sheetData>
    <row r="1" spans="1:3" s="462" customFormat="1" ht="15" thickBot="1">
      <c r="A1" s="318" t="s">
        <v>570</v>
      </c>
      <c r="B1" s="1064" t="s">
        <v>565</v>
      </c>
      <c r="C1" s="1064" t="s">
        <v>569</v>
      </c>
    </row>
    <row r="2" spans="1:3" ht="15" thickBot="1">
      <c r="A2" s="319" t="s">
        <v>106</v>
      </c>
      <c r="B2" s="320" t="s">
        <v>564</v>
      </c>
      <c r="C2" s="1117">
        <v>9</v>
      </c>
    </row>
    <row r="3" spans="1:3" ht="15" thickBot="1">
      <c r="A3" s="319" t="s">
        <v>103</v>
      </c>
      <c r="B3" s="320" t="s">
        <v>564</v>
      </c>
      <c r="C3" s="1118"/>
    </row>
    <row r="4" spans="1:3" ht="15" thickBot="1">
      <c r="A4" s="321" t="s">
        <v>123</v>
      </c>
      <c r="B4" s="320" t="s">
        <v>564</v>
      </c>
      <c r="C4" s="1118"/>
    </row>
    <row r="5" spans="1:3" ht="15" thickBot="1">
      <c r="A5" s="321" t="s">
        <v>796</v>
      </c>
      <c r="B5" s="320" t="s">
        <v>788</v>
      </c>
      <c r="C5" s="1118"/>
    </row>
    <row r="6" spans="1:3" ht="15" thickBot="1">
      <c r="A6" s="319" t="s">
        <v>573</v>
      </c>
      <c r="B6" s="320" t="s">
        <v>583</v>
      </c>
      <c r="C6" s="1118"/>
    </row>
    <row r="7" spans="1:3" ht="15" thickBot="1">
      <c r="A7" s="319" t="s">
        <v>572</v>
      </c>
      <c r="B7" s="320" t="s">
        <v>583</v>
      </c>
      <c r="C7" s="1118"/>
    </row>
    <row r="8" spans="1:3" ht="15" thickBot="1">
      <c r="A8" s="319" t="s">
        <v>77</v>
      </c>
      <c r="B8" s="320" t="s">
        <v>574</v>
      </c>
      <c r="C8" s="1118"/>
    </row>
    <row r="9" spans="1:3" s="31" customFormat="1" ht="15" thickBot="1">
      <c r="A9" s="318" t="s">
        <v>571</v>
      </c>
      <c r="B9" s="317" t="s">
        <v>565</v>
      </c>
      <c r="C9" s="317" t="s">
        <v>569</v>
      </c>
    </row>
    <row r="10" spans="1:3" ht="15" thickBot="1">
      <c r="A10" s="319" t="s">
        <v>581</v>
      </c>
      <c r="B10" s="320" t="s">
        <v>769</v>
      </c>
      <c r="C10" s="1117">
        <v>7</v>
      </c>
    </row>
    <row r="11" spans="1:3" ht="15" thickBot="1">
      <c r="A11" s="319" t="s">
        <v>581</v>
      </c>
      <c r="B11" s="320" t="s">
        <v>770</v>
      </c>
      <c r="C11" s="1118"/>
    </row>
    <row r="12" spans="1:3" ht="15" thickBot="1">
      <c r="A12" s="461" t="s">
        <v>1087</v>
      </c>
      <c r="B12" s="320" t="s">
        <v>773</v>
      </c>
      <c r="C12" s="1118"/>
    </row>
    <row r="13" spans="1:3" ht="15" thickBot="1">
      <c r="A13" s="339" t="s">
        <v>790</v>
      </c>
      <c r="B13" s="320" t="s">
        <v>771</v>
      </c>
      <c r="C13" s="1118"/>
    </row>
    <row r="14" spans="1:3" ht="15" thickBot="1">
      <c r="A14" s="340" t="s">
        <v>791</v>
      </c>
      <c r="B14" s="320" t="s">
        <v>795</v>
      </c>
      <c r="C14" s="1118"/>
    </row>
    <row r="15" spans="1:3" ht="15" thickBot="1">
      <c r="A15" s="339" t="s">
        <v>792</v>
      </c>
      <c r="B15" s="320" t="s">
        <v>774</v>
      </c>
      <c r="C15" s="1118"/>
    </row>
    <row r="16" spans="1:3" ht="15" thickBot="1">
      <c r="A16" s="339" t="s">
        <v>793</v>
      </c>
      <c r="B16" s="320" t="s">
        <v>775</v>
      </c>
      <c r="C16" s="1119"/>
    </row>
    <row r="17" spans="1:3" ht="15" thickBot="1">
      <c r="A17" s="318" t="s">
        <v>561</v>
      </c>
      <c r="B17" s="317" t="s">
        <v>565</v>
      </c>
      <c r="C17" s="317" t="s">
        <v>569</v>
      </c>
    </row>
    <row r="18" spans="1:3" ht="15" thickBot="1">
      <c r="A18" s="319" t="s">
        <v>176</v>
      </c>
      <c r="B18" s="320" t="s">
        <v>677</v>
      </c>
      <c r="C18" s="1225">
        <v>2</v>
      </c>
    </row>
    <row r="19" spans="1:3" ht="15" thickBot="1">
      <c r="A19" s="319" t="s">
        <v>1083</v>
      </c>
      <c r="B19" s="320" t="s">
        <v>561</v>
      </c>
      <c r="C19" s="1227"/>
    </row>
    <row r="20" spans="1:3" ht="15" thickBot="1">
      <c r="A20" s="318" t="s">
        <v>892</v>
      </c>
      <c r="B20" s="318" t="s">
        <v>565</v>
      </c>
      <c r="C20" s="1015" t="s">
        <v>569</v>
      </c>
    </row>
    <row r="21" spans="1:3" s="462" customFormat="1" ht="15" thickBot="1">
      <c r="A21" s="319" t="s">
        <v>92</v>
      </c>
      <c r="B21" s="320" t="s">
        <v>892</v>
      </c>
      <c r="C21" s="1225">
        <v>3</v>
      </c>
    </row>
    <row r="22" spans="1:3" s="462" customFormat="1" ht="15" thickBot="1">
      <c r="A22" s="319" t="s">
        <v>710</v>
      </c>
      <c r="B22" s="320" t="s">
        <v>964</v>
      </c>
      <c r="C22" s="1226"/>
    </row>
    <row r="23" spans="1:3" s="462" customFormat="1" ht="15" thickBot="1">
      <c r="A23" s="319" t="s">
        <v>710</v>
      </c>
      <c r="B23" s="320" t="s">
        <v>678</v>
      </c>
      <c r="C23" s="1227"/>
    </row>
    <row r="24" spans="1:3">
      <c r="C24" s="338"/>
    </row>
    <row r="25" spans="1:3">
      <c r="A25" s="1033" t="s">
        <v>1034</v>
      </c>
    </row>
    <row r="47" spans="1:3">
      <c r="A47" s="25"/>
      <c r="B47" s="432"/>
      <c r="C47" s="433"/>
    </row>
    <row r="48" spans="1:3" ht="15" thickBot="1"/>
    <row r="49" spans="1:3" ht="74.400000000000006" thickTop="1" thickBot="1">
      <c r="A49" s="436" t="s">
        <v>907</v>
      </c>
      <c r="C49" s="876"/>
    </row>
    <row r="50" spans="1:3" ht="15" thickTop="1">
      <c r="A50" s="435"/>
    </row>
  </sheetData>
  <mergeCells count="4">
    <mergeCell ref="C2:C8"/>
    <mergeCell ref="C21:C23"/>
    <mergeCell ref="C18:C19"/>
    <mergeCell ref="C10:C16"/>
  </mergeCells>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E8" sqref="E8"/>
    </sheetView>
  </sheetViews>
  <sheetFormatPr defaultRowHeight="14.4"/>
  <cols>
    <col min="1" max="1" width="53.21875" customWidth="1"/>
    <col min="2" max="2" width="41.77734375" customWidth="1"/>
  </cols>
  <sheetData>
    <row r="1" spans="1:2" s="461" customFormat="1" ht="40.200000000000003" thickTop="1">
      <c r="A1" s="1046" t="s">
        <v>1053</v>
      </c>
      <c r="B1" s="1063" t="s">
        <v>1054</v>
      </c>
    </row>
    <row r="2" spans="1:2" ht="100.8">
      <c r="A2" s="1047" t="s">
        <v>1055</v>
      </c>
      <c r="B2" s="819" t="s">
        <v>320</v>
      </c>
    </row>
    <row r="3" spans="1:2">
      <c r="A3" s="1048" t="s">
        <v>289</v>
      </c>
      <c r="B3" s="27" t="s">
        <v>1056</v>
      </c>
    </row>
    <row r="4" spans="1:2">
      <c r="A4" s="767" t="s">
        <v>1057</v>
      </c>
      <c r="B4" s="27" t="s">
        <v>1058</v>
      </c>
    </row>
    <row r="5" spans="1:2">
      <c r="A5" s="1049"/>
      <c r="B5" s="27"/>
    </row>
    <row r="6" spans="1:2">
      <c r="A6" s="1050" t="s">
        <v>489</v>
      </c>
      <c r="B6" s="27"/>
    </row>
    <row r="7" spans="1:2">
      <c r="A7" s="1051" t="s">
        <v>1059</v>
      </c>
      <c r="B7" s="27"/>
    </row>
    <row r="8" spans="1:2" ht="129.6">
      <c r="A8" s="1051" t="s">
        <v>1075</v>
      </c>
      <c r="B8" s="27"/>
    </row>
    <row r="9" spans="1:2">
      <c r="A9" s="1052" t="s">
        <v>1060</v>
      </c>
      <c r="B9" s="27"/>
    </row>
    <row r="10" spans="1:2">
      <c r="A10" s="1053"/>
      <c r="B10" s="27"/>
    </row>
    <row r="11" spans="1:2">
      <c r="A11" s="762" t="s">
        <v>345</v>
      </c>
      <c r="B11" s="27"/>
    </row>
    <row r="12" spans="1:2">
      <c r="A12" s="767" t="s">
        <v>440</v>
      </c>
      <c r="B12" s="27"/>
    </row>
    <row r="13" spans="1:2">
      <c r="A13" s="767" t="s">
        <v>441</v>
      </c>
      <c r="B13" s="27"/>
    </row>
    <row r="14" spans="1:2" ht="28.8">
      <c r="A14" s="767" t="s">
        <v>1061</v>
      </c>
      <c r="B14" s="27"/>
    </row>
    <row r="15" spans="1:2">
      <c r="A15" s="767" t="s">
        <v>1062</v>
      </c>
      <c r="B15" s="27"/>
    </row>
    <row r="16" spans="1:2">
      <c r="A16" s="1049"/>
      <c r="B16" s="27"/>
    </row>
    <row r="17" spans="1:2">
      <c r="A17" s="762" t="s">
        <v>464</v>
      </c>
      <c r="B17" s="27"/>
    </row>
    <row r="18" spans="1:2" ht="28.8">
      <c r="A18" s="1054" t="s">
        <v>1063</v>
      </c>
      <c r="B18" s="27"/>
    </row>
    <row r="19" spans="1:2" ht="28.8">
      <c r="A19" s="1054" t="s">
        <v>1064</v>
      </c>
      <c r="B19" s="27"/>
    </row>
    <row r="20" spans="1:2">
      <c r="A20" s="1050" t="s">
        <v>199</v>
      </c>
      <c r="B20" s="27"/>
    </row>
    <row r="21" spans="1:2" ht="28.8">
      <c r="A21" s="762" t="s">
        <v>305</v>
      </c>
      <c r="B21" s="27"/>
    </row>
    <row r="22" spans="1:2">
      <c r="A22" s="762" t="s">
        <v>460</v>
      </c>
      <c r="B22" s="27" t="s">
        <v>90</v>
      </c>
    </row>
    <row r="23" spans="1:2">
      <c r="A23" s="1049"/>
      <c r="B23" s="27"/>
    </row>
    <row r="24" spans="1:2">
      <c r="A24" s="762" t="s">
        <v>490</v>
      </c>
      <c r="B24" s="27"/>
    </row>
    <row r="25" spans="1:2">
      <c r="A25" s="762" t="s">
        <v>37</v>
      </c>
      <c r="B25" s="27"/>
    </row>
    <row r="26" spans="1:2">
      <c r="A26" s="767" t="s">
        <v>451</v>
      </c>
      <c r="B26" s="27"/>
    </row>
    <row r="27" spans="1:2" ht="43.2">
      <c r="A27" s="767" t="s">
        <v>502</v>
      </c>
      <c r="B27" s="27"/>
    </row>
    <row r="28" spans="1:2">
      <c r="A28" s="767" t="s">
        <v>452</v>
      </c>
      <c r="B28" s="27"/>
    </row>
    <row r="29" spans="1:2">
      <c r="A29" s="1055" t="s">
        <v>1065</v>
      </c>
      <c r="B29" s="27" t="s">
        <v>1066</v>
      </c>
    </row>
    <row r="30" spans="1:2">
      <c r="A30" s="767" t="s">
        <v>1067</v>
      </c>
      <c r="B30" s="27" t="s">
        <v>1066</v>
      </c>
    </row>
    <row r="31" spans="1:2" ht="28.8">
      <c r="A31" s="1056" t="s">
        <v>1068</v>
      </c>
      <c r="B31" s="27"/>
    </row>
    <row r="32" spans="1:2" ht="72">
      <c r="A32" s="1056" t="s">
        <v>323</v>
      </c>
      <c r="B32" s="27"/>
    </row>
    <row r="33" spans="1:2">
      <c r="A33" s="1057" t="s">
        <v>287</v>
      </c>
      <c r="B33" s="27"/>
    </row>
    <row r="34" spans="1:2">
      <c r="A34" s="1054" t="s">
        <v>1069</v>
      </c>
      <c r="B34" s="27"/>
    </row>
    <row r="35" spans="1:2">
      <c r="A35" s="1058" t="s">
        <v>308</v>
      </c>
      <c r="B35" s="27"/>
    </row>
    <row r="36" spans="1:2" ht="28.8">
      <c r="A36" s="767" t="s">
        <v>507</v>
      </c>
      <c r="B36" s="27"/>
    </row>
    <row r="37" spans="1:2">
      <c r="A37" s="1058" t="s">
        <v>318</v>
      </c>
      <c r="B37" s="27"/>
    </row>
    <row r="38" spans="1:2">
      <c r="A38" s="1058" t="s">
        <v>317</v>
      </c>
      <c r="B38" s="27"/>
    </row>
    <row r="39" spans="1:2">
      <c r="A39" s="1058" t="s">
        <v>319</v>
      </c>
      <c r="B39" s="27"/>
    </row>
    <row r="40" spans="1:2">
      <c r="A40" s="1059"/>
      <c r="B40" s="27"/>
    </row>
    <row r="41" spans="1:2" ht="28.8">
      <c r="A41" s="762" t="s">
        <v>1071</v>
      </c>
      <c r="B41" s="27"/>
    </row>
    <row r="42" spans="1:2">
      <c r="A42" s="1054" t="s">
        <v>755</v>
      </c>
      <c r="B42" s="27"/>
    </row>
    <row r="43" spans="1:2">
      <c r="A43" s="1054" t="s">
        <v>511</v>
      </c>
      <c r="B43" s="27"/>
    </row>
    <row r="44" spans="1:2">
      <c r="A44" s="1051" t="s">
        <v>1070</v>
      </c>
      <c r="B44" s="27"/>
    </row>
    <row r="45" spans="1:2">
      <c r="A45" s="1049"/>
      <c r="B45" s="27"/>
    </row>
    <row r="46" spans="1:2">
      <c r="A46" s="1050" t="s">
        <v>463</v>
      </c>
      <c r="B46" s="27"/>
    </row>
    <row r="47" spans="1:2">
      <c r="A47" s="1057" t="s">
        <v>203</v>
      </c>
      <c r="B47" s="27"/>
    </row>
    <row r="48" spans="1:2">
      <c r="A48" s="1057" t="s">
        <v>54</v>
      </c>
      <c r="B48" s="27"/>
    </row>
    <row r="49" spans="1:2" ht="28.8">
      <c r="A49" s="1054" t="s">
        <v>309</v>
      </c>
      <c r="B49" s="27"/>
    </row>
    <row r="50" spans="1:2">
      <c r="A50" s="1049"/>
      <c r="B50" s="27"/>
    </row>
    <row r="51" spans="1:2">
      <c r="A51" s="1051"/>
      <c r="B51" s="27"/>
    </row>
    <row r="52" spans="1:2">
      <c r="A52" s="1058" t="s">
        <v>201</v>
      </c>
      <c r="B52" s="27"/>
    </row>
    <row r="53" spans="1:2">
      <c r="A53" s="1058" t="s">
        <v>202</v>
      </c>
      <c r="B53" s="27"/>
    </row>
    <row r="54" spans="1:2">
      <c r="A54" s="1059"/>
      <c r="B54" s="27"/>
    </row>
    <row r="55" spans="1:2" ht="28.8">
      <c r="A55" s="1051" t="s">
        <v>1072</v>
      </c>
      <c r="B55" s="27"/>
    </row>
    <row r="56" spans="1:2">
      <c r="A56" s="1051"/>
      <c r="B56" s="27"/>
    </row>
    <row r="57" spans="1:2">
      <c r="A57" s="762" t="s">
        <v>520</v>
      </c>
      <c r="B57" s="27"/>
    </row>
    <row r="58" spans="1:2">
      <c r="A58" s="1060" t="s">
        <v>1073</v>
      </c>
      <c r="B58" s="27" t="s">
        <v>1074</v>
      </c>
    </row>
    <row r="59" spans="1:2">
      <c r="A59" s="1060" t="s">
        <v>74</v>
      </c>
      <c r="B59" s="27" t="s">
        <v>1074</v>
      </c>
    </row>
    <row r="60" spans="1:2">
      <c r="A60" s="1060" t="s">
        <v>644</v>
      </c>
      <c r="B60" s="27" t="s">
        <v>1074</v>
      </c>
    </row>
    <row r="61" spans="1:2">
      <c r="A61" s="1061" t="s">
        <v>324</v>
      </c>
      <c r="B61" s="27" t="s">
        <v>1074</v>
      </c>
    </row>
    <row r="62" spans="1:2">
      <c r="A62" s="1061" t="s">
        <v>76</v>
      </c>
      <c r="B62" s="27" t="s">
        <v>1074</v>
      </c>
    </row>
    <row r="63" spans="1:2">
      <c r="A63" s="1061" t="s">
        <v>933</v>
      </c>
      <c r="B63" s="27" t="s">
        <v>1074</v>
      </c>
    </row>
    <row r="64" spans="1:2">
      <c r="A64" s="1061" t="s">
        <v>809</v>
      </c>
      <c r="B64" s="27" t="s">
        <v>1074</v>
      </c>
    </row>
    <row r="65" spans="1:2">
      <c r="A65" s="1051" t="s">
        <v>322</v>
      </c>
      <c r="B65" s="27" t="s">
        <v>1074</v>
      </c>
    </row>
    <row r="66" spans="1:2">
      <c r="A66" s="1051" t="s">
        <v>304</v>
      </c>
      <c r="B66" s="27" t="s">
        <v>1074</v>
      </c>
    </row>
    <row r="67" spans="1:2">
      <c r="A67" s="1054"/>
      <c r="B67" s="27"/>
    </row>
    <row r="68" spans="1:2">
      <c r="A68" s="1062" t="s">
        <v>450</v>
      </c>
      <c r="B68" s="27"/>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workbookViewId="0">
      <selection activeCell="I84" sqref="I84"/>
    </sheetView>
  </sheetViews>
  <sheetFormatPr defaultRowHeight="14.4"/>
  <cols>
    <col min="1" max="1" width="42" style="462" customWidth="1"/>
    <col min="2" max="2" width="17.44140625" style="463" customWidth="1"/>
    <col min="3" max="3" width="35.77734375" style="464" customWidth="1"/>
    <col min="4" max="4" width="11.109375" style="463" customWidth="1"/>
    <col min="5" max="5" width="11.77734375" style="467" customWidth="1"/>
    <col min="6" max="6" width="33.109375" style="462" customWidth="1"/>
    <col min="7" max="7" width="12.77734375" style="463" customWidth="1"/>
  </cols>
  <sheetData>
    <row r="1" spans="1:7" ht="19.2" thickTop="1" thickBot="1">
      <c r="A1" s="1102" t="s">
        <v>515</v>
      </c>
      <c r="B1" s="1127" t="s">
        <v>665</v>
      </c>
      <c r="C1" s="1128"/>
      <c r="D1" s="1128"/>
      <c r="E1" s="1133" t="s">
        <v>375</v>
      </c>
      <c r="F1" s="1134"/>
      <c r="G1" s="1135"/>
    </row>
    <row r="2" spans="1:7" ht="60.6" thickTop="1" thickBot="1">
      <c r="A2" s="842" t="s">
        <v>1053</v>
      </c>
      <c r="B2" s="834" t="s">
        <v>640</v>
      </c>
      <c r="C2" s="834" t="s">
        <v>302</v>
      </c>
      <c r="D2" s="834" t="s">
        <v>397</v>
      </c>
      <c r="E2" s="834" t="s">
        <v>847</v>
      </c>
      <c r="F2" s="571" t="s">
        <v>302</v>
      </c>
      <c r="G2" s="834" t="s">
        <v>397</v>
      </c>
    </row>
    <row r="3" spans="1:7" ht="87" thickTop="1">
      <c r="A3" s="832" t="s">
        <v>1125</v>
      </c>
      <c r="B3" s="822" t="s">
        <v>1126</v>
      </c>
      <c r="C3" s="821" t="s">
        <v>717</v>
      </c>
      <c r="D3" s="818">
        <v>30</v>
      </c>
      <c r="E3" s="822" t="s">
        <v>725</v>
      </c>
      <c r="F3" s="830" t="s">
        <v>1127</v>
      </c>
      <c r="G3" s="827">
        <v>50</v>
      </c>
    </row>
    <row r="4" spans="1:7" ht="43.2">
      <c r="A4" s="816" t="s">
        <v>289</v>
      </c>
      <c r="B4" s="619" t="s">
        <v>680</v>
      </c>
      <c r="C4" s="622"/>
      <c r="D4" s="618">
        <v>10</v>
      </c>
      <c r="E4" s="665" t="s">
        <v>338</v>
      </c>
      <c r="F4" s="1105" t="s">
        <v>1128</v>
      </c>
      <c r="G4" s="701">
        <v>10</v>
      </c>
    </row>
    <row r="5" spans="1:7" ht="57.6">
      <c r="A5" s="707" t="s">
        <v>754</v>
      </c>
      <c r="B5" s="813"/>
      <c r="C5" s="812" t="s">
        <v>824</v>
      </c>
      <c r="D5" s="618">
        <v>10</v>
      </c>
      <c r="E5" s="710" t="s">
        <v>328</v>
      </c>
      <c r="F5" s="676" t="s">
        <v>456</v>
      </c>
      <c r="G5" s="623">
        <v>10</v>
      </c>
    </row>
    <row r="6" spans="1:7">
      <c r="A6" s="697"/>
      <c r="B6" s="683"/>
      <c r="C6" s="682"/>
      <c r="D6" s="607">
        <f>SUM(D3:D5)</f>
        <v>50</v>
      </c>
      <c r="E6" s="684"/>
      <c r="F6" s="613"/>
      <c r="G6" s="610">
        <f>SUM(G3:G5)</f>
        <v>70</v>
      </c>
    </row>
    <row r="7" spans="1:7">
      <c r="A7" s="702" t="s">
        <v>489</v>
      </c>
      <c r="B7" s="619"/>
      <c r="C7" s="622"/>
      <c r="D7" s="618"/>
      <c r="E7" s="665"/>
      <c r="F7" s="734"/>
      <c r="G7" s="748"/>
    </row>
    <row r="8" spans="1:7" ht="28.8">
      <c r="A8" s="653" t="s">
        <v>424</v>
      </c>
      <c r="B8" s="619" t="s">
        <v>329</v>
      </c>
      <c r="C8" s="622"/>
      <c r="D8" s="618">
        <v>0</v>
      </c>
      <c r="E8" s="710" t="s">
        <v>328</v>
      </c>
      <c r="F8" s="800" t="s">
        <v>930</v>
      </c>
      <c r="G8" s="701">
        <v>10</v>
      </c>
    </row>
    <row r="9" spans="1:7" ht="129.6">
      <c r="A9" s="653" t="s">
        <v>1043</v>
      </c>
      <c r="B9" s="619" t="s">
        <v>681</v>
      </c>
      <c r="C9" s="622" t="s">
        <v>918</v>
      </c>
      <c r="D9" s="618">
        <v>7</v>
      </c>
      <c r="E9" s="665" t="s">
        <v>328</v>
      </c>
      <c r="F9" s="676" t="s">
        <v>931</v>
      </c>
      <c r="G9" s="623">
        <v>8</v>
      </c>
    </row>
    <row r="10" spans="1:7" ht="72">
      <c r="A10" s="792" t="s">
        <v>533</v>
      </c>
      <c r="B10" s="784" t="s">
        <v>681</v>
      </c>
      <c r="C10" s="783" t="s">
        <v>697</v>
      </c>
      <c r="D10" s="618">
        <v>6</v>
      </c>
      <c r="E10" s="791" t="s">
        <v>328</v>
      </c>
      <c r="F10" s="790" t="s">
        <v>929</v>
      </c>
      <c r="G10" s="623">
        <v>10</v>
      </c>
    </row>
    <row r="11" spans="1:7">
      <c r="A11" s="779"/>
      <c r="B11" s="683"/>
      <c r="C11" s="682"/>
      <c r="D11" s="607">
        <f>SUM(D8:D10)</f>
        <v>13</v>
      </c>
      <c r="E11" s="687"/>
      <c r="F11" s="696"/>
      <c r="G11" s="610">
        <f>SUM(G8:G10)</f>
        <v>28</v>
      </c>
    </row>
    <row r="12" spans="1:7">
      <c r="A12" s="672" t="s">
        <v>345</v>
      </c>
      <c r="B12" s="619"/>
      <c r="C12" s="622"/>
      <c r="D12" s="623"/>
      <c r="E12" s="671"/>
      <c r="F12" s="704"/>
      <c r="G12" s="623"/>
    </row>
    <row r="13" spans="1:7" ht="28.8">
      <c r="A13" s="707" t="s">
        <v>440</v>
      </c>
      <c r="B13" s="619" t="s">
        <v>681</v>
      </c>
      <c r="C13" s="622" t="s">
        <v>682</v>
      </c>
      <c r="D13" s="618">
        <v>8</v>
      </c>
      <c r="E13" s="671" t="s">
        <v>329</v>
      </c>
      <c r="F13" s="699"/>
      <c r="G13" s="633">
        <v>0</v>
      </c>
    </row>
    <row r="14" spans="1:7" ht="28.8">
      <c r="A14" s="707" t="s">
        <v>441</v>
      </c>
      <c r="B14" s="619" t="s">
        <v>587</v>
      </c>
      <c r="C14" s="622" t="s">
        <v>683</v>
      </c>
      <c r="D14" s="618"/>
      <c r="E14" s="650" t="s">
        <v>325</v>
      </c>
      <c r="F14" s="699" t="s">
        <v>325</v>
      </c>
      <c r="G14" s="633">
        <v>8</v>
      </c>
    </row>
    <row r="15" spans="1:7" ht="57.6">
      <c r="A15" s="767" t="s">
        <v>495</v>
      </c>
      <c r="B15" s="619" t="s">
        <v>587</v>
      </c>
      <c r="C15" s="622" t="s">
        <v>852</v>
      </c>
      <c r="D15" s="618">
        <v>10</v>
      </c>
      <c r="E15" s="710" t="s">
        <v>474</v>
      </c>
      <c r="F15" s="704" t="s">
        <v>455</v>
      </c>
      <c r="G15" s="633">
        <v>10</v>
      </c>
    </row>
    <row r="16" spans="1:7" ht="28.8">
      <c r="A16" s="767" t="s">
        <v>1044</v>
      </c>
      <c r="B16" s="619" t="s">
        <v>587</v>
      </c>
      <c r="C16" s="622" t="s">
        <v>684</v>
      </c>
      <c r="D16" s="618">
        <v>10</v>
      </c>
      <c r="E16" s="710" t="s">
        <v>327</v>
      </c>
      <c r="F16" s="650"/>
      <c r="G16" s="633">
        <v>10</v>
      </c>
    </row>
    <row r="17" spans="1:7">
      <c r="A17" s="697"/>
      <c r="B17" s="683"/>
      <c r="C17" s="682"/>
      <c r="D17" s="607">
        <f>SUM(D13:D16)</f>
        <v>28</v>
      </c>
      <c r="E17" s="684"/>
      <c r="F17" s="681"/>
      <c r="G17" s="610">
        <f>SUM(G13:G16)</f>
        <v>28</v>
      </c>
    </row>
    <row r="18" spans="1:7">
      <c r="A18" s="762" t="s">
        <v>464</v>
      </c>
      <c r="B18" s="619"/>
      <c r="C18" s="622"/>
      <c r="D18" s="618"/>
      <c r="E18" s="710"/>
      <c r="F18" s="650"/>
      <c r="G18" s="633"/>
    </row>
    <row r="19" spans="1:7" ht="43.2">
      <c r="A19" s="644" t="s">
        <v>513</v>
      </c>
      <c r="B19" s="619" t="s">
        <v>854</v>
      </c>
      <c r="C19" s="622" t="s">
        <v>698</v>
      </c>
      <c r="D19" s="618">
        <v>10</v>
      </c>
      <c r="E19" s="710" t="s">
        <v>340</v>
      </c>
      <c r="F19" s="627" t="s">
        <v>700</v>
      </c>
      <c r="G19" s="633">
        <v>10</v>
      </c>
    </row>
    <row r="20" spans="1:7" ht="43.2">
      <c r="A20" s="644" t="s">
        <v>714</v>
      </c>
      <c r="B20" s="619" t="s">
        <v>685</v>
      </c>
      <c r="C20" s="622" t="s">
        <v>701</v>
      </c>
      <c r="D20" s="618">
        <v>10</v>
      </c>
      <c r="E20" s="710" t="s">
        <v>342</v>
      </c>
      <c r="F20" s="704" t="s">
        <v>702</v>
      </c>
      <c r="G20" s="701">
        <v>10</v>
      </c>
    </row>
    <row r="21" spans="1:7">
      <c r="A21" s="702" t="s">
        <v>199</v>
      </c>
      <c r="B21" s="619" t="s">
        <v>681</v>
      </c>
      <c r="C21" s="622"/>
      <c r="D21" s="618">
        <v>10</v>
      </c>
      <c r="E21" s="665" t="s">
        <v>328</v>
      </c>
      <c r="F21" s="664"/>
      <c r="G21" s="623">
        <v>10</v>
      </c>
    </row>
    <row r="22" spans="1:7" ht="43.2">
      <c r="A22" s="672" t="s">
        <v>305</v>
      </c>
      <c r="B22" s="619" t="s">
        <v>681</v>
      </c>
      <c r="C22" s="622" t="s">
        <v>686</v>
      </c>
      <c r="D22" s="618">
        <v>10</v>
      </c>
      <c r="E22" s="671" t="s">
        <v>328</v>
      </c>
      <c r="F22" s="664" t="s">
        <v>500</v>
      </c>
      <c r="G22" s="623">
        <v>10</v>
      </c>
    </row>
    <row r="23" spans="1:7">
      <c r="A23" s="672" t="s">
        <v>460</v>
      </c>
      <c r="B23" s="747" t="s">
        <v>90</v>
      </c>
      <c r="C23" s="706" t="s">
        <v>462</v>
      </c>
      <c r="D23" s="618"/>
      <c r="E23" s="749" t="s">
        <v>90</v>
      </c>
      <c r="F23" s="706" t="s">
        <v>462</v>
      </c>
      <c r="G23" s="748"/>
    </row>
    <row r="24" spans="1:7">
      <c r="A24" s="697"/>
      <c r="B24" s="683"/>
      <c r="C24" s="682"/>
      <c r="D24" s="607">
        <f>SUM(D19:D23)</f>
        <v>40</v>
      </c>
      <c r="E24" s="744"/>
      <c r="F24" s="743"/>
      <c r="G24" s="610">
        <f>SUM(G19:G23)</f>
        <v>40</v>
      </c>
    </row>
    <row r="25" spans="1:7">
      <c r="A25" s="672" t="s">
        <v>490</v>
      </c>
      <c r="B25" s="619"/>
      <c r="C25" s="622"/>
      <c r="D25" s="623"/>
      <c r="E25" s="736"/>
      <c r="F25" s="735"/>
      <c r="G25" s="734"/>
    </row>
    <row r="26" spans="1:7">
      <c r="A26" s="672" t="s">
        <v>37</v>
      </c>
      <c r="B26" s="619"/>
      <c r="C26" s="622"/>
      <c r="D26" s="618"/>
      <c r="E26" s="710"/>
      <c r="F26" s="676"/>
      <c r="G26" s="623"/>
    </row>
    <row r="27" spans="1:7">
      <c r="A27" s="144" t="s">
        <v>451</v>
      </c>
      <c r="B27" s="619" t="s">
        <v>681</v>
      </c>
      <c r="C27" s="622" t="s">
        <v>825</v>
      </c>
      <c r="D27" s="618">
        <v>10</v>
      </c>
      <c r="E27" s="619" t="s">
        <v>328</v>
      </c>
      <c r="F27" s="622" t="s">
        <v>732</v>
      </c>
      <c r="G27" s="623">
        <v>10</v>
      </c>
    </row>
    <row r="28" spans="1:7" ht="57.6">
      <c r="A28" s="144" t="s">
        <v>502</v>
      </c>
      <c r="B28" s="619" t="s">
        <v>328</v>
      </c>
      <c r="C28" s="622" t="s">
        <v>687</v>
      </c>
      <c r="D28" s="618">
        <v>8</v>
      </c>
      <c r="E28" s="619" t="s">
        <v>328</v>
      </c>
      <c r="F28" s="622" t="s">
        <v>756</v>
      </c>
      <c r="G28" s="623">
        <v>10</v>
      </c>
    </row>
    <row r="29" spans="1:7">
      <c r="A29" s="144" t="s">
        <v>452</v>
      </c>
      <c r="B29" s="619" t="s">
        <v>328</v>
      </c>
      <c r="C29" s="622"/>
      <c r="D29" s="618">
        <v>10</v>
      </c>
      <c r="E29" s="710" t="s">
        <v>328</v>
      </c>
      <c r="F29" s="622" t="s">
        <v>757</v>
      </c>
      <c r="G29" s="623">
        <v>10</v>
      </c>
    </row>
    <row r="30" spans="1:7" ht="28.8">
      <c r="A30" s="1104" t="s">
        <v>764</v>
      </c>
      <c r="B30" s="619" t="s">
        <v>681</v>
      </c>
      <c r="C30" s="659" t="s">
        <v>1030</v>
      </c>
      <c r="D30" s="658">
        <v>10</v>
      </c>
      <c r="E30" s="649" t="s">
        <v>328</v>
      </c>
      <c r="F30" s="706" t="s">
        <v>1021</v>
      </c>
      <c r="G30" s="1106">
        <v>10</v>
      </c>
    </row>
    <row r="31" spans="1:7" ht="28.8">
      <c r="A31" s="144" t="s">
        <v>765</v>
      </c>
      <c r="B31" s="619" t="s">
        <v>688</v>
      </c>
      <c r="C31" s="622"/>
      <c r="D31" s="618">
        <v>0</v>
      </c>
      <c r="E31" s="710" t="s">
        <v>329</v>
      </c>
      <c r="F31" s="704" t="s">
        <v>1021</v>
      </c>
      <c r="G31" s="623">
        <v>0</v>
      </c>
    </row>
    <row r="32" spans="1:7" ht="72">
      <c r="A32" s="718" t="s">
        <v>410</v>
      </c>
      <c r="B32" s="619" t="s">
        <v>681</v>
      </c>
      <c r="C32" s="622" t="s">
        <v>689</v>
      </c>
      <c r="D32" s="618">
        <v>10</v>
      </c>
      <c r="E32" s="671" t="s">
        <v>328</v>
      </c>
      <c r="F32" s="704" t="s">
        <v>339</v>
      </c>
      <c r="G32" s="623">
        <v>5</v>
      </c>
    </row>
    <row r="33" spans="1:7" ht="86.4">
      <c r="A33" s="718" t="s">
        <v>323</v>
      </c>
      <c r="B33" s="619" t="s">
        <v>681</v>
      </c>
      <c r="C33" s="622" t="s">
        <v>859</v>
      </c>
      <c r="D33" s="633">
        <v>10</v>
      </c>
      <c r="E33" s="717" t="s">
        <v>328</v>
      </c>
      <c r="F33" s="706" t="s">
        <v>858</v>
      </c>
      <c r="G33" s="658">
        <v>8</v>
      </c>
    </row>
    <row r="34" spans="1:7" ht="72">
      <c r="A34" s="700" t="s">
        <v>287</v>
      </c>
      <c r="B34" s="619" t="s">
        <v>681</v>
      </c>
      <c r="C34" s="622" t="s">
        <v>861</v>
      </c>
      <c r="D34" s="633">
        <v>8</v>
      </c>
      <c r="E34" s="665" t="s">
        <v>331</v>
      </c>
      <c r="F34" s="710"/>
      <c r="G34" s="633">
        <v>8</v>
      </c>
    </row>
    <row r="35" spans="1:7" ht="43.2">
      <c r="A35" s="644" t="s">
        <v>414</v>
      </c>
      <c r="B35" s="619" t="s">
        <v>681</v>
      </c>
      <c r="C35" s="622" t="s">
        <v>863</v>
      </c>
      <c r="D35" s="633">
        <v>8</v>
      </c>
      <c r="E35" s="711" t="s">
        <v>329</v>
      </c>
      <c r="F35" s="710"/>
      <c r="G35" s="633">
        <v>-5</v>
      </c>
    </row>
    <row r="36" spans="1:7" ht="43.2">
      <c r="A36" s="694" t="s">
        <v>308</v>
      </c>
      <c r="B36" s="619" t="s">
        <v>587</v>
      </c>
      <c r="C36" s="622" t="s">
        <v>865</v>
      </c>
      <c r="D36" s="618">
        <v>0</v>
      </c>
      <c r="E36" s="671" t="s">
        <v>328</v>
      </c>
      <c r="F36" s="704" t="s">
        <v>332</v>
      </c>
      <c r="G36" s="633">
        <v>8</v>
      </c>
    </row>
    <row r="37" spans="1:7" ht="115.2">
      <c r="A37" s="707" t="s">
        <v>507</v>
      </c>
      <c r="B37" s="619" t="s">
        <v>587</v>
      </c>
      <c r="C37" s="622" t="s">
        <v>866</v>
      </c>
      <c r="D37" s="618">
        <v>0</v>
      </c>
      <c r="E37" s="660" t="s">
        <v>328</v>
      </c>
      <c r="F37" s="706" t="s">
        <v>428</v>
      </c>
      <c r="G37" s="623">
        <v>0</v>
      </c>
    </row>
    <row r="38" spans="1:7">
      <c r="A38" s="694" t="s">
        <v>318</v>
      </c>
      <c r="B38" s="619" t="s">
        <v>681</v>
      </c>
      <c r="C38" s="622" t="s">
        <v>690</v>
      </c>
      <c r="D38" s="618">
        <v>8</v>
      </c>
      <c r="E38" s="671" t="s">
        <v>328</v>
      </c>
      <c r="F38" s="704" t="s">
        <v>333</v>
      </c>
      <c r="G38" s="623">
        <v>10</v>
      </c>
    </row>
    <row r="39" spans="1:7" ht="43.2">
      <c r="A39" s="694" t="s">
        <v>317</v>
      </c>
      <c r="B39" s="619" t="s">
        <v>587</v>
      </c>
      <c r="C39" s="622" t="s">
        <v>867</v>
      </c>
      <c r="D39" s="618">
        <v>5</v>
      </c>
      <c r="E39" s="619" t="s">
        <v>329</v>
      </c>
      <c r="F39" s="637" t="s">
        <v>509</v>
      </c>
      <c r="G39" s="623">
        <v>5</v>
      </c>
    </row>
    <row r="40" spans="1:7" ht="28.8">
      <c r="A40" s="694" t="s">
        <v>319</v>
      </c>
      <c r="B40" s="619" t="s">
        <v>681</v>
      </c>
      <c r="C40" s="622" t="s">
        <v>691</v>
      </c>
      <c r="D40" s="618">
        <v>7</v>
      </c>
      <c r="E40" s="619" t="s">
        <v>329</v>
      </c>
      <c r="F40" s="636"/>
      <c r="G40" s="623">
        <v>0</v>
      </c>
    </row>
    <row r="41" spans="1:7">
      <c r="A41" s="691"/>
      <c r="B41" s="683"/>
      <c r="C41" s="682"/>
      <c r="D41" s="607">
        <f>SUM(D27:D40)</f>
        <v>94</v>
      </c>
      <c r="E41" s="687"/>
      <c r="F41" s="684"/>
      <c r="G41" s="610">
        <f>SUM(G26:G40)</f>
        <v>79</v>
      </c>
    </row>
    <row r="42" spans="1:7" ht="28.8">
      <c r="A42" s="672" t="s">
        <v>1071</v>
      </c>
      <c r="B42" s="619"/>
      <c r="C42" s="622"/>
      <c r="D42" s="618"/>
      <c r="E42" s="665" t="s">
        <v>328</v>
      </c>
      <c r="F42" s="664"/>
      <c r="G42" s="623"/>
    </row>
    <row r="43" spans="1:7" ht="57.6">
      <c r="A43" s="644" t="s">
        <v>755</v>
      </c>
      <c r="B43" s="619" t="s">
        <v>681</v>
      </c>
      <c r="C43" s="622" t="s">
        <v>692</v>
      </c>
      <c r="D43" s="618">
        <v>8</v>
      </c>
      <c r="E43" s="649" t="s">
        <v>328</v>
      </c>
      <c r="F43" s="648" t="s">
        <v>766</v>
      </c>
      <c r="G43" s="658">
        <v>8</v>
      </c>
    </row>
    <row r="44" spans="1:7" ht="86.4">
      <c r="A44" s="644" t="s">
        <v>511</v>
      </c>
      <c r="B44" s="619" t="s">
        <v>681</v>
      </c>
      <c r="C44" s="622" t="s">
        <v>1031</v>
      </c>
      <c r="D44" s="618">
        <v>5</v>
      </c>
      <c r="E44" s="641" t="s">
        <v>328</v>
      </c>
      <c r="F44" s="640" t="s">
        <v>767</v>
      </c>
      <c r="G44" s="633">
        <v>10</v>
      </c>
    </row>
    <row r="45" spans="1:7" ht="28.8">
      <c r="A45" s="653" t="s">
        <v>198</v>
      </c>
      <c r="B45" s="619" t="s">
        <v>681</v>
      </c>
      <c r="C45" s="622" t="s">
        <v>870</v>
      </c>
      <c r="D45" s="618">
        <v>5</v>
      </c>
      <c r="E45" s="665" t="s">
        <v>328</v>
      </c>
      <c r="F45" s="664"/>
      <c r="G45" s="623">
        <v>10</v>
      </c>
    </row>
    <row r="46" spans="1:7">
      <c r="A46" s="697"/>
      <c r="B46" s="683"/>
      <c r="C46" s="682"/>
      <c r="D46" s="607">
        <f>SUM(D43:D45)</f>
        <v>18</v>
      </c>
      <c r="E46" s="703"/>
      <c r="F46" s="686"/>
      <c r="G46" s="610">
        <f>SUM(G42:G45)</f>
        <v>28</v>
      </c>
    </row>
    <row r="47" spans="1:7">
      <c r="A47" s="702" t="s">
        <v>463</v>
      </c>
      <c r="B47" s="619"/>
      <c r="C47" s="622"/>
      <c r="D47" s="618"/>
      <c r="E47" s="671"/>
      <c r="F47" s="664"/>
      <c r="G47" s="623"/>
    </row>
    <row r="48" spans="1:7">
      <c r="A48" s="700" t="s">
        <v>203</v>
      </c>
      <c r="B48" s="619" t="s">
        <v>99</v>
      </c>
      <c r="C48" s="622"/>
      <c r="D48" s="618">
        <v>0</v>
      </c>
      <c r="E48" s="665" t="s">
        <v>328</v>
      </c>
      <c r="F48" s="664"/>
      <c r="G48" s="623">
        <v>8</v>
      </c>
    </row>
    <row r="49" spans="1:7">
      <c r="A49" s="700" t="s">
        <v>54</v>
      </c>
      <c r="B49" s="619" t="s">
        <v>681</v>
      </c>
      <c r="C49" s="622"/>
      <c r="D49" s="618">
        <v>10</v>
      </c>
      <c r="E49" s="671" t="s">
        <v>328</v>
      </c>
      <c r="F49" s="664"/>
      <c r="G49" s="623">
        <v>8</v>
      </c>
    </row>
    <row r="50" spans="1:7" ht="86.4">
      <c r="A50" s="644" t="s">
        <v>309</v>
      </c>
      <c r="B50" s="619" t="s">
        <v>681</v>
      </c>
      <c r="C50" s="622" t="s">
        <v>693</v>
      </c>
      <c r="D50" s="618">
        <v>8</v>
      </c>
      <c r="E50" s="671" t="s">
        <v>328</v>
      </c>
      <c r="F50" s="664"/>
      <c r="G50" s="623">
        <v>8</v>
      </c>
    </row>
    <row r="51" spans="1:7">
      <c r="A51" s="697"/>
      <c r="B51" s="683"/>
      <c r="C51" s="682"/>
      <c r="D51" s="607">
        <f>SUM(D48:D50)</f>
        <v>18</v>
      </c>
      <c r="E51" s="687"/>
      <c r="F51" s="686"/>
      <c r="G51" s="610">
        <f>SUM(G48:G50)</f>
        <v>24</v>
      </c>
    </row>
    <row r="52" spans="1:7">
      <c r="A52" s="653"/>
      <c r="B52" s="619"/>
      <c r="C52" s="622"/>
      <c r="D52" s="618"/>
      <c r="E52" s="641"/>
      <c r="F52" s="640"/>
      <c r="G52" s="623"/>
    </row>
    <row r="53" spans="1:7">
      <c r="A53" s="694" t="s">
        <v>201</v>
      </c>
      <c r="B53" s="619" t="s">
        <v>681</v>
      </c>
      <c r="C53" s="622"/>
      <c r="D53" s="618">
        <v>8</v>
      </c>
      <c r="E53" s="619" t="s">
        <v>328</v>
      </c>
      <c r="F53" s="640"/>
      <c r="G53" s="623">
        <v>8</v>
      </c>
    </row>
    <row r="54" spans="1:7">
      <c r="A54" s="694" t="s">
        <v>202</v>
      </c>
      <c r="B54" s="619" t="s">
        <v>681</v>
      </c>
      <c r="C54" s="622"/>
      <c r="D54" s="618">
        <v>8</v>
      </c>
      <c r="E54" s="671" t="s">
        <v>328</v>
      </c>
      <c r="F54" s="664"/>
      <c r="G54" s="623">
        <v>8</v>
      </c>
    </row>
    <row r="55" spans="1:7">
      <c r="A55" s="691"/>
      <c r="B55" s="683"/>
      <c r="C55" s="682"/>
      <c r="D55" s="607">
        <f>SUM(D53:D54)</f>
        <v>16</v>
      </c>
      <c r="E55" s="687"/>
      <c r="F55" s="686"/>
      <c r="G55" s="610">
        <f>SUM(G53:G54)</f>
        <v>16</v>
      </c>
    </row>
    <row r="56" spans="1:7" ht="86.4">
      <c r="A56" s="653" t="s">
        <v>435</v>
      </c>
      <c r="B56" s="619" t="s">
        <v>688</v>
      </c>
      <c r="C56" s="622" t="s">
        <v>694</v>
      </c>
      <c r="D56" s="618"/>
      <c r="E56" s="665" t="s">
        <v>328</v>
      </c>
      <c r="F56" s="676" t="s">
        <v>499</v>
      </c>
      <c r="G56" s="623"/>
    </row>
    <row r="57" spans="1:7">
      <c r="A57" s="653"/>
      <c r="B57" s="619"/>
      <c r="C57" s="622"/>
      <c r="D57" s="618"/>
      <c r="E57" s="665"/>
      <c r="F57" s="676"/>
      <c r="G57" s="623"/>
    </row>
    <row r="58" spans="1:7">
      <c r="A58" s="672" t="s">
        <v>520</v>
      </c>
      <c r="B58" s="619"/>
      <c r="C58" s="622"/>
      <c r="D58" s="618"/>
      <c r="E58" s="671"/>
      <c r="F58" s="664"/>
      <c r="G58" s="623"/>
    </row>
    <row r="59" spans="1:7" ht="72">
      <c r="A59" s="668" t="s">
        <v>646</v>
      </c>
      <c r="B59" s="619" t="s">
        <v>681</v>
      </c>
      <c r="C59" s="622" t="s">
        <v>1116</v>
      </c>
      <c r="D59" s="618">
        <v>5</v>
      </c>
      <c r="E59" s="665" t="s">
        <v>328</v>
      </c>
      <c r="F59" s="664" t="s">
        <v>334</v>
      </c>
      <c r="G59" s="623">
        <v>0</v>
      </c>
    </row>
    <row r="60" spans="1:7" ht="43.2">
      <c r="A60" s="668" t="s">
        <v>74</v>
      </c>
      <c r="B60" s="619" t="s">
        <v>328</v>
      </c>
      <c r="C60" s="622" t="s">
        <v>826</v>
      </c>
      <c r="D60" s="618">
        <v>5</v>
      </c>
      <c r="E60" s="665" t="s">
        <v>328</v>
      </c>
      <c r="F60" s="664" t="s">
        <v>1049</v>
      </c>
      <c r="G60" s="623">
        <v>10</v>
      </c>
    </row>
    <row r="61" spans="1:7" ht="28.8">
      <c r="A61" s="668" t="s">
        <v>644</v>
      </c>
      <c r="B61" s="655" t="s">
        <v>681</v>
      </c>
      <c r="C61" s="656" t="s">
        <v>699</v>
      </c>
      <c r="D61" s="618">
        <v>5</v>
      </c>
      <c r="E61" s="665" t="s">
        <v>328</v>
      </c>
      <c r="F61" s="664" t="s">
        <v>877</v>
      </c>
      <c r="G61" s="623">
        <v>10</v>
      </c>
    </row>
    <row r="62" spans="1:7">
      <c r="A62" s="662" t="s">
        <v>324</v>
      </c>
      <c r="B62" s="655" t="s">
        <v>681</v>
      </c>
      <c r="C62" s="622" t="s">
        <v>826</v>
      </c>
      <c r="D62" s="618">
        <v>8</v>
      </c>
      <c r="E62" s="641" t="s">
        <v>328</v>
      </c>
      <c r="F62" s="640" t="s">
        <v>643</v>
      </c>
      <c r="G62" s="623">
        <v>10</v>
      </c>
    </row>
    <row r="63" spans="1:7" ht="28.8">
      <c r="A63" s="662" t="s">
        <v>76</v>
      </c>
      <c r="B63" s="655" t="s">
        <v>681</v>
      </c>
      <c r="C63" s="656" t="s">
        <v>695</v>
      </c>
      <c r="D63" s="618">
        <v>7</v>
      </c>
      <c r="E63" s="641" t="s">
        <v>328</v>
      </c>
      <c r="F63" s="640" t="s">
        <v>1077</v>
      </c>
      <c r="G63" s="623">
        <v>10</v>
      </c>
    </row>
    <row r="64" spans="1:7">
      <c r="A64" s="662" t="s">
        <v>933</v>
      </c>
      <c r="B64" s="655" t="s">
        <v>328</v>
      </c>
      <c r="C64" s="656" t="s">
        <v>827</v>
      </c>
      <c r="D64" s="618"/>
      <c r="E64" s="641" t="s">
        <v>328</v>
      </c>
      <c r="F64" s="640" t="s">
        <v>643</v>
      </c>
      <c r="G64" s="623">
        <v>10</v>
      </c>
    </row>
    <row r="65" spans="1:7" ht="28.8">
      <c r="A65" s="662" t="s">
        <v>809</v>
      </c>
      <c r="B65" s="655" t="s">
        <v>328</v>
      </c>
      <c r="C65" s="656" t="s">
        <v>827</v>
      </c>
      <c r="D65" s="618"/>
      <c r="E65" s="641" t="s">
        <v>328</v>
      </c>
      <c r="F65" s="640" t="s">
        <v>810</v>
      </c>
      <c r="G65" s="623">
        <v>5</v>
      </c>
    </row>
    <row r="66" spans="1:7">
      <c r="A66" s="653" t="s">
        <v>322</v>
      </c>
      <c r="B66" s="619" t="s">
        <v>329</v>
      </c>
      <c r="C66" s="622"/>
      <c r="D66" s="618">
        <v>0</v>
      </c>
      <c r="E66" s="649" t="s">
        <v>328</v>
      </c>
      <c r="F66" s="648" t="s">
        <v>335</v>
      </c>
      <c r="G66" s="623">
        <v>0</v>
      </c>
    </row>
    <row r="67" spans="1:7">
      <c r="A67" s="653" t="s">
        <v>304</v>
      </c>
      <c r="B67" s="619" t="s">
        <v>681</v>
      </c>
      <c r="C67" s="622" t="s">
        <v>696</v>
      </c>
      <c r="D67" s="618">
        <v>0</v>
      </c>
      <c r="E67" s="649" t="s">
        <v>328</v>
      </c>
      <c r="F67" s="648" t="s">
        <v>335</v>
      </c>
      <c r="G67" s="623">
        <v>0</v>
      </c>
    </row>
    <row r="68" spans="1:7">
      <c r="A68" s="644"/>
      <c r="B68" s="619"/>
      <c r="C68" s="622"/>
      <c r="D68" s="633"/>
      <c r="E68" s="641"/>
      <c r="F68" s="640"/>
      <c r="G68" s="633"/>
    </row>
    <row r="69" spans="1:7" ht="57.6">
      <c r="A69" s="631" t="s">
        <v>450</v>
      </c>
      <c r="B69" s="619"/>
      <c r="C69" s="622"/>
      <c r="D69" s="618"/>
      <c r="F69" s="627" t="s">
        <v>923</v>
      </c>
      <c r="G69" s="623"/>
    </row>
    <row r="70" spans="1:7">
      <c r="A70" s="617"/>
      <c r="B70" s="607"/>
      <c r="C70" s="611"/>
      <c r="D70" s="607">
        <f>SUM(D59:D69)</f>
        <v>30</v>
      </c>
      <c r="E70" s="613"/>
      <c r="F70" s="608"/>
      <c r="G70" s="610">
        <f>SUM(G59:G69)</f>
        <v>55</v>
      </c>
    </row>
    <row r="71" spans="1:7" ht="15" thickBot="1">
      <c r="A71" s="605"/>
      <c r="B71" s="596"/>
      <c r="C71" s="599"/>
      <c r="D71" s="596"/>
      <c r="E71" s="603"/>
      <c r="F71" s="597"/>
      <c r="G71" s="596"/>
    </row>
    <row r="72" spans="1:7" ht="19.2" thickTop="1" thickBot="1">
      <c r="A72" s="590" t="s">
        <v>514</v>
      </c>
      <c r="B72" s="506"/>
      <c r="C72" s="508"/>
      <c r="D72" s="506">
        <f>SUM(D70,D6,D11,D17,D24,D41,D46,D51,D55)</f>
        <v>307</v>
      </c>
      <c r="E72" s="595"/>
      <c r="F72" s="590"/>
      <c r="G72" s="506">
        <f>SUM(G17,G6,G11,G24,G41,G46,G51,G55,G70)</f>
        <v>368</v>
      </c>
    </row>
    <row r="73" spans="1:7" ht="15.6" thickTop="1" thickBot="1">
      <c r="A73" s="588"/>
      <c r="B73" s="574"/>
      <c r="C73" s="577"/>
      <c r="D73" s="573"/>
      <c r="E73" s="585"/>
      <c r="F73" s="578"/>
      <c r="G73" s="573"/>
    </row>
    <row r="74" spans="1:7" ht="27" thickTop="1" thickBot="1">
      <c r="A74" s="572" t="s">
        <v>420</v>
      </c>
      <c r="B74" s="1129" t="s">
        <v>665</v>
      </c>
      <c r="C74" s="1129"/>
      <c r="D74" s="1129"/>
      <c r="E74" s="1131" t="s">
        <v>375</v>
      </c>
      <c r="F74" s="1131"/>
      <c r="G74" s="1131"/>
    </row>
    <row r="75" spans="1:7" ht="15.6" thickTop="1" thickBot="1">
      <c r="A75" s="570" t="s">
        <v>521</v>
      </c>
      <c r="B75" s="565"/>
      <c r="C75" s="565" t="s">
        <v>302</v>
      </c>
      <c r="D75" s="564" t="s">
        <v>397</v>
      </c>
      <c r="E75" s="568"/>
      <c r="F75" s="564" t="s">
        <v>302</v>
      </c>
      <c r="G75" s="564" t="s">
        <v>397</v>
      </c>
    </row>
    <row r="76" spans="1:7" ht="44.4" thickTop="1" thickBot="1">
      <c r="A76" s="563" t="s">
        <v>530</v>
      </c>
      <c r="B76" s="518"/>
      <c r="C76" s="520"/>
      <c r="D76" s="559">
        <f>D6</f>
        <v>50</v>
      </c>
      <c r="E76" s="561"/>
      <c r="F76" s="561"/>
      <c r="G76" s="559">
        <f>G6</f>
        <v>70</v>
      </c>
    </row>
    <row r="77" spans="1:7" ht="30" thickTop="1" thickBot="1">
      <c r="A77" s="530" t="s">
        <v>523</v>
      </c>
      <c r="B77" s="551"/>
      <c r="C77" s="520"/>
      <c r="D77" s="559">
        <f>D11</f>
        <v>13</v>
      </c>
      <c r="E77" s="534"/>
      <c r="F77" s="534"/>
      <c r="G77" s="531">
        <f>G11</f>
        <v>28</v>
      </c>
    </row>
    <row r="78" spans="1:7" ht="30" thickTop="1" thickBot="1">
      <c r="A78" s="530" t="s">
        <v>722</v>
      </c>
      <c r="B78" s="538"/>
      <c r="C78" s="540"/>
      <c r="D78" s="531">
        <f>D17</f>
        <v>28</v>
      </c>
      <c r="E78" s="526"/>
      <c r="F78" s="526"/>
      <c r="G78" s="525">
        <f>G17</f>
        <v>28</v>
      </c>
    </row>
    <row r="79" spans="1:7" ht="44.4" thickTop="1" thickBot="1">
      <c r="A79" s="530" t="s">
        <v>525</v>
      </c>
      <c r="B79" s="519"/>
      <c r="C79" s="520"/>
      <c r="D79" s="559">
        <f>D24</f>
        <v>40</v>
      </c>
      <c r="E79" s="549"/>
      <c r="F79" s="549"/>
      <c r="G79" s="527">
        <f>G24</f>
        <v>40</v>
      </c>
    </row>
    <row r="80" spans="1:7" ht="44.4" thickTop="1" thickBot="1">
      <c r="A80" s="530" t="s">
        <v>878</v>
      </c>
      <c r="B80" s="538"/>
      <c r="C80" s="540"/>
      <c r="D80" s="531">
        <f>D41</f>
        <v>94</v>
      </c>
      <c r="E80" s="544"/>
      <c r="F80" s="544"/>
      <c r="G80" s="525">
        <f>G41</f>
        <v>79</v>
      </c>
    </row>
    <row r="81" spans="1:7" ht="44.4" thickTop="1" thickBot="1">
      <c r="A81" s="530" t="s">
        <v>723</v>
      </c>
      <c r="B81" s="519"/>
      <c r="C81" s="520"/>
      <c r="D81" s="559">
        <f>D46</f>
        <v>18</v>
      </c>
      <c r="E81" s="534"/>
      <c r="F81" s="534"/>
      <c r="G81" s="525">
        <f>G46</f>
        <v>28</v>
      </c>
    </row>
    <row r="82" spans="1:7" ht="44.4" thickTop="1" thickBot="1">
      <c r="A82" s="530" t="s">
        <v>879</v>
      </c>
      <c r="B82" s="519"/>
      <c r="C82" s="520"/>
      <c r="D82" s="559">
        <f>D51</f>
        <v>18</v>
      </c>
      <c r="E82" s="526"/>
      <c r="F82" s="526"/>
      <c r="G82" s="525">
        <f>G51</f>
        <v>24</v>
      </c>
    </row>
    <row r="83" spans="1:7" ht="15.6" thickTop="1" thickBot="1">
      <c r="A83" s="530" t="s">
        <v>522</v>
      </c>
      <c r="B83" s="519"/>
      <c r="C83" s="520"/>
      <c r="D83" s="559">
        <f>D55</f>
        <v>16</v>
      </c>
      <c r="E83" s="534"/>
      <c r="F83" s="534"/>
      <c r="G83" s="525">
        <f>G55</f>
        <v>16</v>
      </c>
    </row>
    <row r="84" spans="1:7" ht="30" thickTop="1" thickBot="1">
      <c r="A84" s="530" t="s">
        <v>721</v>
      </c>
      <c r="B84" s="519"/>
      <c r="C84" s="520"/>
      <c r="D84" s="559">
        <f>D70</f>
        <v>30</v>
      </c>
      <c r="E84" s="526"/>
      <c r="F84" s="526"/>
      <c r="G84" s="525">
        <f>G70</f>
        <v>55</v>
      </c>
    </row>
    <row r="85" spans="1:7" ht="19.2" thickTop="1" thickBot="1">
      <c r="A85" s="517" t="s">
        <v>514</v>
      </c>
      <c r="B85" s="506"/>
      <c r="C85" s="506"/>
      <c r="D85" s="506">
        <f>SUM(D76:D84)</f>
        <v>307</v>
      </c>
      <c r="E85" s="513"/>
      <c r="F85" s="513"/>
      <c r="G85" s="506">
        <f>SUM(G76:G84)</f>
        <v>368</v>
      </c>
    </row>
    <row r="86" spans="1:7" ht="27" thickTop="1" thickBot="1">
      <c r="A86" s="503" t="s">
        <v>420</v>
      </c>
      <c r="B86" s="1124" t="s">
        <v>665</v>
      </c>
      <c r="C86" s="1125"/>
      <c r="D86" s="499" t="s">
        <v>397</v>
      </c>
      <c r="E86" s="1122" t="s">
        <v>375</v>
      </c>
      <c r="F86" s="1123"/>
      <c r="G86" s="503" t="s">
        <v>397</v>
      </c>
    </row>
    <row r="87" spans="1:7" ht="145.19999999999999" thickTop="1" thickBot="1">
      <c r="A87" s="495" t="s">
        <v>433</v>
      </c>
      <c r="B87" s="483" t="s">
        <v>703</v>
      </c>
      <c r="C87" s="480" t="s">
        <v>884</v>
      </c>
      <c r="D87" s="482">
        <f>SUM(D85:D85)</f>
        <v>307</v>
      </c>
      <c r="E87" s="481" t="s">
        <v>846</v>
      </c>
      <c r="F87" s="490" t="s">
        <v>889</v>
      </c>
      <c r="G87" s="488">
        <f>SUM(G85:G85)</f>
        <v>368</v>
      </c>
    </row>
    <row r="88" spans="1:7" ht="15" thickTop="1"/>
    <row r="90" spans="1:7">
      <c r="A90" s="472" t="s">
        <v>639</v>
      </c>
    </row>
    <row r="91" spans="1:7" ht="72">
      <c r="A91" s="467" t="s">
        <v>636</v>
      </c>
    </row>
    <row r="92" spans="1:7" ht="28.8">
      <c r="A92" s="467" t="s">
        <v>638</v>
      </c>
    </row>
    <row r="94" spans="1:7" ht="57.6">
      <c r="A94" s="469" t="s">
        <v>777</v>
      </c>
    </row>
  </sheetData>
  <mergeCells count="6">
    <mergeCell ref="B1:D1"/>
    <mergeCell ref="B74:D74"/>
    <mergeCell ref="B86:C86"/>
    <mergeCell ref="E1:G1"/>
    <mergeCell ref="E74:G74"/>
    <mergeCell ref="E86:F8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sqref="A1:C15"/>
    </sheetView>
  </sheetViews>
  <sheetFormatPr defaultRowHeight="14.4"/>
  <cols>
    <col min="1" max="1" width="32.109375" customWidth="1"/>
    <col min="2" max="2" width="62.77734375" customWidth="1"/>
    <col min="3" max="3" width="53.33203125" style="462" customWidth="1"/>
  </cols>
  <sheetData>
    <row r="1" spans="1:3" ht="15.6">
      <c r="A1" s="1113" t="s">
        <v>1150</v>
      </c>
      <c r="B1" s="1113" t="s">
        <v>1130</v>
      </c>
      <c r="C1" s="1114" t="s">
        <v>1158</v>
      </c>
    </row>
    <row r="2" spans="1:3" s="461" customFormat="1">
      <c r="A2" s="1110" t="s">
        <v>13</v>
      </c>
      <c r="B2" s="27"/>
      <c r="C2" s="621"/>
    </row>
    <row r="3" spans="1:3" s="462" customFormat="1" ht="43.2">
      <c r="A3" s="1108" t="s">
        <v>1129</v>
      </c>
      <c r="B3" s="656" t="s">
        <v>1132</v>
      </c>
      <c r="C3" s="621" t="s">
        <v>1145</v>
      </c>
    </row>
    <row r="4" spans="1:3" s="462" customFormat="1" ht="28.8">
      <c r="A4" s="1111" t="s">
        <v>1131</v>
      </c>
      <c r="B4" s="1112" t="s">
        <v>1149</v>
      </c>
      <c r="C4" s="621" t="s">
        <v>1148</v>
      </c>
    </row>
    <row r="5" spans="1:3" ht="57.6">
      <c r="A5" s="1108" t="s">
        <v>1155</v>
      </c>
      <c r="B5" s="656" t="s">
        <v>1157</v>
      </c>
      <c r="C5" s="656" t="s">
        <v>1153</v>
      </c>
    </row>
    <row r="6" spans="1:3" ht="28.8">
      <c r="A6" s="1108" t="s">
        <v>1133</v>
      </c>
      <c r="B6" s="656" t="s">
        <v>1134</v>
      </c>
      <c r="C6" s="621" t="s">
        <v>1152</v>
      </c>
    </row>
    <row r="7" spans="1:3" ht="43.2">
      <c r="A7" s="1108" t="s">
        <v>1136</v>
      </c>
      <c r="B7" s="656" t="s">
        <v>1135</v>
      </c>
      <c r="C7" s="621" t="s">
        <v>1152</v>
      </c>
    </row>
    <row r="8" spans="1:3">
      <c r="A8" s="1110" t="s">
        <v>1137</v>
      </c>
      <c r="B8" s="27"/>
      <c r="C8" s="621"/>
    </row>
    <row r="9" spans="1:3" ht="28.8">
      <c r="A9" s="1108" t="s">
        <v>1156</v>
      </c>
      <c r="B9" s="1099" t="s">
        <v>1141</v>
      </c>
      <c r="C9" s="621" t="s">
        <v>1151</v>
      </c>
    </row>
    <row r="10" spans="1:3">
      <c r="A10" s="27"/>
      <c r="B10" s="27" t="s">
        <v>1138</v>
      </c>
      <c r="C10" s="621" t="s">
        <v>1151</v>
      </c>
    </row>
    <row r="11" spans="1:3">
      <c r="A11" s="27"/>
      <c r="B11" s="27" t="s">
        <v>1139</v>
      </c>
      <c r="C11" s="621" t="s">
        <v>1151</v>
      </c>
    </row>
    <row r="12" spans="1:3">
      <c r="A12" s="27"/>
      <c r="B12" s="27" t="s">
        <v>1140</v>
      </c>
      <c r="C12" s="621" t="s">
        <v>1151</v>
      </c>
    </row>
    <row r="13" spans="1:3" s="461" customFormat="1">
      <c r="A13" s="1107" t="s">
        <v>1142</v>
      </c>
      <c r="B13" s="27"/>
      <c r="C13" s="621" t="s">
        <v>1146</v>
      </c>
    </row>
    <row r="14" spans="1:3" ht="57.6">
      <c r="A14" s="1109" t="s">
        <v>1147</v>
      </c>
      <c r="B14" s="656" t="s">
        <v>1160</v>
      </c>
      <c r="C14" s="656" t="s">
        <v>1154</v>
      </c>
    </row>
    <row r="15" spans="1:3" ht="72">
      <c r="A15" s="1109" t="s">
        <v>1144</v>
      </c>
      <c r="B15" s="1099" t="s">
        <v>1143</v>
      </c>
      <c r="C15" s="656" t="s">
        <v>1154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workbookViewId="0">
      <selection activeCell="F31" sqref="F31"/>
    </sheetView>
  </sheetViews>
  <sheetFormatPr defaultRowHeight="14.4"/>
  <sheetData>
    <row r="2" spans="1:5">
      <c r="A2" s="1" t="s">
        <v>5</v>
      </c>
      <c r="E2" t="s">
        <v>10</v>
      </c>
    </row>
    <row r="3" spans="1:5">
      <c r="A3" s="1" t="s">
        <v>7</v>
      </c>
      <c r="E3" t="s">
        <v>11</v>
      </c>
    </row>
    <row r="4" spans="1:5">
      <c r="A4" s="1" t="s">
        <v>6</v>
      </c>
      <c r="E4" t="s">
        <v>14</v>
      </c>
    </row>
    <row r="5" spans="1:5">
      <c r="A5" s="1" t="s">
        <v>8</v>
      </c>
      <c r="E5" t="s">
        <v>12</v>
      </c>
    </row>
    <row r="6" spans="1:5">
      <c r="A6" s="1" t="s">
        <v>9</v>
      </c>
      <c r="E6" t="s">
        <v>13</v>
      </c>
    </row>
    <row r="7" spans="1:5">
      <c r="E7" t="s">
        <v>15</v>
      </c>
    </row>
    <row r="8" spans="1:5">
      <c r="E8"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4" workbookViewId="0">
      <selection activeCell="A17" sqref="A17:C22"/>
    </sheetView>
  </sheetViews>
  <sheetFormatPr defaultRowHeight="14.4"/>
  <cols>
    <col min="1" max="1" width="43.6640625" customWidth="1"/>
    <col min="2" max="2" width="21.33203125" customWidth="1"/>
    <col min="3" max="3" width="11.5546875" style="31" customWidth="1"/>
    <col min="4" max="4" width="22" customWidth="1"/>
    <col min="5" max="5" width="8.109375" customWidth="1"/>
    <col min="6" max="6" width="11.88671875" customWidth="1"/>
    <col min="7" max="7" width="11.44140625" customWidth="1"/>
    <col min="8" max="8" width="7.5546875" customWidth="1"/>
    <col min="9" max="9" width="7" customWidth="1"/>
    <col min="10" max="10" width="16" customWidth="1"/>
    <col min="11" max="11" width="32.33203125" customWidth="1"/>
  </cols>
  <sheetData>
    <row r="1" spans="1:8" s="29" customFormat="1" ht="15" thickBot="1">
      <c r="A1" s="318" t="s">
        <v>570</v>
      </c>
      <c r="B1" s="322" t="s">
        <v>565</v>
      </c>
      <c r="C1" s="322" t="s">
        <v>569</v>
      </c>
      <c r="H1" s="462"/>
    </row>
    <row r="2" spans="1:8" ht="15" thickBot="1">
      <c r="A2" s="319" t="s">
        <v>106</v>
      </c>
      <c r="B2" s="320" t="s">
        <v>564</v>
      </c>
      <c r="C2" s="1117">
        <v>7</v>
      </c>
      <c r="H2" s="461"/>
    </row>
    <row r="3" spans="1:8" ht="15" thickBot="1">
      <c r="A3" s="319" t="s">
        <v>103</v>
      </c>
      <c r="B3" s="320" t="s">
        <v>564</v>
      </c>
      <c r="C3" s="1118"/>
      <c r="H3" s="461"/>
    </row>
    <row r="4" spans="1:8" ht="15" thickBot="1">
      <c r="A4" s="321" t="s">
        <v>123</v>
      </c>
      <c r="B4" s="320" t="s">
        <v>564</v>
      </c>
      <c r="C4" s="1118"/>
      <c r="H4" s="461"/>
    </row>
    <row r="5" spans="1:8" s="326" customFormat="1" ht="15" thickBot="1">
      <c r="A5" s="1079" t="s">
        <v>796</v>
      </c>
      <c r="B5" s="318" t="s">
        <v>788</v>
      </c>
      <c r="C5" s="1118"/>
      <c r="H5" s="461"/>
    </row>
    <row r="6" spans="1:8" ht="15" thickBot="1">
      <c r="A6" s="319" t="s">
        <v>573</v>
      </c>
      <c r="B6" s="320" t="s">
        <v>583</v>
      </c>
      <c r="C6" s="1118"/>
      <c r="H6" s="461"/>
    </row>
    <row r="7" spans="1:8" ht="15" thickBot="1">
      <c r="A7" s="319" t="s">
        <v>572</v>
      </c>
      <c r="B7" s="320" t="s">
        <v>583</v>
      </c>
      <c r="C7" s="1118"/>
      <c r="H7" s="461"/>
    </row>
    <row r="8" spans="1:8" s="326" customFormat="1" ht="15" thickBot="1">
      <c r="A8" s="319" t="s">
        <v>77</v>
      </c>
      <c r="B8" s="320" t="s">
        <v>574</v>
      </c>
      <c r="C8" s="1119"/>
    </row>
    <row r="9" spans="1:8" s="326" customFormat="1" ht="15" thickBot="1">
      <c r="A9" s="863" t="s">
        <v>798</v>
      </c>
      <c r="B9" s="864" t="s">
        <v>799</v>
      </c>
      <c r="C9" s="1120">
        <v>2</v>
      </c>
    </row>
    <row r="10" spans="1:8" s="326" customFormat="1" ht="15" thickBot="1">
      <c r="A10" s="863" t="s">
        <v>579</v>
      </c>
      <c r="B10" s="864" t="s">
        <v>799</v>
      </c>
      <c r="C10" s="1121"/>
    </row>
    <row r="11" spans="1:8" s="29" customFormat="1" ht="15" thickBot="1">
      <c r="A11" s="318" t="s">
        <v>893</v>
      </c>
      <c r="B11" s="1065" t="s">
        <v>565</v>
      </c>
      <c r="C11" s="1065" t="s">
        <v>569</v>
      </c>
    </row>
    <row r="12" spans="1:8" ht="15" thickBot="1">
      <c r="A12" s="863" t="s">
        <v>109</v>
      </c>
      <c r="B12" s="864" t="s">
        <v>574</v>
      </c>
      <c r="C12" s="1115">
        <v>4</v>
      </c>
    </row>
    <row r="13" spans="1:8" ht="15" thickBot="1">
      <c r="A13" s="863" t="s">
        <v>576</v>
      </c>
      <c r="B13" s="864" t="s">
        <v>567</v>
      </c>
      <c r="C13" s="1115"/>
    </row>
    <row r="14" spans="1:8" ht="15" thickBot="1">
      <c r="A14" s="863" t="s">
        <v>577</v>
      </c>
      <c r="B14" s="864" t="s">
        <v>567</v>
      </c>
      <c r="C14" s="1115"/>
    </row>
    <row r="15" spans="1:8" ht="15" thickBot="1">
      <c r="A15" s="863" t="s">
        <v>578</v>
      </c>
      <c r="B15" s="864" t="s">
        <v>584</v>
      </c>
      <c r="C15" s="1115"/>
      <c r="D15" s="325"/>
    </row>
    <row r="16" spans="1:8" ht="15" thickBot="1">
      <c r="A16" s="863" t="s">
        <v>575</v>
      </c>
      <c r="B16" s="864" t="s">
        <v>566</v>
      </c>
      <c r="C16" s="899">
        <v>1</v>
      </c>
    </row>
    <row r="17" spans="1:3" s="31" customFormat="1" ht="15" thickBot="1">
      <c r="A17" s="318" t="s">
        <v>571</v>
      </c>
      <c r="B17" s="317" t="s">
        <v>565</v>
      </c>
      <c r="C17" s="317" t="s">
        <v>569</v>
      </c>
    </row>
    <row r="18" spans="1:3" s="461" customFormat="1" ht="15" thickBot="1">
      <c r="A18" s="319" t="s">
        <v>581</v>
      </c>
      <c r="B18" s="320" t="s">
        <v>770</v>
      </c>
      <c r="C18" s="1116">
        <v>5</v>
      </c>
    </row>
    <row r="19" spans="1:3" s="326" customFormat="1" ht="15" thickBot="1">
      <c r="A19" s="339" t="s">
        <v>790</v>
      </c>
      <c r="B19" s="320" t="s">
        <v>771</v>
      </c>
      <c r="C19" s="1116"/>
    </row>
    <row r="20" spans="1:3" s="326" customFormat="1" ht="15" thickBot="1">
      <c r="A20" s="340" t="s">
        <v>791</v>
      </c>
      <c r="B20" s="320" t="s">
        <v>795</v>
      </c>
      <c r="C20" s="1116"/>
    </row>
    <row r="21" spans="1:3" s="326" customFormat="1" ht="15" thickBot="1">
      <c r="A21" s="339" t="s">
        <v>792</v>
      </c>
      <c r="B21" s="320" t="s">
        <v>774</v>
      </c>
      <c r="C21" s="1116"/>
    </row>
    <row r="22" spans="1:3" s="326" customFormat="1" ht="15" thickBot="1">
      <c r="A22" s="339" t="s">
        <v>793</v>
      </c>
      <c r="B22" s="320" t="s">
        <v>775</v>
      </c>
      <c r="C22" s="1116"/>
    </row>
    <row r="23" spans="1:3" ht="15" thickBot="1">
      <c r="A23" s="318" t="s">
        <v>561</v>
      </c>
      <c r="B23" s="317" t="s">
        <v>565</v>
      </c>
      <c r="C23" s="317" t="s">
        <v>569</v>
      </c>
    </row>
    <row r="24" spans="1:3" ht="15" thickBot="1">
      <c r="A24" s="319" t="s">
        <v>1089</v>
      </c>
      <c r="B24" s="320" t="s">
        <v>1090</v>
      </c>
      <c r="C24" s="1015">
        <v>1</v>
      </c>
    </row>
    <row r="25" spans="1:3" s="461" customFormat="1" ht="15" thickBot="1">
      <c r="A25" s="1073" t="s">
        <v>1091</v>
      </c>
      <c r="B25" s="1067" t="s">
        <v>561</v>
      </c>
      <c r="C25" s="899">
        <v>0</v>
      </c>
    </row>
    <row r="26" spans="1:3" s="326" customFormat="1" ht="15" thickBot="1">
      <c r="A26" s="318" t="s">
        <v>892</v>
      </c>
      <c r="B26" s="318" t="s">
        <v>565</v>
      </c>
      <c r="C26" s="1065" t="s">
        <v>569</v>
      </c>
    </row>
    <row r="27" spans="1:3" s="29" customFormat="1" ht="15" thickBot="1">
      <c r="A27" s="863" t="s">
        <v>1098</v>
      </c>
      <c r="B27" s="864" t="s">
        <v>892</v>
      </c>
      <c r="C27" s="1115">
        <v>3</v>
      </c>
    </row>
    <row r="28" spans="1:3" s="462" customFormat="1" ht="15" thickBot="1">
      <c r="A28" s="863" t="s">
        <v>1099</v>
      </c>
      <c r="B28" s="864" t="s">
        <v>964</v>
      </c>
      <c r="C28" s="1115"/>
    </row>
    <row r="29" spans="1:3" s="462" customFormat="1" ht="15" thickBot="1">
      <c r="A29" s="863" t="s">
        <v>1099</v>
      </c>
      <c r="B29" s="864" t="s">
        <v>678</v>
      </c>
      <c r="C29" s="1115"/>
    </row>
    <row r="30" spans="1:3">
      <c r="C30" s="338">
        <f>SUM(C27,C25,C24,C18,C16,C12,C9,C2)</f>
        <v>23</v>
      </c>
    </row>
    <row r="31" spans="1:3">
      <c r="A31" s="1033" t="s">
        <v>1092</v>
      </c>
    </row>
    <row r="32" spans="1:3">
      <c r="A32" s="1033" t="s">
        <v>1100</v>
      </c>
    </row>
    <row r="33" spans="1:1">
      <c r="A33" s="1033" t="s">
        <v>1101</v>
      </c>
    </row>
    <row r="61" spans="1:3" s="326" customFormat="1">
      <c r="A61" s="25"/>
      <c r="B61" s="432"/>
      <c r="C61" s="433"/>
    </row>
    <row r="62" spans="1:3" ht="15" thickBot="1"/>
    <row r="63" spans="1:3" ht="74.400000000000006" thickTop="1" thickBot="1">
      <c r="A63" s="436" t="s">
        <v>907</v>
      </c>
      <c r="C63" s="876"/>
    </row>
    <row r="64" spans="1:3" ht="15" thickTop="1">
      <c r="A64" s="435"/>
    </row>
  </sheetData>
  <mergeCells count="5">
    <mergeCell ref="C27:C29"/>
    <mergeCell ref="C18:C22"/>
    <mergeCell ref="C2:C8"/>
    <mergeCell ref="C12:C15"/>
    <mergeCell ref="C9:C10"/>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7"/>
  <sheetViews>
    <sheetView topLeftCell="A16" zoomScale="85" zoomScaleNormal="85" workbookViewId="0">
      <pane xSplit="1" topLeftCell="H1" activePane="topRight" state="frozen"/>
      <selection pane="topRight" activeCell="I29" sqref="I29"/>
    </sheetView>
  </sheetViews>
  <sheetFormatPr defaultRowHeight="14.4"/>
  <cols>
    <col min="1" max="1" width="42" style="462" customWidth="1"/>
    <col min="2" max="3" width="9.6640625" style="462" customWidth="1"/>
    <col min="4" max="4" width="14.109375" style="462" customWidth="1"/>
    <col min="5" max="5" width="39.21875" style="462" customWidth="1"/>
    <col min="6" max="6" width="12.5546875" style="463" customWidth="1"/>
    <col min="7" max="7" width="1.77734375" style="462" customWidth="1"/>
    <col min="8" max="8" width="11.77734375" style="467" customWidth="1"/>
    <col min="9" max="9" width="33.109375" style="462" customWidth="1"/>
    <col min="10" max="10" width="12.77734375" style="463" customWidth="1"/>
    <col min="11" max="11" width="1.6640625" style="462" customWidth="1"/>
    <col min="12" max="12" width="33.44140625" style="466" customWidth="1"/>
    <col min="13" max="13" width="41.88671875" style="465" customWidth="1"/>
    <col min="14" max="14" width="11" style="463" customWidth="1"/>
    <col min="15" max="15" width="1.6640625" style="463" customWidth="1"/>
    <col min="16" max="16" width="19.109375" style="462" customWidth="1"/>
    <col min="17" max="17" width="45.21875" style="464" customWidth="1"/>
    <col min="18" max="18" width="11.33203125" style="463" customWidth="1"/>
    <col min="19" max="19" width="1.6640625" style="463" customWidth="1"/>
    <col min="20" max="20" width="17.44140625" style="462" customWidth="1"/>
    <col min="21" max="21" width="39.44140625" style="464" customWidth="1"/>
    <col min="22" max="22" width="12" style="463" customWidth="1"/>
    <col min="23" max="23" width="1.77734375" style="463" customWidth="1"/>
    <col min="24" max="24" width="13.77734375" style="462" customWidth="1"/>
    <col min="25" max="25" width="35.77734375" style="464" customWidth="1"/>
    <col min="26" max="26" width="9.88671875" style="463" customWidth="1"/>
    <col min="27" max="28" width="1.6640625" style="463" customWidth="1"/>
    <col min="29" max="29" width="17.44140625" style="462" customWidth="1"/>
    <col min="30" max="30" width="35.77734375" style="464" customWidth="1"/>
    <col min="31" max="31" width="12.109375" style="463" customWidth="1"/>
    <col min="32" max="32" width="1.6640625" style="463" customWidth="1"/>
    <col min="33" max="33" width="17.44140625" style="463" customWidth="1"/>
    <col min="34" max="34" width="35.77734375" style="464" customWidth="1"/>
    <col min="35" max="35" width="11.109375" style="463" customWidth="1"/>
    <col min="36" max="36" width="1.6640625" style="463" customWidth="1"/>
    <col min="37" max="37" width="24.21875" style="462" customWidth="1"/>
    <col min="38" max="38" width="40.21875" style="464" customWidth="1"/>
    <col min="39" max="39" width="11" style="463" customWidth="1"/>
    <col min="40" max="40" width="1.6640625" style="463" customWidth="1"/>
    <col min="41" max="41" width="17.44140625" style="462" customWidth="1"/>
    <col min="42" max="42" width="35.77734375" style="463" customWidth="1"/>
    <col min="43" max="43" width="11" style="463" customWidth="1"/>
    <col min="44" max="16384" width="8.88671875" style="462"/>
  </cols>
  <sheetData>
    <row r="1" spans="1:43" s="843" customFormat="1" ht="19.2" thickTop="1" thickBot="1">
      <c r="A1" s="848" t="s">
        <v>515</v>
      </c>
      <c r="B1" s="848"/>
      <c r="C1" s="848"/>
      <c r="D1" s="1132" t="s">
        <v>374</v>
      </c>
      <c r="E1" s="1132"/>
      <c r="F1" s="1132"/>
      <c r="G1" s="552"/>
      <c r="H1" s="1133" t="s">
        <v>375</v>
      </c>
      <c r="I1" s="1134"/>
      <c r="J1" s="1135"/>
      <c r="K1" s="847"/>
      <c r="L1" s="1136" t="s">
        <v>376</v>
      </c>
      <c r="M1" s="1137"/>
      <c r="N1" s="1138"/>
      <c r="O1" s="846"/>
      <c r="P1" s="1139" t="s">
        <v>377</v>
      </c>
      <c r="Q1" s="1140"/>
      <c r="R1" s="1141"/>
      <c r="S1" s="846"/>
      <c r="T1" s="1139" t="s">
        <v>378</v>
      </c>
      <c r="U1" s="1140"/>
      <c r="V1" s="1141"/>
      <c r="W1" s="845"/>
      <c r="X1" s="1130" t="s">
        <v>379</v>
      </c>
      <c r="Y1" s="1130"/>
      <c r="Z1" s="1127"/>
      <c r="AA1" s="844"/>
      <c r="AB1" s="844"/>
      <c r="AC1" s="1127" t="s">
        <v>718</v>
      </c>
      <c r="AD1" s="1128"/>
      <c r="AE1" s="1128"/>
      <c r="AF1" s="844"/>
      <c r="AG1" s="1127" t="s">
        <v>665</v>
      </c>
      <c r="AH1" s="1128"/>
      <c r="AI1" s="1128"/>
      <c r="AJ1" s="844"/>
      <c r="AK1" s="1127" t="s">
        <v>719</v>
      </c>
      <c r="AL1" s="1128"/>
      <c r="AM1" s="1128"/>
      <c r="AN1" s="844"/>
      <c r="AO1" s="1127" t="s">
        <v>720</v>
      </c>
      <c r="AP1" s="1128"/>
      <c r="AQ1" s="1128"/>
    </row>
    <row r="2" spans="1:43" s="833" customFormat="1" ht="55.8" customHeight="1" thickTop="1" thickBot="1">
      <c r="A2" s="842" t="s">
        <v>1053</v>
      </c>
      <c r="B2" s="571" t="s">
        <v>768</v>
      </c>
      <c r="C2" s="571" t="s">
        <v>823</v>
      </c>
      <c r="D2" s="571" t="s">
        <v>418</v>
      </c>
      <c r="E2" s="571" t="s">
        <v>302</v>
      </c>
      <c r="F2" s="834" t="s">
        <v>397</v>
      </c>
      <c r="G2" s="841"/>
      <c r="H2" s="834" t="s">
        <v>847</v>
      </c>
      <c r="I2" s="571" t="s">
        <v>302</v>
      </c>
      <c r="J2" s="834" t="s">
        <v>397</v>
      </c>
      <c r="K2" s="835"/>
      <c r="L2" s="834" t="s">
        <v>849</v>
      </c>
      <c r="M2" s="571" t="s">
        <v>302</v>
      </c>
      <c r="N2" s="834" t="s">
        <v>397</v>
      </c>
      <c r="O2" s="840"/>
      <c r="P2" s="834" t="s">
        <v>312</v>
      </c>
      <c r="Q2" s="834" t="s">
        <v>302</v>
      </c>
      <c r="R2" s="834" t="s">
        <v>397</v>
      </c>
      <c r="S2" s="840"/>
      <c r="T2" s="834" t="s">
        <v>395</v>
      </c>
      <c r="U2" s="834" t="s">
        <v>302</v>
      </c>
      <c r="V2" s="834" t="s">
        <v>397</v>
      </c>
      <c r="W2" s="839"/>
      <c r="X2" s="834" t="s">
        <v>178</v>
      </c>
      <c r="Y2" s="834" t="s">
        <v>302</v>
      </c>
      <c r="Z2" s="834" t="s">
        <v>397</v>
      </c>
      <c r="AA2" s="838"/>
      <c r="AB2" s="837"/>
      <c r="AC2" s="834" t="s">
        <v>491</v>
      </c>
      <c r="AD2" s="834" t="s">
        <v>302</v>
      </c>
      <c r="AE2" s="834" t="s">
        <v>397</v>
      </c>
      <c r="AF2" s="835"/>
      <c r="AG2" s="834" t="s">
        <v>640</v>
      </c>
      <c r="AH2" s="834" t="s">
        <v>302</v>
      </c>
      <c r="AI2" s="834" t="s">
        <v>397</v>
      </c>
      <c r="AJ2" s="835"/>
      <c r="AK2" s="834" t="s">
        <v>178</v>
      </c>
      <c r="AL2" s="836" t="s">
        <v>302</v>
      </c>
      <c r="AM2" s="834" t="s">
        <v>397</v>
      </c>
      <c r="AN2" s="835"/>
      <c r="AO2" s="834" t="s">
        <v>178</v>
      </c>
      <c r="AP2" s="834" t="s">
        <v>302</v>
      </c>
      <c r="AQ2" s="834" t="s">
        <v>397</v>
      </c>
    </row>
    <row r="3" spans="1:43" s="817" customFormat="1" ht="262.8" customHeight="1" thickTop="1">
      <c r="A3" s="832" t="s">
        <v>805</v>
      </c>
      <c r="B3" s="823">
        <v>50</v>
      </c>
      <c r="C3" s="823"/>
      <c r="D3" s="823" t="s">
        <v>724</v>
      </c>
      <c r="E3" s="830" t="s">
        <v>1013</v>
      </c>
      <c r="F3" s="818">
        <v>10</v>
      </c>
      <c r="G3" s="831"/>
      <c r="H3" s="822" t="s">
        <v>725</v>
      </c>
      <c r="I3" s="830" t="s">
        <v>733</v>
      </c>
      <c r="J3" s="827">
        <v>50</v>
      </c>
      <c r="K3" s="820"/>
      <c r="L3" s="822" t="s">
        <v>726</v>
      </c>
      <c r="M3" s="829" t="s">
        <v>850</v>
      </c>
      <c r="N3" s="822">
        <v>10</v>
      </c>
      <c r="O3" s="825"/>
      <c r="P3" s="823" t="s">
        <v>724</v>
      </c>
      <c r="Q3" s="828" t="s">
        <v>979</v>
      </c>
      <c r="R3" s="827">
        <v>10</v>
      </c>
      <c r="S3" s="825"/>
      <c r="T3" s="822" t="s">
        <v>725</v>
      </c>
      <c r="U3" s="826" t="s">
        <v>398</v>
      </c>
      <c r="V3" s="822">
        <v>30</v>
      </c>
      <c r="W3" s="825"/>
      <c r="X3" s="822" t="s">
        <v>725</v>
      </c>
      <c r="Y3" s="824" t="s">
        <v>716</v>
      </c>
      <c r="Z3" s="818">
        <v>30</v>
      </c>
      <c r="AA3" s="820"/>
      <c r="AB3" s="820"/>
      <c r="AC3" s="823" t="s">
        <v>724</v>
      </c>
      <c r="AD3" s="678" t="s">
        <v>851</v>
      </c>
      <c r="AE3" s="818">
        <v>10</v>
      </c>
      <c r="AF3" s="820"/>
      <c r="AG3" s="822" t="s">
        <v>725</v>
      </c>
      <c r="AH3" s="821" t="s">
        <v>717</v>
      </c>
      <c r="AI3" s="818">
        <v>30</v>
      </c>
      <c r="AJ3" s="820"/>
      <c r="AK3" s="818" t="s">
        <v>724</v>
      </c>
      <c r="AL3" s="819" t="s">
        <v>1035</v>
      </c>
      <c r="AM3" s="818">
        <v>10</v>
      </c>
      <c r="AN3" s="820"/>
      <c r="AO3" s="818" t="s">
        <v>724</v>
      </c>
      <c r="AP3" s="819" t="s">
        <v>320</v>
      </c>
      <c r="AQ3" s="818">
        <v>10</v>
      </c>
    </row>
    <row r="4" spans="1:43" s="463" customFormat="1" ht="86.4">
      <c r="A4" s="816" t="s">
        <v>289</v>
      </c>
      <c r="B4" s="803">
        <v>10</v>
      </c>
      <c r="C4" s="803"/>
      <c r="D4" s="803" t="s">
        <v>338</v>
      </c>
      <c r="E4" s="628"/>
      <c r="F4" s="692">
        <v>10</v>
      </c>
      <c r="G4" s="780"/>
      <c r="H4" s="665" t="s">
        <v>338</v>
      </c>
      <c r="I4" s="734"/>
      <c r="J4" s="701">
        <v>10</v>
      </c>
      <c r="K4" s="552"/>
      <c r="L4" s="799" t="s">
        <v>338</v>
      </c>
      <c r="M4" s="798"/>
      <c r="N4" s="623">
        <v>10</v>
      </c>
      <c r="O4" s="552"/>
      <c r="P4" s="641" t="s">
        <v>479</v>
      </c>
      <c r="Q4" s="624" t="s">
        <v>903</v>
      </c>
      <c r="R4" s="633">
        <v>10</v>
      </c>
      <c r="S4" s="552"/>
      <c r="T4" s="701" t="s">
        <v>307</v>
      </c>
      <c r="U4" s="797"/>
      <c r="V4" s="623">
        <v>10</v>
      </c>
      <c r="W4" s="552"/>
      <c r="X4" s="641" t="s">
        <v>99</v>
      </c>
      <c r="Y4" s="620" t="s">
        <v>382</v>
      </c>
      <c r="Z4" s="618">
        <v>5</v>
      </c>
      <c r="AA4" s="552"/>
      <c r="AB4" s="552"/>
      <c r="AC4" s="796"/>
      <c r="AD4" s="620"/>
      <c r="AE4" s="618">
        <v>5</v>
      </c>
      <c r="AF4" s="552"/>
      <c r="AG4" s="619" t="s">
        <v>680</v>
      </c>
      <c r="AH4" s="622"/>
      <c r="AI4" s="618">
        <v>10</v>
      </c>
      <c r="AJ4" s="552"/>
      <c r="AK4" s="619" t="s">
        <v>750</v>
      </c>
      <c r="AL4" s="624" t="s">
        <v>751</v>
      </c>
      <c r="AM4" s="618">
        <v>5</v>
      </c>
      <c r="AN4" s="552"/>
      <c r="AO4" s="796"/>
      <c r="AP4" s="618"/>
      <c r="AQ4" s="618"/>
    </row>
    <row r="5" spans="1:43" ht="57.6">
      <c r="A5" s="707" t="s">
        <v>754</v>
      </c>
      <c r="B5" s="723">
        <v>10</v>
      </c>
      <c r="C5" s="723"/>
      <c r="D5" s="723" t="s">
        <v>328</v>
      </c>
      <c r="E5" s="627" t="s">
        <v>306</v>
      </c>
      <c r="F5" s="628">
        <v>10</v>
      </c>
      <c r="G5" s="576"/>
      <c r="H5" s="710" t="s">
        <v>328</v>
      </c>
      <c r="I5" s="676" t="s">
        <v>456</v>
      </c>
      <c r="J5" s="623">
        <v>10</v>
      </c>
      <c r="K5" s="810"/>
      <c r="L5" s="815" t="s">
        <v>328</v>
      </c>
      <c r="M5" s="814" t="s">
        <v>493</v>
      </c>
      <c r="N5" s="623">
        <v>10</v>
      </c>
      <c r="O5" s="810"/>
      <c r="P5" s="619" t="s">
        <v>314</v>
      </c>
      <c r="Q5" s="624" t="s">
        <v>813</v>
      </c>
      <c r="R5" s="633">
        <v>5</v>
      </c>
      <c r="S5" s="810"/>
      <c r="T5" s="636" t="s">
        <v>328</v>
      </c>
      <c r="U5" s="462" t="s">
        <v>351</v>
      </c>
      <c r="V5" s="623">
        <v>10</v>
      </c>
      <c r="W5" s="810"/>
      <c r="X5" s="619" t="s">
        <v>328</v>
      </c>
      <c r="Y5" s="635" t="s">
        <v>364</v>
      </c>
      <c r="Z5" s="623">
        <v>5</v>
      </c>
      <c r="AA5" s="810"/>
      <c r="AB5" s="810"/>
      <c r="AC5" s="654"/>
      <c r="AD5" s="620"/>
      <c r="AE5" s="618">
        <v>10</v>
      </c>
      <c r="AF5" s="810"/>
      <c r="AG5" s="813"/>
      <c r="AH5" s="812" t="s">
        <v>824</v>
      </c>
      <c r="AI5" s="618">
        <v>10</v>
      </c>
      <c r="AJ5" s="810"/>
      <c r="AK5" s="811" t="s">
        <v>752</v>
      </c>
      <c r="AL5" s="624" t="s">
        <v>753</v>
      </c>
      <c r="AM5" s="618">
        <v>10</v>
      </c>
      <c r="AN5" s="810"/>
      <c r="AO5" s="654"/>
      <c r="AP5" s="618"/>
      <c r="AQ5" s="618"/>
    </row>
    <row r="6" spans="1:43" s="606" customFormat="1">
      <c r="A6" s="697"/>
      <c r="B6" s="809">
        <f>SUM(B3:B5)</f>
        <v>70</v>
      </c>
      <c r="C6" s="809">
        <v>30</v>
      </c>
      <c r="D6" s="808"/>
      <c r="E6" s="680"/>
      <c r="F6" s="610">
        <f>SUM(F3:F5)</f>
        <v>30</v>
      </c>
      <c r="G6" s="614"/>
      <c r="H6" s="684"/>
      <c r="I6" s="613"/>
      <c r="J6" s="610">
        <f>SUM(J3:J5)</f>
        <v>70</v>
      </c>
      <c r="K6" s="804"/>
      <c r="L6" s="807"/>
      <c r="M6" s="806"/>
      <c r="N6" s="610">
        <f>SUM(N3:N5)</f>
        <v>30</v>
      </c>
      <c r="O6" s="804"/>
      <c r="P6" s="687"/>
      <c r="Q6" s="611"/>
      <c r="R6" s="610">
        <f>SUM(R3:R5)</f>
        <v>25</v>
      </c>
      <c r="S6" s="804"/>
      <c r="T6" s="684"/>
      <c r="U6" s="805"/>
      <c r="V6" s="610">
        <f>SUM(V3:V5)</f>
        <v>50</v>
      </c>
      <c r="W6" s="804"/>
      <c r="X6" s="687"/>
      <c r="Y6" s="611"/>
      <c r="Z6" s="610">
        <f>SUM(Z3:Z5)</f>
        <v>40</v>
      </c>
      <c r="AA6" s="804"/>
      <c r="AB6" s="804"/>
      <c r="AC6" s="680"/>
      <c r="AD6" s="611"/>
      <c r="AE6" s="607">
        <f>SUM(AE3:AE5)</f>
        <v>25</v>
      </c>
      <c r="AF6" s="804"/>
      <c r="AG6" s="683"/>
      <c r="AH6" s="682"/>
      <c r="AI6" s="607">
        <f>SUM(AI3:AI5)</f>
        <v>50</v>
      </c>
      <c r="AJ6" s="804"/>
      <c r="AK6" s="680"/>
      <c r="AL6" s="611"/>
      <c r="AM6" s="610">
        <f>SUM(AM3:AM5)</f>
        <v>25</v>
      </c>
      <c r="AN6" s="804"/>
      <c r="AO6" s="680"/>
      <c r="AP6" s="607"/>
      <c r="AQ6" s="607"/>
    </row>
    <row r="7" spans="1:43" s="463" customFormat="1">
      <c r="A7" s="702" t="s">
        <v>489</v>
      </c>
      <c r="B7" s="803"/>
      <c r="C7" s="803"/>
      <c r="D7" s="803"/>
      <c r="E7" s="628"/>
      <c r="F7" s="692"/>
      <c r="G7" s="780"/>
      <c r="H7" s="665"/>
      <c r="I7" s="734"/>
      <c r="J7" s="748"/>
      <c r="K7" s="780"/>
      <c r="L7" s="799"/>
      <c r="M7" s="798"/>
      <c r="N7" s="623"/>
      <c r="O7" s="780"/>
      <c r="P7" s="641"/>
      <c r="Q7" s="635"/>
      <c r="R7" s="633"/>
      <c r="S7" s="780"/>
      <c r="T7" s="701"/>
      <c r="U7" s="797"/>
      <c r="V7" s="623"/>
      <c r="W7" s="780"/>
      <c r="X7" s="641"/>
      <c r="Y7" s="620"/>
      <c r="Z7" s="618"/>
      <c r="AA7" s="780"/>
      <c r="AB7" s="780"/>
      <c r="AC7" s="796"/>
      <c r="AD7" s="620"/>
      <c r="AE7" s="618"/>
      <c r="AF7" s="780"/>
      <c r="AG7" s="619"/>
      <c r="AH7" s="622"/>
      <c r="AI7" s="618"/>
      <c r="AJ7" s="780"/>
      <c r="AK7" s="796"/>
      <c r="AL7" s="464"/>
      <c r="AM7" s="618"/>
      <c r="AN7" s="780"/>
      <c r="AO7" s="619"/>
      <c r="AP7" s="619"/>
      <c r="AQ7" s="618"/>
    </row>
    <row r="8" spans="1:43" s="463" customFormat="1" ht="28.8">
      <c r="A8" s="653" t="s">
        <v>424</v>
      </c>
      <c r="B8" s="802">
        <v>10</v>
      </c>
      <c r="C8" s="802"/>
      <c r="D8" s="801" t="s">
        <v>329</v>
      </c>
      <c r="E8" s="734"/>
      <c r="F8" s="692">
        <v>0</v>
      </c>
      <c r="G8" s="780"/>
      <c r="H8" s="710" t="s">
        <v>328</v>
      </c>
      <c r="I8" s="800" t="s">
        <v>930</v>
      </c>
      <c r="J8" s="701">
        <v>10</v>
      </c>
      <c r="K8" s="576"/>
      <c r="L8" s="799" t="s">
        <v>329</v>
      </c>
      <c r="M8" s="798"/>
      <c r="N8" s="623">
        <v>0</v>
      </c>
      <c r="O8" s="576"/>
      <c r="P8" s="641" t="s">
        <v>329</v>
      </c>
      <c r="Q8" s="635"/>
      <c r="R8" s="633">
        <v>0</v>
      </c>
      <c r="S8" s="576"/>
      <c r="T8" s="634" t="s">
        <v>329</v>
      </c>
      <c r="U8" s="797"/>
      <c r="V8" s="623">
        <v>0</v>
      </c>
      <c r="W8" s="576"/>
      <c r="X8" s="796" t="s">
        <v>329</v>
      </c>
      <c r="Y8" s="620"/>
      <c r="Z8" s="618">
        <v>0</v>
      </c>
      <c r="AA8" s="576"/>
      <c r="AB8" s="576"/>
      <c r="AC8" s="795" t="s">
        <v>328</v>
      </c>
      <c r="AD8" s="620"/>
      <c r="AE8" s="618">
        <v>10</v>
      </c>
      <c r="AF8" s="576"/>
      <c r="AG8" s="619" t="s">
        <v>329</v>
      </c>
      <c r="AH8" s="622"/>
      <c r="AI8" s="618">
        <v>0</v>
      </c>
      <c r="AJ8" s="576"/>
      <c r="AK8" s="619" t="s">
        <v>329</v>
      </c>
      <c r="AL8" s="624"/>
      <c r="AM8" s="618">
        <v>0</v>
      </c>
      <c r="AN8" s="576"/>
      <c r="AO8" s="619"/>
      <c r="AP8" s="619"/>
      <c r="AQ8" s="618"/>
    </row>
    <row r="9" spans="1:43" ht="140.4" customHeight="1">
      <c r="A9" s="653" t="s">
        <v>1043</v>
      </c>
      <c r="B9" s="723">
        <v>10</v>
      </c>
      <c r="C9" s="723"/>
      <c r="D9" s="723" t="s">
        <v>328</v>
      </c>
      <c r="E9" s="627" t="s">
        <v>919</v>
      </c>
      <c r="F9" s="628">
        <v>7</v>
      </c>
      <c r="G9" s="777"/>
      <c r="H9" s="665" t="s">
        <v>328</v>
      </c>
      <c r="I9" s="676" t="s">
        <v>931</v>
      </c>
      <c r="J9" s="623">
        <v>8</v>
      </c>
      <c r="K9" s="576"/>
      <c r="L9" s="794" t="s">
        <v>200</v>
      </c>
      <c r="M9" s="663" t="s">
        <v>475</v>
      </c>
      <c r="N9" s="623">
        <v>8</v>
      </c>
      <c r="O9" s="576"/>
      <c r="P9" s="633" t="s">
        <v>200</v>
      </c>
      <c r="Q9" s="624" t="s">
        <v>707</v>
      </c>
      <c r="R9" s="633">
        <v>8</v>
      </c>
      <c r="S9" s="576"/>
      <c r="T9" s="634" t="s">
        <v>328</v>
      </c>
      <c r="U9" s="624" t="s">
        <v>708</v>
      </c>
      <c r="V9" s="618">
        <v>10</v>
      </c>
      <c r="W9" s="576"/>
      <c r="X9" s="619" t="s">
        <v>369</v>
      </c>
      <c r="Y9" s="793" t="s">
        <v>553</v>
      </c>
      <c r="Z9" s="623">
        <v>7</v>
      </c>
      <c r="AA9" s="576"/>
      <c r="AB9" s="576"/>
      <c r="AC9" s="618" t="s">
        <v>328</v>
      </c>
      <c r="AD9" s="793" t="s">
        <v>548</v>
      </c>
      <c r="AE9" s="618">
        <v>10</v>
      </c>
      <c r="AF9" s="576"/>
      <c r="AG9" s="619" t="s">
        <v>681</v>
      </c>
      <c r="AH9" s="622" t="s">
        <v>918</v>
      </c>
      <c r="AI9" s="618">
        <v>7</v>
      </c>
      <c r="AJ9" s="576"/>
      <c r="AK9" s="619" t="s">
        <v>329</v>
      </c>
      <c r="AL9" s="624" t="s">
        <v>734</v>
      </c>
      <c r="AM9" s="618">
        <v>5</v>
      </c>
      <c r="AN9" s="576"/>
      <c r="AO9" s="619"/>
      <c r="AP9" s="619"/>
      <c r="AQ9" s="618"/>
    </row>
    <row r="10" spans="1:43" ht="72">
      <c r="A10" s="792" t="s">
        <v>533</v>
      </c>
      <c r="B10" s="643">
        <v>10</v>
      </c>
      <c r="C10" s="643"/>
      <c r="D10" s="652" t="s">
        <v>328</v>
      </c>
      <c r="E10" s="651" t="s">
        <v>920</v>
      </c>
      <c r="F10" s="650">
        <v>10</v>
      </c>
      <c r="G10" s="598"/>
      <c r="H10" s="791" t="s">
        <v>328</v>
      </c>
      <c r="I10" s="790" t="s">
        <v>929</v>
      </c>
      <c r="J10" s="623">
        <v>10</v>
      </c>
      <c r="K10" s="780"/>
      <c r="L10" s="789" t="s">
        <v>328</v>
      </c>
      <c r="M10" s="788" t="s">
        <v>536</v>
      </c>
      <c r="N10" s="623">
        <v>10</v>
      </c>
      <c r="O10" s="780"/>
      <c r="P10" s="785" t="s">
        <v>328</v>
      </c>
      <c r="Q10" s="781" t="s">
        <v>316</v>
      </c>
      <c r="R10" s="633">
        <v>8</v>
      </c>
      <c r="S10" s="780"/>
      <c r="T10" s="787" t="s">
        <v>328</v>
      </c>
      <c r="U10" s="786" t="s">
        <v>359</v>
      </c>
      <c r="V10" s="618">
        <v>10</v>
      </c>
      <c r="W10" s="780"/>
      <c r="X10" s="636"/>
      <c r="Y10" s="654" t="s">
        <v>388</v>
      </c>
      <c r="Z10" s="623">
        <v>-5</v>
      </c>
      <c r="AA10" s="780"/>
      <c r="AB10" s="780"/>
      <c r="AC10" s="785" t="s">
        <v>328</v>
      </c>
      <c r="AD10" s="781" t="s">
        <v>906</v>
      </c>
      <c r="AE10" s="618">
        <v>10</v>
      </c>
      <c r="AF10" s="780"/>
      <c r="AG10" s="784" t="s">
        <v>681</v>
      </c>
      <c r="AH10" s="783" t="s">
        <v>697</v>
      </c>
      <c r="AI10" s="618">
        <v>6</v>
      </c>
      <c r="AJ10" s="780"/>
      <c r="AK10" s="782" t="s">
        <v>328</v>
      </c>
      <c r="AL10" s="781" t="s">
        <v>905</v>
      </c>
      <c r="AM10" s="618">
        <v>10</v>
      </c>
      <c r="AN10" s="780"/>
      <c r="AO10" s="619"/>
      <c r="AP10" s="619"/>
      <c r="AQ10" s="618"/>
    </row>
    <row r="11" spans="1:43" s="738" customFormat="1">
      <c r="A11" s="779"/>
      <c r="B11" s="690">
        <f>SUM(B8:B10)</f>
        <v>30</v>
      </c>
      <c r="C11" s="690">
        <v>18</v>
      </c>
      <c r="D11" s="689"/>
      <c r="E11" s="696"/>
      <c r="F11" s="688">
        <f>SUM(F8:F10)</f>
        <v>17</v>
      </c>
      <c r="G11" s="609"/>
      <c r="H11" s="687"/>
      <c r="I11" s="696"/>
      <c r="J11" s="610">
        <f>SUM(J8:J10)</f>
        <v>28</v>
      </c>
      <c r="K11" s="778"/>
      <c r="L11" s="681"/>
      <c r="M11" s="612"/>
      <c r="N11" s="610">
        <f>SUM(N8:N10)</f>
        <v>18</v>
      </c>
      <c r="O11" s="778"/>
      <c r="P11" s="681"/>
      <c r="Q11" s="611"/>
      <c r="R11" s="610">
        <f>SUM(R8:R10)</f>
        <v>16</v>
      </c>
      <c r="S11" s="778"/>
      <c r="T11" s="681"/>
      <c r="U11" s="611"/>
      <c r="V11" s="610">
        <f>SUM(V8:V10)</f>
        <v>20</v>
      </c>
      <c r="W11" s="778"/>
      <c r="X11" s="684"/>
      <c r="Y11" s="611"/>
      <c r="Z11" s="610">
        <f>SUM(Z8:Z10)</f>
        <v>2</v>
      </c>
      <c r="AA11" s="778"/>
      <c r="AB11" s="778"/>
      <c r="AC11" s="681"/>
      <c r="AD11" s="611"/>
      <c r="AE11" s="607">
        <f>SUM(AE8:AE10)</f>
        <v>30</v>
      </c>
      <c r="AF11" s="778"/>
      <c r="AG11" s="683"/>
      <c r="AH11" s="682"/>
      <c r="AI11" s="607">
        <f>SUM(AI8:AI10)</f>
        <v>13</v>
      </c>
      <c r="AJ11" s="778"/>
      <c r="AK11" s="680"/>
      <c r="AL11" s="611"/>
      <c r="AM11" s="610">
        <f>SUM(AM8:AM10)</f>
        <v>15</v>
      </c>
      <c r="AN11" s="778"/>
      <c r="AO11" s="683"/>
      <c r="AP11" s="683"/>
      <c r="AQ11" s="607"/>
    </row>
    <row r="12" spans="1:43" s="536" customFormat="1">
      <c r="A12" s="672" t="s">
        <v>345</v>
      </c>
      <c r="B12" s="667"/>
      <c r="C12" s="667"/>
      <c r="D12" s="667"/>
      <c r="E12" s="650"/>
      <c r="F12" s="650"/>
      <c r="G12" s="598"/>
      <c r="H12" s="671"/>
      <c r="I12" s="704"/>
      <c r="J12" s="623"/>
      <c r="K12" s="777"/>
      <c r="L12" s="670"/>
      <c r="M12" s="720"/>
      <c r="N12" s="623"/>
      <c r="O12" s="777"/>
      <c r="P12" s="650"/>
      <c r="Q12" s="726"/>
      <c r="R12" s="623"/>
      <c r="S12" s="777"/>
      <c r="T12" s="634"/>
      <c r="U12" s="635"/>
      <c r="V12" s="623"/>
      <c r="W12" s="777"/>
      <c r="X12" s="650"/>
      <c r="Y12" s="726"/>
      <c r="Z12" s="623"/>
      <c r="AA12" s="777"/>
      <c r="AB12" s="777"/>
      <c r="AC12" s="650"/>
      <c r="AD12" s="726"/>
      <c r="AE12" s="623"/>
      <c r="AF12" s="777"/>
      <c r="AG12" s="619"/>
      <c r="AH12" s="622"/>
      <c r="AI12" s="623"/>
      <c r="AJ12" s="777"/>
      <c r="AK12" s="619"/>
      <c r="AL12" s="624"/>
      <c r="AM12" s="623"/>
      <c r="AN12" s="777"/>
      <c r="AO12" s="619"/>
      <c r="AP12" s="619"/>
      <c r="AQ12" s="623"/>
    </row>
    <row r="13" spans="1:43" ht="46.2" customHeight="1">
      <c r="A13" s="707" t="s">
        <v>440</v>
      </c>
      <c r="B13" s="667">
        <v>10</v>
      </c>
      <c r="C13" s="667"/>
      <c r="D13" s="667" t="s">
        <v>329</v>
      </c>
      <c r="E13" s="699"/>
      <c r="F13" s="650">
        <v>0</v>
      </c>
      <c r="G13" s="598"/>
      <c r="H13" s="671" t="s">
        <v>329</v>
      </c>
      <c r="I13" s="699"/>
      <c r="J13" s="633">
        <v>0</v>
      </c>
      <c r="K13" s="598"/>
      <c r="L13" s="670" t="s">
        <v>329</v>
      </c>
      <c r="M13" s="720" t="s">
        <v>405</v>
      </c>
      <c r="N13" s="768">
        <v>0</v>
      </c>
      <c r="O13" s="598"/>
      <c r="P13" s="619" t="s">
        <v>329</v>
      </c>
      <c r="Q13" s="622" t="s">
        <v>925</v>
      </c>
      <c r="R13" s="623">
        <v>0</v>
      </c>
      <c r="S13" s="598"/>
      <c r="T13" s="639" t="s">
        <v>391</v>
      </c>
      <c r="U13" s="776"/>
      <c r="V13" s="633">
        <v>0</v>
      </c>
      <c r="W13" s="598"/>
      <c r="X13" s="636" t="s">
        <v>365</v>
      </c>
      <c r="Y13" s="636" t="s">
        <v>365</v>
      </c>
      <c r="Z13" s="618">
        <v>9</v>
      </c>
      <c r="AA13" s="598"/>
      <c r="AB13" s="598"/>
      <c r="AC13" s="645" t="s">
        <v>89</v>
      </c>
      <c r="AD13" s="620" t="s">
        <v>816</v>
      </c>
      <c r="AE13" s="618">
        <v>5</v>
      </c>
      <c r="AF13" s="598"/>
      <c r="AG13" s="619" t="s">
        <v>681</v>
      </c>
      <c r="AH13" s="622" t="s">
        <v>682</v>
      </c>
      <c r="AI13" s="618">
        <v>8</v>
      </c>
      <c r="AJ13" s="598"/>
      <c r="AK13" s="619" t="s">
        <v>329</v>
      </c>
      <c r="AL13" s="624"/>
      <c r="AM13" s="618">
        <v>0</v>
      </c>
      <c r="AN13" s="598"/>
      <c r="AO13" s="619"/>
      <c r="AP13" s="619"/>
      <c r="AQ13" s="618"/>
    </row>
    <row r="14" spans="1:43" ht="28.8">
      <c r="A14" s="707" t="s">
        <v>441</v>
      </c>
      <c r="B14" s="667">
        <v>10</v>
      </c>
      <c r="C14" s="667"/>
      <c r="D14" s="667" t="s">
        <v>328</v>
      </c>
      <c r="E14" s="699" t="s">
        <v>442</v>
      </c>
      <c r="F14" s="650">
        <v>8</v>
      </c>
      <c r="G14" s="598"/>
      <c r="H14" s="650" t="s">
        <v>325</v>
      </c>
      <c r="I14" s="699" t="s">
        <v>325</v>
      </c>
      <c r="J14" s="775">
        <v>8</v>
      </c>
      <c r="K14" s="598"/>
      <c r="L14" s="670" t="s">
        <v>328</v>
      </c>
      <c r="M14" s="774" t="s">
        <v>404</v>
      </c>
      <c r="N14" s="768">
        <v>8</v>
      </c>
      <c r="O14" s="598"/>
      <c r="P14" s="619" t="s">
        <v>585</v>
      </c>
      <c r="Q14" s="622" t="s">
        <v>586</v>
      </c>
      <c r="R14" s="623">
        <v>8</v>
      </c>
      <c r="S14" s="598"/>
      <c r="T14" s="639" t="s">
        <v>392</v>
      </c>
      <c r="U14" s="752" t="s">
        <v>393</v>
      </c>
      <c r="V14" s="633">
        <v>8</v>
      </c>
      <c r="W14" s="598"/>
      <c r="X14" s="636" t="s">
        <v>365</v>
      </c>
      <c r="Y14" s="636" t="s">
        <v>365</v>
      </c>
      <c r="Z14" s="618">
        <v>9</v>
      </c>
      <c r="AA14" s="598"/>
      <c r="AB14" s="598"/>
      <c r="AC14" s="645" t="s">
        <v>89</v>
      </c>
      <c r="AD14" s="620" t="s">
        <v>816</v>
      </c>
      <c r="AE14" s="618">
        <v>5</v>
      </c>
      <c r="AF14" s="598"/>
      <c r="AG14" s="619" t="s">
        <v>587</v>
      </c>
      <c r="AH14" s="622" t="s">
        <v>683</v>
      </c>
      <c r="AI14" s="618"/>
      <c r="AJ14" s="598"/>
      <c r="AK14" s="619" t="s">
        <v>328</v>
      </c>
      <c r="AL14" s="624"/>
      <c r="AM14" s="618">
        <v>8</v>
      </c>
      <c r="AN14" s="598"/>
      <c r="AO14" s="619"/>
      <c r="AP14" s="619"/>
      <c r="AQ14" s="618"/>
    </row>
    <row r="15" spans="1:43" ht="122.4" customHeight="1">
      <c r="A15" s="767" t="s">
        <v>495</v>
      </c>
      <c r="B15" s="773">
        <v>10</v>
      </c>
      <c r="C15" s="772"/>
      <c r="D15" s="758" t="s">
        <v>466</v>
      </c>
      <c r="E15" s="771" t="s">
        <v>454</v>
      </c>
      <c r="F15" s="710">
        <v>10</v>
      </c>
      <c r="G15" s="598"/>
      <c r="H15" s="710" t="s">
        <v>474</v>
      </c>
      <c r="I15" s="704" t="s">
        <v>455</v>
      </c>
      <c r="J15" s="633">
        <v>10</v>
      </c>
      <c r="K15" s="598"/>
      <c r="L15" s="770" t="s">
        <v>476</v>
      </c>
      <c r="M15" s="769" t="s">
        <v>537</v>
      </c>
      <c r="N15" s="768">
        <v>10</v>
      </c>
      <c r="O15" s="598"/>
      <c r="P15" s="619" t="s">
        <v>587</v>
      </c>
      <c r="Q15" s="622" t="s">
        <v>589</v>
      </c>
      <c r="R15" s="623">
        <v>7</v>
      </c>
      <c r="S15" s="598"/>
      <c r="T15" s="639" t="s">
        <v>391</v>
      </c>
      <c r="U15" s="752" t="s">
        <v>394</v>
      </c>
      <c r="V15" s="633">
        <v>8</v>
      </c>
      <c r="W15" s="598"/>
      <c r="X15" s="636" t="s">
        <v>366</v>
      </c>
      <c r="Y15" s="620"/>
      <c r="Z15" s="618">
        <v>10</v>
      </c>
      <c r="AA15" s="598"/>
      <c r="AB15" s="598"/>
      <c r="AC15" s="645"/>
      <c r="AD15" s="620"/>
      <c r="AE15" s="618">
        <v>10</v>
      </c>
      <c r="AF15" s="598"/>
      <c r="AG15" s="619" t="s">
        <v>587</v>
      </c>
      <c r="AH15" s="622" t="s">
        <v>852</v>
      </c>
      <c r="AI15" s="618">
        <v>10</v>
      </c>
      <c r="AJ15" s="598"/>
      <c r="AK15" s="619" t="s">
        <v>735</v>
      </c>
      <c r="AL15" s="624" t="s">
        <v>736</v>
      </c>
      <c r="AM15" s="618">
        <v>8</v>
      </c>
      <c r="AN15" s="598"/>
      <c r="AO15" s="619"/>
      <c r="AP15" s="619"/>
      <c r="AQ15" s="618"/>
    </row>
    <row r="16" spans="1:43" ht="28.8">
      <c r="A16" s="767" t="s">
        <v>1044</v>
      </c>
      <c r="B16" s="758">
        <v>10</v>
      </c>
      <c r="C16" s="758"/>
      <c r="D16" s="758" t="s">
        <v>468</v>
      </c>
      <c r="E16" s="766" t="s">
        <v>467</v>
      </c>
      <c r="F16" s="650">
        <v>10</v>
      </c>
      <c r="G16" s="598"/>
      <c r="H16" s="710" t="s">
        <v>327</v>
      </c>
      <c r="I16" s="650"/>
      <c r="J16" s="633">
        <v>10</v>
      </c>
      <c r="K16" s="598"/>
      <c r="L16" s="761" t="s">
        <v>328</v>
      </c>
      <c r="M16" s="760" t="s">
        <v>457</v>
      </c>
      <c r="N16" s="623">
        <v>10</v>
      </c>
      <c r="O16" s="598"/>
      <c r="P16" s="619" t="s">
        <v>587</v>
      </c>
      <c r="Q16" s="622" t="s">
        <v>588</v>
      </c>
      <c r="R16" s="623">
        <v>10</v>
      </c>
      <c r="S16" s="598"/>
      <c r="T16" s="639" t="s">
        <v>391</v>
      </c>
      <c r="U16" s="752"/>
      <c r="V16" s="633">
        <v>8</v>
      </c>
      <c r="W16" s="598"/>
      <c r="X16" s="636" t="s">
        <v>366</v>
      </c>
      <c r="Y16" s="620"/>
      <c r="Z16" s="618">
        <v>10</v>
      </c>
      <c r="AA16" s="598"/>
      <c r="AB16" s="598"/>
      <c r="AC16" s="645"/>
      <c r="AD16" s="620"/>
      <c r="AE16" s="618">
        <v>10</v>
      </c>
      <c r="AF16" s="598"/>
      <c r="AG16" s="619" t="s">
        <v>587</v>
      </c>
      <c r="AH16" s="622" t="s">
        <v>684</v>
      </c>
      <c r="AI16" s="618">
        <v>10</v>
      </c>
      <c r="AJ16" s="598"/>
      <c r="AK16" s="619" t="s">
        <v>735</v>
      </c>
      <c r="AL16" s="624" t="s">
        <v>736</v>
      </c>
      <c r="AM16" s="618">
        <v>8</v>
      </c>
      <c r="AN16" s="598"/>
      <c r="AO16" s="619"/>
      <c r="AP16" s="619"/>
      <c r="AQ16" s="618"/>
    </row>
    <row r="17" spans="1:43" s="606" customFormat="1">
      <c r="A17" s="697"/>
      <c r="B17" s="765">
        <f>SUM(B13:B16)</f>
        <v>40</v>
      </c>
      <c r="C17" s="765">
        <v>24</v>
      </c>
      <c r="D17" s="764"/>
      <c r="E17" s="681"/>
      <c r="F17" s="690">
        <f>SUM(F13:F16)</f>
        <v>28</v>
      </c>
      <c r="G17" s="609"/>
      <c r="H17" s="684"/>
      <c r="I17" s="681"/>
      <c r="J17" s="610">
        <f>SUM(J13:J16)</f>
        <v>28</v>
      </c>
      <c r="K17" s="609"/>
      <c r="L17" s="741"/>
      <c r="M17" s="763"/>
      <c r="N17" s="610">
        <f>SUM(N13:N16)</f>
        <v>28</v>
      </c>
      <c r="O17" s="609"/>
      <c r="P17" s="681"/>
      <c r="Q17" s="611"/>
      <c r="R17" s="610">
        <f>SUM(R13:R16)</f>
        <v>25</v>
      </c>
      <c r="S17" s="609"/>
      <c r="T17" s="681"/>
      <c r="U17" s="696"/>
      <c r="V17" s="610">
        <f>SUM(V13:V16)</f>
        <v>24</v>
      </c>
      <c r="W17" s="609"/>
      <c r="X17" s="684"/>
      <c r="Y17" s="611"/>
      <c r="Z17" s="610">
        <f>SUM(Z13:Z16)</f>
        <v>38</v>
      </c>
      <c r="AA17" s="609"/>
      <c r="AB17" s="609"/>
      <c r="AC17" s="681"/>
      <c r="AD17" s="611"/>
      <c r="AE17" s="607">
        <f>SUM(AE13:AE16)</f>
        <v>30</v>
      </c>
      <c r="AF17" s="609"/>
      <c r="AG17" s="683"/>
      <c r="AH17" s="682"/>
      <c r="AI17" s="607">
        <f>SUM(AI13:AI16)</f>
        <v>28</v>
      </c>
      <c r="AJ17" s="609"/>
      <c r="AK17" s="681"/>
      <c r="AL17" s="611"/>
      <c r="AM17" s="610">
        <f>SUM(AM13:AM16)</f>
        <v>24</v>
      </c>
      <c r="AN17" s="609"/>
      <c r="AO17" s="681"/>
      <c r="AP17" s="607"/>
      <c r="AQ17" s="607"/>
    </row>
    <row r="18" spans="1:43">
      <c r="A18" s="762" t="s">
        <v>464</v>
      </c>
      <c r="B18" s="758"/>
      <c r="C18" s="758"/>
      <c r="D18" s="758"/>
      <c r="E18" s="650"/>
      <c r="F18" s="667"/>
      <c r="G18" s="598"/>
      <c r="H18" s="710"/>
      <c r="I18" s="650"/>
      <c r="J18" s="633"/>
      <c r="K18" s="598"/>
      <c r="L18" s="761"/>
      <c r="M18" s="760"/>
      <c r="N18" s="623"/>
      <c r="O18" s="598"/>
      <c r="P18" s="634"/>
      <c r="Q18" s="635"/>
      <c r="R18" s="623"/>
      <c r="S18" s="598"/>
      <c r="T18" s="639"/>
      <c r="U18" s="752"/>
      <c r="V18" s="633"/>
      <c r="W18" s="598"/>
      <c r="X18" s="636"/>
      <c r="Y18" s="620"/>
      <c r="Z18" s="618"/>
      <c r="AA18" s="598"/>
      <c r="AB18" s="598"/>
      <c r="AC18" s="645"/>
      <c r="AD18" s="620"/>
      <c r="AE18" s="618"/>
      <c r="AF18" s="598"/>
      <c r="AG18" s="619"/>
      <c r="AH18" s="622"/>
      <c r="AI18" s="618"/>
      <c r="AJ18" s="598"/>
      <c r="AK18" s="619"/>
      <c r="AL18" s="624"/>
      <c r="AM18" s="618"/>
      <c r="AN18" s="598"/>
      <c r="AO18" s="619"/>
      <c r="AP18" s="619"/>
      <c r="AQ18" s="618"/>
    </row>
    <row r="19" spans="1:43" ht="43.2">
      <c r="A19" s="644" t="s">
        <v>513</v>
      </c>
      <c r="B19" s="759">
        <v>10</v>
      </c>
      <c r="C19" s="758"/>
      <c r="D19" s="758" t="s">
        <v>406</v>
      </c>
      <c r="E19" s="757" t="s">
        <v>403</v>
      </c>
      <c r="F19" s="667">
        <v>10</v>
      </c>
      <c r="G19" s="598"/>
      <c r="H19" s="710" t="s">
        <v>340</v>
      </c>
      <c r="I19" s="627" t="s">
        <v>700</v>
      </c>
      <c r="J19" s="633">
        <v>10</v>
      </c>
      <c r="K19" s="598"/>
      <c r="L19" s="670" t="s">
        <v>406</v>
      </c>
      <c r="M19" s="733" t="s">
        <v>457</v>
      </c>
      <c r="N19" s="623">
        <v>10</v>
      </c>
      <c r="O19" s="598"/>
      <c r="P19" s="634" t="s">
        <v>406</v>
      </c>
      <c r="Q19" s="635"/>
      <c r="R19" s="623">
        <v>10</v>
      </c>
      <c r="S19" s="598"/>
      <c r="T19" s="639" t="s">
        <v>340</v>
      </c>
      <c r="U19" s="752" t="s">
        <v>853</v>
      </c>
      <c r="V19" s="633">
        <v>-5</v>
      </c>
      <c r="W19" s="598"/>
      <c r="X19" s="751" t="s">
        <v>340</v>
      </c>
      <c r="Y19" s="756" t="s">
        <v>396</v>
      </c>
      <c r="Z19" s="755">
        <v>-5</v>
      </c>
      <c r="AA19" s="598"/>
      <c r="AB19" s="598"/>
      <c r="AC19" s="645" t="s">
        <v>663</v>
      </c>
      <c r="AD19" s="620" t="s">
        <v>709</v>
      </c>
      <c r="AE19" s="618">
        <v>10</v>
      </c>
      <c r="AF19" s="598"/>
      <c r="AG19" s="619" t="s">
        <v>854</v>
      </c>
      <c r="AH19" s="622" t="s">
        <v>698</v>
      </c>
      <c r="AI19" s="618">
        <v>10</v>
      </c>
      <c r="AJ19" s="598"/>
      <c r="AK19" s="619" t="s">
        <v>737</v>
      </c>
      <c r="AL19" s="624" t="s">
        <v>738</v>
      </c>
      <c r="AM19" s="618">
        <v>10</v>
      </c>
      <c r="AN19" s="598"/>
      <c r="AO19" s="619"/>
      <c r="AP19" s="619"/>
      <c r="AQ19" s="618"/>
    </row>
    <row r="20" spans="1:43" ht="43.2">
      <c r="A20" s="644" t="s">
        <v>714</v>
      </c>
      <c r="B20" s="754">
        <v>10</v>
      </c>
      <c r="C20" s="754"/>
      <c r="D20" s="754" t="s">
        <v>461</v>
      </c>
      <c r="E20" s="753" t="s">
        <v>469</v>
      </c>
      <c r="F20" s="650">
        <v>2</v>
      </c>
      <c r="G20" s="598"/>
      <c r="H20" s="710" t="s">
        <v>342</v>
      </c>
      <c r="I20" s="704" t="s">
        <v>702</v>
      </c>
      <c r="J20" s="701">
        <v>10</v>
      </c>
      <c r="K20" s="598"/>
      <c r="L20" s="670" t="s">
        <v>407</v>
      </c>
      <c r="M20" s="733" t="s">
        <v>457</v>
      </c>
      <c r="N20" s="623">
        <v>2</v>
      </c>
      <c r="O20" s="598"/>
      <c r="P20" s="670" t="s">
        <v>407</v>
      </c>
      <c r="Q20" s="635"/>
      <c r="R20" s="623">
        <v>2</v>
      </c>
      <c r="S20" s="598"/>
      <c r="T20" s="670" t="s">
        <v>407</v>
      </c>
      <c r="U20" s="752" t="s">
        <v>487</v>
      </c>
      <c r="V20" s="633">
        <v>8</v>
      </c>
      <c r="W20" s="598"/>
      <c r="X20" s="751" t="s">
        <v>657</v>
      </c>
      <c r="Y20" s="750" t="s">
        <v>658</v>
      </c>
      <c r="Z20" s="709">
        <v>5</v>
      </c>
      <c r="AA20" s="598"/>
      <c r="AB20" s="598"/>
      <c r="AC20" s="645" t="s">
        <v>663</v>
      </c>
      <c r="AD20" s="620" t="s">
        <v>709</v>
      </c>
      <c r="AE20" s="618">
        <v>10</v>
      </c>
      <c r="AF20" s="598"/>
      <c r="AG20" s="619" t="s">
        <v>685</v>
      </c>
      <c r="AH20" s="622" t="s">
        <v>701</v>
      </c>
      <c r="AI20" s="618">
        <v>10</v>
      </c>
      <c r="AJ20" s="598"/>
      <c r="AK20" s="619" t="s">
        <v>737</v>
      </c>
      <c r="AL20" s="624" t="s">
        <v>738</v>
      </c>
      <c r="AM20" s="618">
        <v>5</v>
      </c>
      <c r="AN20" s="598"/>
      <c r="AO20" s="619"/>
      <c r="AP20" s="619"/>
      <c r="AQ20" s="618"/>
    </row>
    <row r="21" spans="1:43" ht="28.8">
      <c r="A21" s="702" t="s">
        <v>199</v>
      </c>
      <c r="B21" s="667">
        <v>10</v>
      </c>
      <c r="C21" s="667"/>
      <c r="D21" s="667" t="s">
        <v>328</v>
      </c>
      <c r="E21" s="650"/>
      <c r="F21" s="650">
        <v>10</v>
      </c>
      <c r="G21" s="598"/>
      <c r="H21" s="665" t="s">
        <v>328</v>
      </c>
      <c r="I21" s="664"/>
      <c r="J21" s="623">
        <v>10</v>
      </c>
      <c r="K21" s="598"/>
      <c r="L21" s="670" t="s">
        <v>328</v>
      </c>
      <c r="M21" s="720"/>
      <c r="N21" s="623">
        <v>10</v>
      </c>
      <c r="O21" s="598"/>
      <c r="P21" s="619" t="s">
        <v>328</v>
      </c>
      <c r="Q21" s="622" t="s">
        <v>590</v>
      </c>
      <c r="R21" s="623">
        <v>10</v>
      </c>
      <c r="S21" s="598"/>
      <c r="T21" s="634" t="s">
        <v>328</v>
      </c>
      <c r="U21" s="637"/>
      <c r="V21" s="618">
        <v>10</v>
      </c>
      <c r="W21" s="598"/>
      <c r="X21" s="636" t="s">
        <v>328</v>
      </c>
      <c r="Y21" s="620"/>
      <c r="Z21" s="623">
        <v>10</v>
      </c>
      <c r="AA21" s="598"/>
      <c r="AB21" s="598"/>
      <c r="AC21" s="645" t="s">
        <v>328</v>
      </c>
      <c r="AD21" s="620" t="s">
        <v>784</v>
      </c>
      <c r="AE21" s="618">
        <v>10</v>
      </c>
      <c r="AF21" s="598"/>
      <c r="AG21" s="619" t="s">
        <v>681</v>
      </c>
      <c r="AH21" s="622"/>
      <c r="AI21" s="618">
        <v>10</v>
      </c>
      <c r="AJ21" s="598"/>
      <c r="AK21" s="619" t="s">
        <v>328</v>
      </c>
      <c r="AL21" s="624"/>
      <c r="AM21" s="618">
        <v>10</v>
      </c>
      <c r="AN21" s="598"/>
      <c r="AO21" s="619"/>
      <c r="AP21" s="619"/>
      <c r="AQ21" s="618"/>
    </row>
    <row r="22" spans="1:43" ht="43.2">
      <c r="A22" s="672" t="s">
        <v>305</v>
      </c>
      <c r="B22" s="667">
        <v>10</v>
      </c>
      <c r="C22" s="667"/>
      <c r="D22" s="667" t="s">
        <v>328</v>
      </c>
      <c r="E22" s="650"/>
      <c r="F22" s="650">
        <v>10</v>
      </c>
      <c r="G22" s="598"/>
      <c r="H22" s="671" t="s">
        <v>328</v>
      </c>
      <c r="I22" s="664" t="s">
        <v>500</v>
      </c>
      <c r="J22" s="623">
        <v>10</v>
      </c>
      <c r="K22" s="598"/>
      <c r="L22" s="670" t="s">
        <v>328</v>
      </c>
      <c r="M22" s="720"/>
      <c r="N22" s="623">
        <v>10</v>
      </c>
      <c r="O22" s="598"/>
      <c r="P22" s="619" t="s">
        <v>328</v>
      </c>
      <c r="Q22" s="622"/>
      <c r="R22" s="623">
        <v>10</v>
      </c>
      <c r="S22" s="598"/>
      <c r="T22" s="634" t="s">
        <v>329</v>
      </c>
      <c r="U22" s="637"/>
      <c r="V22" s="618">
        <v>0</v>
      </c>
      <c r="W22" s="598"/>
      <c r="X22" s="647" t="s">
        <v>328</v>
      </c>
      <c r="Y22" s="657" t="s">
        <v>387</v>
      </c>
      <c r="Z22" s="623">
        <v>8</v>
      </c>
      <c r="AA22" s="598"/>
      <c r="AB22" s="598"/>
      <c r="AC22" s="645" t="s">
        <v>328</v>
      </c>
      <c r="AD22" s="620" t="s">
        <v>784</v>
      </c>
      <c r="AE22" s="618">
        <v>10</v>
      </c>
      <c r="AF22" s="598"/>
      <c r="AG22" s="619" t="s">
        <v>681</v>
      </c>
      <c r="AH22" s="622" t="s">
        <v>686</v>
      </c>
      <c r="AI22" s="618">
        <v>10</v>
      </c>
      <c r="AJ22" s="598"/>
      <c r="AK22" s="619" t="s">
        <v>855</v>
      </c>
      <c r="AL22" s="624"/>
      <c r="AM22" s="618">
        <v>10</v>
      </c>
      <c r="AN22" s="598"/>
      <c r="AO22" s="619"/>
      <c r="AP22" s="619"/>
      <c r="AQ22" s="618"/>
    </row>
    <row r="23" spans="1:43">
      <c r="A23" s="672" t="s">
        <v>460</v>
      </c>
      <c r="B23" s="747"/>
      <c r="C23" s="747"/>
      <c r="D23" s="747" t="s">
        <v>90</v>
      </c>
      <c r="E23" s="706" t="s">
        <v>462</v>
      </c>
      <c r="F23" s="650"/>
      <c r="G23" s="598"/>
      <c r="H23" s="749" t="s">
        <v>90</v>
      </c>
      <c r="I23" s="706" t="s">
        <v>462</v>
      </c>
      <c r="J23" s="748"/>
      <c r="K23" s="598"/>
      <c r="L23" s="747" t="s">
        <v>90</v>
      </c>
      <c r="M23" s="706" t="s">
        <v>462</v>
      </c>
      <c r="N23" s="623"/>
      <c r="O23" s="598"/>
      <c r="P23" s="747" t="s">
        <v>90</v>
      </c>
      <c r="Q23" s="706" t="s">
        <v>462</v>
      </c>
      <c r="R23" s="623"/>
      <c r="S23" s="598"/>
      <c r="T23" s="747" t="s">
        <v>90</v>
      </c>
      <c r="U23" s="706" t="s">
        <v>462</v>
      </c>
      <c r="V23" s="714"/>
      <c r="W23" s="598"/>
      <c r="X23" s="747" t="s">
        <v>90</v>
      </c>
      <c r="Y23" s="706" t="s">
        <v>462</v>
      </c>
      <c r="Z23" s="727"/>
      <c r="AA23" s="598"/>
      <c r="AB23" s="598"/>
      <c r="AC23" s="747" t="s">
        <v>90</v>
      </c>
      <c r="AD23" s="706" t="s">
        <v>462</v>
      </c>
      <c r="AE23" s="618"/>
      <c r="AF23" s="598"/>
      <c r="AG23" s="747" t="s">
        <v>90</v>
      </c>
      <c r="AH23" s="706" t="s">
        <v>462</v>
      </c>
      <c r="AI23" s="618"/>
      <c r="AJ23" s="598"/>
      <c r="AK23" s="747" t="s">
        <v>90</v>
      </c>
      <c r="AL23" s="706" t="s">
        <v>462</v>
      </c>
      <c r="AM23" s="618"/>
      <c r="AN23" s="598"/>
      <c r="AO23" s="747"/>
      <c r="AP23" s="647"/>
      <c r="AQ23" s="618"/>
    </row>
    <row r="24" spans="1:43" s="738" customFormat="1">
      <c r="A24" s="697"/>
      <c r="B24" s="746">
        <f>SUM(B19:B23)</f>
        <v>40</v>
      </c>
      <c r="C24" s="746">
        <v>24</v>
      </c>
      <c r="D24" s="745"/>
      <c r="E24" s="696"/>
      <c r="F24" s="688">
        <f>SUM(F19:F23)</f>
        <v>32</v>
      </c>
      <c r="G24" s="609"/>
      <c r="H24" s="744"/>
      <c r="I24" s="743"/>
      <c r="J24" s="610">
        <f>SUM(J19:J23)</f>
        <v>40</v>
      </c>
      <c r="K24" s="609"/>
      <c r="L24" s="681"/>
      <c r="M24" s="742"/>
      <c r="N24" s="610">
        <f>SUM(N19:N23)</f>
        <v>32</v>
      </c>
      <c r="O24" s="609"/>
      <c r="P24" s="681"/>
      <c r="Q24" s="611"/>
      <c r="R24" s="610">
        <f>SUM(R19:R23)</f>
        <v>32</v>
      </c>
      <c r="S24" s="609"/>
      <c r="T24" s="741"/>
      <c r="U24" s="740"/>
      <c r="V24" s="739">
        <f>SUM(V19:V23)</f>
        <v>13</v>
      </c>
      <c r="W24" s="609"/>
      <c r="X24" s="696"/>
      <c r="Y24" s="680"/>
      <c r="Z24" s="610">
        <f>SUM(Z19:Z23)</f>
        <v>18</v>
      </c>
      <c r="AA24" s="609"/>
      <c r="AB24" s="609"/>
      <c r="AC24" s="681"/>
      <c r="AD24" s="611"/>
      <c r="AE24" s="607">
        <f>SUM(AE19:AE23)</f>
        <v>40</v>
      </c>
      <c r="AF24" s="609"/>
      <c r="AG24" s="683"/>
      <c r="AH24" s="682"/>
      <c r="AI24" s="607">
        <f>SUM(AI19:AI23)</f>
        <v>40</v>
      </c>
      <c r="AJ24" s="609"/>
      <c r="AK24" s="681"/>
      <c r="AL24" s="611"/>
      <c r="AM24" s="610">
        <f>SUM(AM19:AM23)</f>
        <v>35</v>
      </c>
      <c r="AN24" s="609"/>
      <c r="AO24" s="681"/>
      <c r="AP24" s="607"/>
      <c r="AQ24" s="607"/>
    </row>
    <row r="25" spans="1:43" s="536" customFormat="1">
      <c r="A25" s="672" t="s">
        <v>490</v>
      </c>
      <c r="B25" s="737"/>
      <c r="C25" s="737"/>
      <c r="D25" s="737"/>
      <c r="E25" s="704"/>
      <c r="F25" s="650"/>
      <c r="G25" s="598"/>
      <c r="H25" s="736"/>
      <c r="I25" s="735"/>
      <c r="J25" s="734"/>
      <c r="K25" s="598"/>
      <c r="L25" s="670"/>
      <c r="M25" s="733"/>
      <c r="N25" s="623"/>
      <c r="O25" s="598"/>
      <c r="P25" s="650"/>
      <c r="Q25" s="726"/>
      <c r="R25" s="623"/>
      <c r="S25" s="598"/>
      <c r="T25" s="732"/>
      <c r="U25" s="731"/>
      <c r="V25" s="730"/>
      <c r="W25" s="598"/>
      <c r="X25" s="729"/>
      <c r="Y25" s="728"/>
      <c r="Z25" s="727"/>
      <c r="AA25" s="598"/>
      <c r="AB25" s="598"/>
      <c r="AC25" s="650"/>
      <c r="AD25" s="726"/>
      <c r="AE25" s="623"/>
      <c r="AF25" s="598"/>
      <c r="AG25" s="619"/>
      <c r="AH25" s="622"/>
      <c r="AI25" s="623"/>
      <c r="AJ25" s="598"/>
      <c r="AK25" s="619"/>
      <c r="AL25" s="624"/>
      <c r="AM25" s="623"/>
      <c r="AN25" s="598"/>
      <c r="AO25" s="619"/>
      <c r="AP25" s="619"/>
      <c r="AQ25" s="623"/>
    </row>
    <row r="26" spans="1:43" ht="28.8">
      <c r="A26" s="672" t="s">
        <v>37</v>
      </c>
      <c r="B26" s="723"/>
      <c r="C26" s="723"/>
      <c r="D26" s="723"/>
      <c r="E26" s="699"/>
      <c r="F26" s="628"/>
      <c r="G26" s="576"/>
      <c r="H26" s="710"/>
      <c r="I26" s="676"/>
      <c r="J26" s="623"/>
      <c r="K26" s="598"/>
      <c r="L26" s="725"/>
      <c r="M26" s="638" t="s">
        <v>802</v>
      </c>
      <c r="N26" s="623"/>
      <c r="O26" s="598"/>
      <c r="P26" s="619"/>
      <c r="Q26" s="635"/>
      <c r="R26" s="623"/>
      <c r="S26" s="598"/>
      <c r="T26" s="637"/>
      <c r="U26" s="637" t="s">
        <v>501</v>
      </c>
      <c r="V26" s="623"/>
      <c r="W26" s="598"/>
      <c r="X26" s="719" t="s">
        <v>328</v>
      </c>
      <c r="Y26" s="620" t="s">
        <v>383</v>
      </c>
      <c r="Z26" s="623"/>
      <c r="AA26" s="598"/>
      <c r="AB26" s="598"/>
      <c r="AC26" s="655" t="s">
        <v>328</v>
      </c>
      <c r="AD26" s="620"/>
      <c r="AE26" s="618"/>
      <c r="AF26" s="598"/>
      <c r="AG26" s="619"/>
      <c r="AH26" s="622"/>
      <c r="AI26" s="618"/>
      <c r="AJ26" s="598"/>
      <c r="AK26" s="619"/>
      <c r="AL26" s="624"/>
      <c r="AM26" s="618"/>
      <c r="AN26" s="598"/>
      <c r="AO26" s="619"/>
      <c r="AP26" s="619"/>
      <c r="AQ26" s="618"/>
    </row>
    <row r="27" spans="1:43" ht="28.8">
      <c r="A27" s="707" t="s">
        <v>451</v>
      </c>
      <c r="B27" s="723">
        <v>10</v>
      </c>
      <c r="C27" s="723"/>
      <c r="D27" s="723" t="s">
        <v>328</v>
      </c>
      <c r="E27" s="627" t="s">
        <v>732</v>
      </c>
      <c r="F27" s="628">
        <v>10</v>
      </c>
      <c r="G27" s="576"/>
      <c r="H27" s="619" t="s">
        <v>328</v>
      </c>
      <c r="I27" s="622" t="s">
        <v>732</v>
      </c>
      <c r="J27" s="623">
        <v>10</v>
      </c>
      <c r="K27" s="598"/>
      <c r="L27" s="722" t="s">
        <v>328</v>
      </c>
      <c r="M27" s="638" t="s">
        <v>802</v>
      </c>
      <c r="N27" s="623">
        <v>0</v>
      </c>
      <c r="O27" s="598"/>
      <c r="P27" s="619" t="s">
        <v>328</v>
      </c>
      <c r="Q27" s="622" t="s">
        <v>902</v>
      </c>
      <c r="R27" s="623">
        <v>10</v>
      </c>
      <c r="S27" s="598"/>
      <c r="T27" s="637"/>
      <c r="U27" s="622" t="s">
        <v>763</v>
      </c>
      <c r="V27" s="623">
        <v>10</v>
      </c>
      <c r="W27" s="598"/>
      <c r="X27" s="660"/>
      <c r="Y27" s="657"/>
      <c r="Z27" s="623"/>
      <c r="AA27" s="598"/>
      <c r="AB27" s="598"/>
      <c r="AC27" s="655" t="s">
        <v>328</v>
      </c>
      <c r="AD27" s="654" t="s">
        <v>817</v>
      </c>
      <c r="AE27" s="618">
        <v>10</v>
      </c>
      <c r="AF27" s="598"/>
      <c r="AG27" s="619" t="s">
        <v>681</v>
      </c>
      <c r="AH27" s="622" t="s">
        <v>825</v>
      </c>
      <c r="AI27" s="618">
        <v>10</v>
      </c>
      <c r="AJ27" s="598"/>
      <c r="AK27" s="619" t="s">
        <v>328</v>
      </c>
      <c r="AL27" s="624" t="s">
        <v>762</v>
      </c>
      <c r="AM27" s="618"/>
      <c r="AN27" s="598"/>
      <c r="AO27" s="619"/>
      <c r="AP27" s="619"/>
      <c r="AQ27" s="618"/>
    </row>
    <row r="28" spans="1:43" ht="57.6">
      <c r="A28" s="707" t="s">
        <v>502</v>
      </c>
      <c r="B28" s="643">
        <v>10</v>
      </c>
      <c r="C28" s="643"/>
      <c r="D28" s="643" t="s">
        <v>328</v>
      </c>
      <c r="E28" s="624" t="s">
        <v>932</v>
      </c>
      <c r="F28" s="628">
        <v>8</v>
      </c>
      <c r="G28" s="576"/>
      <c r="H28" s="619" t="s">
        <v>328</v>
      </c>
      <c r="I28" s="622" t="s">
        <v>1159</v>
      </c>
      <c r="J28" s="623">
        <v>10</v>
      </c>
      <c r="K28" s="598"/>
      <c r="L28" s="639" t="s">
        <v>328</v>
      </c>
      <c r="M28" s="638" t="s">
        <v>802</v>
      </c>
      <c r="N28" s="623">
        <v>0</v>
      </c>
      <c r="O28" s="598"/>
      <c r="P28" s="619" t="s">
        <v>328</v>
      </c>
      <c r="Q28" s="622" t="s">
        <v>902</v>
      </c>
      <c r="R28" s="623">
        <v>10</v>
      </c>
      <c r="S28" s="598"/>
      <c r="T28" s="658" t="s">
        <v>328</v>
      </c>
      <c r="U28" s="646" t="s">
        <v>631</v>
      </c>
      <c r="V28" s="724">
        <v>10</v>
      </c>
      <c r="W28" s="598"/>
      <c r="X28" s="647" t="s">
        <v>328</v>
      </c>
      <c r="Y28" s="646" t="s">
        <v>856</v>
      </c>
      <c r="Z28" s="623">
        <v>5</v>
      </c>
      <c r="AA28" s="598"/>
      <c r="AB28" s="598"/>
      <c r="AC28" s="655" t="s">
        <v>328</v>
      </c>
      <c r="AD28" s="654" t="s">
        <v>817</v>
      </c>
      <c r="AE28" s="618">
        <v>10</v>
      </c>
      <c r="AF28" s="598"/>
      <c r="AG28" s="660" t="s">
        <v>328</v>
      </c>
      <c r="AH28" s="659" t="s">
        <v>687</v>
      </c>
      <c r="AI28" s="618">
        <v>8</v>
      </c>
      <c r="AJ28" s="598"/>
      <c r="AK28" s="619" t="s">
        <v>739</v>
      </c>
      <c r="AL28" s="624" t="s">
        <v>740</v>
      </c>
      <c r="AM28" s="618">
        <v>7</v>
      </c>
      <c r="AN28" s="598"/>
      <c r="AO28" s="619"/>
      <c r="AP28" s="619"/>
      <c r="AQ28" s="618"/>
    </row>
    <row r="29" spans="1:43" ht="28.8">
      <c r="A29" s="707" t="s">
        <v>452</v>
      </c>
      <c r="B29" s="723">
        <v>10</v>
      </c>
      <c r="C29" s="723"/>
      <c r="D29" s="723" t="s">
        <v>328</v>
      </c>
      <c r="E29" s="627" t="s">
        <v>732</v>
      </c>
      <c r="F29" s="628">
        <v>10</v>
      </c>
      <c r="G29" s="576"/>
      <c r="H29" s="710" t="s">
        <v>328</v>
      </c>
      <c r="I29" s="622" t="s">
        <v>757</v>
      </c>
      <c r="J29" s="623">
        <v>10</v>
      </c>
      <c r="K29" s="576"/>
      <c r="L29" s="722" t="s">
        <v>328</v>
      </c>
      <c r="M29" s="638" t="s">
        <v>802</v>
      </c>
      <c r="N29" s="623">
        <v>0</v>
      </c>
      <c r="O29" s="576"/>
      <c r="P29" s="619" t="s">
        <v>328</v>
      </c>
      <c r="Q29" s="622" t="s">
        <v>902</v>
      </c>
      <c r="R29" s="623">
        <v>8</v>
      </c>
      <c r="S29" s="576"/>
      <c r="T29" s="636" t="s">
        <v>328</v>
      </c>
      <c r="U29" s="622" t="s">
        <v>758</v>
      </c>
      <c r="V29" s="623">
        <v>10</v>
      </c>
      <c r="W29" s="576"/>
      <c r="X29" s="660" t="s">
        <v>328</v>
      </c>
      <c r="Y29" s="657"/>
      <c r="Z29" s="623">
        <v>8</v>
      </c>
      <c r="AA29" s="576"/>
      <c r="AB29" s="576"/>
      <c r="AC29" s="655" t="s">
        <v>328</v>
      </c>
      <c r="AD29" s="654" t="s">
        <v>817</v>
      </c>
      <c r="AE29" s="618">
        <v>10</v>
      </c>
      <c r="AF29" s="576"/>
      <c r="AG29" s="619" t="s">
        <v>328</v>
      </c>
      <c r="AH29" s="622"/>
      <c r="AI29" s="618">
        <v>10</v>
      </c>
      <c r="AJ29" s="576"/>
      <c r="AK29" s="619" t="s">
        <v>328</v>
      </c>
      <c r="AL29" s="624" t="s">
        <v>762</v>
      </c>
      <c r="AM29" s="618">
        <v>10</v>
      </c>
      <c r="AN29" s="576"/>
      <c r="AO29" s="619"/>
      <c r="AP29" s="619"/>
      <c r="AQ29" s="618"/>
    </row>
    <row r="30" spans="1:43" ht="43.2">
      <c r="A30" s="721" t="s">
        <v>764</v>
      </c>
      <c r="B30" s="643">
        <v>10</v>
      </c>
      <c r="C30" s="643"/>
      <c r="D30" s="643" t="s">
        <v>328</v>
      </c>
      <c r="E30" s="637" t="s">
        <v>431</v>
      </c>
      <c r="F30" s="650">
        <v>0</v>
      </c>
      <c r="G30" s="598"/>
      <c r="H30" s="665" t="s">
        <v>328</v>
      </c>
      <c r="I30" s="704" t="s">
        <v>1021</v>
      </c>
      <c r="J30" s="628">
        <v>10</v>
      </c>
      <c r="K30" s="576"/>
      <c r="L30" s="670" t="s">
        <v>329</v>
      </c>
      <c r="M30" s="704" t="s">
        <v>759</v>
      </c>
      <c r="N30" s="623">
        <v>0</v>
      </c>
      <c r="O30" s="576"/>
      <c r="P30" s="619" t="s">
        <v>328</v>
      </c>
      <c r="Q30" s="622" t="s">
        <v>980</v>
      </c>
      <c r="R30" s="623">
        <v>0</v>
      </c>
      <c r="S30" s="576"/>
      <c r="T30" s="633" t="s">
        <v>329</v>
      </c>
      <c r="U30" s="637" t="s">
        <v>857</v>
      </c>
      <c r="V30" s="623">
        <v>5</v>
      </c>
      <c r="W30" s="576"/>
      <c r="X30" s="719" t="s">
        <v>328</v>
      </c>
      <c r="Y30" s="620"/>
      <c r="Z30" s="623">
        <v>10</v>
      </c>
      <c r="AA30" s="576"/>
      <c r="AB30" s="576"/>
      <c r="AC30" s="655" t="s">
        <v>328</v>
      </c>
      <c r="AD30" s="620" t="s">
        <v>784</v>
      </c>
      <c r="AE30" s="618">
        <v>10</v>
      </c>
      <c r="AF30" s="576"/>
      <c r="AG30" s="619" t="s">
        <v>681</v>
      </c>
      <c r="AH30" s="622" t="s">
        <v>1030</v>
      </c>
      <c r="AI30" s="618">
        <v>10</v>
      </c>
      <c r="AJ30" s="576"/>
      <c r="AK30" s="619" t="s">
        <v>328</v>
      </c>
      <c r="AL30" s="624" t="s">
        <v>741</v>
      </c>
      <c r="AM30" s="618">
        <v>10</v>
      </c>
      <c r="AN30" s="576"/>
      <c r="AO30" s="619"/>
      <c r="AP30" s="619"/>
      <c r="AQ30" s="618"/>
    </row>
    <row r="31" spans="1:43" ht="43.2">
      <c r="A31" s="707" t="s">
        <v>765</v>
      </c>
      <c r="B31" s="667"/>
      <c r="C31" s="667"/>
      <c r="D31" s="667" t="s">
        <v>328</v>
      </c>
      <c r="E31" s="704" t="s">
        <v>1010</v>
      </c>
      <c r="F31" s="650">
        <v>-4</v>
      </c>
      <c r="G31" s="598"/>
      <c r="H31" s="710" t="s">
        <v>329</v>
      </c>
      <c r="I31" s="704" t="s">
        <v>1021</v>
      </c>
      <c r="J31" s="623">
        <v>0</v>
      </c>
      <c r="K31" s="576"/>
      <c r="L31" s="670" t="s">
        <v>328</v>
      </c>
      <c r="M31" s="720" t="s">
        <v>290</v>
      </c>
      <c r="N31" s="623">
        <v>-4</v>
      </c>
      <c r="O31" s="576"/>
      <c r="P31" s="619" t="s">
        <v>328</v>
      </c>
      <c r="Q31" s="622" t="s">
        <v>980</v>
      </c>
      <c r="R31" s="623">
        <v>-4</v>
      </c>
      <c r="S31" s="576"/>
      <c r="T31" s="634" t="s">
        <v>328</v>
      </c>
      <c r="U31" s="637" t="s">
        <v>353</v>
      </c>
      <c r="V31" s="623">
        <v>0</v>
      </c>
      <c r="W31" s="576"/>
      <c r="X31" s="719" t="s">
        <v>329</v>
      </c>
      <c r="Y31" s="620"/>
      <c r="Z31" s="623">
        <v>0</v>
      </c>
      <c r="AA31" s="576"/>
      <c r="AB31" s="576"/>
      <c r="AC31" s="645" t="s">
        <v>329</v>
      </c>
      <c r="AD31" s="620" t="s">
        <v>784</v>
      </c>
      <c r="AE31" s="618">
        <v>0</v>
      </c>
      <c r="AF31" s="576"/>
      <c r="AG31" s="619" t="s">
        <v>688</v>
      </c>
      <c r="AH31" s="622"/>
      <c r="AI31" s="618">
        <v>0</v>
      </c>
      <c r="AJ31" s="576"/>
      <c r="AK31" s="619" t="s">
        <v>739</v>
      </c>
      <c r="AL31" s="624"/>
      <c r="AM31" s="618"/>
      <c r="AN31" s="576"/>
      <c r="AO31" s="619"/>
      <c r="AP31" s="619"/>
      <c r="AQ31" s="618"/>
    </row>
    <row r="32" spans="1:43" ht="273.60000000000002">
      <c r="A32" s="718" t="s">
        <v>410</v>
      </c>
      <c r="B32" s="643">
        <v>10</v>
      </c>
      <c r="C32" s="643"/>
      <c r="D32" s="643" t="s">
        <v>328</v>
      </c>
      <c r="E32" s="637" t="s">
        <v>645</v>
      </c>
      <c r="F32" s="650">
        <v>10</v>
      </c>
      <c r="G32" s="598"/>
      <c r="H32" s="671" t="s">
        <v>328</v>
      </c>
      <c r="I32" s="704" t="s">
        <v>339</v>
      </c>
      <c r="J32" s="623">
        <v>5</v>
      </c>
      <c r="K32" s="576"/>
      <c r="L32" s="639" t="s">
        <v>328</v>
      </c>
      <c r="M32" s="661" t="s">
        <v>801</v>
      </c>
      <c r="N32" s="623">
        <v>5</v>
      </c>
      <c r="O32" s="576"/>
      <c r="P32" s="619" t="s">
        <v>328</v>
      </c>
      <c r="Q32" s="622" t="s">
        <v>591</v>
      </c>
      <c r="R32" s="623">
        <v>8</v>
      </c>
      <c r="S32" s="576"/>
      <c r="T32" s="634" t="s">
        <v>329</v>
      </c>
      <c r="U32" s="635"/>
      <c r="V32" s="623">
        <v>0</v>
      </c>
      <c r="W32" s="576"/>
      <c r="X32" s="647" t="s">
        <v>363</v>
      </c>
      <c r="Y32" s="657"/>
      <c r="Z32" s="623">
        <v>8</v>
      </c>
      <c r="AA32" s="576"/>
      <c r="AB32" s="576"/>
      <c r="AC32" s="645" t="s">
        <v>328</v>
      </c>
      <c r="AD32" s="654" t="s">
        <v>817</v>
      </c>
      <c r="AE32" s="618">
        <v>0</v>
      </c>
      <c r="AF32" s="576"/>
      <c r="AG32" s="619" t="s">
        <v>681</v>
      </c>
      <c r="AH32" s="622" t="s">
        <v>689</v>
      </c>
      <c r="AI32" s="618">
        <v>10</v>
      </c>
      <c r="AJ32" s="576"/>
      <c r="AK32" s="619" t="s">
        <v>739</v>
      </c>
      <c r="AL32" s="624"/>
      <c r="AM32" s="618">
        <v>0</v>
      </c>
      <c r="AN32" s="576"/>
      <c r="AO32" s="619"/>
      <c r="AP32" s="619"/>
      <c r="AQ32" s="618"/>
    </row>
    <row r="33" spans="1:43" ht="115.2">
      <c r="A33" s="718" t="s">
        <v>323</v>
      </c>
      <c r="B33" s="667">
        <v>10</v>
      </c>
      <c r="C33" s="667"/>
      <c r="D33" s="667" t="s">
        <v>328</v>
      </c>
      <c r="E33" s="699" t="s">
        <v>427</v>
      </c>
      <c r="F33" s="650">
        <v>10</v>
      </c>
      <c r="G33" s="598"/>
      <c r="H33" s="717" t="s">
        <v>328</v>
      </c>
      <c r="I33" s="706" t="s">
        <v>858</v>
      </c>
      <c r="J33" s="658">
        <v>8</v>
      </c>
      <c r="K33" s="598"/>
      <c r="L33" s="639" t="s">
        <v>328</v>
      </c>
      <c r="M33" s="716" t="s">
        <v>838</v>
      </c>
      <c r="N33" s="633">
        <v>10</v>
      </c>
      <c r="O33" s="598"/>
      <c r="P33" s="619" t="s">
        <v>328</v>
      </c>
      <c r="Q33" s="622" t="s">
        <v>592</v>
      </c>
      <c r="R33" s="623">
        <v>8</v>
      </c>
      <c r="S33" s="598"/>
      <c r="T33" s="634" t="s">
        <v>329</v>
      </c>
      <c r="U33" s="715"/>
      <c r="V33" s="714">
        <v>0</v>
      </c>
      <c r="W33" s="598"/>
      <c r="X33" s="636" t="s">
        <v>367</v>
      </c>
      <c r="Y33" s="635"/>
      <c r="Z33" s="633">
        <v>0</v>
      </c>
      <c r="AA33" s="598"/>
      <c r="AB33" s="598"/>
      <c r="AC33" s="634" t="s">
        <v>329</v>
      </c>
      <c r="AD33" s="620" t="s">
        <v>784</v>
      </c>
      <c r="AE33" s="633">
        <v>0</v>
      </c>
      <c r="AF33" s="598"/>
      <c r="AG33" s="619" t="s">
        <v>681</v>
      </c>
      <c r="AH33" s="622" t="s">
        <v>859</v>
      </c>
      <c r="AI33" s="633">
        <v>10</v>
      </c>
      <c r="AJ33" s="598"/>
      <c r="AK33" s="619" t="s">
        <v>739</v>
      </c>
      <c r="AL33" s="624"/>
      <c r="AM33" s="633">
        <v>0</v>
      </c>
      <c r="AN33" s="598"/>
      <c r="AO33" s="619"/>
      <c r="AP33" s="619"/>
      <c r="AQ33" s="633"/>
    </row>
    <row r="34" spans="1:43" ht="72">
      <c r="A34" s="700" t="s">
        <v>287</v>
      </c>
      <c r="B34" s="643">
        <v>10</v>
      </c>
      <c r="C34" s="643"/>
      <c r="D34" s="643" t="s">
        <v>343</v>
      </c>
      <c r="E34" s="699" t="s">
        <v>427</v>
      </c>
      <c r="F34" s="650">
        <v>10</v>
      </c>
      <c r="G34" s="598"/>
      <c r="H34" s="665" t="s">
        <v>331</v>
      </c>
      <c r="I34" s="710"/>
      <c r="J34" s="633">
        <v>8</v>
      </c>
      <c r="K34" s="598"/>
      <c r="L34" s="713" t="s">
        <v>328</v>
      </c>
      <c r="M34" s="661" t="s">
        <v>860</v>
      </c>
      <c r="N34" s="633">
        <v>8</v>
      </c>
      <c r="O34" s="598"/>
      <c r="P34" s="619" t="s">
        <v>593</v>
      </c>
      <c r="Q34" s="622" t="s">
        <v>808</v>
      </c>
      <c r="R34" s="623">
        <v>5</v>
      </c>
      <c r="S34" s="598"/>
      <c r="T34" s="634" t="s">
        <v>329</v>
      </c>
      <c r="U34" s="642"/>
      <c r="V34" s="633">
        <v>0</v>
      </c>
      <c r="W34" s="598"/>
      <c r="X34" s="636"/>
      <c r="Y34" s="708" t="s">
        <v>506</v>
      </c>
      <c r="Z34" s="633">
        <v>0</v>
      </c>
      <c r="AA34" s="598"/>
      <c r="AB34" s="598"/>
      <c r="AC34" s="633"/>
      <c r="AD34" s="712"/>
      <c r="AE34" s="633">
        <v>0</v>
      </c>
      <c r="AF34" s="598"/>
      <c r="AG34" s="619" t="s">
        <v>681</v>
      </c>
      <c r="AH34" s="622" t="s">
        <v>861</v>
      </c>
      <c r="AI34" s="633">
        <v>8</v>
      </c>
      <c r="AJ34" s="598"/>
      <c r="AK34" s="619" t="s">
        <v>739</v>
      </c>
      <c r="AL34" s="624"/>
      <c r="AM34" s="633">
        <v>0</v>
      </c>
      <c r="AN34" s="598"/>
      <c r="AO34" s="619"/>
      <c r="AP34" s="619"/>
      <c r="AQ34" s="633"/>
    </row>
    <row r="35" spans="1:43" ht="72">
      <c r="A35" s="644" t="s">
        <v>414</v>
      </c>
      <c r="B35" s="652">
        <v>10</v>
      </c>
      <c r="C35" s="652"/>
      <c r="D35" s="652" t="s">
        <v>328</v>
      </c>
      <c r="E35" s="651" t="s">
        <v>413</v>
      </c>
      <c r="F35" s="650">
        <v>5</v>
      </c>
      <c r="G35" s="598"/>
      <c r="H35" s="711" t="s">
        <v>329</v>
      </c>
      <c r="I35" s="710"/>
      <c r="J35" s="633">
        <v>-5</v>
      </c>
      <c r="K35" s="598"/>
      <c r="L35" s="709" t="s">
        <v>329</v>
      </c>
      <c r="M35" s="638" t="s">
        <v>862</v>
      </c>
      <c r="N35" s="623">
        <v>0</v>
      </c>
      <c r="O35" s="598"/>
      <c r="P35" s="619" t="s">
        <v>329</v>
      </c>
      <c r="Q35" s="622" t="s">
        <v>594</v>
      </c>
      <c r="R35" s="623">
        <v>0</v>
      </c>
      <c r="S35" s="598"/>
      <c r="T35" s="634" t="s">
        <v>329</v>
      </c>
      <c r="U35" s="642"/>
      <c r="V35" s="633">
        <v>0</v>
      </c>
      <c r="W35" s="598"/>
      <c r="X35" s="636"/>
      <c r="Y35" s="708" t="s">
        <v>506</v>
      </c>
      <c r="Z35" s="633">
        <v>0</v>
      </c>
      <c r="AA35" s="598"/>
      <c r="AB35" s="598"/>
      <c r="AC35" s="633" t="s">
        <v>329</v>
      </c>
      <c r="AD35" s="635"/>
      <c r="AE35" s="633">
        <v>0</v>
      </c>
      <c r="AF35" s="598"/>
      <c r="AG35" s="619" t="s">
        <v>681</v>
      </c>
      <c r="AH35" s="622" t="s">
        <v>863</v>
      </c>
      <c r="AI35" s="633">
        <v>8</v>
      </c>
      <c r="AJ35" s="598"/>
      <c r="AK35" s="619" t="s">
        <v>739</v>
      </c>
      <c r="AL35" s="624"/>
      <c r="AM35" s="633">
        <v>0</v>
      </c>
      <c r="AN35" s="598"/>
      <c r="AO35" s="619"/>
      <c r="AP35" s="619"/>
      <c r="AQ35" s="633"/>
    </row>
    <row r="36" spans="1:43" ht="43.2">
      <c r="A36" s="694" t="s">
        <v>308</v>
      </c>
      <c r="B36" s="643">
        <v>10</v>
      </c>
      <c r="C36" s="643"/>
      <c r="D36" s="643" t="s">
        <v>328</v>
      </c>
      <c r="E36" s="642" t="s">
        <v>413</v>
      </c>
      <c r="F36" s="650">
        <v>10</v>
      </c>
      <c r="G36" s="598"/>
      <c r="H36" s="671" t="s">
        <v>328</v>
      </c>
      <c r="I36" s="704" t="s">
        <v>332</v>
      </c>
      <c r="J36" s="633">
        <v>8</v>
      </c>
      <c r="K36" s="598"/>
      <c r="L36" s="639" t="s">
        <v>328</v>
      </c>
      <c r="M36" s="638" t="s">
        <v>864</v>
      </c>
      <c r="N36" s="623">
        <v>10</v>
      </c>
      <c r="O36" s="598"/>
      <c r="P36" s="619" t="s">
        <v>328</v>
      </c>
      <c r="Q36" s="622" t="s">
        <v>595</v>
      </c>
      <c r="R36" s="623">
        <v>10</v>
      </c>
      <c r="S36" s="598"/>
      <c r="T36" s="634" t="s">
        <v>329</v>
      </c>
      <c r="U36" s="642"/>
      <c r="V36" s="618">
        <v>0</v>
      </c>
      <c r="W36" s="598"/>
      <c r="X36" s="636" t="s">
        <v>328</v>
      </c>
      <c r="Y36" s="624"/>
      <c r="Z36" s="618">
        <v>7</v>
      </c>
      <c r="AA36" s="598"/>
      <c r="AB36" s="598"/>
      <c r="AC36" s="645" t="s">
        <v>328</v>
      </c>
      <c r="AD36" s="654" t="s">
        <v>710</v>
      </c>
      <c r="AE36" s="618">
        <v>8</v>
      </c>
      <c r="AF36" s="598"/>
      <c r="AG36" s="619" t="s">
        <v>587</v>
      </c>
      <c r="AH36" s="622" t="s">
        <v>865</v>
      </c>
      <c r="AI36" s="618">
        <v>0</v>
      </c>
      <c r="AJ36" s="598"/>
      <c r="AK36" s="619" t="s">
        <v>742</v>
      </c>
      <c r="AL36" s="624" t="s">
        <v>743</v>
      </c>
      <c r="AM36" s="618">
        <v>5</v>
      </c>
      <c r="AN36" s="598"/>
      <c r="AO36" s="619"/>
      <c r="AP36" s="619"/>
      <c r="AQ36" s="618"/>
    </row>
    <row r="37" spans="1:43" ht="115.2">
      <c r="A37" s="707" t="s">
        <v>507</v>
      </c>
      <c r="B37" s="667">
        <v>10</v>
      </c>
      <c r="C37" s="667"/>
      <c r="D37" s="667" t="s">
        <v>329</v>
      </c>
      <c r="E37" s="650"/>
      <c r="F37" s="650">
        <v>0</v>
      </c>
      <c r="G37" s="598"/>
      <c r="H37" s="660" t="s">
        <v>328</v>
      </c>
      <c r="I37" s="706" t="s">
        <v>428</v>
      </c>
      <c r="J37" s="623">
        <v>0</v>
      </c>
      <c r="K37" s="598"/>
      <c r="L37" s="639" t="s">
        <v>328</v>
      </c>
      <c r="M37" s="661" t="s">
        <v>295</v>
      </c>
      <c r="N37" s="623">
        <v>10</v>
      </c>
      <c r="O37" s="598"/>
      <c r="P37" s="619" t="s">
        <v>328</v>
      </c>
      <c r="Q37" s="622" t="s">
        <v>596</v>
      </c>
      <c r="R37" s="623">
        <v>8</v>
      </c>
      <c r="S37" s="598"/>
      <c r="T37" s="634" t="s">
        <v>329</v>
      </c>
      <c r="U37" s="642"/>
      <c r="V37" s="618">
        <v>0</v>
      </c>
      <c r="W37" s="598"/>
      <c r="X37" s="636" t="s">
        <v>328</v>
      </c>
      <c r="Y37" s="654"/>
      <c r="Z37" s="618">
        <v>7</v>
      </c>
      <c r="AA37" s="598"/>
      <c r="AB37" s="598"/>
      <c r="AC37" s="645" t="s">
        <v>328</v>
      </c>
      <c r="AD37" s="654" t="s">
        <v>822</v>
      </c>
      <c r="AE37" s="618">
        <v>0</v>
      </c>
      <c r="AF37" s="598"/>
      <c r="AG37" s="619" t="s">
        <v>587</v>
      </c>
      <c r="AH37" s="622" t="s">
        <v>866</v>
      </c>
      <c r="AI37" s="618">
        <v>0</v>
      </c>
      <c r="AJ37" s="598"/>
      <c r="AK37" s="619" t="s">
        <v>328</v>
      </c>
      <c r="AL37" s="624" t="s">
        <v>744</v>
      </c>
      <c r="AM37" s="618">
        <v>6</v>
      </c>
      <c r="AN37" s="598"/>
      <c r="AO37" s="619"/>
      <c r="AP37" s="619"/>
      <c r="AQ37" s="618"/>
    </row>
    <row r="38" spans="1:43" ht="28.8">
      <c r="A38" s="694" t="s">
        <v>318</v>
      </c>
      <c r="B38" s="667">
        <v>10</v>
      </c>
      <c r="C38" s="667"/>
      <c r="D38" s="667" t="s">
        <v>328</v>
      </c>
      <c r="E38" s="650"/>
      <c r="F38" s="650">
        <v>10</v>
      </c>
      <c r="G38" s="598"/>
      <c r="H38" s="671" t="s">
        <v>328</v>
      </c>
      <c r="I38" s="704" t="s">
        <v>333</v>
      </c>
      <c r="J38" s="623">
        <v>10</v>
      </c>
      <c r="K38" s="598"/>
      <c r="L38" s="639" t="s">
        <v>328</v>
      </c>
      <c r="M38" s="638"/>
      <c r="N38" s="623">
        <v>9</v>
      </c>
      <c r="O38" s="598"/>
      <c r="P38" s="619" t="s">
        <v>328</v>
      </c>
      <c r="Q38" s="622" t="s">
        <v>597</v>
      </c>
      <c r="R38" s="623">
        <v>10</v>
      </c>
      <c r="S38" s="598"/>
      <c r="T38" s="634" t="s">
        <v>328</v>
      </c>
      <c r="U38" s="642"/>
      <c r="V38" s="618">
        <v>8</v>
      </c>
      <c r="W38" s="598"/>
      <c r="X38" s="636" t="s">
        <v>328</v>
      </c>
      <c r="Y38" s="620"/>
      <c r="Z38" s="618">
        <v>7</v>
      </c>
      <c r="AA38" s="598"/>
      <c r="AB38" s="598"/>
      <c r="AC38" s="645" t="s">
        <v>328</v>
      </c>
      <c r="AD38" s="654" t="s">
        <v>710</v>
      </c>
      <c r="AE38" s="618">
        <v>10</v>
      </c>
      <c r="AF38" s="598"/>
      <c r="AG38" s="619" t="s">
        <v>681</v>
      </c>
      <c r="AH38" s="622" t="s">
        <v>690</v>
      </c>
      <c r="AI38" s="618">
        <v>8</v>
      </c>
      <c r="AJ38" s="598"/>
      <c r="AK38" s="619" t="s">
        <v>739</v>
      </c>
      <c r="AL38" s="624" t="s">
        <v>828</v>
      </c>
      <c r="AM38" s="618">
        <v>0</v>
      </c>
      <c r="AN38" s="598"/>
      <c r="AO38" s="619"/>
      <c r="AP38" s="619"/>
      <c r="AQ38" s="618"/>
    </row>
    <row r="39" spans="1:43" ht="43.2">
      <c r="A39" s="694" t="s">
        <v>317</v>
      </c>
      <c r="B39" s="643">
        <v>10</v>
      </c>
      <c r="C39" s="643"/>
      <c r="D39" s="643" t="s">
        <v>328</v>
      </c>
      <c r="E39" s="642" t="s">
        <v>344</v>
      </c>
      <c r="F39" s="650">
        <v>5</v>
      </c>
      <c r="G39" s="598"/>
      <c r="H39" s="619" t="s">
        <v>329</v>
      </c>
      <c r="I39" s="637" t="s">
        <v>509</v>
      </c>
      <c r="J39" s="623">
        <v>5</v>
      </c>
      <c r="K39" s="598"/>
      <c r="L39" s="639" t="s">
        <v>328</v>
      </c>
      <c r="M39" s="638"/>
      <c r="N39" s="623">
        <v>0</v>
      </c>
      <c r="O39" s="598"/>
      <c r="P39" s="619" t="s">
        <v>328</v>
      </c>
      <c r="Q39" s="622" t="s">
        <v>598</v>
      </c>
      <c r="R39" s="623">
        <v>0</v>
      </c>
      <c r="S39" s="598"/>
      <c r="T39" s="634" t="s">
        <v>329</v>
      </c>
      <c r="U39" s="642"/>
      <c r="V39" s="618">
        <v>0</v>
      </c>
      <c r="W39" s="598"/>
      <c r="X39" s="636" t="s">
        <v>328</v>
      </c>
      <c r="Y39" s="624"/>
      <c r="Z39" s="618">
        <v>7</v>
      </c>
      <c r="AA39" s="598"/>
      <c r="AB39" s="598"/>
      <c r="AC39" s="645" t="s">
        <v>328</v>
      </c>
      <c r="AD39" s="654" t="s">
        <v>704</v>
      </c>
      <c r="AE39" s="618">
        <v>0</v>
      </c>
      <c r="AF39" s="598"/>
      <c r="AG39" s="619" t="s">
        <v>587</v>
      </c>
      <c r="AH39" s="622" t="s">
        <v>867</v>
      </c>
      <c r="AI39" s="618">
        <v>5</v>
      </c>
      <c r="AJ39" s="598"/>
      <c r="AK39" s="619" t="s">
        <v>739</v>
      </c>
      <c r="AL39" s="624" t="s">
        <v>828</v>
      </c>
      <c r="AM39" s="618">
        <v>0</v>
      </c>
      <c r="AN39" s="598"/>
      <c r="AO39" s="619"/>
      <c r="AP39" s="619"/>
      <c r="AQ39" s="618"/>
    </row>
    <row r="40" spans="1:43" ht="72">
      <c r="A40" s="694" t="s">
        <v>319</v>
      </c>
      <c r="B40" s="643">
        <v>10</v>
      </c>
      <c r="C40" s="643"/>
      <c r="D40" s="643" t="s">
        <v>328</v>
      </c>
      <c r="E40" s="642" t="s">
        <v>344</v>
      </c>
      <c r="F40" s="650">
        <v>5</v>
      </c>
      <c r="G40" s="598"/>
      <c r="H40" s="619" t="s">
        <v>329</v>
      </c>
      <c r="I40" s="636"/>
      <c r="J40" s="623">
        <v>0</v>
      </c>
      <c r="K40" s="598"/>
      <c r="L40" s="639" t="s">
        <v>328</v>
      </c>
      <c r="M40" s="638" t="s">
        <v>864</v>
      </c>
      <c r="N40" s="623">
        <v>5</v>
      </c>
      <c r="O40" s="598"/>
      <c r="P40" s="619" t="s">
        <v>328</v>
      </c>
      <c r="Q40" s="622" t="s">
        <v>599</v>
      </c>
      <c r="R40" s="623">
        <v>0</v>
      </c>
      <c r="S40" s="598"/>
      <c r="T40" s="633" t="s">
        <v>310</v>
      </c>
      <c r="U40" s="642"/>
      <c r="V40" s="618">
        <v>0</v>
      </c>
      <c r="W40" s="598"/>
      <c r="X40" s="636" t="s">
        <v>328</v>
      </c>
      <c r="Y40" s="624"/>
      <c r="Z40" s="618">
        <v>7</v>
      </c>
      <c r="AA40" s="598"/>
      <c r="AB40" s="598"/>
      <c r="AC40" s="645" t="s">
        <v>328</v>
      </c>
      <c r="AD40" s="654" t="s">
        <v>710</v>
      </c>
      <c r="AE40" s="618">
        <v>10</v>
      </c>
      <c r="AF40" s="598"/>
      <c r="AG40" s="619" t="s">
        <v>681</v>
      </c>
      <c r="AH40" s="622" t="s">
        <v>691</v>
      </c>
      <c r="AI40" s="618">
        <v>7</v>
      </c>
      <c r="AJ40" s="598"/>
      <c r="AK40" s="619" t="s">
        <v>868</v>
      </c>
      <c r="AL40" s="624"/>
      <c r="AM40" s="618">
        <v>5</v>
      </c>
      <c r="AN40" s="598"/>
      <c r="AO40" s="619"/>
      <c r="AP40" s="619"/>
      <c r="AQ40" s="618"/>
    </row>
    <row r="41" spans="1:43" s="606" customFormat="1">
      <c r="A41" s="691"/>
      <c r="B41" s="690">
        <f>SUM(B26:B40)</f>
        <v>130</v>
      </c>
      <c r="C41" s="690">
        <v>80</v>
      </c>
      <c r="D41" s="689"/>
      <c r="E41" s="705"/>
      <c r="F41" s="688">
        <f>SUM(F27:F40)</f>
        <v>89</v>
      </c>
      <c r="G41" s="609"/>
      <c r="H41" s="687"/>
      <c r="I41" s="684"/>
      <c r="J41" s="610">
        <f>SUM(J26:J40)</f>
        <v>79</v>
      </c>
      <c r="K41" s="609"/>
      <c r="L41" s="681"/>
      <c r="M41" s="612"/>
      <c r="N41" s="610">
        <f>SUM(N27:N40)</f>
        <v>53</v>
      </c>
      <c r="O41" s="609"/>
      <c r="P41" s="681"/>
      <c r="Q41" s="680"/>
      <c r="R41" s="610">
        <f>SUM(R27:R40)</f>
        <v>73</v>
      </c>
      <c r="S41" s="609"/>
      <c r="T41" s="607"/>
      <c r="U41" s="705"/>
      <c r="V41" s="610">
        <f>SUM(V27:V40)</f>
        <v>43</v>
      </c>
      <c r="W41" s="609"/>
      <c r="X41" s="684"/>
      <c r="Y41" s="680"/>
      <c r="Z41" s="610">
        <f>SUM(Z26:Z40)</f>
        <v>66</v>
      </c>
      <c r="AA41" s="609"/>
      <c r="AB41" s="609"/>
      <c r="AC41" s="681"/>
      <c r="AD41" s="680"/>
      <c r="AE41" s="607">
        <f>SUM(AE27:AE40)</f>
        <v>68</v>
      </c>
      <c r="AF41" s="609"/>
      <c r="AG41" s="683"/>
      <c r="AH41" s="682"/>
      <c r="AI41" s="607">
        <f>SUM(AI27:AI40)</f>
        <v>94</v>
      </c>
      <c r="AJ41" s="609"/>
      <c r="AK41" s="681"/>
      <c r="AL41" s="680"/>
      <c r="AM41" s="610">
        <f>SUM(AM28:AM40)</f>
        <v>43</v>
      </c>
      <c r="AN41" s="609"/>
      <c r="AO41" s="681"/>
      <c r="AP41" s="687"/>
      <c r="AQ41" s="607"/>
    </row>
    <row r="42" spans="1:43" ht="28.8">
      <c r="A42" s="672" t="s">
        <v>1071</v>
      </c>
      <c r="B42" s="667"/>
      <c r="C42" s="667"/>
      <c r="D42" s="667" t="s">
        <v>328</v>
      </c>
      <c r="E42" s="650"/>
      <c r="F42" s="650"/>
      <c r="G42" s="598"/>
      <c r="H42" s="665" t="s">
        <v>328</v>
      </c>
      <c r="I42" s="664"/>
      <c r="J42" s="623"/>
      <c r="K42" s="598"/>
      <c r="L42" s="670" t="s">
        <v>328</v>
      </c>
      <c r="M42" s="638"/>
      <c r="N42" s="623"/>
      <c r="O42" s="598"/>
      <c r="P42" s="634"/>
      <c r="Q42" s="635"/>
      <c r="R42" s="623"/>
      <c r="S42" s="598"/>
      <c r="T42" s="633" t="s">
        <v>310</v>
      </c>
      <c r="U42" s="637"/>
      <c r="V42" s="618">
        <v>5</v>
      </c>
      <c r="W42" s="598"/>
      <c r="X42" s="647" t="s">
        <v>328</v>
      </c>
      <c r="Y42" s="657" t="s">
        <v>488</v>
      </c>
      <c r="Z42" s="623">
        <v>5</v>
      </c>
      <c r="AA42" s="598"/>
      <c r="AB42" s="598"/>
      <c r="AC42" s="645"/>
      <c r="AD42" s="620"/>
      <c r="AE42" s="618"/>
      <c r="AF42" s="598"/>
      <c r="AG42" s="619"/>
      <c r="AH42" s="622"/>
      <c r="AI42" s="618"/>
      <c r="AJ42" s="598"/>
      <c r="AK42" s="619"/>
      <c r="AL42" s="624"/>
      <c r="AM42" s="618"/>
      <c r="AN42" s="598"/>
      <c r="AO42" s="619"/>
      <c r="AP42" s="619"/>
      <c r="AQ42" s="618"/>
    </row>
    <row r="43" spans="1:43" ht="72">
      <c r="A43" s="644" t="s">
        <v>755</v>
      </c>
      <c r="B43" s="667">
        <v>10</v>
      </c>
      <c r="C43" s="667"/>
      <c r="D43" s="667" t="s">
        <v>328</v>
      </c>
      <c r="E43" s="704" t="s">
        <v>1011</v>
      </c>
      <c r="F43" s="650">
        <v>10</v>
      </c>
      <c r="G43" s="598"/>
      <c r="H43" s="649" t="s">
        <v>328</v>
      </c>
      <c r="I43" s="648" t="s">
        <v>766</v>
      </c>
      <c r="J43" s="658">
        <v>8</v>
      </c>
      <c r="K43" s="598"/>
      <c r="L43" s="670" t="s">
        <v>328</v>
      </c>
      <c r="M43" s="661" t="s">
        <v>803</v>
      </c>
      <c r="N43" s="623">
        <v>2</v>
      </c>
      <c r="O43" s="598"/>
      <c r="P43" s="619" t="s">
        <v>328</v>
      </c>
      <c r="Q43" s="622" t="s">
        <v>760</v>
      </c>
      <c r="R43" s="623">
        <v>10</v>
      </c>
      <c r="S43" s="598"/>
      <c r="T43" s="634" t="s">
        <v>328</v>
      </c>
      <c r="U43" s="637" t="s">
        <v>354</v>
      </c>
      <c r="V43" s="618">
        <v>10</v>
      </c>
      <c r="W43" s="598"/>
      <c r="X43" s="636" t="s">
        <v>328</v>
      </c>
      <c r="Y43" s="654" t="s">
        <v>761</v>
      </c>
      <c r="Z43" s="618">
        <v>8</v>
      </c>
      <c r="AA43" s="598"/>
      <c r="AB43" s="598"/>
      <c r="AC43" s="645" t="s">
        <v>328</v>
      </c>
      <c r="AD43" s="654" t="s">
        <v>817</v>
      </c>
      <c r="AE43" s="618">
        <v>10</v>
      </c>
      <c r="AF43" s="598"/>
      <c r="AG43" s="619" t="s">
        <v>681</v>
      </c>
      <c r="AH43" s="622" t="s">
        <v>692</v>
      </c>
      <c r="AI43" s="618">
        <v>8</v>
      </c>
      <c r="AJ43" s="598"/>
      <c r="AK43" s="619" t="s">
        <v>745</v>
      </c>
      <c r="AL43" s="624"/>
      <c r="AM43" s="618">
        <v>6</v>
      </c>
      <c r="AN43" s="598"/>
      <c r="AO43" s="619"/>
      <c r="AP43" s="619"/>
      <c r="AQ43" s="618"/>
    </row>
    <row r="44" spans="1:43" ht="86.4">
      <c r="A44" s="644" t="s">
        <v>511</v>
      </c>
      <c r="B44" s="667">
        <v>10</v>
      </c>
      <c r="C44" s="667"/>
      <c r="D44" s="667" t="s">
        <v>328</v>
      </c>
      <c r="E44" s="704" t="s">
        <v>1012</v>
      </c>
      <c r="F44" s="650">
        <v>10</v>
      </c>
      <c r="G44" s="598"/>
      <c r="H44" s="641" t="s">
        <v>328</v>
      </c>
      <c r="I44" s="640" t="s">
        <v>767</v>
      </c>
      <c r="J44" s="633">
        <v>10</v>
      </c>
      <c r="K44" s="598"/>
      <c r="L44" s="670" t="s">
        <v>328</v>
      </c>
      <c r="M44" s="661" t="s">
        <v>803</v>
      </c>
      <c r="N44" s="623">
        <v>2</v>
      </c>
      <c r="O44" s="598"/>
      <c r="P44" s="619" t="s">
        <v>328</v>
      </c>
      <c r="Q44" s="622" t="s">
        <v>760</v>
      </c>
      <c r="R44" s="623">
        <v>10</v>
      </c>
      <c r="S44" s="598"/>
      <c r="T44" s="634" t="s">
        <v>328</v>
      </c>
      <c r="U44" s="637" t="s">
        <v>354</v>
      </c>
      <c r="V44" s="618">
        <v>10</v>
      </c>
      <c r="W44" s="598"/>
      <c r="X44" s="636"/>
      <c r="Y44" s="654"/>
      <c r="Z44" s="618"/>
      <c r="AA44" s="598"/>
      <c r="AB44" s="598"/>
      <c r="AC44" s="645" t="s">
        <v>328</v>
      </c>
      <c r="AD44" s="654" t="s">
        <v>817</v>
      </c>
      <c r="AE44" s="618">
        <v>10</v>
      </c>
      <c r="AF44" s="598"/>
      <c r="AG44" s="619" t="s">
        <v>681</v>
      </c>
      <c r="AH44" s="622" t="s">
        <v>1031</v>
      </c>
      <c r="AI44" s="618">
        <v>5</v>
      </c>
      <c r="AJ44" s="598"/>
      <c r="AK44" s="619" t="s">
        <v>745</v>
      </c>
      <c r="AL44" s="624"/>
      <c r="AM44" s="618">
        <v>6</v>
      </c>
      <c r="AN44" s="598"/>
      <c r="AO44" s="619"/>
      <c r="AP44" s="619"/>
      <c r="AQ44" s="618"/>
    </row>
    <row r="45" spans="1:43" ht="57.6">
      <c r="A45" s="653" t="s">
        <v>198</v>
      </c>
      <c r="B45" s="667">
        <v>10</v>
      </c>
      <c r="C45" s="667"/>
      <c r="D45" s="667" t="s">
        <v>328</v>
      </c>
      <c r="E45" s="650"/>
      <c r="F45" s="650">
        <v>9</v>
      </c>
      <c r="G45" s="598"/>
      <c r="H45" s="665" t="s">
        <v>328</v>
      </c>
      <c r="I45" s="664"/>
      <c r="J45" s="623">
        <v>10</v>
      </c>
      <c r="K45" s="598"/>
      <c r="L45" s="670" t="s">
        <v>328</v>
      </c>
      <c r="M45" s="638" t="s">
        <v>804</v>
      </c>
      <c r="N45" s="623">
        <v>2</v>
      </c>
      <c r="O45" s="598"/>
      <c r="P45" s="619" t="s">
        <v>328</v>
      </c>
      <c r="Q45" s="622" t="s">
        <v>601</v>
      </c>
      <c r="R45" s="623">
        <v>10</v>
      </c>
      <c r="S45" s="598"/>
      <c r="T45" s="634" t="s">
        <v>328</v>
      </c>
      <c r="U45" s="637" t="s">
        <v>356</v>
      </c>
      <c r="V45" s="618">
        <v>10</v>
      </c>
      <c r="W45" s="598"/>
      <c r="X45" s="636" t="s">
        <v>328</v>
      </c>
      <c r="Y45" s="620"/>
      <c r="Z45" s="623">
        <v>8</v>
      </c>
      <c r="AA45" s="598"/>
      <c r="AB45" s="598"/>
      <c r="AC45" s="645" t="s">
        <v>328</v>
      </c>
      <c r="AD45" s="654" t="s">
        <v>869</v>
      </c>
      <c r="AE45" s="618">
        <v>10</v>
      </c>
      <c r="AF45" s="598"/>
      <c r="AG45" s="619" t="s">
        <v>681</v>
      </c>
      <c r="AH45" s="622" t="s">
        <v>870</v>
      </c>
      <c r="AI45" s="618">
        <v>5</v>
      </c>
      <c r="AJ45" s="598"/>
      <c r="AK45" s="619" t="s">
        <v>328</v>
      </c>
      <c r="AL45" s="624"/>
      <c r="AM45" s="618">
        <v>10</v>
      </c>
      <c r="AN45" s="598"/>
      <c r="AO45" s="619"/>
      <c r="AP45" s="619"/>
      <c r="AQ45" s="618"/>
    </row>
    <row r="46" spans="1:43" s="606" customFormat="1">
      <c r="A46" s="697"/>
      <c r="B46" s="690">
        <f>SUM(B43:B45)</f>
        <v>30</v>
      </c>
      <c r="C46" s="690">
        <v>24</v>
      </c>
      <c r="D46" s="689"/>
      <c r="E46" s="696"/>
      <c r="F46" s="688">
        <f>SUM(F43:F45)</f>
        <v>29</v>
      </c>
      <c r="G46" s="609"/>
      <c r="H46" s="703"/>
      <c r="I46" s="686"/>
      <c r="J46" s="610">
        <f>SUM(J42:J45)</f>
        <v>28</v>
      </c>
      <c r="K46" s="609"/>
      <c r="L46" s="681"/>
      <c r="M46" s="612"/>
      <c r="N46" s="610">
        <f>SUM(N42:N45)</f>
        <v>6</v>
      </c>
      <c r="O46" s="609"/>
      <c r="P46" s="681"/>
      <c r="Q46" s="680"/>
      <c r="R46" s="610">
        <f>SUM(R42:R45)</f>
        <v>30</v>
      </c>
      <c r="S46" s="609"/>
      <c r="T46" s="681"/>
      <c r="U46" s="696"/>
      <c r="V46" s="610">
        <f>SUM(V42:V45)</f>
        <v>35</v>
      </c>
      <c r="W46" s="609"/>
      <c r="X46" s="684"/>
      <c r="Y46" s="680"/>
      <c r="Z46" s="610">
        <f>SUM(Z42:Z45)</f>
        <v>21</v>
      </c>
      <c r="AA46" s="609"/>
      <c r="AB46" s="609"/>
      <c r="AC46" s="681"/>
      <c r="AD46" s="680"/>
      <c r="AE46" s="607">
        <f>SUM(AE43:AE45)</f>
        <v>30</v>
      </c>
      <c r="AF46" s="609"/>
      <c r="AG46" s="683"/>
      <c r="AH46" s="682"/>
      <c r="AI46" s="607">
        <f>SUM(AI43:AI45)</f>
        <v>18</v>
      </c>
      <c r="AJ46" s="609"/>
      <c r="AK46" s="681"/>
      <c r="AL46" s="680"/>
      <c r="AM46" s="610">
        <f>SUM(AM43:AM45)</f>
        <v>22</v>
      </c>
      <c r="AN46" s="609"/>
      <c r="AO46" s="683"/>
      <c r="AP46" s="683"/>
      <c r="AQ46" s="607"/>
    </row>
    <row r="47" spans="1:43">
      <c r="A47" s="702" t="s">
        <v>463</v>
      </c>
      <c r="B47" s="667"/>
      <c r="C47" s="667"/>
      <c r="D47" s="667"/>
      <c r="E47" s="650"/>
      <c r="F47" s="650"/>
      <c r="G47" s="598"/>
      <c r="H47" s="671"/>
      <c r="I47" s="664"/>
      <c r="J47" s="623"/>
      <c r="K47" s="598"/>
      <c r="L47" s="639"/>
      <c r="M47" s="638"/>
      <c r="N47" s="623"/>
      <c r="O47" s="598"/>
      <c r="P47" s="634"/>
      <c r="Q47" s="635"/>
      <c r="R47" s="623"/>
      <c r="S47" s="598"/>
      <c r="T47" s="634"/>
      <c r="U47" s="693"/>
      <c r="V47" s="618"/>
      <c r="W47" s="598"/>
      <c r="X47" s="636"/>
      <c r="Y47" s="620"/>
      <c r="Z47" s="623"/>
      <c r="AA47" s="598"/>
      <c r="AB47" s="598"/>
      <c r="AC47" s="645"/>
      <c r="AD47" s="620"/>
      <c r="AE47" s="618"/>
      <c r="AF47" s="598"/>
      <c r="AG47" s="619"/>
      <c r="AH47" s="622"/>
      <c r="AI47" s="618"/>
      <c r="AJ47" s="598"/>
      <c r="AK47" s="619"/>
      <c r="AL47" s="624"/>
      <c r="AM47" s="618"/>
      <c r="AN47" s="598"/>
      <c r="AO47" s="619"/>
      <c r="AP47" s="619"/>
      <c r="AQ47" s="618"/>
    </row>
    <row r="48" spans="1:43" ht="43.2">
      <c r="A48" s="700" t="s">
        <v>203</v>
      </c>
      <c r="B48" s="698">
        <v>10</v>
      </c>
      <c r="C48" s="698"/>
      <c r="D48" s="667" t="s">
        <v>328</v>
      </c>
      <c r="E48" s="699" t="s">
        <v>922</v>
      </c>
      <c r="F48" s="650">
        <v>10</v>
      </c>
      <c r="G48" s="598"/>
      <c r="H48" s="665" t="s">
        <v>328</v>
      </c>
      <c r="I48" s="664"/>
      <c r="J48" s="623">
        <v>8</v>
      </c>
      <c r="K48" s="598"/>
      <c r="L48" s="639" t="s">
        <v>328</v>
      </c>
      <c r="M48" s="638"/>
      <c r="N48" s="623">
        <v>9</v>
      </c>
      <c r="O48" s="598"/>
      <c r="P48" s="619" t="s">
        <v>328</v>
      </c>
      <c r="Q48" s="622" t="s">
        <v>602</v>
      </c>
      <c r="R48" s="623">
        <v>8</v>
      </c>
      <c r="S48" s="598"/>
      <c r="T48" s="701" t="s">
        <v>329</v>
      </c>
      <c r="U48" s="637"/>
      <c r="V48" s="618">
        <v>0</v>
      </c>
      <c r="W48" s="598"/>
      <c r="X48" s="636" t="s">
        <v>328</v>
      </c>
      <c r="Y48" s="620"/>
      <c r="Z48" s="623">
        <v>8</v>
      </c>
      <c r="AA48" s="598"/>
      <c r="AB48" s="598"/>
      <c r="AC48" s="645" t="s">
        <v>328</v>
      </c>
      <c r="AD48" s="654" t="s">
        <v>871</v>
      </c>
      <c r="AE48" s="618">
        <v>10</v>
      </c>
      <c r="AF48" s="598"/>
      <c r="AG48" s="619" t="s">
        <v>99</v>
      </c>
      <c r="AH48" s="622"/>
      <c r="AI48" s="618">
        <v>0</v>
      </c>
      <c r="AJ48" s="598"/>
      <c r="AK48" s="619" t="s">
        <v>328</v>
      </c>
      <c r="AL48" s="624"/>
      <c r="AM48" s="618">
        <v>9</v>
      </c>
      <c r="AN48" s="598"/>
      <c r="AO48" s="619"/>
      <c r="AP48" s="619"/>
      <c r="AQ48" s="618"/>
    </row>
    <row r="49" spans="1:43" ht="43.2">
      <c r="A49" s="700" t="s">
        <v>54</v>
      </c>
      <c r="B49" s="698">
        <v>10</v>
      </c>
      <c r="C49" s="698"/>
      <c r="D49" s="667" t="s">
        <v>328</v>
      </c>
      <c r="E49" s="699" t="s">
        <v>921</v>
      </c>
      <c r="F49" s="650">
        <v>10</v>
      </c>
      <c r="G49" s="598"/>
      <c r="H49" s="671" t="s">
        <v>328</v>
      </c>
      <c r="I49" s="664"/>
      <c r="J49" s="623">
        <v>8</v>
      </c>
      <c r="K49" s="598"/>
      <c r="L49" s="639" t="s">
        <v>328</v>
      </c>
      <c r="M49" s="661" t="s">
        <v>292</v>
      </c>
      <c r="N49" s="623">
        <v>9</v>
      </c>
      <c r="O49" s="598"/>
      <c r="P49" s="619" t="s">
        <v>328</v>
      </c>
      <c r="Q49" s="622" t="s">
        <v>603</v>
      </c>
      <c r="R49" s="623">
        <v>10</v>
      </c>
      <c r="S49" s="598"/>
      <c r="T49" s="634" t="s">
        <v>328</v>
      </c>
      <c r="U49" s="637" t="s">
        <v>361</v>
      </c>
      <c r="V49" s="618">
        <v>8</v>
      </c>
      <c r="W49" s="598"/>
      <c r="X49" s="636" t="s">
        <v>371</v>
      </c>
      <c r="Y49" s="654"/>
      <c r="Z49" s="623">
        <v>8</v>
      </c>
      <c r="AA49" s="598"/>
      <c r="AB49" s="598"/>
      <c r="AC49" s="645" t="s">
        <v>328</v>
      </c>
      <c r="AD49" s="654" t="s">
        <v>872</v>
      </c>
      <c r="AE49" s="618">
        <v>8</v>
      </c>
      <c r="AF49" s="598"/>
      <c r="AG49" s="619" t="s">
        <v>681</v>
      </c>
      <c r="AH49" s="622"/>
      <c r="AI49" s="618">
        <v>10</v>
      </c>
      <c r="AJ49" s="598"/>
      <c r="AK49" s="619" t="s">
        <v>328</v>
      </c>
      <c r="AL49" s="624"/>
      <c r="AM49" s="618">
        <v>9</v>
      </c>
      <c r="AN49" s="598"/>
      <c r="AO49" s="619"/>
      <c r="AP49" s="619"/>
      <c r="AQ49" s="618"/>
    </row>
    <row r="50" spans="1:43" ht="86.4">
      <c r="A50" s="644" t="s">
        <v>309</v>
      </c>
      <c r="B50" s="698">
        <v>10</v>
      </c>
      <c r="C50" s="698"/>
      <c r="D50" s="667" t="s">
        <v>328</v>
      </c>
      <c r="E50" s="650"/>
      <c r="F50" s="650">
        <v>9</v>
      </c>
      <c r="G50" s="598"/>
      <c r="H50" s="671" t="s">
        <v>328</v>
      </c>
      <c r="I50" s="664"/>
      <c r="J50" s="623">
        <v>8</v>
      </c>
      <c r="K50" s="598"/>
      <c r="L50" s="639" t="s">
        <v>328</v>
      </c>
      <c r="M50" s="661" t="s">
        <v>477</v>
      </c>
      <c r="N50" s="623">
        <v>10</v>
      </c>
      <c r="O50" s="598"/>
      <c r="P50" s="619" t="s">
        <v>328</v>
      </c>
      <c r="Q50" s="622" t="s">
        <v>604</v>
      </c>
      <c r="R50" s="623">
        <v>10</v>
      </c>
      <c r="S50" s="598"/>
      <c r="T50" s="634" t="s">
        <v>328</v>
      </c>
      <c r="U50" s="637" t="s">
        <v>362</v>
      </c>
      <c r="V50" s="618">
        <v>9</v>
      </c>
      <c r="W50" s="598"/>
      <c r="X50" s="636" t="s">
        <v>328</v>
      </c>
      <c r="Y50" s="620"/>
      <c r="Z50" s="623">
        <v>8</v>
      </c>
      <c r="AA50" s="598"/>
      <c r="AB50" s="598"/>
      <c r="AC50" s="645" t="s">
        <v>328</v>
      </c>
      <c r="AD50" s="654" t="s">
        <v>871</v>
      </c>
      <c r="AE50" s="618">
        <v>8</v>
      </c>
      <c r="AF50" s="598"/>
      <c r="AG50" s="619" t="s">
        <v>681</v>
      </c>
      <c r="AH50" s="622" t="s">
        <v>693</v>
      </c>
      <c r="AI50" s="618">
        <v>8</v>
      </c>
      <c r="AJ50" s="598"/>
      <c r="AK50" s="619" t="s">
        <v>328</v>
      </c>
      <c r="AL50" s="624"/>
      <c r="AM50" s="618">
        <v>9</v>
      </c>
      <c r="AN50" s="598"/>
      <c r="AO50" s="619"/>
      <c r="AP50" s="619"/>
      <c r="AQ50" s="618"/>
    </row>
    <row r="51" spans="1:43" s="606" customFormat="1">
      <c r="A51" s="697"/>
      <c r="B51" s="690">
        <f>SUM(B48:B50)</f>
        <v>30</v>
      </c>
      <c r="C51" s="690">
        <v>18</v>
      </c>
      <c r="D51" s="689"/>
      <c r="E51" s="681"/>
      <c r="F51" s="688">
        <f>SUM(F48:F50)</f>
        <v>29</v>
      </c>
      <c r="G51" s="609"/>
      <c r="H51" s="687"/>
      <c r="I51" s="686"/>
      <c r="J51" s="610">
        <f>SUM(J48:J50)</f>
        <v>24</v>
      </c>
      <c r="K51" s="609"/>
      <c r="L51" s="681"/>
      <c r="M51" s="612"/>
      <c r="N51" s="610">
        <f>SUM(N48:N50)</f>
        <v>28</v>
      </c>
      <c r="O51" s="609"/>
      <c r="P51" s="681"/>
      <c r="Q51" s="611"/>
      <c r="R51" s="610">
        <f>SUM(R48:R50)</f>
        <v>28</v>
      </c>
      <c r="S51" s="609"/>
      <c r="T51" s="681"/>
      <c r="U51" s="696"/>
      <c r="V51" s="610">
        <f>SUM(V48:V50)</f>
        <v>17</v>
      </c>
      <c r="W51" s="609"/>
      <c r="X51" s="684"/>
      <c r="Y51" s="611"/>
      <c r="Z51" s="610">
        <f>SUM(Z48:Z50)</f>
        <v>24</v>
      </c>
      <c r="AA51" s="609"/>
      <c r="AB51" s="609"/>
      <c r="AC51" s="681"/>
      <c r="AD51" s="611"/>
      <c r="AE51" s="607">
        <f>SUM(AE48:AE50)</f>
        <v>26</v>
      </c>
      <c r="AF51" s="609"/>
      <c r="AG51" s="683"/>
      <c r="AH51" s="682"/>
      <c r="AI51" s="607">
        <f>SUM(AI48:AI50)</f>
        <v>18</v>
      </c>
      <c r="AJ51" s="609"/>
      <c r="AK51" s="681"/>
      <c r="AL51" s="680"/>
      <c r="AM51" s="610">
        <f>SUM(AM48:AM50)</f>
        <v>27</v>
      </c>
      <c r="AN51" s="609"/>
      <c r="AO51" s="683"/>
      <c r="AP51" s="683"/>
      <c r="AQ51" s="607"/>
    </row>
    <row r="52" spans="1:43">
      <c r="A52" s="653"/>
      <c r="B52" s="643"/>
      <c r="C52" s="643"/>
      <c r="D52" s="643"/>
      <c r="E52" s="642"/>
      <c r="F52" s="650"/>
      <c r="G52" s="598"/>
      <c r="H52" s="641"/>
      <c r="I52" s="640"/>
      <c r="J52" s="623"/>
      <c r="K52" s="598"/>
      <c r="L52" s="639"/>
      <c r="M52" s="638"/>
      <c r="N52" s="623"/>
      <c r="O52" s="598"/>
      <c r="P52" s="634"/>
      <c r="Q52" s="635"/>
      <c r="R52" s="623"/>
      <c r="S52" s="598"/>
      <c r="T52" s="634"/>
      <c r="U52" s="637"/>
      <c r="V52" s="618"/>
      <c r="W52" s="598"/>
      <c r="X52" s="636"/>
      <c r="Y52" s="624"/>
      <c r="Z52" s="623"/>
      <c r="AA52" s="598"/>
      <c r="AB52" s="598"/>
      <c r="AC52" s="645"/>
      <c r="AD52" s="620"/>
      <c r="AE52" s="618"/>
      <c r="AF52" s="598"/>
      <c r="AG52" s="619"/>
      <c r="AH52" s="622"/>
      <c r="AI52" s="618"/>
      <c r="AJ52" s="598"/>
      <c r="AK52" s="619"/>
      <c r="AL52" s="624"/>
      <c r="AM52" s="618"/>
      <c r="AN52" s="598"/>
      <c r="AO52" s="619"/>
      <c r="AP52" s="619"/>
      <c r="AQ52" s="618"/>
    </row>
    <row r="53" spans="1:43">
      <c r="A53" s="694" t="s">
        <v>201</v>
      </c>
      <c r="B53" s="667">
        <v>10</v>
      </c>
      <c r="C53" s="667"/>
      <c r="D53" s="667" t="s">
        <v>328</v>
      </c>
      <c r="E53" s="650"/>
      <c r="F53" s="650">
        <v>8</v>
      </c>
      <c r="G53" s="598"/>
      <c r="H53" s="619" t="s">
        <v>328</v>
      </c>
      <c r="I53" s="640"/>
      <c r="J53" s="623">
        <v>8</v>
      </c>
      <c r="K53" s="598"/>
      <c r="L53" s="639" t="s">
        <v>328</v>
      </c>
      <c r="M53" s="638"/>
      <c r="N53" s="623">
        <v>9</v>
      </c>
      <c r="O53" s="598"/>
      <c r="P53" s="634" t="s">
        <v>328</v>
      </c>
      <c r="Q53" s="622" t="s">
        <v>600</v>
      </c>
      <c r="R53" s="623">
        <v>8</v>
      </c>
      <c r="S53" s="598"/>
      <c r="T53" s="634" t="s">
        <v>329</v>
      </c>
      <c r="U53" s="695"/>
      <c r="V53" s="692">
        <v>0</v>
      </c>
      <c r="W53" s="598"/>
      <c r="X53" s="636" t="s">
        <v>370</v>
      </c>
      <c r="Y53" s="620"/>
      <c r="Z53" s="623">
        <v>9</v>
      </c>
      <c r="AA53" s="598"/>
      <c r="AB53" s="598"/>
      <c r="AC53" s="645" t="s">
        <v>99</v>
      </c>
      <c r="AD53" s="620" t="s">
        <v>711</v>
      </c>
      <c r="AE53" s="618">
        <v>5</v>
      </c>
      <c r="AF53" s="598"/>
      <c r="AG53" s="619" t="s">
        <v>681</v>
      </c>
      <c r="AH53" s="622"/>
      <c r="AI53" s="618">
        <v>8</v>
      </c>
      <c r="AJ53" s="598"/>
      <c r="AK53" s="619" t="s">
        <v>328</v>
      </c>
      <c r="AL53" s="624"/>
      <c r="AM53" s="618">
        <v>8</v>
      </c>
      <c r="AN53" s="598"/>
      <c r="AO53" s="619"/>
      <c r="AP53" s="619"/>
      <c r="AQ53" s="618"/>
    </row>
    <row r="54" spans="1:43" ht="28.8">
      <c r="A54" s="694" t="s">
        <v>202</v>
      </c>
      <c r="B54" s="667">
        <v>10</v>
      </c>
      <c r="C54" s="667"/>
      <c r="D54" s="667" t="s">
        <v>328</v>
      </c>
      <c r="E54" s="650"/>
      <c r="F54" s="650">
        <v>8</v>
      </c>
      <c r="G54" s="598"/>
      <c r="H54" s="671" t="s">
        <v>328</v>
      </c>
      <c r="I54" s="664"/>
      <c r="J54" s="623">
        <v>8</v>
      </c>
      <c r="K54" s="598"/>
      <c r="L54" s="639" t="s">
        <v>328</v>
      </c>
      <c r="M54" s="638"/>
      <c r="N54" s="623">
        <v>9</v>
      </c>
      <c r="O54" s="598"/>
      <c r="P54" s="634" t="s">
        <v>328</v>
      </c>
      <c r="Q54" s="622" t="s">
        <v>600</v>
      </c>
      <c r="R54" s="623">
        <v>8</v>
      </c>
      <c r="S54" s="598"/>
      <c r="T54" s="634" t="s">
        <v>328</v>
      </c>
      <c r="U54" s="693" t="s">
        <v>360</v>
      </c>
      <c r="V54" s="692">
        <v>8</v>
      </c>
      <c r="W54" s="598"/>
      <c r="X54" s="636" t="s">
        <v>370</v>
      </c>
      <c r="Y54" s="620"/>
      <c r="Z54" s="623">
        <v>9</v>
      </c>
      <c r="AA54" s="598"/>
      <c r="AB54" s="598"/>
      <c r="AC54" s="645" t="s">
        <v>705</v>
      </c>
      <c r="AD54" s="620" t="s">
        <v>711</v>
      </c>
      <c r="AE54" s="618">
        <v>5</v>
      </c>
      <c r="AF54" s="598"/>
      <c r="AG54" s="619" t="s">
        <v>681</v>
      </c>
      <c r="AH54" s="622"/>
      <c r="AI54" s="618">
        <v>8</v>
      </c>
      <c r="AJ54" s="598"/>
      <c r="AK54" s="619" t="s">
        <v>328</v>
      </c>
      <c r="AL54" s="624"/>
      <c r="AM54" s="618">
        <v>8</v>
      </c>
      <c r="AN54" s="598"/>
      <c r="AO54" s="619"/>
      <c r="AP54" s="619"/>
      <c r="AQ54" s="618"/>
    </row>
    <row r="55" spans="1:43" s="606" customFormat="1">
      <c r="A55" s="691"/>
      <c r="B55" s="690">
        <f>SUM(B53:B54)</f>
        <v>20</v>
      </c>
      <c r="C55" s="690">
        <v>12</v>
      </c>
      <c r="D55" s="689"/>
      <c r="E55" s="681"/>
      <c r="F55" s="688">
        <f>SUM(F53:F54)</f>
        <v>16</v>
      </c>
      <c r="G55" s="609"/>
      <c r="H55" s="687"/>
      <c r="I55" s="686"/>
      <c r="J55" s="610">
        <f>SUM(J53:J54)</f>
        <v>16</v>
      </c>
      <c r="K55" s="609"/>
      <c r="L55" s="681"/>
      <c r="M55" s="612"/>
      <c r="N55" s="610">
        <f>SUM(N53:N54)</f>
        <v>18</v>
      </c>
      <c r="O55" s="609"/>
      <c r="P55" s="681"/>
      <c r="Q55" s="611"/>
      <c r="R55" s="610">
        <f>SUM(R53:R54)</f>
        <v>16</v>
      </c>
      <c r="S55" s="609"/>
      <c r="T55" s="681"/>
      <c r="U55" s="685"/>
      <c r="V55" s="610">
        <f>SUM(V53:V54)</f>
        <v>8</v>
      </c>
      <c r="W55" s="609"/>
      <c r="X55" s="684"/>
      <c r="Y55" s="611"/>
      <c r="Z55" s="610">
        <f>SUM(Z53:Z54)</f>
        <v>18</v>
      </c>
      <c r="AA55" s="609"/>
      <c r="AB55" s="609"/>
      <c r="AC55" s="681"/>
      <c r="AD55" s="611"/>
      <c r="AE55" s="607">
        <f>SUM(AE53:AE54)</f>
        <v>10</v>
      </c>
      <c r="AF55" s="609"/>
      <c r="AG55" s="683"/>
      <c r="AH55" s="682"/>
      <c r="AI55" s="607">
        <f>SUM(AI53:AI54)</f>
        <v>16</v>
      </c>
      <c r="AJ55" s="609"/>
      <c r="AK55" s="681"/>
      <c r="AL55" s="680"/>
      <c r="AM55" s="610">
        <f>SUM(AM53:AM54)</f>
        <v>16</v>
      </c>
      <c r="AN55" s="609"/>
      <c r="AO55" s="683"/>
      <c r="AP55" s="683"/>
      <c r="AQ55" s="607"/>
    </row>
    <row r="56" spans="1:43" ht="129.6">
      <c r="A56" s="653" t="s">
        <v>435</v>
      </c>
      <c r="B56" s="677"/>
      <c r="C56" s="677"/>
      <c r="D56" s="677"/>
      <c r="E56" s="676" t="s">
        <v>873</v>
      </c>
      <c r="F56" s="628"/>
      <c r="G56" s="576"/>
      <c r="H56" s="665" t="s">
        <v>328</v>
      </c>
      <c r="I56" s="676" t="s">
        <v>499</v>
      </c>
      <c r="J56" s="623"/>
      <c r="K56" s="598"/>
      <c r="L56" s="675" t="s">
        <v>874</v>
      </c>
      <c r="M56" s="679"/>
      <c r="N56" s="623"/>
      <c r="O56" s="598"/>
      <c r="P56" s="633"/>
      <c r="Q56" s="635"/>
      <c r="R56" s="623"/>
      <c r="S56" s="598"/>
      <c r="T56" s="673"/>
      <c r="U56" s="624"/>
      <c r="V56" s="618"/>
      <c r="W56" s="598"/>
      <c r="X56" s="619" t="s">
        <v>372</v>
      </c>
      <c r="Y56" s="654" t="s">
        <v>389</v>
      </c>
      <c r="Z56" s="623"/>
      <c r="AA56" s="598"/>
      <c r="AB56" s="598"/>
      <c r="AC56" s="621"/>
      <c r="AD56" s="678" t="s">
        <v>875</v>
      </c>
      <c r="AE56" s="618"/>
      <c r="AF56" s="598"/>
      <c r="AG56" s="619" t="s">
        <v>688</v>
      </c>
      <c r="AH56" s="622" t="s">
        <v>694</v>
      </c>
      <c r="AI56" s="618"/>
      <c r="AJ56" s="598"/>
      <c r="AK56" s="619" t="s">
        <v>746</v>
      </c>
      <c r="AL56" s="624"/>
      <c r="AM56" s="618"/>
      <c r="AN56" s="598"/>
      <c r="AO56" s="619"/>
      <c r="AP56" s="619"/>
      <c r="AQ56" s="618"/>
    </row>
    <row r="57" spans="1:43">
      <c r="A57" s="653"/>
      <c r="B57" s="677"/>
      <c r="C57" s="677"/>
      <c r="D57" s="677"/>
      <c r="E57" s="676"/>
      <c r="F57" s="628"/>
      <c r="G57" s="576"/>
      <c r="H57" s="665"/>
      <c r="I57" s="676"/>
      <c r="J57" s="623"/>
      <c r="K57" s="598"/>
      <c r="L57" s="675"/>
      <c r="M57" s="674"/>
      <c r="N57" s="623"/>
      <c r="O57" s="598"/>
      <c r="P57" s="633"/>
      <c r="Q57" s="635"/>
      <c r="R57" s="623"/>
      <c r="S57" s="598"/>
      <c r="T57" s="673"/>
      <c r="U57" s="624"/>
      <c r="V57" s="618"/>
      <c r="W57" s="598"/>
      <c r="X57" s="619"/>
      <c r="Y57" s="654"/>
      <c r="Z57" s="623"/>
      <c r="AA57" s="598"/>
      <c r="AB57" s="598"/>
      <c r="AC57" s="621"/>
      <c r="AD57" s="654"/>
      <c r="AE57" s="618"/>
      <c r="AF57" s="598"/>
      <c r="AG57" s="619"/>
      <c r="AH57" s="622"/>
      <c r="AI57" s="618"/>
      <c r="AJ57" s="598"/>
      <c r="AK57" s="619"/>
      <c r="AL57" s="624"/>
      <c r="AM57" s="618"/>
      <c r="AN57" s="598"/>
      <c r="AO57" s="619"/>
      <c r="AP57" s="619"/>
      <c r="AQ57" s="618"/>
    </row>
    <row r="58" spans="1:43">
      <c r="A58" s="672" t="s">
        <v>520</v>
      </c>
      <c r="B58" s="667"/>
      <c r="C58" s="667"/>
      <c r="D58" s="667"/>
      <c r="E58" s="650"/>
      <c r="F58" s="650"/>
      <c r="G58" s="598"/>
      <c r="H58" s="671"/>
      <c r="I58" s="664"/>
      <c r="J58" s="623"/>
      <c r="K58" s="598"/>
      <c r="L58" s="670"/>
      <c r="M58" s="638"/>
      <c r="N58" s="623"/>
      <c r="O58" s="598"/>
      <c r="P58" s="634"/>
      <c r="Q58" s="635"/>
      <c r="R58" s="623"/>
      <c r="S58" s="598"/>
      <c r="T58" s="634"/>
      <c r="U58" s="637"/>
      <c r="V58" s="618"/>
      <c r="W58" s="598"/>
      <c r="X58" s="636"/>
      <c r="Y58" s="620"/>
      <c r="Z58" s="623"/>
      <c r="AA58" s="598"/>
      <c r="AB58" s="598"/>
      <c r="AC58" s="645"/>
      <c r="AD58" s="620"/>
      <c r="AE58" s="618"/>
      <c r="AF58" s="598"/>
      <c r="AG58" s="619"/>
      <c r="AH58" s="622"/>
      <c r="AI58" s="618"/>
      <c r="AJ58" s="598"/>
      <c r="AK58" s="619"/>
      <c r="AL58" s="624"/>
      <c r="AM58" s="618"/>
      <c r="AN58" s="598"/>
      <c r="AO58" s="619"/>
      <c r="AP58" s="619"/>
      <c r="AQ58" s="618"/>
    </row>
    <row r="59" spans="1:43" ht="144">
      <c r="A59" s="668" t="s">
        <v>646</v>
      </c>
      <c r="B59" s="667">
        <v>10</v>
      </c>
      <c r="C59" s="667"/>
      <c r="D59" s="667" t="s">
        <v>328</v>
      </c>
      <c r="E59" s="669" t="s">
        <v>992</v>
      </c>
      <c r="F59" s="650">
        <v>0</v>
      </c>
      <c r="G59" s="598"/>
      <c r="H59" s="665" t="s">
        <v>328</v>
      </c>
      <c r="I59" s="664" t="s">
        <v>334</v>
      </c>
      <c r="J59" s="623">
        <v>0</v>
      </c>
      <c r="K59" s="576"/>
      <c r="L59" s="639" t="s">
        <v>328</v>
      </c>
      <c r="M59" s="661" t="s">
        <v>876</v>
      </c>
      <c r="N59" s="623">
        <v>10</v>
      </c>
      <c r="O59" s="576"/>
      <c r="P59" s="619" t="s">
        <v>328</v>
      </c>
      <c r="Q59" s="622" t="s">
        <v>605</v>
      </c>
      <c r="R59" s="623">
        <v>5</v>
      </c>
      <c r="S59" s="576"/>
      <c r="T59" s="634" t="s">
        <v>329</v>
      </c>
      <c r="U59" s="637"/>
      <c r="V59" s="618">
        <v>0</v>
      </c>
      <c r="W59" s="576"/>
      <c r="X59" s="647" t="s">
        <v>368</v>
      </c>
      <c r="Y59" s="657" t="s">
        <v>384</v>
      </c>
      <c r="Z59" s="623">
        <v>0</v>
      </c>
      <c r="AA59" s="576"/>
      <c r="AB59" s="576"/>
      <c r="AC59" s="645" t="s">
        <v>329</v>
      </c>
      <c r="AD59" s="620" t="s">
        <v>712</v>
      </c>
      <c r="AE59" s="618">
        <v>0</v>
      </c>
      <c r="AF59" s="576"/>
      <c r="AG59" s="619" t="s">
        <v>681</v>
      </c>
      <c r="AH59" s="622" t="s">
        <v>1116</v>
      </c>
      <c r="AI59" s="618">
        <v>5</v>
      </c>
      <c r="AJ59" s="576"/>
      <c r="AK59" s="619" t="s">
        <v>329</v>
      </c>
      <c r="AL59" s="624" t="s">
        <v>1040</v>
      </c>
      <c r="AM59" s="618">
        <v>8</v>
      </c>
      <c r="AN59" s="576"/>
      <c r="AO59" s="619"/>
      <c r="AP59" s="619"/>
      <c r="AQ59" s="618"/>
    </row>
    <row r="60" spans="1:43" ht="72">
      <c r="A60" s="668" t="s">
        <v>74</v>
      </c>
      <c r="B60" s="667">
        <v>10</v>
      </c>
      <c r="C60" s="667"/>
      <c r="D60" s="667" t="s">
        <v>328</v>
      </c>
      <c r="E60" s="666" t="s">
        <v>1051</v>
      </c>
      <c r="F60" s="650">
        <v>10</v>
      </c>
      <c r="G60" s="598"/>
      <c r="H60" s="665" t="s">
        <v>328</v>
      </c>
      <c r="I60" s="664" t="s">
        <v>1049</v>
      </c>
      <c r="J60" s="623">
        <v>10</v>
      </c>
      <c r="K60" s="576"/>
      <c r="L60" s="639" t="s">
        <v>328</v>
      </c>
      <c r="M60" s="661"/>
      <c r="N60" s="623">
        <v>10</v>
      </c>
      <c r="O60" s="576"/>
      <c r="P60" s="619" t="s">
        <v>328</v>
      </c>
      <c r="Q60" s="622" t="s">
        <v>1050</v>
      </c>
      <c r="R60" s="623">
        <v>10</v>
      </c>
      <c r="S60" s="576"/>
      <c r="T60" s="634" t="s">
        <v>328</v>
      </c>
      <c r="U60" s="637"/>
      <c r="V60" s="618">
        <v>10</v>
      </c>
      <c r="W60" s="576"/>
      <c r="X60" s="647"/>
      <c r="Y60" s="657"/>
      <c r="Z60" s="623"/>
      <c r="AA60" s="576"/>
      <c r="AB60" s="576"/>
      <c r="AC60" s="645" t="s">
        <v>329</v>
      </c>
      <c r="AD60" s="620" t="s">
        <v>712</v>
      </c>
      <c r="AE60" s="618">
        <v>0</v>
      </c>
      <c r="AF60" s="576"/>
      <c r="AG60" s="619" t="s">
        <v>328</v>
      </c>
      <c r="AH60" s="622" t="s">
        <v>826</v>
      </c>
      <c r="AI60" s="618">
        <v>5</v>
      </c>
      <c r="AJ60" s="576"/>
      <c r="AK60" s="619" t="s">
        <v>328</v>
      </c>
      <c r="AL60" s="624" t="s">
        <v>1038</v>
      </c>
      <c r="AM60" s="618">
        <v>10</v>
      </c>
      <c r="AN60" s="576"/>
      <c r="AO60" s="619"/>
      <c r="AP60" s="619"/>
      <c r="AQ60" s="618"/>
    </row>
    <row r="61" spans="1:43" ht="28.8">
      <c r="A61" s="668" t="s">
        <v>644</v>
      </c>
      <c r="B61" s="667">
        <v>10</v>
      </c>
      <c r="C61" s="667"/>
      <c r="D61" s="667" t="s">
        <v>328</v>
      </c>
      <c r="E61" s="666" t="s">
        <v>927</v>
      </c>
      <c r="F61" s="650">
        <v>10</v>
      </c>
      <c r="G61" s="598"/>
      <c r="H61" s="665" t="s">
        <v>328</v>
      </c>
      <c r="I61" s="664" t="s">
        <v>877</v>
      </c>
      <c r="J61" s="623">
        <v>10</v>
      </c>
      <c r="K61" s="576"/>
      <c r="L61" s="639" t="s">
        <v>328</v>
      </c>
      <c r="M61" s="661" t="s">
        <v>811</v>
      </c>
      <c r="N61" s="633">
        <v>10</v>
      </c>
      <c r="O61" s="576"/>
      <c r="P61" s="619" t="s">
        <v>328</v>
      </c>
      <c r="Q61" s="622" t="s">
        <v>981</v>
      </c>
      <c r="R61" s="623">
        <v>10</v>
      </c>
      <c r="S61" s="576"/>
      <c r="T61" s="634" t="s">
        <v>329</v>
      </c>
      <c r="U61" s="637"/>
      <c r="V61" s="618">
        <v>0</v>
      </c>
      <c r="W61" s="576"/>
      <c r="X61" s="647"/>
      <c r="Y61" s="657"/>
      <c r="Z61" s="623"/>
      <c r="AA61" s="576"/>
      <c r="AB61" s="576"/>
      <c r="AC61" s="645" t="s">
        <v>329</v>
      </c>
      <c r="AD61" s="620" t="s">
        <v>712</v>
      </c>
      <c r="AE61" s="618">
        <v>0</v>
      </c>
      <c r="AF61" s="576"/>
      <c r="AG61" s="655" t="s">
        <v>681</v>
      </c>
      <c r="AH61" s="656" t="s">
        <v>699</v>
      </c>
      <c r="AI61" s="618">
        <v>5</v>
      </c>
      <c r="AJ61" s="576"/>
      <c r="AK61" s="655" t="s">
        <v>328</v>
      </c>
      <c r="AL61" s="654" t="s">
        <v>1037</v>
      </c>
      <c r="AM61" s="618">
        <v>0</v>
      </c>
      <c r="AN61" s="576"/>
      <c r="AO61" s="656"/>
      <c r="AP61" s="655"/>
      <c r="AQ61" s="618"/>
    </row>
    <row r="62" spans="1:43" ht="43.2">
      <c r="A62" s="662" t="s">
        <v>324</v>
      </c>
      <c r="B62" s="643">
        <v>10</v>
      </c>
      <c r="C62" s="643"/>
      <c r="D62" s="643" t="s">
        <v>328</v>
      </c>
      <c r="E62" s="637" t="s">
        <v>806</v>
      </c>
      <c r="F62" s="650">
        <v>0</v>
      </c>
      <c r="G62" s="598"/>
      <c r="H62" s="641" t="s">
        <v>328</v>
      </c>
      <c r="I62" s="640" t="s">
        <v>643</v>
      </c>
      <c r="J62" s="623">
        <v>10</v>
      </c>
      <c r="K62" s="576"/>
      <c r="L62" s="639" t="s">
        <v>328</v>
      </c>
      <c r="M62" s="661" t="s">
        <v>408</v>
      </c>
      <c r="N62" s="623">
        <v>10</v>
      </c>
      <c r="O62" s="576"/>
      <c r="P62" s="619" t="s">
        <v>328</v>
      </c>
      <c r="Q62" s="622" t="s">
        <v>981</v>
      </c>
      <c r="R62" s="633">
        <v>10</v>
      </c>
      <c r="S62" s="576"/>
      <c r="T62" s="634" t="s">
        <v>328</v>
      </c>
      <c r="U62" s="637" t="s">
        <v>655</v>
      </c>
      <c r="V62" s="618">
        <v>10</v>
      </c>
      <c r="W62" s="576"/>
      <c r="X62" s="647" t="s">
        <v>328</v>
      </c>
      <c r="Y62" s="646"/>
      <c r="Z62" s="623">
        <v>8</v>
      </c>
      <c r="AA62" s="576"/>
      <c r="AB62" s="576"/>
      <c r="AC62" s="645" t="s">
        <v>329</v>
      </c>
      <c r="AD62" s="620" t="s">
        <v>712</v>
      </c>
      <c r="AE62" s="618">
        <v>0</v>
      </c>
      <c r="AF62" s="576"/>
      <c r="AG62" s="655" t="s">
        <v>681</v>
      </c>
      <c r="AH62" s="622" t="s">
        <v>826</v>
      </c>
      <c r="AI62" s="618">
        <v>8</v>
      </c>
      <c r="AJ62" s="576"/>
      <c r="AK62" s="655" t="s">
        <v>328</v>
      </c>
      <c r="AL62" s="654" t="s">
        <v>1036</v>
      </c>
      <c r="AM62" s="618">
        <v>0</v>
      </c>
      <c r="AN62" s="576"/>
      <c r="AO62" s="656"/>
      <c r="AP62" s="655"/>
      <c r="AQ62" s="618"/>
    </row>
    <row r="63" spans="1:43" ht="28.8">
      <c r="A63" s="662" t="s">
        <v>76</v>
      </c>
      <c r="B63" s="643">
        <v>10</v>
      </c>
      <c r="C63" s="643"/>
      <c r="D63" s="643" t="s">
        <v>328</v>
      </c>
      <c r="E63" s="637" t="s">
        <v>807</v>
      </c>
      <c r="F63" s="650">
        <v>0</v>
      </c>
      <c r="G63" s="598"/>
      <c r="H63" s="641" t="s">
        <v>328</v>
      </c>
      <c r="I63" s="640" t="s">
        <v>1077</v>
      </c>
      <c r="J63" s="623">
        <v>10</v>
      </c>
      <c r="K63" s="576"/>
      <c r="L63" s="639" t="s">
        <v>329</v>
      </c>
      <c r="M63" s="661" t="s">
        <v>812</v>
      </c>
      <c r="N63" s="623">
        <v>0</v>
      </c>
      <c r="O63" s="576"/>
      <c r="P63" s="619" t="s">
        <v>328</v>
      </c>
      <c r="Q63" s="622" t="s">
        <v>981</v>
      </c>
      <c r="R63" s="633">
        <v>10</v>
      </c>
      <c r="S63" s="576"/>
      <c r="T63" s="634" t="s">
        <v>328</v>
      </c>
      <c r="U63" s="637" t="s">
        <v>715</v>
      </c>
      <c r="V63" s="618">
        <v>5</v>
      </c>
      <c r="W63" s="576"/>
      <c r="X63" s="647" t="s">
        <v>328</v>
      </c>
      <c r="Y63" s="657" t="s">
        <v>659</v>
      </c>
      <c r="Z63" s="623">
        <v>0</v>
      </c>
      <c r="AA63" s="576"/>
      <c r="AB63" s="576"/>
      <c r="AC63" s="645" t="s">
        <v>329</v>
      </c>
      <c r="AD63" s="620" t="s">
        <v>712</v>
      </c>
      <c r="AE63" s="618">
        <v>0</v>
      </c>
      <c r="AF63" s="576"/>
      <c r="AG63" s="655" t="s">
        <v>681</v>
      </c>
      <c r="AH63" s="656" t="s">
        <v>695</v>
      </c>
      <c r="AI63" s="618">
        <v>7</v>
      </c>
      <c r="AJ63" s="576"/>
      <c r="AK63" s="655" t="s">
        <v>328</v>
      </c>
      <c r="AL63" s="654" t="s">
        <v>1047</v>
      </c>
      <c r="AM63" s="618">
        <v>0</v>
      </c>
      <c r="AN63" s="576"/>
      <c r="AO63" s="656"/>
      <c r="AP63" s="655"/>
      <c r="AQ63" s="618"/>
    </row>
    <row r="64" spans="1:43">
      <c r="A64" s="662" t="s">
        <v>933</v>
      </c>
      <c r="B64" s="643">
        <v>10</v>
      </c>
      <c r="C64" s="643"/>
      <c r="D64" s="643" t="s">
        <v>328</v>
      </c>
      <c r="E64" s="637" t="s">
        <v>928</v>
      </c>
      <c r="F64" s="650">
        <v>10</v>
      </c>
      <c r="G64" s="598"/>
      <c r="H64" s="641" t="s">
        <v>328</v>
      </c>
      <c r="I64" s="640" t="s">
        <v>643</v>
      </c>
      <c r="J64" s="623">
        <v>10</v>
      </c>
      <c r="K64" s="576"/>
      <c r="L64" s="639" t="s">
        <v>329</v>
      </c>
      <c r="M64" s="661" t="s">
        <v>812</v>
      </c>
      <c r="N64" s="623">
        <v>0</v>
      </c>
      <c r="O64" s="576"/>
      <c r="P64" s="619" t="s">
        <v>328</v>
      </c>
      <c r="Q64" s="622" t="s">
        <v>814</v>
      </c>
      <c r="R64" s="633">
        <v>10</v>
      </c>
      <c r="S64" s="576"/>
      <c r="T64" s="634"/>
      <c r="U64" s="637"/>
      <c r="V64" s="618"/>
      <c r="W64" s="576"/>
      <c r="X64" s="647"/>
      <c r="Y64" s="657"/>
      <c r="Z64" s="623"/>
      <c r="AA64" s="576"/>
      <c r="AB64" s="576"/>
      <c r="AC64" s="645" t="s">
        <v>329</v>
      </c>
      <c r="AD64" s="620"/>
      <c r="AE64" s="618">
        <v>0</v>
      </c>
      <c r="AF64" s="576"/>
      <c r="AG64" s="655" t="s">
        <v>328</v>
      </c>
      <c r="AH64" s="656" t="s">
        <v>827</v>
      </c>
      <c r="AI64" s="618"/>
      <c r="AJ64" s="576"/>
      <c r="AK64" s="655" t="s">
        <v>328</v>
      </c>
      <c r="AL64" s="654" t="s">
        <v>1039</v>
      </c>
      <c r="AM64" s="618"/>
      <c r="AN64" s="576"/>
      <c r="AO64" s="656"/>
      <c r="AP64" s="655"/>
      <c r="AQ64" s="618"/>
    </row>
    <row r="65" spans="1:43" ht="37.200000000000003" customHeight="1">
      <c r="A65" s="662" t="s">
        <v>809</v>
      </c>
      <c r="B65" s="643">
        <v>10</v>
      </c>
      <c r="C65" s="643"/>
      <c r="D65" s="643" t="s">
        <v>329</v>
      </c>
      <c r="E65" s="637"/>
      <c r="F65" s="650">
        <v>0</v>
      </c>
      <c r="G65" s="598"/>
      <c r="H65" s="641" t="s">
        <v>328</v>
      </c>
      <c r="I65" s="640" t="s">
        <v>810</v>
      </c>
      <c r="J65" s="623">
        <v>5</v>
      </c>
      <c r="K65" s="576"/>
      <c r="L65" s="639" t="s">
        <v>329</v>
      </c>
      <c r="M65" s="661"/>
      <c r="N65" s="623">
        <v>0</v>
      </c>
      <c r="O65" s="576"/>
      <c r="P65" s="619" t="s">
        <v>328</v>
      </c>
      <c r="Q65" s="622" t="s">
        <v>815</v>
      </c>
      <c r="R65" s="633">
        <v>0</v>
      </c>
      <c r="S65" s="576"/>
      <c r="T65" s="634"/>
      <c r="U65" s="637"/>
      <c r="V65" s="618"/>
      <c r="W65" s="576"/>
      <c r="X65" s="647"/>
      <c r="Y65" s="657"/>
      <c r="Z65" s="623"/>
      <c r="AA65" s="576"/>
      <c r="AB65" s="576"/>
      <c r="AC65" s="645" t="s">
        <v>329</v>
      </c>
      <c r="AD65" s="620"/>
      <c r="AE65" s="618">
        <v>0</v>
      </c>
      <c r="AF65" s="576"/>
      <c r="AG65" s="655" t="s">
        <v>328</v>
      </c>
      <c r="AH65" s="656" t="s">
        <v>827</v>
      </c>
      <c r="AI65" s="618"/>
      <c r="AJ65" s="576"/>
      <c r="AK65" s="655" t="s">
        <v>328</v>
      </c>
      <c r="AL65" s="654" t="s">
        <v>944</v>
      </c>
      <c r="AM65" s="618">
        <v>0</v>
      </c>
      <c r="AN65" s="576"/>
      <c r="AO65" s="656"/>
      <c r="AP65" s="655"/>
      <c r="AQ65" s="618"/>
    </row>
    <row r="66" spans="1:43" ht="57.6">
      <c r="A66" s="653" t="s">
        <v>322</v>
      </c>
      <c r="B66" s="652">
        <v>10</v>
      </c>
      <c r="C66" s="652"/>
      <c r="D66" s="652" t="s">
        <v>328</v>
      </c>
      <c r="E66" s="651" t="s">
        <v>344</v>
      </c>
      <c r="F66" s="650">
        <v>0</v>
      </c>
      <c r="G66" s="598"/>
      <c r="H66" s="649" t="s">
        <v>328</v>
      </c>
      <c r="I66" s="648" t="s">
        <v>335</v>
      </c>
      <c r="J66" s="623">
        <v>0</v>
      </c>
      <c r="K66" s="598"/>
      <c r="L66" s="639" t="s">
        <v>328</v>
      </c>
      <c r="M66" s="638" t="s">
        <v>349</v>
      </c>
      <c r="N66" s="623">
        <v>10</v>
      </c>
      <c r="O66" s="598"/>
      <c r="P66" s="619" t="s">
        <v>328</v>
      </c>
      <c r="Q66" s="622" t="s">
        <v>606</v>
      </c>
      <c r="R66" s="623">
        <v>5</v>
      </c>
      <c r="S66" s="598"/>
      <c r="T66" s="634" t="s">
        <v>328</v>
      </c>
      <c r="U66" s="637" t="s">
        <v>357</v>
      </c>
      <c r="V66" s="618">
        <v>5</v>
      </c>
      <c r="W66" s="598"/>
      <c r="X66" s="647" t="s">
        <v>328</v>
      </c>
      <c r="Y66" s="646" t="s">
        <v>386</v>
      </c>
      <c r="Z66" s="623">
        <v>8</v>
      </c>
      <c r="AA66" s="598"/>
      <c r="AB66" s="598"/>
      <c r="AC66" s="645" t="s">
        <v>329</v>
      </c>
      <c r="AD66" s="654"/>
      <c r="AE66" s="618">
        <v>0</v>
      </c>
      <c r="AF66" s="598"/>
      <c r="AG66" s="619" t="s">
        <v>329</v>
      </c>
      <c r="AH66" s="622"/>
      <c r="AI66" s="618">
        <v>0</v>
      </c>
      <c r="AJ66" s="598"/>
      <c r="AK66" s="619"/>
      <c r="AL66" s="624" t="s">
        <v>747</v>
      </c>
      <c r="AM66" s="618">
        <v>5</v>
      </c>
      <c r="AN66" s="598"/>
      <c r="AO66" s="619"/>
      <c r="AP66" s="619"/>
      <c r="AQ66" s="618"/>
    </row>
    <row r="67" spans="1:43" ht="28.8">
      <c r="A67" s="653" t="s">
        <v>304</v>
      </c>
      <c r="B67" s="652">
        <v>10</v>
      </c>
      <c r="C67" s="652"/>
      <c r="D67" s="652" t="s">
        <v>328</v>
      </c>
      <c r="E67" s="651" t="s">
        <v>344</v>
      </c>
      <c r="F67" s="650">
        <v>0</v>
      </c>
      <c r="G67" s="598"/>
      <c r="H67" s="649" t="s">
        <v>328</v>
      </c>
      <c r="I67" s="648" t="s">
        <v>335</v>
      </c>
      <c r="J67" s="623">
        <v>0</v>
      </c>
      <c r="K67" s="598"/>
      <c r="L67" s="639" t="s">
        <v>328</v>
      </c>
      <c r="M67" s="638" t="s">
        <v>478</v>
      </c>
      <c r="N67" s="623">
        <v>10</v>
      </c>
      <c r="O67" s="598"/>
      <c r="P67" s="619" t="s">
        <v>328</v>
      </c>
      <c r="Q67" s="622" t="s">
        <v>607</v>
      </c>
      <c r="R67" s="623">
        <v>5</v>
      </c>
      <c r="S67" s="598"/>
      <c r="T67" s="634" t="s">
        <v>328</v>
      </c>
      <c r="U67" s="637" t="s">
        <v>358</v>
      </c>
      <c r="V67" s="618">
        <v>5</v>
      </c>
      <c r="W67" s="598"/>
      <c r="X67" s="647" t="s">
        <v>328</v>
      </c>
      <c r="Y67" s="646" t="s">
        <v>386</v>
      </c>
      <c r="Z67" s="623">
        <v>8</v>
      </c>
      <c r="AA67" s="598"/>
      <c r="AB67" s="598"/>
      <c r="AC67" s="645" t="s">
        <v>329</v>
      </c>
      <c r="AD67" s="620"/>
      <c r="AE67" s="618">
        <v>0</v>
      </c>
      <c r="AF67" s="598"/>
      <c r="AG67" s="619" t="s">
        <v>681</v>
      </c>
      <c r="AH67" s="622" t="s">
        <v>696</v>
      </c>
      <c r="AI67" s="618">
        <v>0</v>
      </c>
      <c r="AJ67" s="598"/>
      <c r="AK67" s="619"/>
      <c r="AL67" s="624" t="s">
        <v>747</v>
      </c>
      <c r="AM67" s="618">
        <v>5</v>
      </c>
      <c r="AN67" s="598"/>
      <c r="AO67" s="619"/>
      <c r="AP67" s="619"/>
      <c r="AQ67" s="618"/>
    </row>
    <row r="68" spans="1:43" s="632" customFormat="1">
      <c r="A68" s="644"/>
      <c r="B68" s="643"/>
      <c r="C68" s="643"/>
      <c r="D68" s="643"/>
      <c r="E68" s="642"/>
      <c r="F68" s="634"/>
      <c r="G68" s="634"/>
      <c r="H68" s="641"/>
      <c r="I68" s="640"/>
      <c r="J68" s="633"/>
      <c r="K68" s="634"/>
      <c r="L68" s="639"/>
      <c r="M68" s="638"/>
      <c r="N68" s="633"/>
      <c r="O68" s="634"/>
      <c r="P68" s="634"/>
      <c r="Q68" s="635"/>
      <c r="R68" s="633"/>
      <c r="S68" s="634"/>
      <c r="T68" s="634"/>
      <c r="U68" s="637"/>
      <c r="V68" s="633"/>
      <c r="W68" s="634"/>
      <c r="X68" s="636"/>
      <c r="Y68" s="624"/>
      <c r="Z68" s="633"/>
      <c r="AA68" s="634"/>
      <c r="AB68" s="634"/>
      <c r="AC68" s="634"/>
      <c r="AD68" s="635"/>
      <c r="AE68" s="633"/>
      <c r="AF68" s="634"/>
      <c r="AG68" s="619"/>
      <c r="AH68" s="622"/>
      <c r="AI68" s="633"/>
      <c r="AJ68" s="634"/>
      <c r="AK68" s="634"/>
      <c r="AL68" s="635"/>
      <c r="AM68" s="633"/>
      <c r="AN68" s="634"/>
      <c r="AO68" s="619"/>
      <c r="AP68" s="619"/>
      <c r="AQ68" s="633"/>
    </row>
    <row r="69" spans="1:43" ht="57.6">
      <c r="A69" s="631" t="s">
        <v>450</v>
      </c>
      <c r="B69" s="630"/>
      <c r="C69" s="630"/>
      <c r="D69" s="630"/>
      <c r="E69" s="629"/>
      <c r="F69" s="628"/>
      <c r="G69" s="576"/>
      <c r="I69" s="627" t="s">
        <v>923</v>
      </c>
      <c r="J69" s="623"/>
      <c r="K69" s="598"/>
      <c r="M69" s="626" t="s">
        <v>924</v>
      </c>
      <c r="N69" s="623"/>
      <c r="O69" s="598"/>
      <c r="P69" s="625"/>
      <c r="Q69" s="624" t="s">
        <v>449</v>
      </c>
      <c r="R69" s="623"/>
      <c r="S69" s="598"/>
      <c r="T69" s="622"/>
      <c r="U69" s="624"/>
      <c r="V69" s="618"/>
      <c r="W69" s="598"/>
      <c r="X69" s="619" t="s">
        <v>373</v>
      </c>
      <c r="Y69" s="620" t="s">
        <v>390</v>
      </c>
      <c r="Z69" s="623">
        <v>10</v>
      </c>
      <c r="AA69" s="598"/>
      <c r="AB69" s="598"/>
      <c r="AC69" s="621"/>
      <c r="AD69" s="620"/>
      <c r="AE69" s="618"/>
      <c r="AF69" s="598"/>
      <c r="AG69" s="619"/>
      <c r="AH69" s="622"/>
      <c r="AI69" s="618"/>
      <c r="AJ69" s="598"/>
      <c r="AK69" s="621"/>
      <c r="AL69" s="620"/>
      <c r="AM69" s="618"/>
      <c r="AN69" s="598"/>
      <c r="AO69" s="619"/>
      <c r="AP69" s="619"/>
      <c r="AQ69" s="618"/>
    </row>
    <row r="70" spans="1:43" s="606" customFormat="1">
      <c r="A70" s="617"/>
      <c r="B70" s="616">
        <f>SUM(B59:B69)</f>
        <v>90</v>
      </c>
      <c r="C70" s="616">
        <v>65</v>
      </c>
      <c r="D70" s="615"/>
      <c r="E70" s="608"/>
      <c r="F70" s="610">
        <f>SUM(F59:F69)</f>
        <v>30</v>
      </c>
      <c r="G70" s="614"/>
      <c r="H70" s="613"/>
      <c r="I70" s="608"/>
      <c r="J70" s="610">
        <f>SUM(J59:J69)</f>
        <v>55</v>
      </c>
      <c r="K70" s="609"/>
      <c r="L70" s="608"/>
      <c r="M70" s="612"/>
      <c r="N70" s="610">
        <f>SUM(N59:N69)</f>
        <v>60</v>
      </c>
      <c r="O70" s="609"/>
      <c r="P70" s="608"/>
      <c r="Q70" s="611"/>
      <c r="R70" s="610">
        <f>SUM(R59:R69)</f>
        <v>65</v>
      </c>
      <c r="S70" s="609"/>
      <c r="T70" s="608"/>
      <c r="U70" s="611"/>
      <c r="V70" s="610">
        <f>SUM(V59:V69)</f>
        <v>35</v>
      </c>
      <c r="W70" s="609"/>
      <c r="X70" s="608"/>
      <c r="Y70" s="611"/>
      <c r="Z70" s="610">
        <f>SUM(Z59:Z69)</f>
        <v>34</v>
      </c>
      <c r="AA70" s="609"/>
      <c r="AB70" s="609"/>
      <c r="AC70" s="608"/>
      <c r="AD70" s="611"/>
      <c r="AE70" s="607">
        <f>SUM(AE59:AE69)</f>
        <v>0</v>
      </c>
      <c r="AF70" s="609"/>
      <c r="AG70" s="607"/>
      <c r="AH70" s="611"/>
      <c r="AI70" s="607">
        <f>SUM(AI59:AI69)</f>
        <v>30</v>
      </c>
      <c r="AJ70" s="609"/>
      <c r="AK70" s="608"/>
      <c r="AL70" s="611"/>
      <c r="AM70" s="610">
        <f>SUM(AM59:AM69)</f>
        <v>28</v>
      </c>
      <c r="AN70" s="609"/>
      <c r="AO70" s="608"/>
      <c r="AP70" s="607"/>
      <c r="AQ70" s="607"/>
    </row>
    <row r="71" spans="1:43" ht="15" thickBot="1">
      <c r="A71" s="605"/>
      <c r="B71" s="605"/>
      <c r="C71" s="605"/>
      <c r="D71" s="604"/>
      <c r="E71" s="597"/>
      <c r="F71" s="596"/>
      <c r="G71" s="576"/>
      <c r="H71" s="603"/>
      <c r="I71" s="597"/>
      <c r="J71" s="596"/>
      <c r="K71" s="598"/>
      <c r="L71" s="602"/>
      <c r="M71" s="601"/>
      <c r="N71" s="596"/>
      <c r="O71" s="598"/>
      <c r="P71" s="597"/>
      <c r="Q71" s="599"/>
      <c r="R71" s="596"/>
      <c r="S71" s="598"/>
      <c r="T71" s="597"/>
      <c r="U71" s="599"/>
      <c r="V71" s="596"/>
      <c r="W71" s="598"/>
      <c r="X71" s="597"/>
      <c r="Y71" s="599"/>
      <c r="Z71" s="600"/>
      <c r="AA71" s="598"/>
      <c r="AB71" s="598"/>
      <c r="AC71" s="597"/>
      <c r="AD71" s="599"/>
      <c r="AE71" s="596"/>
      <c r="AF71" s="598"/>
      <c r="AG71" s="596"/>
      <c r="AH71" s="599"/>
      <c r="AI71" s="596"/>
      <c r="AJ71" s="598"/>
      <c r="AK71" s="597"/>
      <c r="AL71" s="599"/>
      <c r="AM71" s="596"/>
      <c r="AN71" s="598"/>
      <c r="AO71" s="597"/>
      <c r="AP71" s="596"/>
      <c r="AQ71" s="596"/>
    </row>
    <row r="72" spans="1:43" s="589" customFormat="1" ht="31.2" customHeight="1" thickTop="1" thickBot="1">
      <c r="A72" s="590" t="s">
        <v>514</v>
      </c>
      <c r="B72" s="506">
        <f>SUM(B70,B6,B11,B17,B24,B41,B46,B51,B55)</f>
        <v>480</v>
      </c>
      <c r="C72" s="506">
        <f>SUM(C70:C71,C6,C11,C17,C24,C41,C46,C51,C55)</f>
        <v>295</v>
      </c>
      <c r="D72" s="590"/>
      <c r="E72" s="590"/>
      <c r="F72" s="506">
        <f>SUM(F70,F6,F11,F17,F24,F41,F46,F51,F55)</f>
        <v>300</v>
      </c>
      <c r="G72" s="591"/>
      <c r="H72" s="595"/>
      <c r="I72" s="590"/>
      <c r="J72" s="506">
        <f>SUM(J17,J6,J11,J24,J41,J46,J51,J55,J70)</f>
        <v>368</v>
      </c>
      <c r="K72" s="591"/>
      <c r="L72" s="590"/>
      <c r="M72" s="594" t="s">
        <v>713</v>
      </c>
      <c r="N72" s="506">
        <f>SUM(N70,N6,N11,N17,N24,N41,N46,N51,N55)</f>
        <v>273</v>
      </c>
      <c r="O72" s="591"/>
      <c r="P72" s="590"/>
      <c r="Q72" s="508"/>
      <c r="R72" s="506">
        <f>SUM(R70,R6,R11,R17,R24,R41,R46,R51,R56)</f>
        <v>294</v>
      </c>
      <c r="S72" s="591"/>
      <c r="T72" s="590"/>
      <c r="U72" s="508"/>
      <c r="V72" s="506">
        <f>SUM(V70,V6,V11,V17,V24,V41,V46,V51,V55)</f>
        <v>245</v>
      </c>
      <c r="W72" s="591"/>
      <c r="X72" s="590"/>
      <c r="Y72" s="508"/>
      <c r="Z72" s="506">
        <f>SUM(Z70,Z6,Z11,Z17,Z24,Z41,Z46,Z51,Z55)</f>
        <v>261</v>
      </c>
      <c r="AA72" s="593"/>
      <c r="AB72" s="592"/>
      <c r="AC72" s="590"/>
      <c r="AD72" s="508"/>
      <c r="AE72" s="506">
        <f>SUM(AE70,AE6,AE11,AE17,AE24,AE41,AE46,AE51,AE55)</f>
        <v>259</v>
      </c>
      <c r="AF72" s="591"/>
      <c r="AG72" s="506"/>
      <c r="AH72" s="508"/>
      <c r="AI72" s="506">
        <f>SUM(AI70,AI6,AI11,AI17,AI24,AI41,AI46,AI51,AI55)</f>
        <v>307</v>
      </c>
      <c r="AJ72" s="591"/>
      <c r="AK72" s="590"/>
      <c r="AL72" s="508"/>
      <c r="AM72" s="506">
        <f>SUM(AM6,AM11,AM17,AM24,AM41,AM46,AM51,AM55,AM70)</f>
        <v>235</v>
      </c>
      <c r="AN72" s="591"/>
      <c r="AO72" s="590"/>
      <c r="AP72" s="506"/>
      <c r="AQ72" s="506"/>
    </row>
    <row r="73" spans="1:43" ht="15.6" thickTop="1" thickBot="1">
      <c r="A73" s="588"/>
      <c r="B73" s="587"/>
      <c r="C73" s="587"/>
      <c r="D73" s="578"/>
      <c r="E73" s="581"/>
      <c r="F73" s="586"/>
      <c r="G73" s="547"/>
      <c r="H73" s="585"/>
      <c r="I73" s="578"/>
      <c r="J73" s="573"/>
      <c r="K73" s="547"/>
      <c r="L73" s="584"/>
      <c r="M73" s="583"/>
      <c r="N73" s="573"/>
      <c r="O73" s="547"/>
      <c r="P73" s="578"/>
      <c r="Q73" s="577"/>
      <c r="R73" s="573"/>
      <c r="S73" s="547"/>
      <c r="T73" s="578"/>
      <c r="U73" s="577"/>
      <c r="V73" s="573"/>
      <c r="W73" s="547"/>
      <c r="X73" s="581"/>
      <c r="Y73" s="580"/>
      <c r="Z73" s="582"/>
      <c r="AA73" s="546"/>
      <c r="AB73" s="546"/>
      <c r="AC73" s="581"/>
      <c r="AD73" s="580"/>
      <c r="AE73" s="579"/>
      <c r="AF73" s="547"/>
      <c r="AG73" s="574"/>
      <c r="AH73" s="577"/>
      <c r="AI73" s="573"/>
      <c r="AJ73" s="547"/>
      <c r="AK73" s="578"/>
      <c r="AL73" s="577"/>
      <c r="AM73" s="573"/>
      <c r="AN73" s="576"/>
      <c r="AO73" s="575"/>
      <c r="AP73" s="574"/>
      <c r="AQ73" s="573"/>
    </row>
    <row r="74" spans="1:43" s="496" customFormat="1" ht="44.4" customHeight="1" thickTop="1" thickBot="1">
      <c r="A74" s="572" t="s">
        <v>420</v>
      </c>
      <c r="B74" s="571" t="s">
        <v>768</v>
      </c>
      <c r="C74" s="571" t="s">
        <v>823</v>
      </c>
      <c r="D74" s="1131" t="s">
        <v>374</v>
      </c>
      <c r="E74" s="1131"/>
      <c r="F74" s="1131"/>
      <c r="G74" s="504"/>
      <c r="H74" s="1131" t="s">
        <v>375</v>
      </c>
      <c r="I74" s="1131"/>
      <c r="J74" s="1131"/>
      <c r="K74" s="498"/>
      <c r="L74" s="1129" t="s">
        <v>376</v>
      </c>
      <c r="M74" s="1129"/>
      <c r="N74" s="1129"/>
      <c r="O74" s="498"/>
      <c r="P74" s="1129" t="s">
        <v>377</v>
      </c>
      <c r="Q74" s="1129"/>
      <c r="R74" s="1129"/>
      <c r="S74" s="498"/>
      <c r="T74" s="1129" t="s">
        <v>378</v>
      </c>
      <c r="U74" s="1129"/>
      <c r="V74" s="1129"/>
      <c r="W74" s="498"/>
      <c r="X74" s="1129" t="s">
        <v>379</v>
      </c>
      <c r="Y74" s="1129"/>
      <c r="Z74" s="1129"/>
      <c r="AA74" s="501"/>
      <c r="AB74" s="500"/>
      <c r="AC74" s="1129" t="s">
        <v>718</v>
      </c>
      <c r="AD74" s="1129"/>
      <c r="AE74" s="1129"/>
      <c r="AF74" s="498"/>
      <c r="AG74" s="1129" t="s">
        <v>665</v>
      </c>
      <c r="AH74" s="1129"/>
      <c r="AI74" s="1129"/>
      <c r="AJ74" s="498"/>
      <c r="AK74" s="1129" t="s">
        <v>719</v>
      </c>
      <c r="AL74" s="1129"/>
      <c r="AM74" s="1129"/>
      <c r="AN74" s="498"/>
      <c r="AO74" s="1129" t="s">
        <v>720</v>
      </c>
      <c r="AP74" s="1129"/>
      <c r="AQ74" s="1129"/>
    </row>
    <row r="75" spans="1:43" ht="15.6" thickTop="1" thickBot="1">
      <c r="A75" s="570" t="s">
        <v>521</v>
      </c>
      <c r="B75" s="569"/>
      <c r="C75" s="569"/>
      <c r="D75" s="568"/>
      <c r="E75" s="564" t="s">
        <v>302</v>
      </c>
      <c r="F75" s="564" t="s">
        <v>397</v>
      </c>
      <c r="G75" s="546"/>
      <c r="H75" s="568"/>
      <c r="I75" s="564" t="s">
        <v>302</v>
      </c>
      <c r="J75" s="564" t="s">
        <v>397</v>
      </c>
      <c r="K75" s="546"/>
      <c r="L75" s="566"/>
      <c r="M75" s="565" t="s">
        <v>302</v>
      </c>
      <c r="N75" s="564" t="s">
        <v>397</v>
      </c>
      <c r="O75" s="546"/>
      <c r="P75" s="566"/>
      <c r="Q75" s="565" t="s">
        <v>302</v>
      </c>
      <c r="R75" s="564" t="s">
        <v>397</v>
      </c>
      <c r="S75" s="546"/>
      <c r="T75" s="566"/>
      <c r="U75" s="565" t="s">
        <v>302</v>
      </c>
      <c r="V75" s="564" t="s">
        <v>397</v>
      </c>
      <c r="W75" s="546"/>
      <c r="X75" s="566"/>
      <c r="Y75" s="565" t="s">
        <v>302</v>
      </c>
      <c r="Z75" s="564" t="s">
        <v>397</v>
      </c>
      <c r="AA75" s="548"/>
      <c r="AB75" s="547"/>
      <c r="AC75" s="566"/>
      <c r="AD75" s="565" t="s">
        <v>302</v>
      </c>
      <c r="AE75" s="564" t="s">
        <v>397</v>
      </c>
      <c r="AF75" s="546"/>
      <c r="AG75" s="565"/>
      <c r="AH75" s="565" t="s">
        <v>302</v>
      </c>
      <c r="AI75" s="564" t="s">
        <v>397</v>
      </c>
      <c r="AJ75" s="546"/>
      <c r="AK75" s="566"/>
      <c r="AL75" s="567" t="s">
        <v>302</v>
      </c>
      <c r="AM75" s="564" t="s">
        <v>397</v>
      </c>
      <c r="AN75" s="546"/>
      <c r="AO75" s="566"/>
      <c r="AP75" s="565" t="s">
        <v>302</v>
      </c>
      <c r="AQ75" s="564" t="s">
        <v>397</v>
      </c>
    </row>
    <row r="76" spans="1:43" ht="44.4" thickTop="1" thickBot="1">
      <c r="A76" s="563" t="s">
        <v>530</v>
      </c>
      <c r="B76" s="562">
        <f>B6</f>
        <v>70</v>
      </c>
      <c r="C76" s="562">
        <f>C6</f>
        <v>30</v>
      </c>
      <c r="D76" s="528"/>
      <c r="E76" s="528"/>
      <c r="F76" s="559">
        <f>F6</f>
        <v>30</v>
      </c>
      <c r="G76" s="546"/>
      <c r="H76" s="561"/>
      <c r="I76" s="561"/>
      <c r="J76" s="559">
        <f>J6</f>
        <v>70</v>
      </c>
      <c r="K76" s="546"/>
      <c r="L76" s="560"/>
      <c r="M76" s="560"/>
      <c r="N76" s="559">
        <f>N6</f>
        <v>30</v>
      </c>
      <c r="O76" s="546"/>
      <c r="P76" s="528"/>
      <c r="Q76" s="528"/>
      <c r="R76" s="559">
        <f>R6</f>
        <v>25</v>
      </c>
      <c r="S76" s="546"/>
      <c r="T76" s="528"/>
      <c r="U76" s="528"/>
      <c r="V76" s="559">
        <f>V6</f>
        <v>50</v>
      </c>
      <c r="W76" s="546"/>
      <c r="X76" s="528"/>
      <c r="Y76" s="528"/>
      <c r="Z76" s="559">
        <f>Z6</f>
        <v>40</v>
      </c>
      <c r="AA76" s="548"/>
      <c r="AB76" s="547"/>
      <c r="AC76" s="528"/>
      <c r="AD76" s="520"/>
      <c r="AE76" s="518">
        <f>AE6</f>
        <v>25</v>
      </c>
      <c r="AF76" s="546"/>
      <c r="AG76" s="518"/>
      <c r="AH76" s="520"/>
      <c r="AI76" s="518">
        <f>AI6</f>
        <v>50</v>
      </c>
      <c r="AJ76" s="546"/>
      <c r="AK76" s="528"/>
      <c r="AL76" s="520"/>
      <c r="AM76" s="518">
        <f>AM6</f>
        <v>25</v>
      </c>
      <c r="AN76" s="546"/>
      <c r="AO76" s="528"/>
      <c r="AP76" s="518"/>
      <c r="AQ76" s="518"/>
    </row>
    <row r="77" spans="1:43" s="463" customFormat="1" ht="30" thickTop="1" thickBot="1">
      <c r="A77" s="530" t="s">
        <v>523</v>
      </c>
      <c r="B77" s="529">
        <f>B11</f>
        <v>30</v>
      </c>
      <c r="C77" s="529">
        <f>C11</f>
        <v>18</v>
      </c>
      <c r="D77" s="528"/>
      <c r="E77" s="528"/>
      <c r="F77" s="558">
        <f>F11</f>
        <v>17</v>
      </c>
      <c r="G77" s="539"/>
      <c r="H77" s="534"/>
      <c r="I77" s="534"/>
      <c r="J77" s="531">
        <f>J11</f>
        <v>28</v>
      </c>
      <c r="K77" s="552"/>
      <c r="L77" s="557"/>
      <c r="M77" s="557"/>
      <c r="N77" s="531">
        <f>N11</f>
        <v>18</v>
      </c>
      <c r="O77" s="552"/>
      <c r="P77" s="556"/>
      <c r="Q77" s="556"/>
      <c r="R77" s="555">
        <f>R11</f>
        <v>16</v>
      </c>
      <c r="S77" s="552"/>
      <c r="T77" s="556"/>
      <c r="U77" s="556"/>
      <c r="V77" s="555">
        <f>V11</f>
        <v>20</v>
      </c>
      <c r="W77" s="552"/>
      <c r="X77" s="556"/>
      <c r="Y77" s="556"/>
      <c r="Z77" s="555">
        <f>Z11</f>
        <v>2</v>
      </c>
      <c r="AA77" s="554"/>
      <c r="AB77" s="553"/>
      <c r="AC77" s="551"/>
      <c r="AD77" s="520"/>
      <c r="AE77" s="518">
        <f>AE11</f>
        <v>30</v>
      </c>
      <c r="AF77" s="552"/>
      <c r="AG77" s="551"/>
      <c r="AH77" s="520"/>
      <c r="AI77" s="518">
        <f>AI11</f>
        <v>13</v>
      </c>
      <c r="AJ77" s="552"/>
      <c r="AK77" s="551"/>
      <c r="AL77" s="520"/>
      <c r="AM77" s="518">
        <f>AM11</f>
        <v>15</v>
      </c>
      <c r="AN77" s="552"/>
      <c r="AO77" s="551"/>
      <c r="AP77" s="518"/>
      <c r="AQ77" s="518"/>
    </row>
    <row r="78" spans="1:43" s="536" customFormat="1" ht="30" thickTop="1" thickBot="1">
      <c r="A78" s="530" t="s">
        <v>722</v>
      </c>
      <c r="B78" s="529">
        <f>B17</f>
        <v>40</v>
      </c>
      <c r="C78" s="529">
        <f>C17</f>
        <v>24</v>
      </c>
      <c r="D78" s="545"/>
      <c r="E78" s="545"/>
      <c r="F78" s="527">
        <f>F17</f>
        <v>28</v>
      </c>
      <c r="G78" s="478"/>
      <c r="H78" s="526"/>
      <c r="I78" s="526"/>
      <c r="J78" s="525">
        <f>J17</f>
        <v>28</v>
      </c>
      <c r="K78" s="546"/>
      <c r="L78" s="533"/>
      <c r="M78" s="533"/>
      <c r="N78" s="531">
        <f>N17</f>
        <v>28</v>
      </c>
      <c r="O78" s="546"/>
      <c r="P78" s="543"/>
      <c r="Q78" s="543"/>
      <c r="R78" s="531">
        <f>R17</f>
        <v>25</v>
      </c>
      <c r="S78" s="546"/>
      <c r="T78" s="543"/>
      <c r="U78" s="543"/>
      <c r="V78" s="531">
        <f>V17</f>
        <v>24</v>
      </c>
      <c r="W78" s="546"/>
      <c r="X78" s="543"/>
      <c r="Y78" s="543"/>
      <c r="Z78" s="531">
        <f>Z17</f>
        <v>38</v>
      </c>
      <c r="AA78" s="548"/>
      <c r="AB78" s="547"/>
      <c r="AC78" s="538"/>
      <c r="AD78" s="540"/>
      <c r="AE78" s="537">
        <f>AE17</f>
        <v>30</v>
      </c>
      <c r="AF78" s="546"/>
      <c r="AG78" s="538"/>
      <c r="AH78" s="540"/>
      <c r="AI78" s="537">
        <f>AI17</f>
        <v>28</v>
      </c>
      <c r="AJ78" s="546"/>
      <c r="AK78" s="538"/>
      <c r="AL78" s="540"/>
      <c r="AM78" s="537">
        <f>AM17</f>
        <v>24</v>
      </c>
      <c r="AN78" s="546"/>
      <c r="AO78" s="538"/>
      <c r="AP78" s="537"/>
      <c r="AQ78" s="537"/>
    </row>
    <row r="79" spans="1:43" ht="44.4" thickTop="1" thickBot="1">
      <c r="A79" s="530" t="s">
        <v>525</v>
      </c>
      <c r="B79" s="529">
        <f>B24</f>
        <v>40</v>
      </c>
      <c r="C79" s="529">
        <f>C24</f>
        <v>24</v>
      </c>
      <c r="D79" s="528"/>
      <c r="E79" s="528"/>
      <c r="F79" s="550">
        <f>F24</f>
        <v>32</v>
      </c>
      <c r="G79" s="478"/>
      <c r="H79" s="549"/>
      <c r="I79" s="549"/>
      <c r="J79" s="527">
        <f>J24</f>
        <v>40</v>
      </c>
      <c r="K79" s="546"/>
      <c r="L79" s="533"/>
      <c r="M79" s="533"/>
      <c r="N79" s="531">
        <f>N24</f>
        <v>32</v>
      </c>
      <c r="O79" s="546"/>
      <c r="P79" s="532"/>
      <c r="Q79" s="532"/>
      <c r="R79" s="531">
        <f>R24</f>
        <v>32</v>
      </c>
      <c r="S79" s="546"/>
      <c r="T79" s="532"/>
      <c r="U79" s="532"/>
      <c r="V79" s="531">
        <f>V24</f>
        <v>13</v>
      </c>
      <c r="W79" s="546"/>
      <c r="X79" s="532"/>
      <c r="Y79" s="532"/>
      <c r="Z79" s="531">
        <f>Z24</f>
        <v>18</v>
      </c>
      <c r="AA79" s="548"/>
      <c r="AB79" s="547"/>
      <c r="AC79" s="519"/>
      <c r="AD79" s="520"/>
      <c r="AE79" s="518">
        <f>AE24</f>
        <v>40</v>
      </c>
      <c r="AF79" s="546"/>
      <c r="AG79" s="519"/>
      <c r="AH79" s="520"/>
      <c r="AI79" s="518">
        <f>AI24</f>
        <v>40</v>
      </c>
      <c r="AJ79" s="546"/>
      <c r="AK79" s="519"/>
      <c r="AL79" s="520"/>
      <c r="AM79" s="518">
        <f>AM24</f>
        <v>35</v>
      </c>
      <c r="AN79" s="546"/>
      <c r="AO79" s="519"/>
      <c r="AP79" s="518"/>
      <c r="AQ79" s="518"/>
    </row>
    <row r="80" spans="1:43" s="536" customFormat="1" ht="44.4" thickTop="1" thickBot="1">
      <c r="A80" s="530" t="s">
        <v>878</v>
      </c>
      <c r="B80" s="529">
        <f>B41</f>
        <v>130</v>
      </c>
      <c r="C80" s="529">
        <f>C41</f>
        <v>80</v>
      </c>
      <c r="D80" s="545"/>
      <c r="E80" s="545"/>
      <c r="F80" s="525">
        <f>F41</f>
        <v>89</v>
      </c>
      <c r="G80" s="478"/>
      <c r="H80" s="544"/>
      <c r="I80" s="544"/>
      <c r="J80" s="525">
        <f>J41</f>
        <v>79</v>
      </c>
      <c r="K80" s="539"/>
      <c r="L80" s="533"/>
      <c r="M80" s="533"/>
      <c r="N80" s="531">
        <f>N41</f>
        <v>53</v>
      </c>
      <c r="O80" s="539"/>
      <c r="P80" s="543"/>
      <c r="Q80" s="543"/>
      <c r="R80" s="531">
        <f>R41</f>
        <v>73</v>
      </c>
      <c r="S80" s="539"/>
      <c r="T80" s="543"/>
      <c r="U80" s="543"/>
      <c r="V80" s="531">
        <f>V41</f>
        <v>43</v>
      </c>
      <c r="W80" s="539"/>
      <c r="X80" s="543"/>
      <c r="Y80" s="543"/>
      <c r="Z80" s="531">
        <f>Z41</f>
        <v>66</v>
      </c>
      <c r="AA80" s="542"/>
      <c r="AB80" s="541"/>
      <c r="AC80" s="538"/>
      <c r="AD80" s="540"/>
      <c r="AE80" s="537">
        <f>AE41</f>
        <v>68</v>
      </c>
      <c r="AF80" s="539"/>
      <c r="AG80" s="538"/>
      <c r="AH80" s="540"/>
      <c r="AI80" s="537">
        <f>AI41</f>
        <v>94</v>
      </c>
      <c r="AJ80" s="539"/>
      <c r="AK80" s="538"/>
      <c r="AL80" s="540"/>
      <c r="AM80" s="537">
        <f>AM41</f>
        <v>43</v>
      </c>
      <c r="AN80" s="539"/>
      <c r="AO80" s="538"/>
      <c r="AP80" s="537"/>
      <c r="AQ80" s="537"/>
    </row>
    <row r="81" spans="1:43" ht="44.4" thickTop="1" thickBot="1">
      <c r="A81" s="530" t="s">
        <v>723</v>
      </c>
      <c r="B81" s="529">
        <f>B46</f>
        <v>30</v>
      </c>
      <c r="C81" s="529">
        <f>C46</f>
        <v>24</v>
      </c>
      <c r="D81" s="528"/>
      <c r="E81" s="528"/>
      <c r="F81" s="527">
        <f>F46</f>
        <v>29</v>
      </c>
      <c r="G81" s="478"/>
      <c r="H81" s="534"/>
      <c r="I81" s="534"/>
      <c r="J81" s="525">
        <f>J46</f>
        <v>28</v>
      </c>
      <c r="K81" s="478"/>
      <c r="L81" s="533"/>
      <c r="M81" s="533"/>
      <c r="N81" s="531">
        <f>N46</f>
        <v>6</v>
      </c>
      <c r="O81" s="478"/>
      <c r="P81" s="532"/>
      <c r="Q81" s="532"/>
      <c r="R81" s="531">
        <f>R46</f>
        <v>30</v>
      </c>
      <c r="S81" s="478"/>
      <c r="T81" s="532"/>
      <c r="U81" s="532"/>
      <c r="V81" s="531">
        <f>V46</f>
        <v>35</v>
      </c>
      <c r="W81" s="478"/>
      <c r="X81" s="532"/>
      <c r="Y81" s="532"/>
      <c r="Z81" s="531">
        <f>Z46</f>
        <v>21</v>
      </c>
      <c r="AA81" s="487"/>
      <c r="AB81" s="486"/>
      <c r="AC81" s="519"/>
      <c r="AD81" s="520"/>
      <c r="AE81" s="518">
        <f>AE46</f>
        <v>30</v>
      </c>
      <c r="AF81" s="478"/>
      <c r="AG81" s="519"/>
      <c r="AH81" s="520"/>
      <c r="AI81" s="518">
        <f>AI46</f>
        <v>18</v>
      </c>
      <c r="AJ81" s="478"/>
      <c r="AK81" s="519"/>
      <c r="AL81" s="520"/>
      <c r="AM81" s="518">
        <f>AM46</f>
        <v>22</v>
      </c>
      <c r="AN81" s="478"/>
      <c r="AO81" s="519"/>
      <c r="AP81" s="518"/>
      <c r="AQ81" s="518"/>
    </row>
    <row r="82" spans="1:43" ht="44.4" thickTop="1" thickBot="1">
      <c r="A82" s="530" t="s">
        <v>879</v>
      </c>
      <c r="B82" s="529">
        <f>B51</f>
        <v>30</v>
      </c>
      <c r="C82" s="529">
        <f>C51</f>
        <v>18</v>
      </c>
      <c r="D82" s="528"/>
      <c r="E82" s="528"/>
      <c r="F82" s="527">
        <f>F51</f>
        <v>29</v>
      </c>
      <c r="G82" s="478"/>
      <c r="H82" s="526"/>
      <c r="I82" s="526"/>
      <c r="J82" s="525">
        <f>J51</f>
        <v>24</v>
      </c>
      <c r="K82" s="478"/>
      <c r="L82" s="535"/>
      <c r="M82" s="535"/>
      <c r="N82" s="531">
        <f>N51</f>
        <v>28</v>
      </c>
      <c r="O82" s="478"/>
      <c r="P82" s="532"/>
      <c r="Q82" s="532"/>
      <c r="R82" s="531">
        <f>R51</f>
        <v>28</v>
      </c>
      <c r="S82" s="478"/>
      <c r="T82" s="532"/>
      <c r="U82" s="532"/>
      <c r="V82" s="531">
        <f>V51</f>
        <v>17</v>
      </c>
      <c r="W82" s="478"/>
      <c r="X82" s="532"/>
      <c r="Y82" s="532"/>
      <c r="Z82" s="531">
        <f>Z51</f>
        <v>24</v>
      </c>
      <c r="AA82" s="487"/>
      <c r="AB82" s="486"/>
      <c r="AC82" s="519"/>
      <c r="AD82" s="520"/>
      <c r="AE82" s="518">
        <f>AE51</f>
        <v>26</v>
      </c>
      <c r="AF82" s="478"/>
      <c r="AG82" s="519"/>
      <c r="AH82" s="520"/>
      <c r="AI82" s="518">
        <f>AI51</f>
        <v>18</v>
      </c>
      <c r="AJ82" s="478"/>
      <c r="AK82" s="519"/>
      <c r="AL82" s="520"/>
      <c r="AM82" s="518">
        <f>AM51</f>
        <v>27</v>
      </c>
      <c r="AN82" s="478"/>
      <c r="AO82" s="519"/>
      <c r="AP82" s="518"/>
      <c r="AQ82" s="518"/>
    </row>
    <row r="83" spans="1:43" ht="15.6" thickTop="1" thickBot="1">
      <c r="A83" s="530" t="s">
        <v>522</v>
      </c>
      <c r="B83" s="529">
        <f>B55</f>
        <v>20</v>
      </c>
      <c r="C83" s="529">
        <f>C55</f>
        <v>12</v>
      </c>
      <c r="D83" s="528"/>
      <c r="E83" s="528"/>
      <c r="F83" s="527">
        <f>F55</f>
        <v>16</v>
      </c>
      <c r="G83" s="478"/>
      <c r="H83" s="534"/>
      <c r="I83" s="534"/>
      <c r="J83" s="525">
        <f>J55</f>
        <v>16</v>
      </c>
      <c r="K83" s="478"/>
      <c r="L83" s="533"/>
      <c r="M83" s="533"/>
      <c r="N83" s="531">
        <f>N55</f>
        <v>18</v>
      </c>
      <c r="O83" s="478"/>
      <c r="P83" s="532"/>
      <c r="Q83" s="532"/>
      <c r="R83" s="531">
        <f>R55</f>
        <v>16</v>
      </c>
      <c r="S83" s="478"/>
      <c r="T83" s="532"/>
      <c r="U83" s="532"/>
      <c r="V83" s="531">
        <f>V55</f>
        <v>8</v>
      </c>
      <c r="W83" s="478"/>
      <c r="X83" s="532"/>
      <c r="Y83" s="532"/>
      <c r="Z83" s="531">
        <f>Z55</f>
        <v>18</v>
      </c>
      <c r="AA83" s="487"/>
      <c r="AB83" s="486"/>
      <c r="AC83" s="519"/>
      <c r="AD83" s="520"/>
      <c r="AE83" s="518">
        <f>AE55</f>
        <v>10</v>
      </c>
      <c r="AF83" s="478"/>
      <c r="AG83" s="519"/>
      <c r="AH83" s="520"/>
      <c r="AI83" s="518">
        <f>AI55</f>
        <v>16</v>
      </c>
      <c r="AJ83" s="478"/>
      <c r="AK83" s="519"/>
      <c r="AL83" s="520"/>
      <c r="AM83" s="518">
        <f>AM55</f>
        <v>16</v>
      </c>
      <c r="AN83" s="478"/>
      <c r="AO83" s="519"/>
      <c r="AP83" s="518"/>
      <c r="AQ83" s="518"/>
    </row>
    <row r="84" spans="1:43" ht="30" thickTop="1" thickBot="1">
      <c r="A84" s="530" t="s">
        <v>721</v>
      </c>
      <c r="B84" s="529">
        <f>B70</f>
        <v>90</v>
      </c>
      <c r="C84" s="529">
        <f>C70</f>
        <v>65</v>
      </c>
      <c r="D84" s="528"/>
      <c r="E84" s="528"/>
      <c r="F84" s="527">
        <f>F70</f>
        <v>30</v>
      </c>
      <c r="G84" s="478"/>
      <c r="H84" s="526"/>
      <c r="I84" s="526"/>
      <c r="J84" s="525">
        <f>J70</f>
        <v>55</v>
      </c>
      <c r="K84" s="478"/>
      <c r="L84" s="524"/>
      <c r="M84" s="524"/>
      <c r="N84" s="521">
        <f>N70</f>
        <v>60</v>
      </c>
      <c r="O84" s="523"/>
      <c r="P84" s="522"/>
      <c r="Q84" s="522"/>
      <c r="R84" s="521">
        <f>R70</f>
        <v>65</v>
      </c>
      <c r="S84" s="523"/>
      <c r="T84" s="522"/>
      <c r="U84" s="522"/>
      <c r="V84" s="521">
        <f>V70</f>
        <v>35</v>
      </c>
      <c r="W84" s="523"/>
      <c r="X84" s="522"/>
      <c r="Y84" s="522"/>
      <c r="Z84" s="521">
        <f>Z70</f>
        <v>34</v>
      </c>
      <c r="AA84" s="487"/>
      <c r="AB84" s="486"/>
      <c r="AC84" s="519"/>
      <c r="AD84" s="520"/>
      <c r="AE84" s="518">
        <f>AE70</f>
        <v>0</v>
      </c>
      <c r="AF84" s="478"/>
      <c r="AG84" s="519"/>
      <c r="AH84" s="520"/>
      <c r="AI84" s="518">
        <f>AI70</f>
        <v>30</v>
      </c>
      <c r="AJ84" s="478"/>
      <c r="AK84" s="519"/>
      <c r="AL84" s="520"/>
      <c r="AM84" s="518">
        <f>AM70</f>
        <v>28</v>
      </c>
      <c r="AN84" s="478"/>
      <c r="AO84" s="519"/>
      <c r="AP84" s="518"/>
      <c r="AQ84" s="518"/>
    </row>
    <row r="85" spans="1:43" s="505" customFormat="1" ht="26.4" customHeight="1" thickTop="1" thickBot="1">
      <c r="A85" s="517" t="s">
        <v>514</v>
      </c>
      <c r="B85" s="516">
        <f>SUM(B76:B84)</f>
        <v>480</v>
      </c>
      <c r="C85" s="516">
        <f>SUM(C76:C84)</f>
        <v>295</v>
      </c>
      <c r="D85" s="516"/>
      <c r="E85" s="516"/>
      <c r="F85" s="515">
        <f>SUM(F76:F84)</f>
        <v>300</v>
      </c>
      <c r="G85" s="514"/>
      <c r="H85" s="513"/>
      <c r="I85" s="513"/>
      <c r="J85" s="506">
        <f>SUM(J76:J84)</f>
        <v>368</v>
      </c>
      <c r="K85" s="512"/>
      <c r="L85" s="506"/>
      <c r="M85" s="506"/>
      <c r="N85" s="506">
        <f>SUM(N76:N84)</f>
        <v>273</v>
      </c>
      <c r="O85" s="511"/>
      <c r="P85" s="506"/>
      <c r="Q85" s="506"/>
      <c r="R85" s="506">
        <f>R72</f>
        <v>294</v>
      </c>
      <c r="S85" s="511"/>
      <c r="T85" s="506"/>
      <c r="U85" s="506"/>
      <c r="V85" s="506">
        <f>SUM(V76:V84)</f>
        <v>245</v>
      </c>
      <c r="W85" s="511"/>
      <c r="X85" s="506"/>
      <c r="Y85" s="506"/>
      <c r="Z85" s="506">
        <f>SUM(Z76:Z84)</f>
        <v>261</v>
      </c>
      <c r="AA85" s="510"/>
      <c r="AB85" s="509"/>
      <c r="AC85" s="506"/>
      <c r="AD85" s="506"/>
      <c r="AE85" s="506">
        <f>SUM(AE76:AE84)</f>
        <v>259</v>
      </c>
      <c r="AF85" s="507"/>
      <c r="AG85" s="506"/>
      <c r="AH85" s="506"/>
      <c r="AI85" s="506">
        <f>SUM(AI76:AI84)</f>
        <v>307</v>
      </c>
      <c r="AJ85" s="507"/>
      <c r="AK85" s="506"/>
      <c r="AL85" s="508"/>
      <c r="AM85" s="506">
        <f>SUM(AM76:AM84)</f>
        <v>235</v>
      </c>
      <c r="AN85" s="507"/>
      <c r="AO85" s="506"/>
      <c r="AP85" s="506"/>
      <c r="AQ85" s="506"/>
    </row>
    <row r="86" spans="1:43" s="496" customFormat="1" ht="44.4" customHeight="1" thickTop="1" thickBot="1">
      <c r="A86" s="503" t="s">
        <v>420</v>
      </c>
      <c r="B86" s="503"/>
      <c r="C86" s="503"/>
      <c r="D86" s="1122" t="s">
        <v>374</v>
      </c>
      <c r="E86" s="1123"/>
      <c r="F86" s="503" t="s">
        <v>397</v>
      </c>
      <c r="G86" s="504"/>
      <c r="H86" s="1122" t="s">
        <v>375</v>
      </c>
      <c r="I86" s="1123"/>
      <c r="J86" s="503" t="s">
        <v>397</v>
      </c>
      <c r="K86" s="498"/>
      <c r="L86" s="1124" t="s">
        <v>376</v>
      </c>
      <c r="M86" s="1125"/>
      <c r="N86" s="499" t="s">
        <v>397</v>
      </c>
      <c r="O86" s="502"/>
      <c r="P86" s="1124" t="s">
        <v>377</v>
      </c>
      <c r="Q86" s="1126"/>
      <c r="R86" s="497" t="s">
        <v>397</v>
      </c>
      <c r="S86" s="502"/>
      <c r="T86" s="1124" t="s">
        <v>378</v>
      </c>
      <c r="U86" s="1126"/>
      <c r="V86" s="497" t="s">
        <v>397</v>
      </c>
      <c r="W86" s="502"/>
      <c r="X86" s="1124" t="s">
        <v>379</v>
      </c>
      <c r="Y86" s="1126"/>
      <c r="Z86" s="497" t="s">
        <v>397</v>
      </c>
      <c r="AA86" s="501"/>
      <c r="AB86" s="500"/>
      <c r="AC86" s="1124" t="s">
        <v>718</v>
      </c>
      <c r="AD86" s="1126"/>
      <c r="AE86" s="499" t="s">
        <v>397</v>
      </c>
      <c r="AF86" s="498"/>
      <c r="AG86" s="1124" t="s">
        <v>665</v>
      </c>
      <c r="AH86" s="1125"/>
      <c r="AI86" s="499" t="s">
        <v>397</v>
      </c>
      <c r="AJ86" s="498"/>
      <c r="AK86" s="1124" t="s">
        <v>719</v>
      </c>
      <c r="AL86" s="1126"/>
      <c r="AM86" s="497" t="s">
        <v>397</v>
      </c>
      <c r="AN86" s="498"/>
      <c r="AO86" s="1124" t="s">
        <v>720</v>
      </c>
      <c r="AP86" s="1126"/>
      <c r="AQ86" s="497" t="s">
        <v>397</v>
      </c>
    </row>
    <row r="87" spans="1:43" s="465" customFormat="1" ht="247.2" customHeight="1" thickTop="1" thickBot="1">
      <c r="A87" s="495" t="s">
        <v>433</v>
      </c>
      <c r="B87" s="494">
        <f>SUM(B85:B85)</f>
        <v>480</v>
      </c>
      <c r="C87" s="494">
        <f>SUM(C85:C85)</f>
        <v>295</v>
      </c>
      <c r="D87" s="481" t="s">
        <v>637</v>
      </c>
      <c r="E87" s="480" t="s">
        <v>886</v>
      </c>
      <c r="F87" s="488">
        <f>SUM(F85:F85)</f>
        <v>300</v>
      </c>
      <c r="G87" s="493"/>
      <c r="H87" s="481" t="s">
        <v>846</v>
      </c>
      <c r="I87" s="490" t="s">
        <v>889</v>
      </c>
      <c r="J87" s="488">
        <f>SUM(J85:J85)</f>
        <v>368</v>
      </c>
      <c r="K87" s="478"/>
      <c r="L87" s="492" t="s">
        <v>880</v>
      </c>
      <c r="M87" s="490" t="s">
        <v>881</v>
      </c>
      <c r="N87" s="491">
        <f>SUM(N85:N85)</f>
        <v>273</v>
      </c>
      <c r="O87" s="478"/>
      <c r="P87" s="490" t="s">
        <v>848</v>
      </c>
      <c r="Q87" s="481" t="s">
        <v>887</v>
      </c>
      <c r="R87" s="488">
        <f>SUM(R85:R85)</f>
        <v>294</v>
      </c>
      <c r="S87" s="478"/>
      <c r="T87" s="477" t="s">
        <v>538</v>
      </c>
      <c r="U87" s="489" t="s">
        <v>882</v>
      </c>
      <c r="V87" s="488">
        <f>SUM(V85:V85)</f>
        <v>245</v>
      </c>
      <c r="W87" s="478"/>
      <c r="X87" s="480" t="s">
        <v>632</v>
      </c>
      <c r="Y87" s="481" t="s">
        <v>883</v>
      </c>
      <c r="Z87" s="488">
        <f>SUM(Z85:Z85)</f>
        <v>261</v>
      </c>
      <c r="AA87" s="487"/>
      <c r="AB87" s="486"/>
      <c r="AC87" s="485" t="s">
        <v>885</v>
      </c>
      <c r="AD87" s="481" t="s">
        <v>891</v>
      </c>
      <c r="AE87" s="484">
        <f>SUM(AE85:AE85)</f>
        <v>259</v>
      </c>
      <c r="AF87" s="478"/>
      <c r="AG87" s="483" t="s">
        <v>703</v>
      </c>
      <c r="AH87" s="480" t="s">
        <v>884</v>
      </c>
      <c r="AI87" s="482">
        <f>SUM(AI85:AI85)</f>
        <v>307</v>
      </c>
      <c r="AJ87" s="478"/>
      <c r="AK87" s="481" t="s">
        <v>894</v>
      </c>
      <c r="AL87" s="480" t="s">
        <v>890</v>
      </c>
      <c r="AM87" s="479">
        <f>SUM(AM85:AM85)</f>
        <v>235</v>
      </c>
      <c r="AN87" s="478"/>
      <c r="AO87" s="477"/>
      <c r="AP87" s="476"/>
      <c r="AQ87" s="475"/>
    </row>
    <row r="88" spans="1:43" ht="15" thickTop="1">
      <c r="K88" s="474"/>
      <c r="O88" s="474"/>
      <c r="S88" s="474"/>
      <c r="W88" s="474"/>
      <c r="AA88" s="474"/>
      <c r="AB88" s="474"/>
      <c r="AF88" s="474"/>
      <c r="AJ88" s="474"/>
      <c r="AN88" s="474"/>
    </row>
    <row r="89" spans="1:43">
      <c r="K89" s="473"/>
      <c r="O89" s="473"/>
      <c r="S89" s="473"/>
      <c r="W89" s="473"/>
      <c r="AA89" s="473"/>
      <c r="AB89" s="473"/>
      <c r="AF89" s="473"/>
      <c r="AJ89" s="473"/>
      <c r="AN89" s="473"/>
    </row>
    <row r="90" spans="1:43">
      <c r="A90" s="472" t="s">
        <v>639</v>
      </c>
      <c r="B90" s="472"/>
      <c r="C90" s="472"/>
      <c r="K90" s="471"/>
      <c r="O90" s="471"/>
      <c r="S90" s="471"/>
      <c r="W90" s="471"/>
      <c r="AA90" s="471"/>
      <c r="AB90" s="471"/>
      <c r="AF90" s="471"/>
      <c r="AJ90" s="471"/>
      <c r="AN90" s="471"/>
    </row>
    <row r="91" spans="1:43" ht="72">
      <c r="A91" s="467" t="s">
        <v>636</v>
      </c>
      <c r="B91" s="467"/>
      <c r="C91" s="467"/>
      <c r="O91" s="470"/>
      <c r="S91" s="470"/>
      <c r="AD91" s="468" t="s">
        <v>769</v>
      </c>
    </row>
    <row r="92" spans="1:43" ht="28.8">
      <c r="A92" s="467" t="s">
        <v>638</v>
      </c>
      <c r="B92" s="467"/>
      <c r="C92" s="467"/>
      <c r="AD92" s="468" t="s">
        <v>770</v>
      </c>
    </row>
    <row r="93" spans="1:43">
      <c r="AD93" s="468" t="s">
        <v>776</v>
      </c>
    </row>
    <row r="94" spans="1:43" ht="57.6">
      <c r="A94" s="469" t="s">
        <v>777</v>
      </c>
      <c r="AD94" s="468" t="s">
        <v>772</v>
      </c>
    </row>
    <row r="95" spans="1:43">
      <c r="AD95" s="468" t="s">
        <v>773</v>
      </c>
    </row>
    <row r="96" spans="1:43">
      <c r="AD96" s="468" t="s">
        <v>774</v>
      </c>
    </row>
    <row r="97" spans="30:30">
      <c r="AD97" s="468" t="s">
        <v>775</v>
      </c>
    </row>
  </sheetData>
  <autoFilter ref="A2:AE69"/>
  <mergeCells count="30">
    <mergeCell ref="D1:F1"/>
    <mergeCell ref="H1:J1"/>
    <mergeCell ref="L1:N1"/>
    <mergeCell ref="P1:R1"/>
    <mergeCell ref="T1:V1"/>
    <mergeCell ref="D74:F74"/>
    <mergeCell ref="H74:J74"/>
    <mergeCell ref="L74:N74"/>
    <mergeCell ref="P74:R74"/>
    <mergeCell ref="T74:V74"/>
    <mergeCell ref="X86:Y86"/>
    <mergeCell ref="AC1:AE1"/>
    <mergeCell ref="AG1:AI1"/>
    <mergeCell ref="AK1:AM1"/>
    <mergeCell ref="AO1:AQ1"/>
    <mergeCell ref="X74:Z74"/>
    <mergeCell ref="X1:Z1"/>
    <mergeCell ref="AC86:AD86"/>
    <mergeCell ref="AG86:AH86"/>
    <mergeCell ref="AK86:AL86"/>
    <mergeCell ref="AO86:AP86"/>
    <mergeCell ref="AC74:AE74"/>
    <mergeCell ref="AG74:AI74"/>
    <mergeCell ref="AK74:AM74"/>
    <mergeCell ref="AO74:AQ74"/>
    <mergeCell ref="D86:E86"/>
    <mergeCell ref="H86:I86"/>
    <mergeCell ref="L86:M86"/>
    <mergeCell ref="P86:Q86"/>
    <mergeCell ref="T86:U8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pane ySplit="12" topLeftCell="A13" activePane="bottomLeft" state="frozen"/>
      <selection pane="bottomLeft" activeCell="F14" sqref="F14"/>
    </sheetView>
  </sheetViews>
  <sheetFormatPr defaultRowHeight="14.4" outlineLevelRow="1"/>
  <cols>
    <col min="1" max="1" width="20.88671875" style="22" customWidth="1"/>
    <col min="2" max="2" width="10.33203125" style="23" customWidth="1"/>
    <col min="3" max="3" width="11.21875" style="23" customWidth="1"/>
    <col min="4" max="4" width="29.6640625" style="22" customWidth="1"/>
    <col min="5" max="5" width="20.6640625" style="22" customWidth="1"/>
    <col min="6" max="6" width="33.6640625" style="22" customWidth="1"/>
    <col min="7" max="7" width="14.33203125" style="23" customWidth="1"/>
    <col min="8" max="8" width="20.6640625" style="22" customWidth="1"/>
    <col min="9" max="9" width="37.33203125" style="22" customWidth="1"/>
    <col min="10" max="10" width="46.21875" style="22" customWidth="1"/>
    <col min="11" max="16384" width="8.88671875" style="22"/>
  </cols>
  <sheetData>
    <row r="1" spans="1:10" ht="28.8">
      <c r="A1" s="26" t="s">
        <v>1084</v>
      </c>
    </row>
    <row r="2" spans="1:10" hidden="1" outlineLevel="1">
      <c r="A2" s="25" t="s">
        <v>197</v>
      </c>
    </row>
    <row r="3" spans="1:10" ht="28.8" hidden="1" outlineLevel="1">
      <c r="A3" s="25" t="s">
        <v>1085</v>
      </c>
    </row>
    <row r="4" spans="1:10" ht="28.8" hidden="1" outlineLevel="1">
      <c r="A4" s="25" t="s">
        <v>1086</v>
      </c>
    </row>
    <row r="5" spans="1:10" hidden="1" outlineLevel="1">
      <c r="A5" s="25" t="s">
        <v>77</v>
      </c>
    </row>
    <row r="6" spans="1:10" ht="13.2" hidden="1" customHeight="1" outlineLevel="1">
      <c r="A6" s="25" t="s">
        <v>581</v>
      </c>
    </row>
    <row r="7" spans="1:10" ht="28.8" hidden="1" outlineLevel="1">
      <c r="A7" s="25" t="s">
        <v>790</v>
      </c>
    </row>
    <row r="8" spans="1:10" ht="28.8" hidden="1" outlineLevel="1">
      <c r="A8" s="25" t="s">
        <v>791</v>
      </c>
    </row>
    <row r="9" spans="1:10" ht="43.2" hidden="1" outlineLevel="1">
      <c r="A9" s="25" t="s">
        <v>792</v>
      </c>
    </row>
    <row r="10" spans="1:10" ht="28.8" hidden="1" outlineLevel="1">
      <c r="A10" s="25" t="s">
        <v>793</v>
      </c>
    </row>
    <row r="11" spans="1:10" ht="15" collapsed="1" thickBot="1"/>
    <row r="12" spans="1:10" s="3" customFormat="1" ht="30" customHeight="1">
      <c r="A12" s="11" t="s">
        <v>0</v>
      </c>
      <c r="B12" s="12" t="s">
        <v>3</v>
      </c>
      <c r="C12" s="12" t="s">
        <v>105</v>
      </c>
      <c r="D12" s="12" t="s">
        <v>1118</v>
      </c>
      <c r="E12" s="12" t="s">
        <v>80</v>
      </c>
      <c r="F12" s="12" t="s">
        <v>1</v>
      </c>
      <c r="G12" s="12" t="s">
        <v>2</v>
      </c>
      <c r="H12" s="12" t="s">
        <v>78</v>
      </c>
      <c r="I12" s="12" t="s">
        <v>88</v>
      </c>
      <c r="J12" s="13" t="s">
        <v>75</v>
      </c>
    </row>
    <row r="13" spans="1:10" ht="302.39999999999998">
      <c r="A13" s="626" t="s">
        <v>106</v>
      </c>
      <c r="B13" s="7" t="s">
        <v>73</v>
      </c>
      <c r="C13" s="7" t="s">
        <v>106</v>
      </c>
      <c r="D13" s="626" t="s">
        <v>95</v>
      </c>
      <c r="E13" s="626" t="s">
        <v>87</v>
      </c>
      <c r="F13" s="656" t="s">
        <v>1124</v>
      </c>
      <c r="G13" s="7" t="s">
        <v>101</v>
      </c>
      <c r="H13" s="626" t="s">
        <v>79</v>
      </c>
      <c r="I13" s="626" t="s">
        <v>164</v>
      </c>
      <c r="J13" s="626" t="s">
        <v>129</v>
      </c>
    </row>
    <row r="14" spans="1:10" ht="86.4">
      <c r="A14" s="626" t="s">
        <v>77</v>
      </c>
      <c r="B14" s="7" t="s">
        <v>77</v>
      </c>
      <c r="C14" s="751" t="s">
        <v>117</v>
      </c>
      <c r="D14" s="14" t="s">
        <v>118</v>
      </c>
      <c r="E14" s="14" t="s">
        <v>1119</v>
      </c>
      <c r="F14" s="14" t="s">
        <v>120</v>
      </c>
      <c r="G14" s="7" t="s">
        <v>102</v>
      </c>
      <c r="H14" s="9" t="s">
        <v>121</v>
      </c>
      <c r="I14" s="626" t="s">
        <v>1122</v>
      </c>
      <c r="J14" s="626"/>
    </row>
    <row r="15" spans="1:10" ht="86.4">
      <c r="A15" s="626" t="s">
        <v>82</v>
      </c>
      <c r="B15" s="7" t="s">
        <v>81</v>
      </c>
      <c r="C15" s="7" t="s">
        <v>107</v>
      </c>
      <c r="D15" s="626" t="s">
        <v>167</v>
      </c>
      <c r="E15" s="626" t="s">
        <v>96</v>
      </c>
      <c r="F15" s="626" t="s">
        <v>83</v>
      </c>
      <c r="G15" s="7" t="s">
        <v>101</v>
      </c>
      <c r="H15" s="7" t="s">
        <v>126</v>
      </c>
      <c r="I15" s="626" t="s">
        <v>1122</v>
      </c>
      <c r="J15" s="626" t="s">
        <v>93</v>
      </c>
    </row>
    <row r="16" spans="1:10" ht="86.4">
      <c r="A16" s="626" t="s">
        <v>84</v>
      </c>
      <c r="B16" s="7" t="s">
        <v>81</v>
      </c>
      <c r="C16" s="7" t="s">
        <v>132</v>
      </c>
      <c r="D16" s="626" t="s">
        <v>97</v>
      </c>
      <c r="E16" s="626" t="s">
        <v>85</v>
      </c>
      <c r="F16" s="626" t="s">
        <v>86</v>
      </c>
      <c r="G16" s="7" t="s">
        <v>101</v>
      </c>
      <c r="H16" s="7" t="s">
        <v>126</v>
      </c>
      <c r="I16" s="626" t="s">
        <v>1122</v>
      </c>
      <c r="J16" s="626"/>
    </row>
    <row r="17" spans="1:11">
      <c r="A17" s="16" t="s">
        <v>147</v>
      </c>
      <c r="B17" s="18"/>
      <c r="C17" s="18"/>
      <c r="D17" s="16"/>
      <c r="E17" s="16"/>
      <c r="F17" s="16"/>
      <c r="G17" s="18"/>
      <c r="H17" s="16"/>
      <c r="I17" s="16"/>
      <c r="J17" s="16"/>
    </row>
    <row r="18" spans="1:11" ht="86.4">
      <c r="A18" s="626" t="s">
        <v>144</v>
      </c>
      <c r="B18" s="7" t="s">
        <v>71</v>
      </c>
      <c r="C18" s="7" t="s">
        <v>138</v>
      </c>
      <c r="D18" s="626" t="s">
        <v>134</v>
      </c>
      <c r="E18" s="626" t="s">
        <v>139</v>
      </c>
      <c r="F18" s="626" t="s">
        <v>135</v>
      </c>
      <c r="G18" s="7" t="s">
        <v>1115</v>
      </c>
      <c r="H18" s="7" t="s">
        <v>126</v>
      </c>
      <c r="I18" s="1103" t="s">
        <v>1121</v>
      </c>
      <c r="J18" s="626" t="s">
        <v>145</v>
      </c>
    </row>
    <row r="19" spans="1:11" ht="57.6">
      <c r="A19" s="626" t="s">
        <v>142</v>
      </c>
      <c r="B19" s="7" t="s">
        <v>71</v>
      </c>
      <c r="C19" s="7" t="s">
        <v>99</v>
      </c>
      <c r="D19" s="626" t="s">
        <v>136</v>
      </c>
      <c r="E19" s="626" t="s">
        <v>137</v>
      </c>
      <c r="F19" s="626" t="s">
        <v>137</v>
      </c>
      <c r="G19" s="7" t="s">
        <v>1120</v>
      </c>
      <c r="H19" s="7" t="s">
        <v>126</v>
      </c>
      <c r="I19" s="626" t="s">
        <v>1123</v>
      </c>
      <c r="J19" s="626" t="s">
        <v>146</v>
      </c>
    </row>
    <row r="20" spans="1:11" ht="57.6">
      <c r="A20" s="626" t="s">
        <v>176</v>
      </c>
      <c r="B20" s="7" t="s">
        <v>151</v>
      </c>
      <c r="C20" s="7" t="s">
        <v>177</v>
      </c>
      <c r="D20" s="626" t="s">
        <v>178</v>
      </c>
      <c r="E20" s="626" t="s">
        <v>179</v>
      </c>
      <c r="F20" s="626" t="s">
        <v>178</v>
      </c>
      <c r="G20" s="7" t="s">
        <v>101</v>
      </c>
      <c r="H20" s="7" t="s">
        <v>126</v>
      </c>
      <c r="I20" s="626" t="s">
        <v>1117</v>
      </c>
      <c r="J20" s="626" t="s">
        <v>159</v>
      </c>
      <c r="K20" s="22" t="s">
        <v>143</v>
      </c>
    </row>
  </sheetData>
  <hyperlinks>
    <hyperlink ref="H14" r:id="rId1"/>
  </hyperlinks>
  <printOptions gridLines="1"/>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F23" sqref="F23"/>
    </sheetView>
  </sheetViews>
  <sheetFormatPr defaultRowHeight="14.4"/>
  <cols>
    <col min="1" max="2" width="19.77734375" style="29" bestFit="1" customWidth="1"/>
    <col min="3" max="3" width="26.77734375" style="29" customWidth="1"/>
    <col min="4" max="4" width="15.33203125" style="29" bestFit="1" customWidth="1"/>
    <col min="5" max="5" width="8.88671875" style="29"/>
    <col min="6" max="6" width="23.44140625" style="29" customWidth="1"/>
    <col min="7" max="7" width="19.88671875" style="29" customWidth="1"/>
    <col min="8" max="8" width="11.6640625" style="30" customWidth="1"/>
    <col min="9" max="9" width="13.5546875" style="30" customWidth="1"/>
    <col min="10" max="10" width="15.109375" style="29" customWidth="1"/>
    <col min="11" max="16384" width="8.88671875" style="29"/>
  </cols>
  <sheetData>
    <row r="1" spans="1:10" ht="15" thickBot="1">
      <c r="A1" s="331" t="s">
        <v>641</v>
      </c>
      <c r="B1" s="331" t="s">
        <v>3</v>
      </c>
      <c r="C1" s="331" t="s">
        <v>731</v>
      </c>
      <c r="D1" s="331" t="s">
        <v>782</v>
      </c>
      <c r="E1" s="1142" t="s">
        <v>787</v>
      </c>
      <c r="F1" s="437" t="s">
        <v>731</v>
      </c>
      <c r="G1" s="450" t="s">
        <v>641</v>
      </c>
      <c r="H1" s="450" t="s">
        <v>3</v>
      </c>
      <c r="I1" s="450" t="s">
        <v>782</v>
      </c>
      <c r="J1" s="455" t="s">
        <v>302</v>
      </c>
    </row>
    <row r="2" spans="1:10" ht="15" thickBot="1">
      <c r="A2" s="192" t="s">
        <v>783</v>
      </c>
      <c r="B2" s="192" t="s">
        <v>785</v>
      </c>
      <c r="C2" s="335" t="s">
        <v>74</v>
      </c>
      <c r="D2" s="192" t="s">
        <v>328</v>
      </c>
      <c r="E2" s="1142"/>
      <c r="F2" s="451" t="s">
        <v>74</v>
      </c>
      <c r="G2" s="345" t="s">
        <v>747</v>
      </c>
      <c r="H2" s="345" t="s">
        <v>71</v>
      </c>
      <c r="I2" s="345" t="s">
        <v>328</v>
      </c>
      <c r="J2" s="456"/>
    </row>
    <row r="3" spans="1:10" ht="15" thickBot="1">
      <c r="A3" s="192" t="s">
        <v>747</v>
      </c>
      <c r="B3" s="192" t="s">
        <v>71</v>
      </c>
      <c r="C3" s="335" t="s">
        <v>74</v>
      </c>
      <c r="D3" s="192" t="s">
        <v>328</v>
      </c>
      <c r="E3" s="1142"/>
      <c r="F3" s="451" t="s">
        <v>729</v>
      </c>
      <c r="G3" s="345" t="s">
        <v>580</v>
      </c>
      <c r="H3" s="345" t="s">
        <v>71</v>
      </c>
      <c r="I3" s="345" t="s">
        <v>328</v>
      </c>
      <c r="J3" s="456" t="s">
        <v>996</v>
      </c>
    </row>
    <row r="4" spans="1:10" ht="15" thickBot="1">
      <c r="A4" s="192" t="s">
        <v>786</v>
      </c>
      <c r="B4" s="192" t="s">
        <v>81</v>
      </c>
      <c r="C4" s="335" t="s">
        <v>727</v>
      </c>
      <c r="D4" s="192" t="s">
        <v>328</v>
      </c>
      <c r="E4" s="1142"/>
      <c r="F4" s="451" t="s">
        <v>650</v>
      </c>
      <c r="G4" s="345" t="s">
        <v>747</v>
      </c>
      <c r="H4" s="345" t="s">
        <v>71</v>
      </c>
      <c r="I4" s="345" t="s">
        <v>328</v>
      </c>
      <c r="J4" s="456" t="s">
        <v>961</v>
      </c>
    </row>
    <row r="5" spans="1:10" ht="15" thickBot="1">
      <c r="A5" s="192" t="s">
        <v>84</v>
      </c>
      <c r="B5" s="192" t="s">
        <v>81</v>
      </c>
      <c r="C5" s="335" t="s">
        <v>727</v>
      </c>
      <c r="D5" s="192" t="s">
        <v>328</v>
      </c>
      <c r="E5" s="1142"/>
      <c r="F5" s="452" t="s">
        <v>727</v>
      </c>
      <c r="G5" s="453" t="s">
        <v>748</v>
      </c>
      <c r="H5" s="453" t="s">
        <v>71</v>
      </c>
      <c r="I5" s="453" t="s">
        <v>329</v>
      </c>
      <c r="J5" s="457"/>
    </row>
    <row r="6" spans="1:10" ht="15" thickBot="1">
      <c r="A6" s="192" t="s">
        <v>748</v>
      </c>
      <c r="B6" s="192" t="s">
        <v>71</v>
      </c>
      <c r="C6" s="335" t="s">
        <v>727</v>
      </c>
      <c r="D6" s="192" t="s">
        <v>329</v>
      </c>
      <c r="E6" s="1142"/>
      <c r="F6" s="452" t="s">
        <v>728</v>
      </c>
      <c r="G6" s="453" t="s">
        <v>749</v>
      </c>
      <c r="H6" s="453" t="s">
        <v>71</v>
      </c>
      <c r="I6" s="453" t="s">
        <v>329</v>
      </c>
      <c r="J6" s="457"/>
    </row>
    <row r="7" spans="1:10" ht="15" thickBot="1">
      <c r="A7" s="192" t="s">
        <v>749</v>
      </c>
      <c r="B7" s="192" t="s">
        <v>71</v>
      </c>
      <c r="C7" s="323" t="s">
        <v>728</v>
      </c>
      <c r="D7" s="192" t="s">
        <v>329</v>
      </c>
      <c r="E7" s="1142"/>
      <c r="F7" s="895" t="s">
        <v>778</v>
      </c>
      <c r="G7" s="453" t="s">
        <v>743</v>
      </c>
      <c r="H7" s="453" t="s">
        <v>71</v>
      </c>
      <c r="I7" s="453" t="s">
        <v>329</v>
      </c>
      <c r="J7" s="457"/>
    </row>
    <row r="8" spans="1:10" ht="29.4" thickBot="1">
      <c r="A8" s="192" t="s">
        <v>797</v>
      </c>
      <c r="B8" s="192" t="s">
        <v>71</v>
      </c>
      <c r="C8" s="323" t="s">
        <v>729</v>
      </c>
      <c r="D8" s="192" t="s">
        <v>328</v>
      </c>
      <c r="E8" s="1142"/>
      <c r="F8" s="451" t="s">
        <v>37</v>
      </c>
      <c r="G8" s="454" t="s">
        <v>926</v>
      </c>
      <c r="H8" s="345" t="s">
        <v>92</v>
      </c>
      <c r="I8" s="345" t="s">
        <v>328</v>
      </c>
      <c r="J8" s="456" t="s">
        <v>971</v>
      </c>
    </row>
    <row r="9" spans="1:10" s="462" customFormat="1" ht="29.4" thickBot="1">
      <c r="A9" s="466" t="s">
        <v>774</v>
      </c>
      <c r="B9" s="625" t="s">
        <v>71</v>
      </c>
      <c r="C9" s="625" t="s">
        <v>789</v>
      </c>
      <c r="D9" s="625" t="s">
        <v>328</v>
      </c>
      <c r="E9" s="1142"/>
      <c r="F9" s="451" t="s">
        <v>730</v>
      </c>
      <c r="G9" s="454" t="s">
        <v>926</v>
      </c>
      <c r="H9" s="345" t="s">
        <v>92</v>
      </c>
      <c r="I9" s="345" t="s">
        <v>328</v>
      </c>
      <c r="J9" s="456" t="s">
        <v>972</v>
      </c>
    </row>
    <row r="10" spans="1:10" ht="29.4" thickBot="1">
      <c r="A10" s="192" t="s">
        <v>77</v>
      </c>
      <c r="B10" s="192" t="s">
        <v>77</v>
      </c>
      <c r="C10" s="323" t="s">
        <v>778</v>
      </c>
      <c r="D10" s="192" t="s">
        <v>328</v>
      </c>
      <c r="E10" s="1142"/>
      <c r="F10" s="856" t="s">
        <v>819</v>
      </c>
      <c r="G10" s="894" t="s">
        <v>926</v>
      </c>
      <c r="H10" s="453" t="s">
        <v>92</v>
      </c>
      <c r="I10" s="896" t="s">
        <v>329</v>
      </c>
      <c r="J10" s="458" t="s">
        <v>997</v>
      </c>
    </row>
    <row r="11" spans="1:10" ht="15" thickBot="1">
      <c r="A11" s="192" t="s">
        <v>747</v>
      </c>
      <c r="B11" s="192" t="s">
        <v>71</v>
      </c>
      <c r="C11" s="335" t="s">
        <v>650</v>
      </c>
      <c r="D11" s="192" t="s">
        <v>328</v>
      </c>
      <c r="E11" s="1142"/>
      <c r="F11" s="451"/>
      <c r="G11" s="454"/>
      <c r="H11" s="345"/>
      <c r="I11" s="345"/>
      <c r="J11" s="456"/>
    </row>
    <row r="12" spans="1:10" ht="15" thickBot="1">
      <c r="A12" s="192" t="s">
        <v>563</v>
      </c>
      <c r="B12" s="192" t="s">
        <v>563</v>
      </c>
      <c r="C12" s="335" t="s">
        <v>650</v>
      </c>
      <c r="D12" s="192" t="s">
        <v>328</v>
      </c>
      <c r="E12" s="1142"/>
      <c r="F12" s="319"/>
      <c r="G12" s="454"/>
      <c r="H12" s="345"/>
      <c r="I12" s="344"/>
      <c r="J12" s="342"/>
    </row>
    <row r="13" spans="1:10" ht="15" thickBot="1">
      <c r="A13" s="192" t="s">
        <v>666</v>
      </c>
      <c r="B13" s="192" t="s">
        <v>640</v>
      </c>
      <c r="C13" s="335" t="s">
        <v>650</v>
      </c>
      <c r="D13" s="192" t="s">
        <v>328</v>
      </c>
      <c r="E13" s="1142"/>
      <c r="F13" s="319"/>
      <c r="G13" s="341"/>
      <c r="H13" s="344"/>
      <c r="I13" s="344"/>
      <c r="J13" s="456"/>
    </row>
    <row r="14" spans="1:10" ht="15" thickBot="1">
      <c r="A14" s="192" t="s">
        <v>666</v>
      </c>
      <c r="B14" s="192" t="s">
        <v>640</v>
      </c>
      <c r="C14" s="323" t="s">
        <v>178</v>
      </c>
      <c r="D14" s="192" t="s">
        <v>328</v>
      </c>
      <c r="E14" s="1142"/>
      <c r="F14" s="319"/>
      <c r="G14" s="341"/>
      <c r="H14" s="344"/>
      <c r="I14" s="344"/>
      <c r="J14" s="456"/>
    </row>
    <row r="15" spans="1:10" ht="15" thickBot="1">
      <c r="A15" s="192" t="s">
        <v>784</v>
      </c>
      <c r="B15" s="192" t="s">
        <v>784</v>
      </c>
      <c r="C15" s="323" t="s">
        <v>37</v>
      </c>
      <c r="D15" s="192" t="s">
        <v>328</v>
      </c>
      <c r="E15" s="1142"/>
      <c r="F15" s="319"/>
      <c r="G15" s="341"/>
      <c r="H15" s="344"/>
      <c r="I15" s="344"/>
      <c r="J15" s="456"/>
    </row>
    <row r="16" spans="1:10" ht="15" thickBot="1">
      <c r="A16" s="192" t="s">
        <v>784</v>
      </c>
      <c r="B16" s="192" t="s">
        <v>784</v>
      </c>
      <c r="C16" s="323" t="s">
        <v>730</v>
      </c>
      <c r="D16" s="192" t="s">
        <v>328</v>
      </c>
      <c r="E16" s="1142"/>
      <c r="F16" s="342"/>
      <c r="G16" s="343"/>
      <c r="H16" s="345"/>
      <c r="I16" s="345"/>
      <c r="J16" s="456"/>
    </row>
    <row r="17" spans="5:12">
      <c r="F17" s="336"/>
      <c r="G17" s="337"/>
      <c r="H17" s="346"/>
      <c r="I17" s="346"/>
    </row>
    <row r="18" spans="5:12">
      <c r="E18" s="40"/>
      <c r="F18" s="336"/>
      <c r="G18" s="337"/>
      <c r="H18" s="346"/>
      <c r="I18" s="346"/>
      <c r="J18" s="40"/>
      <c r="K18" s="40"/>
      <c r="L18" s="40"/>
    </row>
    <row r="19" spans="5:12">
      <c r="E19" s="40"/>
      <c r="F19" s="336"/>
      <c r="G19" s="337"/>
      <c r="H19" s="346"/>
      <c r="I19" s="346"/>
      <c r="J19" s="40"/>
      <c r="K19" s="40"/>
      <c r="L19" s="40"/>
    </row>
    <row r="20" spans="5:12">
      <c r="E20" s="40"/>
      <c r="F20" s="336"/>
      <c r="G20" s="337"/>
      <c r="H20" s="346"/>
      <c r="I20" s="346"/>
      <c r="J20" s="40"/>
      <c r="K20" s="40"/>
      <c r="L20" s="40"/>
    </row>
    <row r="21" spans="5:12">
      <c r="E21" s="40"/>
      <c r="F21" s="336"/>
      <c r="G21" s="337"/>
      <c r="H21" s="346"/>
      <c r="I21" s="346"/>
      <c r="J21" s="40"/>
      <c r="K21" s="40"/>
      <c r="L21" s="40"/>
    </row>
    <row r="22" spans="5:12">
      <c r="E22" s="40"/>
      <c r="F22" s="336"/>
      <c r="G22" s="337"/>
      <c r="H22" s="346"/>
      <c r="I22" s="346"/>
      <c r="J22" s="40"/>
      <c r="K22" s="40"/>
      <c r="L22" s="40"/>
    </row>
    <row r="23" spans="5:12">
      <c r="E23" s="40"/>
      <c r="F23" s="336"/>
      <c r="G23" s="337"/>
      <c r="H23" s="346"/>
      <c r="I23" s="346"/>
      <c r="J23" s="40"/>
      <c r="K23" s="40"/>
      <c r="L23" s="40"/>
    </row>
    <row r="24" spans="5:12">
      <c r="E24" s="40"/>
      <c r="F24" s="40"/>
      <c r="G24" s="40"/>
      <c r="H24" s="333"/>
      <c r="I24" s="333"/>
      <c r="J24" s="40"/>
      <c r="K24" s="40"/>
      <c r="L24" s="40"/>
    </row>
    <row r="25" spans="5:12">
      <c r="E25" s="40"/>
      <c r="F25" s="40"/>
      <c r="G25" s="40"/>
      <c r="H25" s="333"/>
      <c r="I25" s="333"/>
      <c r="J25" s="40"/>
      <c r="K25" s="40"/>
      <c r="L25" s="40"/>
    </row>
    <row r="26" spans="5:12">
      <c r="E26" s="40"/>
      <c r="F26" s="40"/>
      <c r="G26" s="40"/>
      <c r="H26" s="333"/>
      <c r="I26" s="333"/>
      <c r="J26" s="40"/>
      <c r="K26" s="40"/>
      <c r="L26" s="40"/>
    </row>
    <row r="27" spans="5:12">
      <c r="E27" s="40"/>
      <c r="F27" s="40"/>
      <c r="G27" s="40"/>
      <c r="H27" s="333"/>
      <c r="I27" s="333"/>
      <c r="J27" s="40"/>
      <c r="K27" s="40"/>
      <c r="L27" s="40"/>
    </row>
    <row r="28" spans="5:12">
      <c r="E28" s="40"/>
      <c r="F28" s="40"/>
      <c r="G28" s="40"/>
      <c r="H28" s="333"/>
      <c r="I28" s="333"/>
      <c r="J28" s="40"/>
      <c r="K28" s="40"/>
      <c r="L28" s="40"/>
    </row>
    <row r="29" spans="5:12">
      <c r="E29" s="40"/>
      <c r="F29" s="40"/>
      <c r="G29" s="40"/>
      <c r="H29" s="333"/>
      <c r="I29" s="333"/>
      <c r="J29" s="40"/>
      <c r="K29" s="40"/>
      <c r="L29" s="40"/>
    </row>
    <row r="30" spans="5:12">
      <c r="E30" s="40"/>
      <c r="F30" s="40"/>
      <c r="G30" s="40"/>
      <c r="H30" s="333"/>
      <c r="I30" s="333"/>
      <c r="J30" s="40"/>
      <c r="K30" s="40"/>
      <c r="L30" s="40"/>
    </row>
  </sheetData>
  <autoFilter ref="A1:I20"/>
  <mergeCells count="1">
    <mergeCell ref="E1:E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selection activeCell="Q6" sqref="Q6"/>
    </sheetView>
  </sheetViews>
  <sheetFormatPr defaultRowHeight="13.8"/>
  <cols>
    <col min="1" max="1" width="7.33203125" style="376" customWidth="1"/>
    <col min="2" max="2" width="9" style="377" customWidth="1"/>
    <col min="3" max="3" width="8.77734375" style="376" customWidth="1"/>
    <col min="4" max="4" width="9.109375" style="354" customWidth="1"/>
    <col min="5" max="5" width="8" style="354" customWidth="1"/>
    <col min="6" max="6" width="7.88671875" style="354" bestFit="1" customWidth="1"/>
    <col min="7" max="7" width="8" style="354" customWidth="1"/>
    <col min="8" max="9" width="6.109375" style="354" customWidth="1"/>
    <col min="10" max="10" width="4.77734375" style="354" customWidth="1"/>
    <col min="11" max="11" width="5.21875" style="354" customWidth="1"/>
    <col min="12" max="12" width="5.77734375" style="354" customWidth="1"/>
    <col min="13" max="13" width="5.6640625" style="378" customWidth="1"/>
    <col min="14" max="14" width="14.109375" style="379" customWidth="1"/>
    <col min="15" max="15" width="26.44140625" style="354" customWidth="1"/>
    <col min="16" max="16" width="8.88671875" style="354"/>
    <col min="17" max="17" width="40.21875" style="354" bestFit="1" customWidth="1"/>
    <col min="18" max="18" width="43" style="354" bestFit="1" customWidth="1"/>
    <col min="19" max="16384" width="8.88671875" style="354"/>
  </cols>
  <sheetData>
    <row r="1" spans="1:18" ht="15" thickTop="1" thickBot="1">
      <c r="A1" s="1153" t="s">
        <v>3</v>
      </c>
      <c r="B1" s="1156" t="s">
        <v>641</v>
      </c>
      <c r="C1" s="1153" t="s">
        <v>837</v>
      </c>
      <c r="D1" s="1153" t="s">
        <v>829</v>
      </c>
      <c r="E1" s="1145" t="s">
        <v>830</v>
      </c>
      <c r="F1" s="1145" t="s">
        <v>831</v>
      </c>
      <c r="G1" s="1145" t="s">
        <v>832</v>
      </c>
      <c r="H1" s="1160" t="s">
        <v>650</v>
      </c>
      <c r="I1" s="1161"/>
      <c r="J1" s="1149" t="s">
        <v>561</v>
      </c>
      <c r="K1" s="1151" t="s">
        <v>419</v>
      </c>
      <c r="L1" s="1152"/>
      <c r="M1" s="1156" t="s">
        <v>397</v>
      </c>
      <c r="N1" s="1149" t="s">
        <v>652</v>
      </c>
      <c r="O1" s="1143" t="s">
        <v>75</v>
      </c>
    </row>
    <row r="2" spans="1:18" ht="15" customHeight="1" thickTop="1" thickBot="1">
      <c r="A2" s="1154"/>
      <c r="B2" s="1146"/>
      <c r="C2" s="1154"/>
      <c r="D2" s="1155"/>
      <c r="E2" s="1146"/>
      <c r="F2" s="1146"/>
      <c r="G2" s="1146"/>
      <c r="H2" s="1034" t="s">
        <v>839</v>
      </c>
      <c r="I2" s="1035" t="s">
        <v>48</v>
      </c>
      <c r="J2" s="1150"/>
      <c r="K2" s="1036" t="s">
        <v>958</v>
      </c>
      <c r="L2" s="1036" t="s">
        <v>960</v>
      </c>
      <c r="M2" s="1157"/>
      <c r="N2" s="1150"/>
      <c r="O2" s="1144"/>
    </row>
    <row r="3" spans="1:18" ht="70.2" thickTop="1" thickBot="1">
      <c r="A3" s="1037" t="s">
        <v>897</v>
      </c>
      <c r="B3" s="1038" t="s">
        <v>896</v>
      </c>
      <c r="C3" s="1037" t="s">
        <v>908</v>
      </c>
      <c r="D3" s="1038" t="s">
        <v>800</v>
      </c>
      <c r="E3" s="1039" t="s">
        <v>328</v>
      </c>
      <c r="F3" s="1039" t="s">
        <v>328</v>
      </c>
      <c r="G3" s="1037" t="s">
        <v>1048</v>
      </c>
      <c r="H3" s="1039" t="s">
        <v>328</v>
      </c>
      <c r="I3" s="1039" t="s">
        <v>328</v>
      </c>
      <c r="J3" s="1039" t="s">
        <v>329</v>
      </c>
      <c r="K3" s="1039" t="s">
        <v>328</v>
      </c>
      <c r="L3" s="1039" t="s">
        <v>328</v>
      </c>
      <c r="M3" s="1039">
        <f>'Vendor Assessment'!J72</f>
        <v>368</v>
      </c>
      <c r="N3" s="1038" t="s">
        <v>842</v>
      </c>
      <c r="O3" s="1038" t="s">
        <v>1079</v>
      </c>
    </row>
    <row r="4" spans="1:18" ht="84" thickTop="1" thickBot="1">
      <c r="A4" s="1040" t="s">
        <v>898</v>
      </c>
      <c r="B4" s="1041" t="s">
        <v>904</v>
      </c>
      <c r="C4" s="1040" t="s">
        <v>1028</v>
      </c>
      <c r="D4" s="1042" t="s">
        <v>982</v>
      </c>
      <c r="E4" s="1043" t="s">
        <v>328</v>
      </c>
      <c r="F4" s="1040" t="s">
        <v>993</v>
      </c>
      <c r="G4" s="1040" t="s">
        <v>993</v>
      </c>
      <c r="H4" s="1043" t="s">
        <v>328</v>
      </c>
      <c r="I4" s="1043" t="s">
        <v>328</v>
      </c>
      <c r="J4" s="1043" t="s">
        <v>329</v>
      </c>
      <c r="K4" s="1043" t="s">
        <v>328</v>
      </c>
      <c r="L4" s="1043" t="s">
        <v>328</v>
      </c>
      <c r="M4" s="1044">
        <f>'Vendor Assessment'!F72</f>
        <v>300</v>
      </c>
      <c r="N4" s="1041" t="s">
        <v>840</v>
      </c>
      <c r="O4" s="1045" t="s">
        <v>1078</v>
      </c>
    </row>
    <row r="5" spans="1:18" ht="69.599999999999994" thickBot="1">
      <c r="A5" s="1037" t="s">
        <v>957</v>
      </c>
      <c r="B5" s="1038" t="s">
        <v>901</v>
      </c>
      <c r="C5" s="1040" t="s">
        <v>1028</v>
      </c>
      <c r="D5" s="1038" t="s">
        <v>1027</v>
      </c>
      <c r="E5" s="1037" t="s">
        <v>1006</v>
      </c>
      <c r="F5" s="1037" t="s">
        <v>1006</v>
      </c>
      <c r="G5" s="1037" t="s">
        <v>1006</v>
      </c>
      <c r="H5" s="1037" t="s">
        <v>1006</v>
      </c>
      <c r="I5" s="1037" t="s">
        <v>1006</v>
      </c>
      <c r="J5" s="1039" t="s">
        <v>329</v>
      </c>
      <c r="K5" s="1039" t="s">
        <v>328</v>
      </c>
      <c r="L5" s="1039" t="s">
        <v>328</v>
      </c>
      <c r="M5" s="1039">
        <f>'Vendor Assessment'!R72</f>
        <v>294</v>
      </c>
      <c r="N5" s="1038" t="s">
        <v>419</v>
      </c>
      <c r="O5" s="1038" t="s">
        <v>1080</v>
      </c>
    </row>
    <row r="6" spans="1:18" ht="124.8" thickBot="1">
      <c r="A6" s="355" t="s">
        <v>21</v>
      </c>
      <c r="B6" s="356" t="s">
        <v>836</v>
      </c>
      <c r="C6" s="355" t="s">
        <v>1028</v>
      </c>
      <c r="D6" s="356" t="s">
        <v>675</v>
      </c>
      <c r="E6" s="357" t="s">
        <v>328</v>
      </c>
      <c r="F6" s="355" t="s">
        <v>651</v>
      </c>
      <c r="G6" s="357" t="s">
        <v>329</v>
      </c>
      <c r="H6" s="355" t="s">
        <v>651</v>
      </c>
      <c r="I6" s="355" t="s">
        <v>651</v>
      </c>
      <c r="J6" s="357" t="s">
        <v>369</v>
      </c>
      <c r="K6" s="357" t="s">
        <v>328</v>
      </c>
      <c r="L6" s="357" t="s">
        <v>328</v>
      </c>
      <c r="M6" s="357">
        <f>'Vendor Assessment'!N72</f>
        <v>273</v>
      </c>
      <c r="N6" s="358" t="s">
        <v>419</v>
      </c>
      <c r="O6" s="359" t="s">
        <v>674</v>
      </c>
    </row>
    <row r="7" spans="1:18" s="370" customFormat="1" ht="28.2" thickBot="1">
      <c r="A7" s="355" t="s">
        <v>630</v>
      </c>
      <c r="B7" s="358" t="s">
        <v>538</v>
      </c>
      <c r="C7" s="355" t="s">
        <v>1028</v>
      </c>
      <c r="D7" s="358" t="s">
        <v>654</v>
      </c>
      <c r="E7" s="357" t="s">
        <v>328</v>
      </c>
      <c r="F7" s="357" t="s">
        <v>328</v>
      </c>
      <c r="G7" s="357" t="s">
        <v>329</v>
      </c>
      <c r="H7" s="357" t="s">
        <v>329</v>
      </c>
      <c r="I7" s="357" t="s">
        <v>329</v>
      </c>
      <c r="J7" s="357" t="s">
        <v>329</v>
      </c>
      <c r="K7" s="357" t="s">
        <v>328</v>
      </c>
      <c r="L7" s="357" t="s">
        <v>328</v>
      </c>
      <c r="M7" s="357">
        <f>'Vendor Assessment'!V72</f>
        <v>245</v>
      </c>
      <c r="N7" s="358" t="s">
        <v>653</v>
      </c>
      <c r="O7" s="358" t="s">
        <v>656</v>
      </c>
    </row>
    <row r="8" spans="1:18" ht="69.599999999999994" thickBot="1">
      <c r="A8" s="355" t="s">
        <v>616</v>
      </c>
      <c r="B8" s="356" t="s">
        <v>841</v>
      </c>
      <c r="C8" s="355" t="s">
        <v>660</v>
      </c>
      <c r="D8" s="362" t="s">
        <v>676</v>
      </c>
      <c r="E8" s="357" t="s">
        <v>328</v>
      </c>
      <c r="F8" s="357" t="s">
        <v>329</v>
      </c>
      <c r="G8" s="357" t="s">
        <v>329</v>
      </c>
      <c r="H8" s="357" t="s">
        <v>329</v>
      </c>
      <c r="I8" s="357" t="s">
        <v>329</v>
      </c>
      <c r="J8" s="357" t="s">
        <v>329</v>
      </c>
      <c r="K8" s="357" t="s">
        <v>328</v>
      </c>
      <c r="L8" s="357" t="s">
        <v>328</v>
      </c>
      <c r="M8" s="357">
        <f>'Vendor Assessment'!Z72</f>
        <v>261</v>
      </c>
      <c r="N8" s="358" t="s">
        <v>661</v>
      </c>
      <c r="O8" s="363" t="s">
        <v>662</v>
      </c>
    </row>
    <row r="9" spans="1:18" ht="12.6" customHeight="1" thickTop="1" thickBot="1">
      <c r="A9" s="1153" t="s">
        <v>3</v>
      </c>
      <c r="B9" s="1156" t="s">
        <v>641</v>
      </c>
      <c r="C9" s="1153" t="s">
        <v>837</v>
      </c>
      <c r="D9" s="1153" t="s">
        <v>829</v>
      </c>
      <c r="E9" s="1145" t="s">
        <v>830</v>
      </c>
      <c r="F9" s="1145" t="s">
        <v>831</v>
      </c>
      <c r="G9" s="1145" t="s">
        <v>832</v>
      </c>
      <c r="H9" s="1147" t="s">
        <v>959</v>
      </c>
      <c r="I9" s="1148"/>
      <c r="J9" s="1149" t="s">
        <v>561</v>
      </c>
      <c r="K9" s="1151" t="s">
        <v>419</v>
      </c>
      <c r="L9" s="1152"/>
      <c r="M9" s="1156" t="s">
        <v>397</v>
      </c>
      <c r="N9" s="1149" t="s">
        <v>652</v>
      </c>
      <c r="O9" s="1143" t="s">
        <v>75</v>
      </c>
    </row>
    <row r="10" spans="1:18" ht="11.4" customHeight="1" thickTop="1" thickBot="1">
      <c r="A10" s="1154"/>
      <c r="B10" s="1146"/>
      <c r="C10" s="1154"/>
      <c r="D10" s="1155"/>
      <c r="E10" s="1146"/>
      <c r="F10" s="1146"/>
      <c r="G10" s="1146"/>
      <c r="H10" s="1034" t="s">
        <v>839</v>
      </c>
      <c r="I10" s="1035" t="s">
        <v>48</v>
      </c>
      <c r="J10" s="1150"/>
      <c r="K10" s="1036" t="s">
        <v>958</v>
      </c>
      <c r="L10" s="1036" t="s">
        <v>960</v>
      </c>
      <c r="M10" s="1157"/>
      <c r="N10" s="1150"/>
      <c r="O10" s="1144"/>
    </row>
    <row r="11" spans="1:18" ht="111.6" thickTop="1" thickBot="1">
      <c r="A11" s="364" t="s">
        <v>899</v>
      </c>
      <c r="B11" s="367" t="s">
        <v>491</v>
      </c>
      <c r="C11" s="364" t="s">
        <v>663</v>
      </c>
      <c r="D11" s="369" t="s">
        <v>1015</v>
      </c>
      <c r="E11" s="366" t="s">
        <v>329</v>
      </c>
      <c r="F11" s="366" t="s">
        <v>329</v>
      </c>
      <c r="G11" s="366" t="s">
        <v>329</v>
      </c>
      <c r="H11" s="366" t="s">
        <v>329</v>
      </c>
      <c r="I11" s="366" t="s">
        <v>329</v>
      </c>
      <c r="J11" s="366" t="s">
        <v>329</v>
      </c>
      <c r="K11" s="366" t="s">
        <v>328</v>
      </c>
      <c r="L11" s="366" t="s">
        <v>328</v>
      </c>
      <c r="M11" s="366">
        <f>'Vendor Assessment'!AE72</f>
        <v>259</v>
      </c>
      <c r="N11" s="367" t="s">
        <v>845</v>
      </c>
      <c r="O11" s="367" t="s">
        <v>1014</v>
      </c>
      <c r="Q11" s="368" t="s">
        <v>678</v>
      </c>
      <c r="R11" s="1158" t="s">
        <v>679</v>
      </c>
    </row>
    <row r="12" spans="1:18" ht="47.4" customHeight="1" thickBot="1">
      <c r="A12" s="364" t="s">
        <v>1052</v>
      </c>
      <c r="B12" s="367" t="s">
        <v>835</v>
      </c>
      <c r="C12" s="364" t="s">
        <v>833</v>
      </c>
      <c r="D12" s="369" t="s">
        <v>1042</v>
      </c>
      <c r="E12" s="366" t="s">
        <v>328</v>
      </c>
      <c r="F12" s="364" t="s">
        <v>993</v>
      </c>
      <c r="G12" s="364" t="s">
        <v>993</v>
      </c>
      <c r="H12" s="364" t="s">
        <v>993</v>
      </c>
      <c r="I12" s="366" t="s">
        <v>328</v>
      </c>
      <c r="J12" s="366" t="s">
        <v>329</v>
      </c>
      <c r="K12" s="364" t="s">
        <v>745</v>
      </c>
      <c r="L12" s="364" t="s">
        <v>745</v>
      </c>
      <c r="M12" s="366">
        <f>'Vendor Assessment'!AM72</f>
        <v>235</v>
      </c>
      <c r="N12" s="367" t="s">
        <v>834</v>
      </c>
      <c r="O12" s="369" t="s">
        <v>1046</v>
      </c>
      <c r="Q12" s="368" t="s">
        <v>844</v>
      </c>
      <c r="R12" s="1158"/>
    </row>
    <row r="13" spans="1:18" ht="83.4" thickBot="1">
      <c r="A13" s="364" t="s">
        <v>900</v>
      </c>
      <c r="B13" s="367" t="s">
        <v>666</v>
      </c>
      <c r="C13" s="364" t="s">
        <v>660</v>
      </c>
      <c r="D13" s="365" t="s">
        <v>642</v>
      </c>
      <c r="E13" s="366" t="s">
        <v>329</v>
      </c>
      <c r="F13" s="364" t="s">
        <v>329</v>
      </c>
      <c r="G13" s="366" t="s">
        <v>329</v>
      </c>
      <c r="H13" s="366" t="s">
        <v>328</v>
      </c>
      <c r="I13" s="366" t="s">
        <v>328</v>
      </c>
      <c r="J13" s="366" t="s">
        <v>664</v>
      </c>
      <c r="K13" s="364" t="s">
        <v>618</v>
      </c>
      <c r="L13" s="364" t="s">
        <v>618</v>
      </c>
      <c r="M13" s="366">
        <f>'Vendor Assessment'!AI72</f>
        <v>307</v>
      </c>
      <c r="N13" s="367" t="s">
        <v>1076</v>
      </c>
      <c r="O13" s="369" t="s">
        <v>1045</v>
      </c>
      <c r="Q13" s="368" t="s">
        <v>843</v>
      </c>
      <c r="R13" s="1159"/>
    </row>
    <row r="14" spans="1:18" ht="28.2" thickBot="1">
      <c r="A14" s="364" t="s">
        <v>563</v>
      </c>
      <c r="B14" s="372"/>
      <c r="C14" s="373"/>
      <c r="D14" s="374"/>
      <c r="E14" s="374"/>
      <c r="F14" s="374"/>
      <c r="G14" s="374"/>
      <c r="H14" s="374"/>
      <c r="I14" s="374"/>
      <c r="J14" s="374"/>
      <c r="K14" s="374"/>
      <c r="L14" s="374"/>
      <c r="M14" s="366"/>
      <c r="N14" s="372"/>
      <c r="O14" s="365" t="s">
        <v>1022</v>
      </c>
      <c r="Q14" s="371" t="s">
        <v>561</v>
      </c>
      <c r="R14" s="1159"/>
    </row>
    <row r="15" spans="1:18" ht="14.4" thickBot="1">
      <c r="A15" s="355" t="s">
        <v>25</v>
      </c>
      <c r="B15" s="360"/>
      <c r="C15" s="361"/>
      <c r="D15" s="375"/>
      <c r="E15" s="375"/>
      <c r="F15" s="375"/>
      <c r="G15" s="375"/>
      <c r="H15" s="375"/>
      <c r="I15" s="375"/>
      <c r="J15" s="375"/>
      <c r="K15" s="375"/>
      <c r="L15" s="375"/>
      <c r="M15" s="357"/>
      <c r="N15" s="360"/>
      <c r="O15" s="362"/>
    </row>
  </sheetData>
  <mergeCells count="27">
    <mergeCell ref="R11:R14"/>
    <mergeCell ref="A1:A2"/>
    <mergeCell ref="B1:B2"/>
    <mergeCell ref="C1:C2"/>
    <mergeCell ref="D1:D2"/>
    <mergeCell ref="E1:E2"/>
    <mergeCell ref="N1:N2"/>
    <mergeCell ref="O1:O2"/>
    <mergeCell ref="F1:F2"/>
    <mergeCell ref="G1:G2"/>
    <mergeCell ref="H1:I1"/>
    <mergeCell ref="J1:J2"/>
    <mergeCell ref="M1:M2"/>
    <mergeCell ref="K1:L1"/>
    <mergeCell ref="A9:A10"/>
    <mergeCell ref="B9:B10"/>
    <mergeCell ref="C9:C10"/>
    <mergeCell ref="D9:D10"/>
    <mergeCell ref="E9:E10"/>
    <mergeCell ref="M9:M10"/>
    <mergeCell ref="N9:N10"/>
    <mergeCell ref="O9:O10"/>
    <mergeCell ref="F9:F10"/>
    <mergeCell ref="G9:G10"/>
    <mergeCell ref="H9:I9"/>
    <mergeCell ref="J9:J10"/>
    <mergeCell ref="K9:L9"/>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workbookViewId="0">
      <selection activeCell="H27" sqref="H27"/>
    </sheetView>
  </sheetViews>
  <sheetFormatPr defaultRowHeight="13.8"/>
  <cols>
    <col min="1" max="1" width="27.33203125" style="376" customWidth="1"/>
    <col min="2" max="2" width="11.109375" style="377" customWidth="1"/>
    <col min="3" max="3" width="25.88671875" style="376" customWidth="1"/>
    <col min="4" max="4" width="39.5546875" style="354" customWidth="1"/>
    <col min="5" max="5" width="8.21875" style="354" customWidth="1"/>
    <col min="6" max="6" width="7.88671875" style="354" bestFit="1" customWidth="1"/>
    <col min="7" max="7" width="7" style="354" bestFit="1" customWidth="1"/>
    <col min="8" max="8" width="6.109375" style="354" bestFit="1" customWidth="1"/>
    <col min="9" max="9" width="6.109375" style="354" customWidth="1"/>
    <col min="10" max="10" width="5.33203125" style="354" bestFit="1" customWidth="1"/>
    <col min="11" max="12" width="6.77734375" style="354" bestFit="1" customWidth="1"/>
    <col min="13" max="13" width="5.6640625" style="378" customWidth="1"/>
    <col min="14" max="14" width="14.5546875" style="379" customWidth="1"/>
    <col min="15" max="15" width="28.44140625" style="354" bestFit="1" customWidth="1"/>
    <col min="16" max="16" width="8.88671875" style="354"/>
    <col min="17" max="17" width="40.21875" style="354" bestFit="1" customWidth="1"/>
    <col min="18" max="18" width="43" style="354" bestFit="1" customWidth="1"/>
    <col min="19" max="16384" width="8.88671875" style="354"/>
  </cols>
  <sheetData>
    <row r="1" spans="1:14" s="370" customFormat="1" ht="27.6">
      <c r="A1" s="381" t="s">
        <v>608</v>
      </c>
      <c r="B1" s="383" t="s">
        <v>910</v>
      </c>
      <c r="C1" s="383" t="s">
        <v>622</v>
      </c>
      <c r="D1" s="382" t="s">
        <v>302</v>
      </c>
      <c r="M1" s="378"/>
      <c r="N1" s="384"/>
    </row>
    <row r="2" spans="1:14" ht="14.4" thickBot="1">
      <c r="A2" s="387" t="s">
        <v>104</v>
      </c>
      <c r="B2" s="385"/>
      <c r="C2" s="386"/>
      <c r="D2" s="380"/>
    </row>
    <row r="3" spans="1:14">
      <c r="A3" s="388" t="s">
        <v>617</v>
      </c>
      <c r="B3" s="389" t="s">
        <v>328</v>
      </c>
      <c r="C3" s="1165" t="s">
        <v>620</v>
      </c>
      <c r="D3" s="390"/>
    </row>
    <row r="4" spans="1:14">
      <c r="A4" s="391" t="s">
        <v>610</v>
      </c>
      <c r="B4" s="392" t="s">
        <v>328</v>
      </c>
      <c r="C4" s="1166"/>
      <c r="D4" s="393"/>
    </row>
    <row r="5" spans="1:14">
      <c r="A5" s="391" t="s">
        <v>611</v>
      </c>
      <c r="B5" s="392" t="s">
        <v>328</v>
      </c>
      <c r="C5" s="1166"/>
      <c r="D5" s="393"/>
    </row>
    <row r="6" spans="1:14">
      <c r="A6" s="391" t="s">
        <v>612</v>
      </c>
      <c r="B6" s="392" t="s">
        <v>328</v>
      </c>
      <c r="C6" s="1166"/>
      <c r="D6" s="393"/>
    </row>
    <row r="7" spans="1:14">
      <c r="A7" s="391" t="s">
        <v>613</v>
      </c>
      <c r="B7" s="392" t="s">
        <v>328</v>
      </c>
      <c r="C7" s="1166"/>
      <c r="D7" s="393"/>
    </row>
    <row r="8" spans="1:14" ht="14.4" thickBot="1">
      <c r="A8" s="394" t="s">
        <v>619</v>
      </c>
      <c r="B8" s="395" t="s">
        <v>618</v>
      </c>
      <c r="C8" s="1167"/>
      <c r="D8" s="396"/>
    </row>
    <row r="9" spans="1:14" ht="14.4" thickBot="1">
      <c r="A9" s="397" t="s">
        <v>609</v>
      </c>
      <c r="B9" s="398" t="s">
        <v>329</v>
      </c>
      <c r="C9" s="399" t="s">
        <v>627</v>
      </c>
      <c r="D9" s="375"/>
    </row>
    <row r="10" spans="1:14" ht="14.4" thickBot="1">
      <c r="A10" s="400" t="s">
        <v>561</v>
      </c>
      <c r="B10" s="401" t="s">
        <v>329</v>
      </c>
      <c r="C10" s="402" t="s">
        <v>621</v>
      </c>
      <c r="D10" s="375"/>
    </row>
    <row r="11" spans="1:14">
      <c r="A11" s="403"/>
      <c r="B11" s="404"/>
      <c r="C11" s="403"/>
      <c r="D11" s="405"/>
    </row>
    <row r="12" spans="1:14" ht="14.4" thickBot="1">
      <c r="A12" s="406" t="s">
        <v>614</v>
      </c>
      <c r="B12" s="407"/>
      <c r="C12" s="408"/>
      <c r="D12" s="409"/>
    </row>
    <row r="13" spans="1:14">
      <c r="A13" s="388" t="s">
        <v>617</v>
      </c>
      <c r="B13" s="389" t="s">
        <v>328</v>
      </c>
      <c r="C13" s="1165" t="s">
        <v>635</v>
      </c>
      <c r="D13" s="410"/>
    </row>
    <row r="14" spans="1:14">
      <c r="A14" s="391" t="s">
        <v>610</v>
      </c>
      <c r="B14" s="392" t="s">
        <v>328</v>
      </c>
      <c r="C14" s="1166"/>
      <c r="D14" s="411"/>
    </row>
    <row r="15" spans="1:14">
      <c r="A15" s="391" t="s">
        <v>611</v>
      </c>
      <c r="B15" s="392" t="s">
        <v>328</v>
      </c>
      <c r="C15" s="1166"/>
      <c r="D15" s="411"/>
    </row>
    <row r="16" spans="1:14">
      <c r="A16" s="391" t="s">
        <v>612</v>
      </c>
      <c r="B16" s="392" t="s">
        <v>328</v>
      </c>
      <c r="C16" s="1166"/>
      <c r="D16" s="411"/>
    </row>
    <row r="17" spans="1:4">
      <c r="A17" s="391" t="s">
        <v>613</v>
      </c>
      <c r="B17" s="392" t="s">
        <v>328</v>
      </c>
      <c r="C17" s="1166"/>
      <c r="D17" s="411"/>
    </row>
    <row r="18" spans="1:4" ht="14.4" thickBot="1">
      <c r="A18" s="394" t="s">
        <v>619</v>
      </c>
      <c r="B18" s="395" t="s">
        <v>328</v>
      </c>
      <c r="C18" s="1166"/>
      <c r="D18" s="411"/>
    </row>
    <row r="19" spans="1:4" ht="28.2" thickBot="1">
      <c r="A19" s="397" t="s">
        <v>609</v>
      </c>
      <c r="B19" s="412" t="s">
        <v>328</v>
      </c>
      <c r="C19" s="413" t="s">
        <v>628</v>
      </c>
      <c r="D19" s="414"/>
    </row>
    <row r="20" spans="1:4" ht="14.4" thickBot="1">
      <c r="A20" s="400" t="s">
        <v>561</v>
      </c>
      <c r="B20" s="415" t="s">
        <v>329</v>
      </c>
      <c r="C20" s="416" t="s">
        <v>623</v>
      </c>
      <c r="D20" s="375"/>
    </row>
    <row r="21" spans="1:4" ht="14.4" thickBot="1">
      <c r="A21" s="1025"/>
      <c r="B21" s="385"/>
      <c r="C21" s="1025"/>
      <c r="D21" s="1026"/>
    </row>
    <row r="22" spans="1:4" ht="14.4" thickBot="1">
      <c r="A22" s="1029" t="s">
        <v>615</v>
      </c>
      <c r="B22" s="1030"/>
      <c r="C22" s="1027"/>
      <c r="D22" s="1028"/>
    </row>
    <row r="23" spans="1:4" ht="13.8" customHeight="1">
      <c r="A23" s="388" t="s">
        <v>617</v>
      </c>
      <c r="B23" s="389" t="s">
        <v>328</v>
      </c>
      <c r="C23" s="1174" t="s">
        <v>912</v>
      </c>
      <c r="D23" s="1023"/>
    </row>
    <row r="24" spans="1:4">
      <c r="A24" s="391" t="s">
        <v>610</v>
      </c>
      <c r="B24" s="392" t="s">
        <v>328</v>
      </c>
      <c r="C24" s="1175"/>
      <c r="D24" s="1024"/>
    </row>
    <row r="25" spans="1:4">
      <c r="A25" s="391" t="s">
        <v>611</v>
      </c>
      <c r="B25" s="392" t="s">
        <v>328</v>
      </c>
      <c r="C25" s="1175"/>
      <c r="D25" s="1024"/>
    </row>
    <row r="26" spans="1:4">
      <c r="A26" s="391" t="s">
        <v>612</v>
      </c>
      <c r="B26" s="392" t="s">
        <v>328</v>
      </c>
      <c r="C26" s="1175"/>
      <c r="D26" s="1024"/>
    </row>
    <row r="27" spans="1:4" ht="14.4" thickBot="1">
      <c r="A27" s="1031" t="s">
        <v>613</v>
      </c>
      <c r="B27" s="395" t="s">
        <v>328</v>
      </c>
      <c r="C27" s="1176"/>
      <c r="D27" s="1022"/>
    </row>
    <row r="28" spans="1:4" ht="14.4" thickBot="1">
      <c r="A28" s="397" t="s">
        <v>619</v>
      </c>
      <c r="B28" s="412" t="s">
        <v>618</v>
      </c>
      <c r="C28" s="424" t="s">
        <v>624</v>
      </c>
      <c r="D28" s="1022"/>
    </row>
    <row r="29" spans="1:4" ht="14.4" thickBot="1">
      <c r="A29" s="400" t="s">
        <v>609</v>
      </c>
      <c r="B29" s="415" t="s">
        <v>329</v>
      </c>
      <c r="C29" s="424" t="s">
        <v>624</v>
      </c>
      <c r="D29" s="375"/>
    </row>
    <row r="30" spans="1:4" ht="14.4" thickBot="1">
      <c r="A30" s="400" t="s">
        <v>561</v>
      </c>
      <c r="B30" s="415" t="s">
        <v>329</v>
      </c>
      <c r="C30" s="421" t="s">
        <v>624</v>
      </c>
      <c r="D30" s="375"/>
    </row>
    <row r="31" spans="1:4">
      <c r="A31" s="440"/>
      <c r="B31" s="441"/>
      <c r="C31" s="439"/>
      <c r="D31" s="380"/>
    </row>
    <row r="32" spans="1:4" ht="27.6">
      <c r="A32" s="381" t="s">
        <v>608</v>
      </c>
      <c r="B32" s="383" t="s">
        <v>910</v>
      </c>
      <c r="C32" s="383" t="s">
        <v>622</v>
      </c>
      <c r="D32" s="382" t="s">
        <v>302</v>
      </c>
    </row>
    <row r="33" spans="1:4" ht="14.4" thickBot="1">
      <c r="A33" s="406" t="s">
        <v>21</v>
      </c>
      <c r="B33" s="407"/>
      <c r="C33" s="408"/>
      <c r="D33" s="409"/>
    </row>
    <row r="34" spans="1:4">
      <c r="A34" s="388" t="s">
        <v>617</v>
      </c>
      <c r="B34" s="389" t="s">
        <v>328</v>
      </c>
      <c r="C34" s="1171" t="s">
        <v>915</v>
      </c>
      <c r="D34" s="1162" t="s">
        <v>629</v>
      </c>
    </row>
    <row r="35" spans="1:4">
      <c r="A35" s="391" t="s">
        <v>610</v>
      </c>
      <c r="B35" s="392" t="s">
        <v>328</v>
      </c>
      <c r="C35" s="1172"/>
      <c r="D35" s="1163"/>
    </row>
    <row r="36" spans="1:4">
      <c r="A36" s="391" t="s">
        <v>611</v>
      </c>
      <c r="B36" s="392" t="s">
        <v>328</v>
      </c>
      <c r="C36" s="1172"/>
      <c r="D36" s="1163"/>
    </row>
    <row r="37" spans="1:4">
      <c r="A37" s="391" t="s">
        <v>612</v>
      </c>
      <c r="B37" s="392" t="s">
        <v>328</v>
      </c>
      <c r="C37" s="1172"/>
      <c r="D37" s="1163"/>
    </row>
    <row r="38" spans="1:4">
      <c r="A38" s="391" t="s">
        <v>613</v>
      </c>
      <c r="B38" s="392" t="s">
        <v>328</v>
      </c>
      <c r="C38" s="1172"/>
      <c r="D38" s="1163"/>
    </row>
    <row r="39" spans="1:4" ht="14.4" thickBot="1">
      <c r="A39" s="394" t="s">
        <v>619</v>
      </c>
      <c r="B39" s="395" t="s">
        <v>618</v>
      </c>
      <c r="C39" s="1173"/>
      <c r="D39" s="1164"/>
    </row>
    <row r="40" spans="1:4" ht="28.2" thickBot="1">
      <c r="A40" s="403" t="s">
        <v>609</v>
      </c>
      <c r="B40" s="422" t="s">
        <v>618</v>
      </c>
      <c r="C40" s="421" t="s">
        <v>626</v>
      </c>
      <c r="D40" s="375"/>
    </row>
    <row r="41" spans="1:4" ht="28.2" thickBot="1">
      <c r="A41" s="417" t="s">
        <v>561</v>
      </c>
      <c r="B41" s="392" t="s">
        <v>329</v>
      </c>
      <c r="C41" s="421" t="s">
        <v>625</v>
      </c>
      <c r="D41" s="375"/>
    </row>
    <row r="42" spans="1:4">
      <c r="A42" s="417"/>
      <c r="B42" s="418"/>
      <c r="C42" s="403"/>
      <c r="D42" s="405"/>
    </row>
    <row r="43" spans="1:4" ht="14.4" thickBot="1">
      <c r="A43" s="423" t="s">
        <v>630</v>
      </c>
      <c r="B43" s="418"/>
      <c r="C43" s="408"/>
      <c r="D43" s="409"/>
    </row>
    <row r="44" spans="1:4">
      <c r="A44" s="417" t="s">
        <v>617</v>
      </c>
      <c r="B44" s="392" t="s">
        <v>328</v>
      </c>
      <c r="C44" s="1165" t="s">
        <v>538</v>
      </c>
      <c r="D44" s="390"/>
    </row>
    <row r="45" spans="1:4">
      <c r="A45" s="419" t="s">
        <v>610</v>
      </c>
      <c r="B45" s="392" t="s">
        <v>328</v>
      </c>
      <c r="C45" s="1166"/>
      <c r="D45" s="393"/>
    </row>
    <row r="46" spans="1:4">
      <c r="A46" s="419" t="s">
        <v>611</v>
      </c>
      <c r="B46" s="392" t="s">
        <v>328</v>
      </c>
      <c r="C46" s="1166"/>
      <c r="D46" s="393"/>
    </row>
    <row r="47" spans="1:4">
      <c r="A47" s="419" t="s">
        <v>612</v>
      </c>
      <c r="B47" s="392" t="s">
        <v>328</v>
      </c>
      <c r="C47" s="1166"/>
      <c r="D47" s="393"/>
    </row>
    <row r="48" spans="1:4">
      <c r="A48" s="419" t="s">
        <v>613</v>
      </c>
      <c r="B48" s="392" t="s">
        <v>328</v>
      </c>
      <c r="C48" s="1166"/>
      <c r="D48" s="393"/>
    </row>
    <row r="49" spans="1:4" ht="14.4" thickBot="1">
      <c r="A49" s="417" t="s">
        <v>619</v>
      </c>
      <c r="B49" s="392" t="s">
        <v>618</v>
      </c>
      <c r="C49" s="1167"/>
      <c r="D49" s="396"/>
    </row>
    <row r="50" spans="1:4" ht="14.4" thickBot="1">
      <c r="A50" s="417" t="s">
        <v>609</v>
      </c>
      <c r="B50" s="392" t="s">
        <v>328</v>
      </c>
      <c r="C50" s="421"/>
      <c r="D50" s="375"/>
    </row>
    <row r="51" spans="1:4" ht="14.4" thickBot="1">
      <c r="A51" s="417" t="s">
        <v>561</v>
      </c>
      <c r="B51" s="392" t="s">
        <v>329</v>
      </c>
      <c r="C51" s="424"/>
      <c r="D51" s="375"/>
    </row>
    <row r="52" spans="1:4">
      <c r="A52" s="417"/>
      <c r="B52" s="418"/>
      <c r="C52" s="403"/>
      <c r="D52" s="405"/>
    </row>
    <row r="53" spans="1:4" ht="14.4" thickBot="1">
      <c r="A53" s="423" t="s">
        <v>616</v>
      </c>
      <c r="B53" s="418"/>
      <c r="C53" s="408"/>
      <c r="D53" s="409"/>
    </row>
    <row r="54" spans="1:4">
      <c r="A54" s="417" t="s">
        <v>617</v>
      </c>
      <c r="B54" s="392" t="s">
        <v>328</v>
      </c>
      <c r="C54" s="1168" t="s">
        <v>632</v>
      </c>
      <c r="D54" s="390"/>
    </row>
    <row r="55" spans="1:4">
      <c r="A55" s="419" t="s">
        <v>610</v>
      </c>
      <c r="B55" s="392" t="s">
        <v>328</v>
      </c>
      <c r="C55" s="1169"/>
      <c r="D55" s="393"/>
    </row>
    <row r="56" spans="1:4">
      <c r="A56" s="419" t="s">
        <v>611</v>
      </c>
      <c r="B56" s="392" t="s">
        <v>328</v>
      </c>
      <c r="C56" s="1169"/>
      <c r="D56" s="393"/>
    </row>
    <row r="57" spans="1:4">
      <c r="A57" s="419" t="s">
        <v>612</v>
      </c>
      <c r="B57" s="392" t="s">
        <v>328</v>
      </c>
      <c r="C57" s="1169"/>
      <c r="D57" s="393"/>
    </row>
    <row r="58" spans="1:4">
      <c r="A58" s="419" t="s">
        <v>613</v>
      </c>
      <c r="B58" s="392" t="s">
        <v>328</v>
      </c>
      <c r="C58" s="1169"/>
      <c r="D58" s="393"/>
    </row>
    <row r="59" spans="1:4">
      <c r="A59" s="417" t="s">
        <v>619</v>
      </c>
      <c r="B59" s="392" t="s">
        <v>618</v>
      </c>
      <c r="C59" s="1169"/>
      <c r="D59" s="393"/>
    </row>
    <row r="60" spans="1:4" ht="14.4" thickBot="1">
      <c r="A60" s="417" t="s">
        <v>609</v>
      </c>
      <c r="B60" s="392" t="s">
        <v>328</v>
      </c>
      <c r="C60" s="1170"/>
      <c r="D60" s="396"/>
    </row>
    <row r="61" spans="1:4" ht="14.4" thickBot="1">
      <c r="A61" s="417" t="s">
        <v>561</v>
      </c>
      <c r="B61" s="392" t="s">
        <v>329</v>
      </c>
      <c r="C61" s="421"/>
      <c r="D61" s="375"/>
    </row>
    <row r="62" spans="1:4">
      <c r="A62" s="417"/>
      <c r="B62" s="392"/>
      <c r="C62" s="439"/>
      <c r="D62" s="380"/>
    </row>
    <row r="63" spans="1:4" ht="27.6">
      <c r="A63" s="381" t="s">
        <v>608</v>
      </c>
      <c r="B63" s="383" t="s">
        <v>910</v>
      </c>
      <c r="C63" s="383" t="s">
        <v>622</v>
      </c>
      <c r="D63" s="382" t="s">
        <v>302</v>
      </c>
    </row>
    <row r="64" spans="1:4" ht="14.4" thickBot="1">
      <c r="A64" s="423" t="s">
        <v>92</v>
      </c>
      <c r="B64" s="418"/>
      <c r="C64" s="408"/>
      <c r="D64" s="409"/>
    </row>
    <row r="65" spans="1:4">
      <c r="A65" s="417" t="s">
        <v>617</v>
      </c>
      <c r="B65" s="392" t="s">
        <v>329</v>
      </c>
      <c r="C65" s="1171" t="s">
        <v>633</v>
      </c>
      <c r="D65" s="425"/>
    </row>
    <row r="66" spans="1:4">
      <c r="A66" s="419" t="s">
        <v>610</v>
      </c>
      <c r="B66" s="392" t="s">
        <v>328</v>
      </c>
      <c r="C66" s="1172"/>
      <c r="D66" s="426"/>
    </row>
    <row r="67" spans="1:4">
      <c r="A67" s="419" t="s">
        <v>611</v>
      </c>
      <c r="B67" s="392" t="s">
        <v>328</v>
      </c>
      <c r="C67" s="1172"/>
      <c r="D67" s="426"/>
    </row>
    <row r="68" spans="1:4">
      <c r="A68" s="419" t="s">
        <v>612</v>
      </c>
      <c r="B68" s="392" t="s">
        <v>328</v>
      </c>
      <c r="C68" s="1172"/>
      <c r="D68" s="426"/>
    </row>
    <row r="69" spans="1:4">
      <c r="A69" s="419" t="s">
        <v>613</v>
      </c>
      <c r="B69" s="392" t="s">
        <v>328</v>
      </c>
      <c r="C69" s="1172"/>
      <c r="D69" s="426"/>
    </row>
    <row r="70" spans="1:4">
      <c r="A70" s="417" t="s">
        <v>619</v>
      </c>
      <c r="B70" s="392" t="s">
        <v>328</v>
      </c>
      <c r="C70" s="1172"/>
      <c r="D70" s="426"/>
    </row>
    <row r="71" spans="1:4" ht="14.4" thickBot="1">
      <c r="A71" s="417" t="s">
        <v>609</v>
      </c>
      <c r="B71" s="392" t="s">
        <v>328</v>
      </c>
      <c r="C71" s="1173"/>
      <c r="D71" s="427"/>
    </row>
    <row r="72" spans="1:4">
      <c r="A72" s="408" t="s">
        <v>561</v>
      </c>
      <c r="B72" s="420" t="s">
        <v>328</v>
      </c>
      <c r="C72" s="442" t="s">
        <v>634</v>
      </c>
      <c r="D72" s="443"/>
    </row>
    <row r="73" spans="1:4">
      <c r="A73" s="417"/>
      <c r="B73" s="418"/>
      <c r="C73" s="417"/>
      <c r="D73" s="444"/>
    </row>
    <row r="74" spans="1:4">
      <c r="A74" s="423" t="s">
        <v>917</v>
      </c>
      <c r="B74" s="418"/>
      <c r="C74" s="417"/>
      <c r="D74" s="444"/>
    </row>
    <row r="75" spans="1:4" ht="27.6">
      <c r="A75" s="403" t="s">
        <v>617</v>
      </c>
      <c r="B75" s="422" t="s">
        <v>329</v>
      </c>
      <c r="C75" s="445" t="s">
        <v>916</v>
      </c>
      <c r="D75" s="446"/>
    </row>
    <row r="76" spans="1:4" ht="27.6">
      <c r="A76" s="419" t="s">
        <v>610</v>
      </c>
      <c r="B76" s="392" t="s">
        <v>329</v>
      </c>
      <c r="C76" s="445" t="s">
        <v>916</v>
      </c>
      <c r="D76" s="447"/>
    </row>
    <row r="77" spans="1:4" ht="27.6">
      <c r="A77" s="419" t="s">
        <v>611</v>
      </c>
      <c r="B77" s="392" t="s">
        <v>329</v>
      </c>
      <c r="C77" s="445" t="s">
        <v>916</v>
      </c>
      <c r="D77" s="447"/>
    </row>
    <row r="78" spans="1:4" ht="27.6">
      <c r="A78" s="419" t="s">
        <v>612</v>
      </c>
      <c r="B78" s="392" t="s">
        <v>329</v>
      </c>
      <c r="C78" s="445" t="s">
        <v>914</v>
      </c>
      <c r="D78" s="447"/>
    </row>
    <row r="79" spans="1:4" ht="27.6">
      <c r="A79" s="419" t="s">
        <v>613</v>
      </c>
      <c r="B79" s="392" t="s">
        <v>329</v>
      </c>
      <c r="C79" s="445" t="s">
        <v>916</v>
      </c>
      <c r="D79" s="447"/>
    </row>
    <row r="80" spans="1:4" ht="27.6">
      <c r="A80" s="417" t="s">
        <v>619</v>
      </c>
      <c r="B80" s="392" t="s">
        <v>329</v>
      </c>
      <c r="C80" s="445" t="s">
        <v>911</v>
      </c>
      <c r="D80" s="447"/>
    </row>
    <row r="81" spans="1:4" ht="166.2" thickBot="1">
      <c r="A81" s="445" t="s">
        <v>609</v>
      </c>
      <c r="B81" s="392" t="s">
        <v>329</v>
      </c>
      <c r="C81" s="445" t="s">
        <v>913</v>
      </c>
      <c r="D81" s="448"/>
    </row>
    <row r="82" spans="1:4" ht="14.4" thickBot="1">
      <c r="A82" s="417" t="s">
        <v>561</v>
      </c>
      <c r="B82" s="392" t="s">
        <v>329</v>
      </c>
      <c r="C82" s="424" t="s">
        <v>634</v>
      </c>
      <c r="D82" s="375"/>
    </row>
    <row r="85" spans="1:4">
      <c r="A85" s="376" t="s">
        <v>71</v>
      </c>
    </row>
    <row r="86" spans="1:4" ht="27">
      <c r="A86" s="428" t="s">
        <v>667</v>
      </c>
      <c r="B86" s="377" t="s">
        <v>668</v>
      </c>
    </row>
    <row r="87" spans="1:4">
      <c r="A87" s="376" t="s">
        <v>669</v>
      </c>
      <c r="B87" s="377" t="s">
        <v>668</v>
      </c>
    </row>
    <row r="88" spans="1:4">
      <c r="A88" s="429" t="s">
        <v>670</v>
      </c>
      <c r="B88" s="377" t="s">
        <v>668</v>
      </c>
    </row>
    <row r="89" spans="1:4">
      <c r="A89" s="429" t="s">
        <v>671</v>
      </c>
      <c r="B89" s="377" t="s">
        <v>668</v>
      </c>
    </row>
    <row r="90" spans="1:4" ht="27">
      <c r="A90" s="429" t="s">
        <v>672</v>
      </c>
    </row>
    <row r="91" spans="1:4" ht="27">
      <c r="A91" s="429" t="s">
        <v>673</v>
      </c>
    </row>
  </sheetData>
  <mergeCells count="8">
    <mergeCell ref="D34:D39"/>
    <mergeCell ref="C44:C49"/>
    <mergeCell ref="C54:C60"/>
    <mergeCell ref="C3:C8"/>
    <mergeCell ref="C65:C71"/>
    <mergeCell ref="C13:C18"/>
    <mergeCell ref="C34:C39"/>
    <mergeCell ref="C23:C27"/>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D19" sqref="D19"/>
    </sheetView>
  </sheetViews>
  <sheetFormatPr defaultRowHeight="14.4"/>
  <cols>
    <col min="1" max="1" width="30.5546875" style="326" customWidth="1"/>
    <col min="2" max="2" width="50" customWidth="1"/>
    <col min="3" max="3" width="11.6640625" style="326" customWidth="1"/>
    <col min="4" max="4" width="18.33203125" bestFit="1" customWidth="1"/>
    <col min="5" max="5" width="10.77734375" style="326" bestFit="1" customWidth="1"/>
    <col min="6" max="6" width="24.5546875" bestFit="1" customWidth="1"/>
    <col min="7" max="7" width="10.77734375" style="326" bestFit="1" customWidth="1"/>
    <col min="8" max="8" width="19.77734375" bestFit="1" customWidth="1"/>
    <col min="9" max="9" width="10.77734375" style="326" bestFit="1" customWidth="1"/>
    <col min="10" max="10" width="23.6640625" bestFit="1" customWidth="1"/>
    <col min="11" max="11" width="10.77734375" style="326" bestFit="1" customWidth="1"/>
    <col min="12" max="12" width="19.88671875" customWidth="1"/>
    <col min="13" max="13" width="10.77734375" bestFit="1" customWidth="1"/>
  </cols>
  <sheetData>
    <row r="1" spans="1:3" ht="15" thickBot="1"/>
    <row r="2" spans="1:3" ht="27" thickTop="1" thickBot="1">
      <c r="A2" s="1122" t="s">
        <v>637</v>
      </c>
      <c r="B2" s="1123"/>
      <c r="C2" s="328" t="s">
        <v>397</v>
      </c>
    </row>
    <row r="3" spans="1:3" ht="103.2" customHeight="1" thickTop="1" thickBot="1">
      <c r="A3" s="1179" t="s">
        <v>994</v>
      </c>
      <c r="B3" s="1180"/>
      <c r="C3" s="330">
        <f>'Vendor Assessment'!F72</f>
        <v>300</v>
      </c>
    </row>
    <row r="4" spans="1:3" ht="15" thickTop="1"/>
    <row r="5" spans="1:3" ht="15" thickBot="1"/>
    <row r="6" spans="1:3" ht="27" thickTop="1" thickBot="1">
      <c r="A6" s="1122" t="s">
        <v>909</v>
      </c>
      <c r="B6" s="1123"/>
      <c r="C6" s="328" t="s">
        <v>397</v>
      </c>
    </row>
    <row r="7" spans="1:3" ht="103.8" customHeight="1" thickTop="1" thickBot="1">
      <c r="A7" s="1181" t="s">
        <v>1005</v>
      </c>
      <c r="B7" s="1182"/>
      <c r="C7" s="330">
        <f>'Vendor Assessment'!J72</f>
        <v>368</v>
      </c>
    </row>
    <row r="8" spans="1:3" ht="15" thickTop="1"/>
    <row r="9" spans="1:3" ht="15" thickBot="1"/>
    <row r="10" spans="1:3" ht="50.4" customHeight="1" thickTop="1" thickBot="1">
      <c r="A10" s="1124" t="s">
        <v>888</v>
      </c>
      <c r="B10" s="1126"/>
      <c r="C10" s="431" t="s">
        <v>397</v>
      </c>
    </row>
    <row r="11" spans="1:3" ht="121.2" customHeight="1" thickTop="1" thickBot="1">
      <c r="A11" s="1177" t="s">
        <v>995</v>
      </c>
      <c r="B11" s="1178"/>
      <c r="C11" s="330">
        <f>'Vendor Assessment'!R72</f>
        <v>294</v>
      </c>
    </row>
    <row r="12" spans="1:3" ht="15" thickTop="1"/>
    <row r="13" spans="1:3" ht="15" thickBot="1"/>
    <row r="14" spans="1:3" ht="27" thickTop="1" thickBot="1">
      <c r="A14" s="1124" t="s">
        <v>71</v>
      </c>
      <c r="B14" s="1126"/>
      <c r="C14" s="431" t="s">
        <v>397</v>
      </c>
    </row>
    <row r="15" spans="1:3" ht="183.6" customHeight="1" thickTop="1" thickBot="1">
      <c r="A15" s="1177" t="s">
        <v>1041</v>
      </c>
      <c r="B15" s="1178"/>
      <c r="C15" s="353">
        <f>'Vendor Assessment'!AM72</f>
        <v>235</v>
      </c>
    </row>
    <row r="16" spans="1:3" ht="15" thickTop="1"/>
    <row r="17" spans="1:3" ht="15" thickBot="1"/>
    <row r="18" spans="1:3" ht="27" thickTop="1" thickBot="1">
      <c r="A18" s="1124" t="s">
        <v>92</v>
      </c>
      <c r="B18" s="1126"/>
      <c r="C18" s="430" t="s">
        <v>397</v>
      </c>
    </row>
    <row r="19" spans="1:3" ht="182.4" customHeight="1" thickTop="1" thickBot="1">
      <c r="A19" s="332" t="s">
        <v>885</v>
      </c>
      <c r="B19" s="329" t="s">
        <v>998</v>
      </c>
      <c r="C19" s="334">
        <f>'Vendor Assessment'!AE72</f>
        <v>259</v>
      </c>
    </row>
    <row r="20" spans="1:3" ht="15" thickTop="1"/>
  </sheetData>
  <mergeCells count="9">
    <mergeCell ref="A11:B11"/>
    <mergeCell ref="A14:B14"/>
    <mergeCell ref="A18:B18"/>
    <mergeCell ref="A2:B2"/>
    <mergeCell ref="A3:B3"/>
    <mergeCell ref="A6:B6"/>
    <mergeCell ref="A7:B7"/>
    <mergeCell ref="A10:B10"/>
    <mergeCell ref="A15:B15"/>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Current State</vt:lpstr>
      <vt:lpstr>Values</vt:lpstr>
      <vt:lpstr>Cur Tools</vt:lpstr>
      <vt:lpstr>Vendor Assessment</vt:lpstr>
      <vt:lpstr>Monitoring Tools Requirements</vt:lpstr>
      <vt:lpstr>Recommended</vt:lpstr>
      <vt:lpstr>Capability Matrix 1</vt:lpstr>
      <vt:lpstr>Capability Matrix 2</vt:lpstr>
      <vt:lpstr>Verdict</vt:lpstr>
      <vt:lpstr>Consolidation</vt:lpstr>
      <vt:lpstr>Vendor Assessment 2</vt:lpstr>
      <vt:lpstr>Misc</vt:lpstr>
      <vt:lpstr>Common Enqueries</vt:lpstr>
      <vt:lpstr>Existing Inv</vt:lpstr>
      <vt:lpstr>Cur NPM</vt:lpstr>
      <vt:lpstr>Cur Tools $</vt:lpstr>
      <vt:lpstr>Sheet1</vt:lpstr>
      <vt:lpstr>Zenoss N Extrahop</vt:lpstr>
      <vt:lpstr>Extrahop</vt:lpstr>
      <vt:lpstr>Recommended!_FilterDatabase</vt:lpstr>
      <vt:lpstr>'Current State'!Print_Titles</vt:lpstr>
      <vt:lpstr>'Monitoring Tools Requirements'!Print_Titles</vt:lpstr>
      <vt:lpstr>'Vendor Assessment'!Print_Titles</vt:lpstr>
      <vt:lpstr>'Vendor Assessment 2'!Print_Titles</vt:lpstr>
    </vt:vector>
  </TitlesOfParts>
  <Company>Healthfirst,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Siddiqui, Imran</dc:creator>
  <cp:lastModifiedBy>Siddiqui, Imran</cp:lastModifiedBy>
  <dcterms:created xsi:type="dcterms:W3CDTF">2016-04-25T20:38:03Z</dcterms:created>
  <dcterms:modified xsi:type="dcterms:W3CDTF">2017-03-28T15:12:10Z</dcterms:modified>
</cp:coreProperties>
</file>