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6AA037C3-E4DF-441A-B622-CCB5C62570C1}" xr6:coauthVersionLast="47" xr6:coauthVersionMax="47" xr10:uidLastSave="{00000000-0000-0000-0000-000000000000}"/>
  <bookViews>
    <workbookView minimized="1" xWindow="1520" yWindow="1520" windowWidth="14400" windowHeight="7310" firstSheet="2" activeTab="2" xr2:uid="{00000000-000D-0000-FFFF-FFFF00000000}"/>
  </bookViews>
  <sheets>
    <sheet name="HRM" sheetId="1" r:id="rId1"/>
    <sheet name="DataProcess" sheetId="4" r:id="rId2"/>
    <sheet name="SalesQuoration" sheetId="6" r:id="rId3"/>
    <sheet name="SQ Cost" sheetId="7" r:id="rId4"/>
    <sheet name="Sales" sheetId="3" r:id="rId5"/>
    <sheet name="ProcedureTe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7" l="1"/>
  <c r="K23" i="7"/>
  <c r="K21" i="7"/>
  <c r="J22" i="7"/>
  <c r="J21" i="7"/>
  <c r="K11" i="7"/>
  <c r="K12" i="7"/>
  <c r="K10" i="7"/>
  <c r="K25" i="7" l="1"/>
  <c r="K30" i="7" s="1"/>
  <c r="K15" i="7"/>
  <c r="K14" i="7" l="1"/>
  <c r="K32" i="7"/>
  <c r="K16" i="7"/>
  <c r="K17" i="7" s="1"/>
  <c r="K34" i="7" l="1"/>
  <c r="K33" i="7"/>
</calcChain>
</file>

<file path=xl/sharedStrings.xml><?xml version="1.0" encoding="utf-8"?>
<sst xmlns="http://schemas.openxmlformats.org/spreadsheetml/2006/main" count="60" uniqueCount="43">
  <si>
    <t>While Adding Data:</t>
  </si>
  <si>
    <t xml:space="preserve">Sales Order: </t>
  </si>
  <si>
    <t>Addition of Sales Order:-</t>
  </si>
  <si>
    <t>1. if Sales Person is Bank convert inot '0' because while reading under Sales-Order-Edit will not give error.</t>
  </si>
  <si>
    <t>Addition of New Field in Quotation DataBase</t>
  </si>
  <si>
    <t>1.   Add new field in 'Django Model' in what ever sequence is required.</t>
  </si>
  <si>
    <t>2.   Open Sqlite3 desktop database browser and change the order of the table as per the 'Django Model' by 'Modifying Table'</t>
  </si>
  <si>
    <t xml:space="preserve">       HTML</t>
  </si>
  <si>
    <t>3.   Add code in  Table ie (heading1 and heading 2 and body) if required or heading or bottom of the page.</t>
  </si>
  <si>
    <t>Quotation Reference:</t>
  </si>
  <si>
    <t>Quotation Date:</t>
  </si>
  <si>
    <t>Customer ID:</t>
  </si>
  <si>
    <t>☰</t>
  </si>
  <si>
    <t>Customer Name:</t>
  </si>
  <si>
    <t>Item Code</t>
  </si>
  <si>
    <t>Item Description</t>
  </si>
  <si>
    <t>Quantity</t>
  </si>
  <si>
    <t>Price</t>
  </si>
  <si>
    <t>Total</t>
  </si>
  <si>
    <t>🗑</t>
  </si>
  <si>
    <t>Total Before Discount : AED</t>
  </si>
  <si>
    <t>Total After Discount : AED</t>
  </si>
  <si>
    <t>Total Tax Amount : AED</t>
  </si>
  <si>
    <t>Total Including Tax : AED</t>
  </si>
  <si>
    <t>Al Javeya Pharmacy</t>
  </si>
  <si>
    <t xml:space="preserve"> +</t>
  </si>
  <si>
    <t>S.No.</t>
  </si>
  <si>
    <t>Discount</t>
  </si>
  <si>
    <t xml:space="preserve">Microneedling RF </t>
  </si>
  <si>
    <t xml:space="preserve">Microneedling RF - HandPiece </t>
  </si>
  <si>
    <t xml:space="preserve">Diode Laser Hair Removal Device </t>
  </si>
  <si>
    <t>Unit Price</t>
  </si>
  <si>
    <t>SP Cost</t>
  </si>
  <si>
    <t>Total Basic Cost</t>
  </si>
  <si>
    <t>Markupt</t>
  </si>
  <si>
    <t>Margin</t>
  </si>
  <si>
    <t>1. Interest Cost</t>
  </si>
  <si>
    <t>2. Other Cost</t>
  </si>
  <si>
    <t>3. Special Discount</t>
  </si>
  <si>
    <t>ItemSalPrice</t>
  </si>
  <si>
    <t>empTargetDetail</t>
  </si>
  <si>
    <t>qotBasic</t>
  </si>
  <si>
    <t>qotAll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</si>
</sst>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0"/>
      <color theme="1"/>
      <name val="Calibri"/>
      <family val="2"/>
      <scheme val="minor"/>
    </font>
    <font>
      <sz val="10"/>
      <color theme="1" tint="0.499984740745262"/>
      <name val="Poppins"/>
    </font>
    <font>
      <b/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0"/>
      <color rgb="FF00000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8659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164" fontId="2" fillId="0" borderId="16" xfId="1" applyNumberFormat="1" applyFont="1" applyBorder="1" applyAlignment="1">
      <alignment horizontal="left" vertical="top"/>
    </xf>
    <xf numFmtId="165" fontId="0" fillId="0" borderId="0" xfId="2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8659C"/>
      <color rgb="FF4F6561"/>
      <color rgb="FFEFE5F7"/>
      <color rgb="FFFFF6DD"/>
      <color rgb="FF5C7A74"/>
      <color rgb="FFFFFFE5"/>
      <color rgb="FFFFFFDD"/>
      <color rgb="FFFFECB7"/>
      <color rgb="FFE0E0E0"/>
      <color rgb="FFFF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microsoft.com/office/2007/relationships/hdphoto" Target="../media/hdphoto1.wdp"/><Relationship Id="rId1" Type="http://schemas.openxmlformats.org/officeDocument/2006/relationships/image" Target="../media/image9.png"/><Relationship Id="rId6" Type="http://schemas.openxmlformats.org/officeDocument/2006/relationships/image" Target="../media/image12.png"/><Relationship Id="rId5" Type="http://schemas.microsoft.com/office/2007/relationships/hdphoto" Target="../media/hdphoto2.wdp"/><Relationship Id="rId4" Type="http://schemas.openxmlformats.org/officeDocument/2006/relationships/image" Target="../media/image11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25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microsoft.com/office/2007/relationships/hdphoto" Target="../media/hdphoto5.wdp"/><Relationship Id="rId2" Type="http://schemas.openxmlformats.org/officeDocument/2006/relationships/image" Target="../media/image17.png"/><Relationship Id="rId16" Type="http://schemas.microsoft.com/office/2007/relationships/hdphoto" Target="../media/hdphoto7.wdp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4.png"/><Relationship Id="rId5" Type="http://schemas.openxmlformats.org/officeDocument/2006/relationships/image" Target="../media/image20.png"/><Relationship Id="rId15" Type="http://schemas.openxmlformats.org/officeDocument/2006/relationships/image" Target="../media/image26.png"/><Relationship Id="rId10" Type="http://schemas.microsoft.com/office/2007/relationships/hdphoto" Target="../media/hdphoto4.wdp"/><Relationship Id="rId4" Type="http://schemas.openxmlformats.org/officeDocument/2006/relationships/image" Target="../media/image19.png"/><Relationship Id="rId9" Type="http://schemas.openxmlformats.org/officeDocument/2006/relationships/image" Target="../media/image23.png"/><Relationship Id="rId14" Type="http://schemas.microsoft.com/office/2007/relationships/hdphoto" Target="../media/hdphoto6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518BD-93CB-4866-845F-7210FE2E1A7A}"/>
            </a:ext>
          </a:extLst>
        </xdr:cNvPr>
        <xdr:cNvSpPr txBox="1"/>
      </xdr:nvSpPr>
      <xdr:spPr>
        <a:xfrm>
          <a:off x="3859733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0</xdr:col>
      <xdr:colOff>294560</xdr:colOff>
      <xdr:row>6</xdr:row>
      <xdr:rowOff>138545</xdr:rowOff>
    </xdr:from>
    <xdr:ext cx="3801189" cy="1200265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F2412C-887A-4B9F-ACA7-0F308292C0E2}"/>
            </a:ext>
          </a:extLst>
        </xdr:cNvPr>
        <xdr:cNvSpPr txBox="1"/>
      </xdr:nvSpPr>
      <xdr:spPr>
        <a:xfrm>
          <a:off x="294560" y="124979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0</xdr:col>
      <xdr:colOff>386526</xdr:colOff>
      <xdr:row>8</xdr:row>
      <xdr:rowOff>2388</xdr:rowOff>
    </xdr:from>
    <xdr:ext cx="3665829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00B1A-561B-48D7-B9B8-CA75777905A0}"/>
            </a:ext>
          </a:extLst>
        </xdr:cNvPr>
        <xdr:cNvSpPr txBox="1"/>
      </xdr:nvSpPr>
      <xdr:spPr>
        <a:xfrm>
          <a:off x="386526" y="1491752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5</xdr:col>
      <xdr:colOff>229217</xdr:colOff>
      <xdr:row>8</xdr:row>
      <xdr:rowOff>54542</xdr:rowOff>
    </xdr:from>
    <xdr:to>
      <xdr:col>6</xdr:col>
      <xdr:colOff>356217</xdr:colOff>
      <xdr:row>9</xdr:row>
      <xdr:rowOff>7540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28AD8-8ACC-4139-BBFB-34969CA7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762" y="1543906"/>
          <a:ext cx="738910" cy="13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421906</xdr:colOff>
      <xdr:row>8</xdr:row>
      <xdr:rowOff>26297</xdr:rowOff>
    </xdr:from>
    <xdr:to>
      <xdr:col>2</xdr:col>
      <xdr:colOff>518</xdr:colOff>
      <xdr:row>9</xdr:row>
      <xdr:rowOff>19876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7B73D6-78A0-41E1-91C3-0020F950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515661"/>
          <a:ext cx="800121" cy="178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354775</xdr:colOff>
      <xdr:row>18</xdr:row>
      <xdr:rowOff>59102</xdr:rowOff>
    </xdr:from>
    <xdr:to>
      <xdr:col>6</xdr:col>
      <xdr:colOff>363004</xdr:colOff>
      <xdr:row>22</xdr:row>
      <xdr:rowOff>92861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80EE2097-11A5-4C85-8D20-F9216C2763DB}"/>
            </a:ext>
          </a:extLst>
        </xdr:cNvPr>
        <xdr:cNvGrpSpPr/>
      </xdr:nvGrpSpPr>
      <xdr:grpSpPr>
        <a:xfrm>
          <a:off x="354775" y="3324816"/>
          <a:ext cx="3654943" cy="759474"/>
          <a:chOff x="386525" y="1779952"/>
          <a:chExt cx="3665829" cy="770359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376C2F1-9A7A-4319-92E9-84086CFD7C1E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91D24A2-F76B-41E4-A0BB-0D5353594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9857573-A6D8-4188-8570-8DA0BD7971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362238</xdr:colOff>
      <xdr:row>37</xdr:row>
      <xdr:rowOff>151402</xdr:rowOff>
    </xdr:from>
    <xdr:to>
      <xdr:col>6</xdr:col>
      <xdr:colOff>370467</xdr:colOff>
      <xdr:row>43</xdr:row>
      <xdr:rowOff>69479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4B0C6280-2820-40C4-80C8-E21D1348D282}"/>
            </a:ext>
          </a:extLst>
        </xdr:cNvPr>
        <xdr:cNvGrpSpPr/>
      </xdr:nvGrpSpPr>
      <xdr:grpSpPr>
        <a:xfrm>
          <a:off x="362238" y="6864259"/>
          <a:ext cx="3654943" cy="1006649"/>
          <a:chOff x="393988" y="2646952"/>
          <a:chExt cx="3665829" cy="1022977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040DF9B-96F1-4569-BED0-0116B79EB0A0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4989BB5-6A92-43D9-9D29-1F9882F984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351711</xdr:colOff>
      <xdr:row>54</xdr:row>
      <xdr:rowOff>107125</xdr:rowOff>
    </xdr:from>
    <xdr:to>
      <xdr:col>6</xdr:col>
      <xdr:colOff>359940</xdr:colOff>
      <xdr:row>57</xdr:row>
      <xdr:rowOff>116651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DCEBBFD-D8F0-4FEE-8D36-3989E7494BE4}"/>
            </a:ext>
          </a:extLst>
        </xdr:cNvPr>
        <xdr:cNvGrpSpPr/>
      </xdr:nvGrpSpPr>
      <xdr:grpSpPr>
        <a:xfrm>
          <a:off x="351711" y="9904268"/>
          <a:ext cx="3654943" cy="553812"/>
          <a:chOff x="389811" y="3752025"/>
          <a:chExt cx="3665829" cy="561976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C887841-3F99-4190-B51F-55792E82841F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1BF4B15-87DD-47A3-AF4A-2352C472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348198</xdr:colOff>
      <xdr:row>68</xdr:row>
      <xdr:rowOff>33020</xdr:rowOff>
    </xdr:from>
    <xdr:to>
      <xdr:col>6</xdr:col>
      <xdr:colOff>369679</xdr:colOff>
      <xdr:row>70</xdr:row>
      <xdr:rowOff>164004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E633CF9E-08B9-4F23-8D8D-5B548F9B8CEA}"/>
            </a:ext>
          </a:extLst>
        </xdr:cNvPr>
        <xdr:cNvGrpSpPr/>
      </xdr:nvGrpSpPr>
      <xdr:grpSpPr>
        <a:xfrm>
          <a:off x="348198" y="12370163"/>
          <a:ext cx="3668195" cy="493841"/>
          <a:chOff x="372217" y="4363720"/>
          <a:chExt cx="3665829" cy="493486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276828-78B0-4097-A74F-473738B3B5E3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88DBF232-1543-4EE8-A9E0-DA00DA7F20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238088</xdr:colOff>
      <xdr:row>16</xdr:row>
      <xdr:rowOff>90236</xdr:rowOff>
    </xdr:from>
    <xdr:to>
      <xdr:col>9</xdr:col>
      <xdr:colOff>242168</xdr:colOff>
      <xdr:row>18</xdr:row>
      <xdr:rowOff>53218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CAED7C5-073A-4C87-946D-BEE3EBFABF7E}"/>
            </a:ext>
          </a:extLst>
        </xdr:cNvPr>
        <xdr:cNvCxnSpPr>
          <a:stCxn id="49" idx="2"/>
          <a:endCxn id="40" idx="0"/>
        </xdr:cNvCxnSpPr>
      </xdr:nvCxnSpPr>
      <xdr:spPr>
        <a:xfrm flipH="1">
          <a:off x="5712456" y="3031289"/>
          <a:ext cx="4080" cy="330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61669</xdr:colOff>
      <xdr:row>19</xdr:row>
      <xdr:rowOff>18051</xdr:rowOff>
    </xdr:from>
    <xdr:to>
      <xdr:col>20</xdr:col>
      <xdr:colOff>291857</xdr:colOff>
      <xdr:row>21</xdr:row>
      <xdr:rowOff>85672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7ADB34A-8A00-4496-8B62-DE59EA218258}"/>
            </a:ext>
          </a:extLst>
        </xdr:cNvPr>
        <xdr:cNvSpPr/>
      </xdr:nvSpPr>
      <xdr:spPr>
        <a:xfrm>
          <a:off x="9840669" y="3486739"/>
          <a:ext cx="2674938" cy="43274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7</xdr:col>
      <xdr:colOff>419041</xdr:colOff>
      <xdr:row>18</xdr:row>
      <xdr:rowOff>53218</xdr:rowOff>
    </xdr:from>
    <xdr:to>
      <xdr:col>11</xdr:col>
      <xdr:colOff>57134</xdr:colOff>
      <xdr:row>21</xdr:row>
      <xdr:rowOff>163018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68A8810-2EBB-4338-9131-390B0494D1B7}"/>
            </a:ext>
          </a:extLst>
        </xdr:cNvPr>
        <xdr:cNvGrpSpPr/>
      </xdr:nvGrpSpPr>
      <xdr:grpSpPr>
        <a:xfrm>
          <a:off x="4673541" y="3318932"/>
          <a:ext cx="2069236" cy="654086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F4879CE-CE67-4D13-BA21-185F745C2D7D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C37FC3C-7475-4F63-95A1-B0FBE86844E7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263273</xdr:colOff>
      <xdr:row>20</xdr:row>
      <xdr:rowOff>51862</xdr:rowOff>
    </xdr:from>
    <xdr:to>
      <xdr:col>16</xdr:col>
      <xdr:colOff>61669</xdr:colOff>
      <xdr:row>20</xdr:row>
      <xdr:rowOff>52180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E8D053-9B82-46AD-8F1C-2FDF51ABF4CA}"/>
            </a:ext>
          </a:extLst>
        </xdr:cNvPr>
        <xdr:cNvCxnSpPr>
          <a:stCxn id="45" idx="3"/>
          <a:endCxn id="44" idx="1"/>
        </xdr:cNvCxnSpPr>
      </xdr:nvCxnSpPr>
      <xdr:spPr>
        <a:xfrm flipV="1">
          <a:off x="6341130" y="3680433"/>
          <a:ext cx="3445110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416042</xdr:colOff>
      <xdr:row>7</xdr:row>
      <xdr:rowOff>160130</xdr:rowOff>
    </xdr:from>
    <xdr:to>
      <xdr:col>14</xdr:col>
      <xdr:colOff>454692</xdr:colOff>
      <xdr:row>17</xdr:row>
      <xdr:rowOff>3344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5962AA9-9011-46C6-989E-3224F72AAE33}"/>
            </a:ext>
          </a:extLst>
        </xdr:cNvPr>
        <xdr:cNvGrpSpPr/>
      </xdr:nvGrpSpPr>
      <xdr:grpSpPr>
        <a:xfrm>
          <a:off x="4670542" y="1430130"/>
          <a:ext cx="4293150" cy="1657500"/>
          <a:chOff x="4385798" y="965875"/>
          <a:chExt cx="4312575" cy="169751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5E8A25E-BD7B-4F91-BE01-E7DD0829BD84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72D636D-47D0-4564-B2E2-E3FB005ABB02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923A8718-EE14-4A36-BD18-5659F3B72772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BFDD4B9-F618-4499-B824-3249FC84C5A1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5B67825E-691B-422C-9E6E-BDD83C6015FA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6AEAD512-9624-431A-B969-1812947C3032}"/>
                </a:ext>
              </a:extLst>
            </xdr:cNvPr>
            <xdr:cNvCxnSpPr>
              <a:stCxn id="33" idx="3"/>
              <a:endCxn id="36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3410FF7-D178-4E10-AC3E-9DA5FBC3266A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E53A9E0D-1A36-49D6-9509-94C10B7F29E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93925232-6767-454C-8367-696178EC5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418485</xdr:colOff>
      <xdr:row>23</xdr:row>
      <xdr:rowOff>80483</xdr:rowOff>
    </xdr:from>
    <xdr:to>
      <xdr:col>11</xdr:col>
      <xdr:colOff>56578</xdr:colOff>
      <xdr:row>26</xdr:row>
      <xdr:rowOff>148869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9AC0054E-0D1C-42AE-B5BD-2EEC8CC8CD9D}"/>
            </a:ext>
          </a:extLst>
        </xdr:cNvPr>
        <xdr:cNvGrpSpPr/>
      </xdr:nvGrpSpPr>
      <xdr:grpSpPr>
        <a:xfrm>
          <a:off x="4672985" y="4253340"/>
          <a:ext cx="2069236" cy="612672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F08C7DE-8A92-457D-84D6-14EBD7975425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FE6A00C6-77EA-4E84-80FC-F858D0C71370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306278</xdr:colOff>
      <xdr:row>21</xdr:row>
      <xdr:rowOff>85672</xdr:rowOff>
    </xdr:from>
    <xdr:to>
      <xdr:col>18</xdr:col>
      <xdr:colOff>176764</xdr:colOff>
      <xdr:row>24</xdr:row>
      <xdr:rowOff>71298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E035A6B-4CCB-4120-BCAF-EC741007B618}"/>
            </a:ext>
          </a:extLst>
        </xdr:cNvPr>
        <xdr:cNvCxnSpPr>
          <a:stCxn id="44" idx="2"/>
          <a:endCxn id="63" idx="3"/>
        </xdr:cNvCxnSpPr>
      </xdr:nvCxnSpPr>
      <xdr:spPr>
        <a:xfrm flipH="1">
          <a:off x="6380191" y="3912237"/>
          <a:ext cx="4729616" cy="53227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173182</xdr:colOff>
      <xdr:row>4</xdr:row>
      <xdr:rowOff>52441</xdr:rowOff>
    </xdr:from>
    <xdr:to>
      <xdr:col>27</xdr:col>
      <xdr:colOff>381000</xdr:colOff>
      <xdr:row>5</xdr:row>
      <xdr:rowOff>141842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85DE4181-2549-4F6D-878D-22E1BD0B8D5F}"/>
            </a:ext>
          </a:extLst>
        </xdr:cNvPr>
        <xdr:cNvGrpSpPr/>
      </xdr:nvGrpSpPr>
      <xdr:grpSpPr>
        <a:xfrm>
          <a:off x="173182" y="778155"/>
          <a:ext cx="16618032" cy="270830"/>
          <a:chOff x="173182" y="789041"/>
          <a:chExt cx="16667018" cy="273551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B98C5FD5-E289-4921-81FF-9F4F7BC94532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80906E8-DE44-4A23-B2B6-68101B3CCD7D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2D6448-6BA6-4A67-8616-8FEF955396A9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A282BA61-F49D-46D7-AA8D-AC35142017F0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35AE6B5-00CD-42CD-8868-617F78479B9A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16</xdr:col>
      <xdr:colOff>223223</xdr:colOff>
      <xdr:row>12</xdr:row>
      <xdr:rowOff>13588</xdr:rowOff>
    </xdr:from>
    <xdr:to>
      <xdr:col>19</xdr:col>
      <xdr:colOff>474412</xdr:colOff>
      <xdr:row>15</xdr:row>
      <xdr:rowOff>124316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44CBC53E-6832-415F-B25E-AAE48DCA7CA2}"/>
            </a:ext>
          </a:extLst>
        </xdr:cNvPr>
        <xdr:cNvGrpSpPr/>
      </xdr:nvGrpSpPr>
      <xdr:grpSpPr>
        <a:xfrm>
          <a:off x="9947794" y="2190731"/>
          <a:ext cx="2074547" cy="655014"/>
          <a:chOff x="9846235" y="1267199"/>
          <a:chExt cx="2084752" cy="658761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7F98331-FBC8-4F50-A748-9759E75AD01D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183A871A-B115-488E-AC5C-27875D61D636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484188</xdr:colOff>
      <xdr:row>6</xdr:row>
      <xdr:rowOff>47625</xdr:rowOff>
    </xdr:from>
    <xdr:to>
      <xdr:col>19</xdr:col>
      <xdr:colOff>206375</xdr:colOff>
      <xdr:row>7</xdr:row>
      <xdr:rowOff>104286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5336462-B56D-4CF2-AEDC-8936F811CA48}"/>
            </a:ext>
          </a:extLst>
        </xdr:cNvPr>
        <xdr:cNvSpPr/>
      </xdr:nvSpPr>
      <xdr:spPr>
        <a:xfrm>
          <a:off x="10263188" y="1143000"/>
          <a:ext cx="1555750" cy="239224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41587</xdr:colOff>
      <xdr:row>7</xdr:row>
      <xdr:rowOff>104286</xdr:rowOff>
    </xdr:from>
    <xdr:to>
      <xdr:col>18</xdr:col>
      <xdr:colOff>45123</xdr:colOff>
      <xdr:row>12</xdr:row>
      <xdr:rowOff>13588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D20BF6F-89EE-4921-9C76-FDC5CD742C54}"/>
            </a:ext>
          </a:extLst>
        </xdr:cNvPr>
        <xdr:cNvCxnSpPr>
          <a:stCxn id="83" idx="2"/>
          <a:endCxn id="77" idx="0"/>
        </xdr:cNvCxnSpPr>
      </xdr:nvCxnSpPr>
      <xdr:spPr>
        <a:xfrm>
          <a:off x="10974630" y="1379808"/>
          <a:ext cx="3536" cy="82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306278</xdr:colOff>
      <xdr:row>15</xdr:row>
      <xdr:rowOff>124316</xdr:rowOff>
    </xdr:from>
    <xdr:to>
      <xdr:col>18</xdr:col>
      <xdr:colOff>45123</xdr:colOff>
      <xdr:row>24</xdr:row>
      <xdr:rowOff>71298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2308531-B0A5-4205-8BDF-926B29069AE7}"/>
            </a:ext>
          </a:extLst>
        </xdr:cNvPr>
        <xdr:cNvCxnSpPr>
          <a:stCxn id="77" idx="2"/>
          <a:endCxn id="63" idx="3"/>
        </xdr:cNvCxnSpPr>
      </xdr:nvCxnSpPr>
      <xdr:spPr>
        <a:xfrm flipH="1">
          <a:off x="6380191" y="2857577"/>
          <a:ext cx="4597975" cy="158693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408608</xdr:colOff>
      <xdr:row>38</xdr:row>
      <xdr:rowOff>110436</xdr:rowOff>
    </xdr:from>
    <xdr:to>
      <xdr:col>11</xdr:col>
      <xdr:colOff>46701</xdr:colOff>
      <xdr:row>41</xdr:row>
      <xdr:rowOff>178822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CB8E67BB-009F-4B8D-9C97-E819C9630C4C}"/>
            </a:ext>
          </a:extLst>
        </xdr:cNvPr>
        <xdr:cNvGrpSpPr/>
      </xdr:nvGrpSpPr>
      <xdr:grpSpPr>
        <a:xfrm>
          <a:off x="4663108" y="7004722"/>
          <a:ext cx="2069236" cy="612671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0257DA14-9329-4F81-A2BB-CB956C2E969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36CEC661-A188-4DDF-ABA8-812078A06BFC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7</xdr:col>
      <xdr:colOff>418485</xdr:colOff>
      <xdr:row>14</xdr:row>
      <xdr:rowOff>72917</xdr:rowOff>
    </xdr:from>
    <xdr:to>
      <xdr:col>8</xdr:col>
      <xdr:colOff>26138</xdr:colOff>
      <xdr:row>25</xdr:row>
      <xdr:rowOff>23567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9C068BD1-54BF-43AD-91BB-B9CB5CC18087}"/>
            </a:ext>
          </a:extLst>
        </xdr:cNvPr>
        <xdr:cNvCxnSpPr>
          <a:stCxn id="62" idx="1"/>
          <a:endCxn id="50" idx="1"/>
        </xdr:cNvCxnSpPr>
      </xdr:nvCxnSpPr>
      <xdr:spPr>
        <a:xfrm rot="10800000" flipH="1">
          <a:off x="4670224" y="2623960"/>
          <a:ext cx="215044" cy="1955042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187739</xdr:colOff>
      <xdr:row>13</xdr:row>
      <xdr:rowOff>60738</xdr:rowOff>
    </xdr:from>
    <xdr:to>
      <xdr:col>15</xdr:col>
      <xdr:colOff>44172</xdr:colOff>
      <xdr:row>16</xdr:row>
      <xdr:rowOff>172858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C5AE866-6211-406C-A9BC-4CF88FF972C4}"/>
            </a:ext>
          </a:extLst>
        </xdr:cNvPr>
        <xdr:cNvSpPr/>
      </xdr:nvSpPr>
      <xdr:spPr>
        <a:xfrm>
          <a:off x="6869043" y="2429564"/>
          <a:ext cx="2285999" cy="6587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10</xdr:col>
      <xdr:colOff>440295</xdr:colOff>
      <xdr:row>14</xdr:row>
      <xdr:rowOff>146867</xdr:rowOff>
    </xdr:from>
    <xdr:to>
      <xdr:col>11</xdr:col>
      <xdr:colOff>187739</xdr:colOff>
      <xdr:row>15</xdr:row>
      <xdr:rowOff>25689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6A938D5-C448-4B6E-BC88-52A019BFDB2B}"/>
            </a:ext>
          </a:extLst>
        </xdr:cNvPr>
        <xdr:cNvCxnSpPr>
          <a:stCxn id="50" idx="3"/>
          <a:endCxn id="116" idx="1"/>
        </xdr:cNvCxnSpPr>
      </xdr:nvCxnSpPr>
      <xdr:spPr>
        <a:xfrm>
          <a:off x="6514208" y="2697910"/>
          <a:ext cx="354835" cy="6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127001</xdr:colOff>
      <xdr:row>38</xdr:row>
      <xdr:rowOff>23091</xdr:rowOff>
    </xdr:from>
    <xdr:to>
      <xdr:col>20</xdr:col>
      <xdr:colOff>357189</xdr:colOff>
      <xdr:row>40</xdr:row>
      <xdr:rowOff>90712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647C2FDB-1A6E-4275-B151-ABC1821BCA9E}"/>
            </a:ext>
          </a:extLst>
        </xdr:cNvPr>
        <xdr:cNvSpPr/>
      </xdr:nvSpPr>
      <xdr:spPr>
        <a:xfrm>
          <a:off x="9917546" y="7042727"/>
          <a:ext cx="2677825" cy="43707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7</xdr:row>
      <xdr:rowOff>174171</xdr:rowOff>
    </xdr:from>
    <xdr:to>
      <xdr:col>1</xdr:col>
      <xdr:colOff>760534</xdr:colOff>
      <xdr:row>16</xdr:row>
      <xdr:rowOff>78149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979743-CF3B-4CA5-8F96-F3A14625BA23}"/>
            </a:ext>
          </a:extLst>
        </xdr:cNvPr>
        <xdr:cNvCxnSpPr>
          <a:stCxn id="2" idx="2"/>
          <a:endCxn id="18" idx="0"/>
        </xdr:cNvCxnSpPr>
      </xdr:nvCxnSpPr>
      <xdr:spPr>
        <a:xfrm>
          <a:off x="1363436" y="1444171"/>
          <a:ext cx="4884" cy="15368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6F0E324-C373-4BA6-ADD6-2B578DF73BBB}"/>
            </a:ext>
          </a:extLst>
        </xdr:cNvPr>
        <xdr:cNvCxnSpPr>
          <a:stCxn id="18" idx="2"/>
          <a:endCxn id="39" idx="0"/>
        </xdr:cNvCxnSpPr>
      </xdr:nvCxnSpPr>
      <xdr:spPr>
        <a:xfrm>
          <a:off x="1368320" y="3304856"/>
          <a:ext cx="1" cy="15581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5BA2443-D94B-47F6-9547-124AD176C7E5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562911-8739-43F9-98AB-CFD0F826FBF2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D573B6AA-4CD6-4E12-94E3-64C30DBFA15E}"/>
            </a:ext>
          </a:extLst>
        </xdr:cNvPr>
        <xdr:cNvCxnSpPr>
          <a:stCxn id="39" idx="3"/>
          <a:endCxn id="73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6D41904D-3A05-4301-9C7F-98181B9A5648}"/>
            </a:ext>
          </a:extLst>
        </xdr:cNvPr>
        <xdr:cNvCxnSpPr>
          <a:stCxn id="73" idx="2"/>
          <a:endCxn id="45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2366F213-E332-41CE-80D0-B744AADCF381}"/>
            </a:ext>
          </a:extLst>
        </xdr:cNvPr>
        <xdr:cNvCxnSpPr>
          <a:stCxn id="73" idx="2"/>
          <a:endCxn id="46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6D29122A-AEE1-49A1-A261-631E936B68C8}"/>
            </a:ext>
          </a:extLst>
        </xdr:cNvPr>
        <xdr:cNvCxnSpPr>
          <a:stCxn id="44" idx="3"/>
          <a:endCxn id="108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7F6575-6AF4-418E-AE82-7F3D858C49CE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22CD68E-F343-4BB0-939E-74BC0FC7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1CDF375A-ADA1-42C7-8F62-2251E4821D9D}"/>
            </a:ext>
          </a:extLst>
        </xdr:cNvPr>
        <xdr:cNvCxnSpPr>
          <a:stCxn id="73" idx="3"/>
          <a:endCxn id="44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16</xdr:row>
      <xdr:rowOff>112566</xdr:rowOff>
    </xdr:from>
    <xdr:to>
      <xdr:col>7</xdr:col>
      <xdr:colOff>90733</xdr:colOff>
      <xdr:row>18</xdr:row>
      <xdr:rowOff>8915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047475-8DF8-4977-8512-C4C39718FDA2}"/>
            </a:ext>
          </a:extLst>
        </xdr:cNvPr>
        <xdr:cNvSpPr txBox="1"/>
      </xdr:nvSpPr>
      <xdr:spPr>
        <a:xfrm>
          <a:off x="3060945" y="305896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Order</a:t>
          </a:r>
        </a:p>
      </xdr:txBody>
    </xdr:sp>
    <xdr:clientData/>
  </xdr:twoCellAnchor>
  <xdr:twoCellAnchor>
    <xdr:from>
      <xdr:col>4</xdr:col>
      <xdr:colOff>268532</xdr:colOff>
      <xdr:row>19</xdr:row>
      <xdr:rowOff>9047</xdr:rowOff>
    </xdr:from>
    <xdr:to>
      <xdr:col>6</xdr:col>
      <xdr:colOff>369765</xdr:colOff>
      <xdr:row>20</xdr:row>
      <xdr:rowOff>86824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B5F549A-80BB-4233-9DC6-D905A1DCA955}"/>
            </a:ext>
          </a:extLst>
        </xdr:cNvPr>
        <xdr:cNvSpPr txBox="1"/>
      </xdr:nvSpPr>
      <xdr:spPr>
        <a:xfrm>
          <a:off x="3056182" y="350789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Order</a:t>
          </a:r>
        </a:p>
      </xdr:txBody>
    </xdr:sp>
    <xdr:clientData/>
  </xdr:twoCellAnchor>
  <xdr:twoCellAnchor>
    <xdr:from>
      <xdr:col>2</xdr:col>
      <xdr:colOff>557334</xdr:colOff>
      <xdr:row>14</xdr:row>
      <xdr:rowOff>145473</xdr:rowOff>
    </xdr:from>
    <xdr:to>
      <xdr:col>3</xdr:col>
      <xdr:colOff>502208</xdr:colOff>
      <xdr:row>17</xdr:row>
      <xdr:rowOff>55924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8C830817-E4A4-44C2-B54E-F51795F8EF04}"/>
            </a:ext>
          </a:extLst>
        </xdr:cNvPr>
        <xdr:cNvCxnSpPr>
          <a:stCxn id="18" idx="3"/>
          <a:endCxn id="95" idx="1"/>
        </xdr:cNvCxnSpPr>
      </xdr:nvCxnSpPr>
      <xdr:spPr>
        <a:xfrm flipV="1">
          <a:off x="2125784" y="2723573"/>
          <a:ext cx="554474" cy="46290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15</xdr:row>
      <xdr:rowOff>106795</xdr:rowOff>
    </xdr:from>
    <xdr:to>
      <xdr:col>4</xdr:col>
      <xdr:colOff>273294</xdr:colOff>
      <xdr:row>17</xdr:row>
      <xdr:rowOff>60741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9A7CF63F-054C-4F4F-8859-A6829050F6C2}"/>
            </a:ext>
          </a:extLst>
        </xdr:cNvPr>
        <xdr:cNvCxnSpPr>
          <a:stCxn id="95" idx="2"/>
          <a:endCxn id="89" idx="1"/>
        </xdr:cNvCxnSpPr>
      </xdr:nvCxnSpPr>
      <xdr:spPr>
        <a:xfrm rot="16200000" flipH="1">
          <a:off x="2776153" y="290649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15</xdr:row>
      <xdr:rowOff>106795</xdr:rowOff>
    </xdr:from>
    <xdr:to>
      <xdr:col>4</xdr:col>
      <xdr:colOff>268532</xdr:colOff>
      <xdr:row>19</xdr:row>
      <xdr:rowOff>140011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64BA29AE-ABEB-4AB4-B99C-EE54CFF77814}"/>
            </a:ext>
          </a:extLst>
        </xdr:cNvPr>
        <xdr:cNvCxnSpPr>
          <a:stCxn id="95" idx="2"/>
          <a:endCxn id="90" idx="1"/>
        </xdr:cNvCxnSpPr>
      </xdr:nvCxnSpPr>
      <xdr:spPr>
        <a:xfrm rot="16200000" flipH="1">
          <a:off x="2549987" y="313266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14</xdr:row>
      <xdr:rowOff>12676</xdr:rowOff>
    </xdr:from>
    <xdr:to>
      <xdr:col>6</xdr:col>
      <xdr:colOff>407684</xdr:colOff>
      <xdr:row>15</xdr:row>
      <xdr:rowOff>93177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195F6F-BC38-4FB7-932B-C72C2643688D}"/>
            </a:ext>
          </a:extLst>
        </xdr:cNvPr>
        <xdr:cNvSpPr txBox="1"/>
      </xdr:nvSpPr>
      <xdr:spPr>
        <a:xfrm>
          <a:off x="3068334" y="259077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Order</a:t>
          </a:r>
        </a:p>
      </xdr:txBody>
    </xdr:sp>
    <xdr:clientData/>
  </xdr:twoCellAnchor>
  <xdr:twoCellAnchor>
    <xdr:from>
      <xdr:col>3</xdr:col>
      <xdr:colOff>502208</xdr:colOff>
      <xdr:row>14</xdr:row>
      <xdr:rowOff>0</xdr:rowOff>
    </xdr:from>
    <xdr:to>
      <xdr:col>4</xdr:col>
      <xdr:colOff>159308</xdr:colOff>
      <xdr:row>15</xdr:row>
      <xdr:rowOff>106795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468109C-FD04-4807-AEE4-AA905A58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58" y="257810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14</xdr:row>
      <xdr:rowOff>145002</xdr:rowOff>
    </xdr:from>
    <xdr:to>
      <xdr:col>4</xdr:col>
      <xdr:colOff>280684</xdr:colOff>
      <xdr:row>14</xdr:row>
      <xdr:rowOff>145473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705DDD13-FFF6-4761-9188-DFCFAFF9B098}"/>
            </a:ext>
          </a:extLst>
        </xdr:cNvPr>
        <xdr:cNvCxnSpPr>
          <a:stCxn id="95" idx="3"/>
          <a:endCxn id="94" idx="1"/>
        </xdr:cNvCxnSpPr>
      </xdr:nvCxnSpPr>
      <xdr:spPr>
        <a:xfrm flipV="1">
          <a:off x="2946958" y="272310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281111</xdr:colOff>
      <xdr:row>6</xdr:row>
      <xdr:rowOff>80816</xdr:rowOff>
    </xdr:from>
    <xdr:to>
      <xdr:col>7</xdr:col>
      <xdr:colOff>98549</xdr:colOff>
      <xdr:row>7</xdr:row>
      <xdr:rowOff>161315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B148CF8-D6D0-401F-8FBB-E7C2D253A9A6}"/>
            </a:ext>
          </a:extLst>
        </xdr:cNvPr>
        <xdr:cNvSpPr txBox="1"/>
      </xdr:nvSpPr>
      <xdr:spPr>
        <a:xfrm>
          <a:off x="3068761" y="118571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Quotation</a:t>
          </a:r>
        </a:p>
      </xdr:txBody>
    </xdr:sp>
    <xdr:clientData/>
  </xdr:twoCellAnchor>
  <xdr:twoCellAnchor>
    <xdr:from>
      <xdr:col>4</xdr:col>
      <xdr:colOff>276348</xdr:colOff>
      <xdr:row>8</xdr:row>
      <xdr:rowOff>161447</xdr:rowOff>
    </xdr:from>
    <xdr:to>
      <xdr:col>6</xdr:col>
      <xdr:colOff>377581</xdr:colOff>
      <xdr:row>10</xdr:row>
      <xdr:rowOff>55074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75746D5-AB71-4BBB-82A2-7F70D2D2208B}"/>
            </a:ext>
          </a:extLst>
        </xdr:cNvPr>
        <xdr:cNvSpPr txBox="1"/>
      </xdr:nvSpPr>
      <xdr:spPr>
        <a:xfrm>
          <a:off x="3063998" y="16346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520700</xdr:colOff>
      <xdr:row>4</xdr:row>
      <xdr:rowOff>113723</xdr:rowOff>
    </xdr:from>
    <xdr:to>
      <xdr:col>3</xdr:col>
      <xdr:colOff>510024</xdr:colOff>
      <xdr:row>7</xdr:row>
      <xdr:rowOff>8326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49A8148-24D9-4D41-92B8-4A8C56A7A90B}"/>
            </a:ext>
          </a:extLst>
        </xdr:cNvPr>
        <xdr:cNvCxnSpPr>
          <a:stCxn id="59" idx="3"/>
          <a:endCxn id="105" idx="1"/>
        </xdr:cNvCxnSpPr>
      </xdr:nvCxnSpPr>
      <xdr:spPr>
        <a:xfrm flipV="1">
          <a:off x="2089150" y="850323"/>
          <a:ext cx="598924" cy="4470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33773</xdr:colOff>
      <xdr:row>5</xdr:row>
      <xdr:rowOff>75045</xdr:rowOff>
    </xdr:from>
    <xdr:to>
      <xdr:col>4</xdr:col>
      <xdr:colOff>281110</xdr:colOff>
      <xdr:row>7</xdr:row>
      <xdr:rowOff>28991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79D5DD0C-A041-45DB-8641-00F3E9DA5FC5}"/>
            </a:ext>
          </a:extLst>
        </xdr:cNvPr>
        <xdr:cNvCxnSpPr>
          <a:stCxn id="105" idx="2"/>
          <a:endCxn id="99" idx="1"/>
        </xdr:cNvCxnSpPr>
      </xdr:nvCxnSpPr>
      <xdr:spPr>
        <a:xfrm rot="16200000" flipH="1">
          <a:off x="2783969" y="103324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33774</xdr:colOff>
      <xdr:row>5</xdr:row>
      <xdr:rowOff>75045</xdr:rowOff>
    </xdr:from>
    <xdr:to>
      <xdr:col>4</xdr:col>
      <xdr:colOff>276348</xdr:colOff>
      <xdr:row>9</xdr:row>
      <xdr:rowOff>108261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71FD07E2-DB7C-4620-B254-7C98B79072A3}"/>
            </a:ext>
          </a:extLst>
        </xdr:cNvPr>
        <xdr:cNvCxnSpPr>
          <a:stCxn id="105" idx="2"/>
          <a:endCxn id="100" idx="1"/>
        </xdr:cNvCxnSpPr>
      </xdr:nvCxnSpPr>
      <xdr:spPr>
        <a:xfrm rot="16200000" flipH="1">
          <a:off x="2557803" y="125941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288500</xdr:colOff>
      <xdr:row>3</xdr:row>
      <xdr:rowOff>165076</xdr:rowOff>
    </xdr:from>
    <xdr:to>
      <xdr:col>6</xdr:col>
      <xdr:colOff>415500</xdr:colOff>
      <xdr:row>5</xdr:row>
      <xdr:rowOff>61427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3327526-CF21-4ECA-B2E8-54637D48DD3A}"/>
            </a:ext>
          </a:extLst>
        </xdr:cNvPr>
        <xdr:cNvSpPr txBox="1"/>
      </xdr:nvSpPr>
      <xdr:spPr>
        <a:xfrm>
          <a:off x="3076150" y="71752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Quotation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510024</xdr:colOff>
      <xdr:row>3</xdr:row>
      <xdr:rowOff>152400</xdr:rowOff>
    </xdr:from>
    <xdr:to>
      <xdr:col>4</xdr:col>
      <xdr:colOff>167124</xdr:colOff>
      <xdr:row>5</xdr:row>
      <xdr:rowOff>75045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9A2F5E4-A0B1-4F4F-9FC9-9DF59A45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074" y="70485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167124</xdr:colOff>
      <xdr:row>4</xdr:row>
      <xdr:rowOff>113252</xdr:rowOff>
    </xdr:from>
    <xdr:to>
      <xdr:col>4</xdr:col>
      <xdr:colOff>288500</xdr:colOff>
      <xdr:row>4</xdr:row>
      <xdr:rowOff>113723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1103EAD6-000E-4081-B57A-1C59E207A20E}"/>
            </a:ext>
          </a:extLst>
        </xdr:cNvPr>
        <xdr:cNvCxnSpPr>
          <a:stCxn id="105" idx="3"/>
          <a:endCxn id="104" idx="1"/>
        </xdr:cNvCxnSpPr>
      </xdr:nvCxnSpPr>
      <xdr:spPr>
        <a:xfrm flipV="1">
          <a:off x="2954774" y="8498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EEE0F9F4-F3E0-4D76-8EA0-A4CCE2EBFAE8}"/>
            </a:ext>
          </a:extLst>
        </xdr:cNvPr>
        <xdr:cNvCxnSpPr>
          <a:stCxn id="56" idx="3"/>
          <a:endCxn id="64" idx="1"/>
        </xdr:cNvCxnSpPr>
      </xdr:nvCxnSpPr>
      <xdr:spPr>
        <a:xfrm flipV="1">
          <a:off x="7577418" y="4689848"/>
          <a:ext cx="872941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752150B5-0A74-476D-B64D-37F997429B79}"/>
            </a:ext>
          </a:extLst>
        </xdr:cNvPr>
        <xdr:cNvCxnSpPr>
          <a:stCxn id="64" idx="3"/>
          <a:endCxn id="122" idx="1"/>
        </xdr:cNvCxnSpPr>
      </xdr:nvCxnSpPr>
      <xdr:spPr>
        <a:xfrm flipV="1">
          <a:off x="9961659" y="4688895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37</xdr:row>
      <xdr:rowOff>27561</xdr:rowOff>
    </xdr:from>
    <xdr:to>
      <xdr:col>7</xdr:col>
      <xdr:colOff>53006</xdr:colOff>
      <xdr:row>38</xdr:row>
      <xdr:rowOff>110675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7961808-AD31-44EA-BC88-C3432EDDDD95}"/>
            </a:ext>
          </a:extLst>
        </xdr:cNvPr>
        <xdr:cNvSpPr txBox="1"/>
      </xdr:nvSpPr>
      <xdr:spPr>
        <a:xfrm>
          <a:off x="3029568" y="6937855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Invoice</a:t>
          </a:r>
        </a:p>
      </xdr:txBody>
    </xdr:sp>
    <xdr:clientData/>
  </xdr:twoCellAnchor>
  <xdr:twoCellAnchor>
    <xdr:from>
      <xdr:col>4</xdr:col>
      <xdr:colOff>230805</xdr:colOff>
      <xdr:row>39</xdr:row>
      <xdr:rowOff>110806</xdr:rowOff>
    </xdr:from>
    <xdr:to>
      <xdr:col>6</xdr:col>
      <xdr:colOff>332038</xdr:colOff>
      <xdr:row>41</xdr:row>
      <xdr:rowOff>1819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02DFA4-7529-4616-849B-158CBC5C1997}"/>
            </a:ext>
          </a:extLst>
        </xdr:cNvPr>
        <xdr:cNvSpPr txBox="1"/>
      </xdr:nvSpPr>
      <xdr:spPr>
        <a:xfrm>
          <a:off x="3024805" y="7394630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Invoice</a:t>
          </a:r>
        </a:p>
      </xdr:txBody>
    </xdr:sp>
    <xdr:clientData/>
  </xdr:twoCellAnchor>
  <xdr:twoCellAnchor>
    <xdr:from>
      <xdr:col>2</xdr:col>
      <xdr:colOff>555064</xdr:colOff>
      <xdr:row>35</xdr:row>
      <xdr:rowOff>61775</xdr:rowOff>
    </xdr:from>
    <xdr:to>
      <xdr:col>3</xdr:col>
      <xdr:colOff>470831</xdr:colOff>
      <xdr:row>37</xdr:row>
      <xdr:rowOff>161925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7DE55E89-4313-40BD-8DF5-15824B14BC6E}"/>
            </a:ext>
          </a:extLst>
        </xdr:cNvPr>
        <xdr:cNvCxnSpPr>
          <a:stCxn id="129" idx="3"/>
          <a:endCxn id="138" idx="1"/>
        </xdr:cNvCxnSpPr>
      </xdr:nvCxnSpPr>
      <xdr:spPr>
        <a:xfrm flipV="1">
          <a:off x="2123888" y="6598540"/>
          <a:ext cx="528355" cy="4736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604180</xdr:colOff>
      <xdr:row>36</xdr:row>
      <xdr:rowOff>21791</xdr:rowOff>
    </xdr:from>
    <xdr:to>
      <xdr:col>4</xdr:col>
      <xdr:colOff>235567</xdr:colOff>
      <xdr:row>37</xdr:row>
      <xdr:rowOff>162501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26936D5-A7C1-4208-96BF-35B6E60F6824}"/>
            </a:ext>
          </a:extLst>
        </xdr:cNvPr>
        <xdr:cNvCxnSpPr>
          <a:stCxn id="138" idx="2"/>
          <a:endCxn id="130" idx="1"/>
        </xdr:cNvCxnSpPr>
      </xdr:nvCxnSpPr>
      <xdr:spPr>
        <a:xfrm rot="16200000" flipH="1">
          <a:off x="2743842" y="6787070"/>
          <a:ext cx="327475" cy="243975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604181</xdr:colOff>
      <xdr:row>36</xdr:row>
      <xdr:rowOff>21791</xdr:rowOff>
    </xdr:from>
    <xdr:to>
      <xdr:col>4</xdr:col>
      <xdr:colOff>230805</xdr:colOff>
      <xdr:row>40</xdr:row>
      <xdr:rowOff>57621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942C0D1E-6517-42B9-B61D-A4AF642F384D}"/>
            </a:ext>
          </a:extLst>
        </xdr:cNvPr>
        <xdr:cNvCxnSpPr>
          <a:stCxn id="138" idx="2"/>
          <a:endCxn id="131" idx="1"/>
        </xdr:cNvCxnSpPr>
      </xdr:nvCxnSpPr>
      <xdr:spPr>
        <a:xfrm rot="16200000" flipH="1">
          <a:off x="2513754" y="7017159"/>
          <a:ext cx="782889" cy="239212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35</xdr:row>
      <xdr:rowOff>62176</xdr:rowOff>
    </xdr:from>
    <xdr:to>
      <xdr:col>7</xdr:col>
      <xdr:colOff>608076</xdr:colOff>
      <xdr:row>35</xdr:row>
      <xdr:rowOff>62612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597E8F4F-BEDC-40A4-8F13-711CD6598FF2}"/>
            </a:ext>
          </a:extLst>
        </xdr:cNvPr>
        <xdr:cNvCxnSpPr>
          <a:stCxn id="137" idx="3"/>
          <a:endCxn id="140" idx="1"/>
        </xdr:cNvCxnSpPr>
      </xdr:nvCxnSpPr>
      <xdr:spPr>
        <a:xfrm flipV="1">
          <a:off x="4389133" y="6598941"/>
          <a:ext cx="850708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34</xdr:row>
      <xdr:rowOff>114436</xdr:rowOff>
    </xdr:from>
    <xdr:to>
      <xdr:col>6</xdr:col>
      <xdr:colOff>369957</xdr:colOff>
      <xdr:row>36</xdr:row>
      <xdr:rowOff>8173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30A530C-8548-4A5C-88EC-B4E2471D3D2D}"/>
            </a:ext>
          </a:extLst>
        </xdr:cNvPr>
        <xdr:cNvSpPr txBox="1"/>
      </xdr:nvSpPr>
      <xdr:spPr>
        <a:xfrm>
          <a:off x="3036957" y="6464436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Invoice</a:t>
          </a:r>
        </a:p>
      </xdr:txBody>
    </xdr:sp>
    <xdr:clientData/>
  </xdr:twoCellAnchor>
  <xdr:twoCellAnchor>
    <xdr:from>
      <xdr:col>3</xdr:col>
      <xdr:colOff>470831</xdr:colOff>
      <xdr:row>34</xdr:row>
      <xdr:rowOff>101760</xdr:rowOff>
    </xdr:from>
    <xdr:to>
      <xdr:col>4</xdr:col>
      <xdr:colOff>127931</xdr:colOff>
      <xdr:row>36</xdr:row>
      <xdr:rowOff>21791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700CD92-2D13-4543-B4E1-66F2BDE2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243" y="6451760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35</xdr:row>
      <xdr:rowOff>62612</xdr:rowOff>
    </xdr:from>
    <xdr:to>
      <xdr:col>4</xdr:col>
      <xdr:colOff>242957</xdr:colOff>
      <xdr:row>35</xdr:row>
      <xdr:rowOff>63083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5F0D4EFC-41BA-40C2-B775-7CE1E3B7CA32}"/>
            </a:ext>
          </a:extLst>
        </xdr:cNvPr>
        <xdr:cNvCxnSpPr>
          <a:stCxn id="138" idx="3"/>
          <a:endCxn id="137" idx="1"/>
        </xdr:cNvCxnSpPr>
      </xdr:nvCxnSpPr>
      <xdr:spPr>
        <a:xfrm flipV="1">
          <a:off x="2921931" y="6599377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35</xdr:row>
      <xdr:rowOff>61445</xdr:rowOff>
    </xdr:from>
    <xdr:to>
      <xdr:col>13</xdr:col>
      <xdr:colOff>163235</xdr:colOff>
      <xdr:row>35</xdr:row>
      <xdr:rowOff>65554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65F76AAD-A5CC-44E7-AFD1-D93669F550FE}"/>
            </a:ext>
          </a:extLst>
        </xdr:cNvPr>
        <xdr:cNvCxnSpPr>
          <a:stCxn id="136" idx="3"/>
          <a:endCxn id="156" idx="1"/>
        </xdr:cNvCxnSpPr>
      </xdr:nvCxnSpPr>
      <xdr:spPr>
        <a:xfrm>
          <a:off x="7572906" y="6598210"/>
          <a:ext cx="897623" cy="410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35</xdr:row>
      <xdr:rowOff>64601</xdr:rowOff>
    </xdr:from>
    <xdr:to>
      <xdr:col>16</xdr:col>
      <xdr:colOff>296590</xdr:colOff>
      <xdr:row>35</xdr:row>
      <xdr:rowOff>65554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69C60EB-99C9-4CFF-B952-F6D2AE41C7D5}"/>
            </a:ext>
          </a:extLst>
        </xdr:cNvPr>
        <xdr:cNvCxnSpPr>
          <a:stCxn id="156" idx="3"/>
          <a:endCxn id="160" idx="1"/>
        </xdr:cNvCxnSpPr>
      </xdr:nvCxnSpPr>
      <xdr:spPr>
        <a:xfrm flipV="1">
          <a:off x="9981829" y="6601366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5787010-C9D2-4E18-BD36-B95377D1FBC2}"/>
            </a:ext>
          </a:extLst>
        </xdr:cNvPr>
        <xdr:cNvCxnSpPr>
          <a:stCxn id="39" idx="2"/>
          <a:endCxn id="129" idx="0"/>
        </xdr:cNvCxnSpPr>
      </xdr:nvCxnSpPr>
      <xdr:spPr>
        <a:xfrm flipH="1">
          <a:off x="1368238" y="5325566"/>
          <a:ext cx="4885" cy="15847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38</xdr:row>
      <xdr:rowOff>137085</xdr:rowOff>
    </xdr:from>
    <xdr:to>
      <xdr:col>1</xdr:col>
      <xdr:colOff>755650</xdr:colOff>
      <xdr:row>47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4B90FD89-C479-4701-BB81-27A19AF14247}"/>
            </a:ext>
          </a:extLst>
        </xdr:cNvPr>
        <xdr:cNvCxnSpPr>
          <a:stCxn id="129" idx="2"/>
          <a:endCxn id="166" idx="0"/>
        </xdr:cNvCxnSpPr>
      </xdr:nvCxnSpPr>
      <xdr:spPr>
        <a:xfrm>
          <a:off x="1368238" y="7234144"/>
          <a:ext cx="0" cy="15437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47</xdr:row>
      <xdr:rowOff>22919</xdr:rowOff>
    </xdr:from>
    <xdr:to>
      <xdr:col>7</xdr:col>
      <xdr:colOff>50764</xdr:colOff>
      <xdr:row>48</xdr:row>
      <xdr:rowOff>106033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ECF4ECE-9F12-492C-BA26-36E3EA3C3BB2}"/>
            </a:ext>
          </a:extLst>
        </xdr:cNvPr>
        <xdr:cNvSpPr txBox="1"/>
      </xdr:nvSpPr>
      <xdr:spPr>
        <a:xfrm>
          <a:off x="3027326" y="8800860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Collection</a:t>
          </a:r>
        </a:p>
      </xdr:txBody>
    </xdr:sp>
    <xdr:clientData/>
  </xdr:twoCellAnchor>
  <xdr:twoCellAnchor>
    <xdr:from>
      <xdr:col>4</xdr:col>
      <xdr:colOff>228563</xdr:colOff>
      <xdr:row>49</xdr:row>
      <xdr:rowOff>106164</xdr:rowOff>
    </xdr:from>
    <xdr:to>
      <xdr:col>6</xdr:col>
      <xdr:colOff>329796</xdr:colOff>
      <xdr:row>50</xdr:row>
      <xdr:rowOff>183942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1917B53-1649-4791-8204-9F30E2AB0818}"/>
            </a:ext>
          </a:extLst>
        </xdr:cNvPr>
        <xdr:cNvSpPr txBox="1"/>
      </xdr:nvSpPr>
      <xdr:spPr>
        <a:xfrm>
          <a:off x="3022563" y="9257635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Collection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45</xdr:row>
      <xdr:rowOff>57133</xdr:rowOff>
    </xdr:from>
    <xdr:to>
      <xdr:col>3</xdr:col>
      <xdr:colOff>468589</xdr:colOff>
      <xdr:row>47</xdr:row>
      <xdr:rowOff>161925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128A0430-92F8-4064-91C6-D7F3D2CE7B59}"/>
            </a:ext>
          </a:extLst>
        </xdr:cNvPr>
        <xdr:cNvCxnSpPr>
          <a:stCxn id="166" idx="3"/>
          <a:endCxn id="184" idx="1"/>
        </xdr:cNvCxnSpPr>
      </xdr:nvCxnSpPr>
      <xdr:spPr>
        <a:xfrm flipV="1">
          <a:off x="2123888" y="8461545"/>
          <a:ext cx="526113" cy="4783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46</xdr:row>
      <xdr:rowOff>17148</xdr:rowOff>
    </xdr:from>
    <xdr:to>
      <xdr:col>4</xdr:col>
      <xdr:colOff>233326</xdr:colOff>
      <xdr:row>47</xdr:row>
      <xdr:rowOff>157858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0132BEA6-DF57-4867-88F9-DD1BD87AB7D9}"/>
            </a:ext>
          </a:extLst>
        </xdr:cNvPr>
        <xdr:cNvCxnSpPr>
          <a:stCxn id="184" idx="2"/>
          <a:endCxn id="178" idx="1"/>
        </xdr:cNvCxnSpPr>
      </xdr:nvCxnSpPr>
      <xdr:spPr>
        <a:xfrm rot="16200000" flipH="1">
          <a:off x="2742348" y="8650821"/>
          <a:ext cx="327475" cy="242481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603434</xdr:colOff>
      <xdr:row>46</xdr:row>
      <xdr:rowOff>17148</xdr:rowOff>
    </xdr:from>
    <xdr:to>
      <xdr:col>4</xdr:col>
      <xdr:colOff>228564</xdr:colOff>
      <xdr:row>50</xdr:row>
      <xdr:rowOff>51670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0590FF20-810B-4EF3-9C34-7E870DEBC49A}"/>
            </a:ext>
          </a:extLst>
        </xdr:cNvPr>
        <xdr:cNvCxnSpPr>
          <a:stCxn id="184" idx="2"/>
          <a:endCxn id="179" idx="1"/>
        </xdr:cNvCxnSpPr>
      </xdr:nvCxnSpPr>
      <xdr:spPr>
        <a:xfrm rot="16200000" flipH="1">
          <a:off x="2512914" y="8880256"/>
          <a:ext cx="781581" cy="237718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44</xdr:row>
      <xdr:rowOff>109794</xdr:rowOff>
    </xdr:from>
    <xdr:to>
      <xdr:col>6</xdr:col>
      <xdr:colOff>367715</xdr:colOff>
      <xdr:row>46</xdr:row>
      <xdr:rowOff>3531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88F2281-8C57-48AE-BAEF-C65C94463E5D}"/>
            </a:ext>
          </a:extLst>
        </xdr:cNvPr>
        <xdr:cNvSpPr txBox="1"/>
      </xdr:nvSpPr>
      <xdr:spPr>
        <a:xfrm>
          <a:off x="3034715" y="8327441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Collection</a:t>
          </a:r>
        </a:p>
      </xdr:txBody>
    </xdr:sp>
    <xdr:clientData/>
  </xdr:twoCellAnchor>
  <xdr:twoCellAnchor>
    <xdr:from>
      <xdr:col>3</xdr:col>
      <xdr:colOff>468589</xdr:colOff>
      <xdr:row>44</xdr:row>
      <xdr:rowOff>97118</xdr:rowOff>
    </xdr:from>
    <xdr:to>
      <xdr:col>4</xdr:col>
      <xdr:colOff>125689</xdr:colOff>
      <xdr:row>46</xdr:row>
      <xdr:rowOff>17149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C325932-6586-4961-B7D6-5F48850D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001" y="8314765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45</xdr:row>
      <xdr:rowOff>56662</xdr:rowOff>
    </xdr:from>
    <xdr:to>
      <xdr:col>4</xdr:col>
      <xdr:colOff>240715</xdr:colOff>
      <xdr:row>45</xdr:row>
      <xdr:rowOff>57133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5CD90C6B-AB24-469C-8F29-E6B4D381CE51}"/>
            </a:ext>
          </a:extLst>
        </xdr:cNvPr>
        <xdr:cNvCxnSpPr>
          <a:stCxn id="184" idx="3"/>
          <a:endCxn id="183" idx="1"/>
        </xdr:cNvCxnSpPr>
      </xdr:nvCxnSpPr>
      <xdr:spPr>
        <a:xfrm flipV="1">
          <a:off x="2919689" y="8461074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45</xdr:row>
      <xdr:rowOff>56663</xdr:rowOff>
    </xdr:from>
    <xdr:to>
      <xdr:col>8</xdr:col>
      <xdr:colOff>105517</xdr:colOff>
      <xdr:row>45</xdr:row>
      <xdr:rowOff>60869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EFE7ADC5-DBB1-4EA4-9B71-DB72A3BB9AAA}"/>
            </a:ext>
          </a:extLst>
        </xdr:cNvPr>
        <xdr:cNvCxnSpPr>
          <a:stCxn id="183" idx="3"/>
          <a:endCxn id="189" idx="1"/>
        </xdr:cNvCxnSpPr>
      </xdr:nvCxnSpPr>
      <xdr:spPr>
        <a:xfrm>
          <a:off x="4374565" y="8343413"/>
          <a:ext cx="957002" cy="4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45</xdr:row>
      <xdr:rowOff>62753</xdr:rowOff>
    </xdr:from>
    <xdr:to>
      <xdr:col>13</xdr:col>
      <xdr:colOff>136926</xdr:colOff>
      <xdr:row>45</xdr:row>
      <xdr:rowOff>68169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A236D398-40E3-4BE7-B2C4-DE475D660C35}"/>
            </a:ext>
          </a:extLst>
        </xdr:cNvPr>
        <xdr:cNvCxnSpPr>
          <a:stCxn id="188" idx="3"/>
          <a:endCxn id="191" idx="1"/>
        </xdr:cNvCxnSpPr>
      </xdr:nvCxnSpPr>
      <xdr:spPr>
        <a:xfrm>
          <a:off x="7652679" y="8349503"/>
          <a:ext cx="758297" cy="541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45</xdr:row>
      <xdr:rowOff>68169</xdr:rowOff>
    </xdr:from>
    <xdr:to>
      <xdr:col>16</xdr:col>
      <xdr:colOff>397281</xdr:colOff>
      <xdr:row>45</xdr:row>
      <xdr:rowOff>70952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6AA45DA1-8E37-4C3D-BB25-E303987680DC}"/>
            </a:ext>
          </a:extLst>
        </xdr:cNvPr>
        <xdr:cNvCxnSpPr>
          <a:stCxn id="191" idx="3"/>
          <a:endCxn id="194" idx="1"/>
        </xdr:cNvCxnSpPr>
      </xdr:nvCxnSpPr>
      <xdr:spPr>
        <a:xfrm>
          <a:off x="9922276" y="8354919"/>
          <a:ext cx="57785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2F37B17-4FAA-4CBE-94A5-3B8FB012FCFE}"/>
            </a:ext>
          </a:extLst>
        </xdr:cNvPr>
        <xdr:cNvGrpSpPr/>
      </xdr:nvGrpSpPr>
      <xdr:grpSpPr>
        <a:xfrm>
          <a:off x="4552950" y="4032250"/>
          <a:ext cx="3669638" cy="1507712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518F967C-E1D2-47A8-B160-0BE31A7A0AF6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73180CB6-B4A3-42ED-9121-8FFD58238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111" name="Connector: Elbow 110">
            <a:extLst>
              <a:ext uri="{FF2B5EF4-FFF2-40B4-BE49-F238E27FC236}">
                <a16:creationId xmlns:a16="http://schemas.microsoft.com/office/drawing/2014/main" id="{E4B11792-F06D-49EA-ADEB-436E1755AA48}"/>
              </a:ext>
            </a:extLst>
          </xdr:cNvPr>
          <xdr:cNvCxnSpPr>
            <a:stCxn id="108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0DCF7F0-9131-4140-A80C-010AA30BB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546100</xdr:colOff>
      <xdr:row>32</xdr:row>
      <xdr:rowOff>19050</xdr:rowOff>
    </xdr:from>
    <xdr:to>
      <xdr:col>12</xdr:col>
      <xdr:colOff>558138</xdr:colOff>
      <xdr:row>40</xdr:row>
      <xdr:rowOff>53562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8CA76BF-9024-4F60-9D21-A46760183D14}"/>
            </a:ext>
          </a:extLst>
        </xdr:cNvPr>
        <xdr:cNvGrpSpPr/>
      </xdr:nvGrpSpPr>
      <xdr:grpSpPr>
        <a:xfrm>
          <a:off x="4552950" y="5911850"/>
          <a:ext cx="3669638" cy="1507712"/>
          <a:chOff x="4552950" y="5911850"/>
          <a:chExt cx="3669638" cy="1507712"/>
        </a:xfrm>
      </xdr:grpSpPr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5141203-EC84-4A04-8C04-4E7047D05FDE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Receivable (A)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Cost of Goods Sold                  Cr</a:t>
            </a:r>
          </a:p>
        </xdr:txBody>
      </xdr:sp>
      <xdr:pic>
        <xdr:nvPicPr>
          <xdr:cNvPr id="140" name="Picture 139">
            <a:extLst>
              <a:ext uri="{FF2B5EF4-FFF2-40B4-BE49-F238E27FC236}">
                <a16:creationId xmlns:a16="http://schemas.microsoft.com/office/drawing/2014/main" id="{41E3500C-A624-4CD6-8054-9F4ABB290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141" name="Connector: Elbow 140">
            <a:extLst>
              <a:ext uri="{FF2B5EF4-FFF2-40B4-BE49-F238E27FC236}">
                <a16:creationId xmlns:a16="http://schemas.microsoft.com/office/drawing/2014/main" id="{643A2206-71DB-433F-8981-CE14A4608547}"/>
              </a:ext>
            </a:extLst>
          </xdr:cNvPr>
          <xdr:cNvCxnSpPr>
            <a:stCxn id="140" idx="3"/>
            <a:endCxn id="136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BA440AFF-6AEF-499F-ADD2-9B9AC9049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189838</xdr:colOff>
      <xdr:row>30</xdr:row>
      <xdr:rowOff>28162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FF010FC-A060-4262-98D4-1D458F0E0966}"/>
            </a:ext>
          </a:extLst>
        </xdr:cNvPr>
        <xdr:cNvGrpSpPr/>
      </xdr:nvGrpSpPr>
      <xdr:grpSpPr>
        <a:xfrm>
          <a:off x="9671050" y="4044950"/>
          <a:ext cx="3669638" cy="1507712"/>
          <a:chOff x="9671050" y="4044950"/>
          <a:chExt cx="3669638" cy="1507712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741322C9-70C7-43E9-863C-3789DC9D152B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22" name="Picture 121">
            <a:extLst>
              <a:ext uri="{FF2B5EF4-FFF2-40B4-BE49-F238E27FC236}">
                <a16:creationId xmlns:a16="http://schemas.microsoft.com/office/drawing/2014/main" id="{A5A5838D-EA06-436B-B50F-0D6A5E997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126" name="Connector: Elbow 125">
            <a:extLst>
              <a:ext uri="{FF2B5EF4-FFF2-40B4-BE49-F238E27FC236}">
                <a16:creationId xmlns:a16="http://schemas.microsoft.com/office/drawing/2014/main" id="{0380C9EF-5249-44AD-9C6F-95CC03FE953A}"/>
              </a:ext>
            </a:extLst>
          </xdr:cNvPr>
          <xdr:cNvCxnSpPr>
            <a:stCxn id="122" idx="3"/>
            <a:endCxn id="118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6" name="Picture 85">
            <a:extLst>
              <a:ext uri="{FF2B5EF4-FFF2-40B4-BE49-F238E27FC236}">
                <a16:creationId xmlns:a16="http://schemas.microsoft.com/office/drawing/2014/main" id="{A6095085-79FF-4A09-B92A-EFFB5CE029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31</xdr:row>
      <xdr:rowOff>165100</xdr:rowOff>
    </xdr:from>
    <xdr:to>
      <xdr:col>21</xdr:col>
      <xdr:colOff>259688</xdr:colOff>
      <xdr:row>40</xdr:row>
      <xdr:rowOff>15462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36E95AB-F6AD-423F-BBFF-A24A5F95EA0A}"/>
            </a:ext>
          </a:extLst>
        </xdr:cNvPr>
        <xdr:cNvGrpSpPr/>
      </xdr:nvGrpSpPr>
      <xdr:grpSpPr>
        <a:xfrm>
          <a:off x="9740900" y="5873750"/>
          <a:ext cx="3669638" cy="1507712"/>
          <a:chOff x="9740900" y="5873750"/>
          <a:chExt cx="3669638" cy="1507712"/>
        </a:xfrm>
      </xdr:grpSpPr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6C69CAF9-9B55-4AF5-B18F-90335AFA57FF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C6F6109-F210-4A86-85F7-8EB17D0A1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161" name="Connector: Elbow 160">
            <a:extLst>
              <a:ext uri="{FF2B5EF4-FFF2-40B4-BE49-F238E27FC236}">
                <a16:creationId xmlns:a16="http://schemas.microsoft.com/office/drawing/2014/main" id="{8FFE6724-8B6C-4453-B3FA-BB5ED55A43BA}"/>
              </a:ext>
            </a:extLst>
          </xdr:cNvPr>
          <xdr:cNvCxnSpPr>
            <a:stCxn id="160" idx="3"/>
            <a:endCxn id="158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67D113EB-2838-44C2-B3B4-2D2D36D62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31750</xdr:colOff>
      <xdr:row>42</xdr:row>
      <xdr:rowOff>0</xdr:rowOff>
    </xdr:from>
    <xdr:to>
      <xdr:col>13</xdr:col>
      <xdr:colOff>43788</xdr:colOff>
      <xdr:row>50</xdr:row>
      <xdr:rowOff>34512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B3ED87-B4E0-4408-855F-AE062CAE4692}"/>
            </a:ext>
          </a:extLst>
        </xdr:cNvPr>
        <xdr:cNvGrpSpPr/>
      </xdr:nvGrpSpPr>
      <xdr:grpSpPr>
        <a:xfrm>
          <a:off x="4648200" y="7734300"/>
          <a:ext cx="3669638" cy="1507712"/>
          <a:chOff x="4514850" y="7734300"/>
          <a:chExt cx="3669638" cy="1507712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44028FB-022D-4710-8255-7C280D5EE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B695989A-B37C-41E8-B13A-D25FA9EFBE7B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189" name="Picture 188">
            <a:extLst>
              <a:ext uri="{FF2B5EF4-FFF2-40B4-BE49-F238E27FC236}">
                <a16:creationId xmlns:a16="http://schemas.microsoft.com/office/drawing/2014/main" id="{A85D25FF-5381-452E-921D-4285E1736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190" name="Connector: Elbow 189">
            <a:extLst>
              <a:ext uri="{FF2B5EF4-FFF2-40B4-BE49-F238E27FC236}">
                <a16:creationId xmlns:a16="http://schemas.microsoft.com/office/drawing/2014/main" id="{C38C37C6-C34D-4378-BACD-173B5EBBBF92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42</xdr:row>
      <xdr:rowOff>19050</xdr:rowOff>
    </xdr:from>
    <xdr:to>
      <xdr:col>21</xdr:col>
      <xdr:colOff>323188</xdr:colOff>
      <xdr:row>50</xdr:row>
      <xdr:rowOff>53562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1B9AC6C-1082-4B7E-AF71-13BE0DFF0AE9}"/>
            </a:ext>
          </a:extLst>
        </xdr:cNvPr>
        <xdr:cNvGrpSpPr/>
      </xdr:nvGrpSpPr>
      <xdr:grpSpPr>
        <a:xfrm>
          <a:off x="9804400" y="7753350"/>
          <a:ext cx="3669638" cy="1507712"/>
          <a:chOff x="9677400" y="7747000"/>
          <a:chExt cx="3669638" cy="150771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1B0F5227-E7B8-4FF2-80FC-8913DBCA1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194" name="Picture 193">
            <a:extLst>
              <a:ext uri="{FF2B5EF4-FFF2-40B4-BE49-F238E27FC236}">
                <a16:creationId xmlns:a16="http://schemas.microsoft.com/office/drawing/2014/main" id="{41A3FF08-7B0B-48BF-B347-8DF5BF06D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195" name="Connector: Elbow 194">
            <a:extLst>
              <a:ext uri="{FF2B5EF4-FFF2-40B4-BE49-F238E27FC236}">
                <a16:creationId xmlns:a16="http://schemas.microsoft.com/office/drawing/2014/main" id="{9313AD8B-FCE4-4548-8119-001F91194C19}"/>
              </a:ext>
            </a:extLst>
          </xdr:cNvPr>
          <xdr:cNvCxnSpPr>
            <a:stCxn id="194" idx="3"/>
            <a:endCxn id="197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CF6BBEB7-DBE0-4B88-827E-666B1366DCC8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44</xdr:row>
      <xdr:rowOff>6350</xdr:rowOff>
    </xdr:from>
    <xdr:to>
      <xdr:col>4</xdr:col>
      <xdr:colOff>228600</xdr:colOff>
      <xdr:row>46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BC4DAD-6244-418F-B387-45F7D6E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810895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43</xdr:row>
      <xdr:rowOff>54155</xdr:rowOff>
    </xdr:from>
    <xdr:to>
      <xdr:col>15</xdr:col>
      <xdr:colOff>429026</xdr:colOff>
      <xdr:row>48</xdr:row>
      <xdr:rowOff>9111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514B351-8951-4E18-BFEB-2320E5D8DF85}"/>
            </a:ext>
          </a:extLst>
        </xdr:cNvPr>
        <xdr:cNvGrpSpPr/>
      </xdr:nvGrpSpPr>
      <xdr:grpSpPr>
        <a:xfrm>
          <a:off x="8007350" y="7972605"/>
          <a:ext cx="1914926" cy="875706"/>
          <a:chOff x="8007350" y="7972605"/>
          <a:chExt cx="1914926" cy="875706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65E2D1D0-C710-4DA7-A2A6-BCD5442BD06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2A3E6F4-1A89-48C3-96CF-CEC2B3292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7972605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374650</xdr:colOff>
      <xdr:row>33</xdr:row>
      <xdr:rowOff>50800</xdr:rowOff>
    </xdr:from>
    <xdr:to>
      <xdr:col>15</xdr:col>
      <xdr:colOff>455335</xdr:colOff>
      <xdr:row>38</xdr:row>
      <xdr:rowOff>5756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5DD41DE-40CB-4C3C-BAAB-F1CF18D5E9DA}"/>
            </a:ext>
          </a:extLst>
        </xdr:cNvPr>
        <xdr:cNvGrpSpPr/>
      </xdr:nvGrpSpPr>
      <xdr:grpSpPr>
        <a:xfrm>
          <a:off x="8039100" y="6127750"/>
          <a:ext cx="1909485" cy="875706"/>
          <a:chOff x="8039100" y="6127750"/>
          <a:chExt cx="1909485" cy="875706"/>
        </a:xfrm>
      </xdr:grpSpPr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F65B553-AAB8-4173-8B50-803DAFB2C04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CF7E4E23-F25A-4A1F-8194-7883F6378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5F12-74DA-4B33-ABAD-A03570D921F0}"/>
            </a:ext>
          </a:extLst>
        </xdr:cNvPr>
        <xdr:cNvGrpSpPr/>
      </xdr:nvGrpSpPr>
      <xdr:grpSpPr>
        <a:xfrm>
          <a:off x="8007350" y="4222750"/>
          <a:ext cx="1921065" cy="875706"/>
          <a:chOff x="8007350" y="4222750"/>
          <a:chExt cx="1921065" cy="875706"/>
        </a:xfrm>
      </xdr:grpSpPr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A74A9B1-770E-4588-B8F9-9B5F29933AB2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D48B404A-8DE2-4E95-B244-5FB967714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F140D81-8BF3-4269-860F-3C298D68DBE5}"/>
            </a:ext>
          </a:extLst>
        </xdr:cNvPr>
        <xdr:cNvGrpSpPr/>
      </xdr:nvGrpSpPr>
      <xdr:grpSpPr>
        <a:xfrm>
          <a:off x="234950" y="4692650"/>
          <a:ext cx="1892299" cy="875706"/>
          <a:chOff x="234950" y="4692650"/>
          <a:chExt cx="1892299" cy="875706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D078D41-375F-4C82-B956-034D0FDB43E4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B6E5CD02-813F-4EDE-86B7-32275B7CE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4884</xdr:colOff>
      <xdr:row>16</xdr:row>
      <xdr:rowOff>78149</xdr:rowOff>
    </xdr:from>
    <xdr:to>
      <xdr:col>2</xdr:col>
      <xdr:colOff>557334</xdr:colOff>
      <xdr:row>18</xdr:row>
      <xdr:rowOff>33699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F08DCB-33A6-4BFC-978A-033CE4B60FA9}"/>
            </a:ext>
          </a:extLst>
        </xdr:cNvPr>
        <xdr:cNvSpPr txBox="1"/>
      </xdr:nvSpPr>
      <xdr:spPr>
        <a:xfrm>
          <a:off x="614484" y="3024549"/>
          <a:ext cx="1511300" cy="32385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0</xdr:col>
      <xdr:colOff>209550</xdr:colOff>
      <xdr:row>35</xdr:row>
      <xdr:rowOff>158750</xdr:rowOff>
    </xdr:from>
    <xdr:to>
      <xdr:col>2</xdr:col>
      <xdr:colOff>552450</xdr:colOff>
      <xdr:row>40</xdr:row>
      <xdr:rowOff>113706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CBFFE6A-7C67-4121-8BEC-37AA7D36112B}"/>
            </a:ext>
          </a:extLst>
        </xdr:cNvPr>
        <xdr:cNvGrpSpPr/>
      </xdr:nvGrpSpPr>
      <xdr:grpSpPr>
        <a:xfrm>
          <a:off x="209550" y="6604000"/>
          <a:ext cx="1911350" cy="875706"/>
          <a:chOff x="209550" y="6604000"/>
          <a:chExt cx="1911350" cy="875706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4D79E777-B014-4A51-ACB1-E5C7C4885AFA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Sales Invoice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DFB89EE9-73CF-4E15-9BC1-2754938DB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203200</xdr:colOff>
      <xdr:row>45</xdr:row>
      <xdr:rowOff>152400</xdr:rowOff>
    </xdr:from>
    <xdr:to>
      <xdr:col>2</xdr:col>
      <xdr:colOff>552450</xdr:colOff>
      <xdr:row>50</xdr:row>
      <xdr:rowOff>107356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EEDC83D-2AB1-4AF5-8DE6-4B10C777149B}"/>
            </a:ext>
          </a:extLst>
        </xdr:cNvPr>
        <xdr:cNvGrpSpPr/>
      </xdr:nvGrpSpPr>
      <xdr:grpSpPr>
        <a:xfrm>
          <a:off x="203200" y="8439150"/>
          <a:ext cx="1917700" cy="875706"/>
          <a:chOff x="203200" y="8439150"/>
          <a:chExt cx="1917700" cy="875706"/>
        </a:xfrm>
      </xdr:grpSpPr>
      <xdr:sp macro="" textlink="">
        <xdr:nvSpPr>
          <xdr:cNvPr id="166" name="TextBox 165">
            <a:extLst>
              <a:ext uri="{FF2B5EF4-FFF2-40B4-BE49-F238E27FC236}">
                <a16:creationId xmlns:a16="http://schemas.microsoft.com/office/drawing/2014/main" id="{06666495-454C-47F8-B0F4-E24B45440BE3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Receive</a:t>
            </a:r>
            <a:r>
              <a:rPr lang="en-US" sz="1400" b="1" baseline="0">
                <a:solidFill>
                  <a:schemeClr val="bg1"/>
                </a:solidFill>
              </a:rPr>
              <a:t> Cash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3" name="Picture 142">
            <a:extLst>
              <a:ext uri="{FF2B5EF4-FFF2-40B4-BE49-F238E27FC236}">
                <a16:creationId xmlns:a16="http://schemas.microsoft.com/office/drawing/2014/main" id="{2027001C-A655-4137-B7D0-768991F2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425450</xdr:colOff>
      <xdr:row>0</xdr:row>
      <xdr:rowOff>171450</xdr:rowOff>
    </xdr:from>
    <xdr:to>
      <xdr:col>14</xdr:col>
      <xdr:colOff>421500</xdr:colOff>
      <xdr:row>8</xdr:row>
      <xdr:rowOff>157874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94D2315-2A61-4EB4-88CF-517981C7B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71450"/>
          <a:ext cx="3044050" cy="1459624"/>
        </a:xfrm>
        <a:prstGeom prst="rect">
          <a:avLst/>
        </a:prstGeom>
      </xdr:spPr>
    </xdr:pic>
    <xdr:clientData/>
  </xdr:twoCellAnchor>
  <xdr:twoCellAnchor>
    <xdr:from>
      <xdr:col>0</xdr:col>
      <xdr:colOff>406400</xdr:colOff>
      <xdr:row>5</xdr:row>
      <xdr:rowOff>35701</xdr:rowOff>
    </xdr:from>
    <xdr:to>
      <xdr:col>2</xdr:col>
      <xdr:colOff>552450</xdr:colOff>
      <xdr:row>8</xdr:row>
      <xdr:rowOff>165101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493534-D4F2-42C4-AB38-0A6FF2F722F6}"/>
            </a:ext>
          </a:extLst>
        </xdr:cNvPr>
        <xdr:cNvGrpSpPr/>
      </xdr:nvGrpSpPr>
      <xdr:grpSpPr>
        <a:xfrm>
          <a:off x="406400" y="956451"/>
          <a:ext cx="1714500" cy="681850"/>
          <a:chOff x="406400" y="956451"/>
          <a:chExt cx="1714500" cy="681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310C70F-5A51-43A5-AAB0-4F3AD103CEF0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Quotation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E6CAEF0D-78CD-4BA1-B268-90873EA4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400050</xdr:colOff>
      <xdr:row>15</xdr:row>
      <xdr:rowOff>76200</xdr:rowOff>
    </xdr:from>
    <xdr:to>
      <xdr:col>2</xdr:col>
      <xdr:colOff>514350</xdr:colOff>
      <xdr:row>19</xdr:row>
      <xdr:rowOff>21450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E5A3BF7-A000-4B79-B90A-34ECAD87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38450"/>
          <a:ext cx="1682750" cy="681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368610</xdr:colOff>
      <xdr:row>3</xdr:row>
      <xdr:rowOff>1948</xdr:rowOff>
    </xdr:from>
    <xdr:to>
      <xdr:col>8</xdr:col>
      <xdr:colOff>368866</xdr:colOff>
      <xdr:row>6</xdr:row>
      <xdr:rowOff>120649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F487310-7098-44EF-AF4F-2B5CA0A3FF69}"/>
            </a:ext>
          </a:extLst>
        </xdr:cNvPr>
        <xdr:cNvCxnSpPr>
          <a:stCxn id="3" idx="2"/>
          <a:endCxn id="166" idx="1"/>
        </xdr:cNvCxnSpPr>
      </xdr:nvCxnSpPr>
      <xdr:spPr>
        <a:xfrm rot="5400000">
          <a:off x="4909962" y="889846"/>
          <a:ext cx="671151" cy="25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</xdr:row>
      <xdr:rowOff>12700</xdr:rowOff>
    </xdr:from>
    <xdr:to>
      <xdr:col>10</xdr:col>
      <xdr:colOff>298450</xdr:colOff>
      <xdr:row>3</xdr:row>
      <xdr:rowOff>142100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1BD9345-7847-4EE4-9829-A082F5B66AB5}"/>
            </a:ext>
          </a:extLst>
        </xdr:cNvPr>
        <xdr:cNvGrpSpPr/>
      </xdr:nvGrpSpPr>
      <xdr:grpSpPr>
        <a:xfrm>
          <a:off x="3943350" y="196850"/>
          <a:ext cx="2451100" cy="497700"/>
          <a:chOff x="781050" y="317500"/>
          <a:chExt cx="1778000" cy="497700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04DADA98-D252-4EC5-BA36-D14C62757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700CCCBC-478A-47EE-87E8-EF8D0F38E1FE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6</xdr:col>
      <xdr:colOff>514345</xdr:colOff>
      <xdr:row>21</xdr:row>
      <xdr:rowOff>152400</xdr:rowOff>
    </xdr:from>
    <xdr:to>
      <xdr:col>10</xdr:col>
      <xdr:colOff>190495</xdr:colOff>
      <xdr:row>25</xdr:row>
      <xdr:rowOff>44435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0982F13-9FF1-4432-A0D6-477788EF63BA}"/>
            </a:ext>
          </a:extLst>
        </xdr:cNvPr>
        <xdr:cNvGrpSpPr/>
      </xdr:nvGrpSpPr>
      <xdr:grpSpPr>
        <a:xfrm>
          <a:off x="4171945" y="4019550"/>
          <a:ext cx="2114550" cy="628635"/>
          <a:chOff x="900420" y="1431738"/>
          <a:chExt cx="1606550" cy="343878"/>
        </a:xfrm>
      </xdr:grpSpPr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F9D3E27F-A443-45F7-8FEE-E89FC6BED9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7306DAE5-193C-4675-B41E-DF767838F6C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8</xdr:col>
      <xdr:colOff>376152</xdr:colOff>
      <xdr:row>13</xdr:row>
      <xdr:rowOff>43986</xdr:rowOff>
    </xdr:from>
    <xdr:to>
      <xdr:col>8</xdr:col>
      <xdr:colOff>377825</xdr:colOff>
      <xdr:row>17</xdr:row>
      <xdr:rowOff>139699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7DE81B1-A900-4870-AB7F-5274B52E1292}"/>
            </a:ext>
          </a:extLst>
        </xdr:cNvPr>
        <xdr:cNvCxnSpPr>
          <a:stCxn id="5" idx="2"/>
          <a:endCxn id="180" idx="1"/>
        </xdr:cNvCxnSpPr>
      </xdr:nvCxnSpPr>
      <xdr:spPr>
        <a:xfrm rot="16200000" flipH="1">
          <a:off x="4837632" y="2853256"/>
          <a:ext cx="832313" cy="167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29</xdr:row>
      <xdr:rowOff>114301</xdr:rowOff>
    </xdr:from>
    <xdr:to>
      <xdr:col>10</xdr:col>
      <xdr:colOff>203200</xdr:colOff>
      <xdr:row>33</xdr:row>
      <xdr:rowOff>69857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5E42943C-9FB0-4E87-8A7C-2B03858B3E9A}"/>
            </a:ext>
          </a:extLst>
        </xdr:cNvPr>
        <xdr:cNvGrpSpPr/>
      </xdr:nvGrpSpPr>
      <xdr:grpSpPr>
        <a:xfrm>
          <a:off x="4152900" y="5454651"/>
          <a:ext cx="2146300" cy="692156"/>
          <a:chOff x="895312" y="1406944"/>
          <a:chExt cx="1606550" cy="361284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77CD3C48-8D70-4C8D-BECF-C92B08DE6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2086DB26-4A00-4B15-846E-0F43B178ABCB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2</xdr:col>
      <xdr:colOff>260350</xdr:colOff>
      <xdr:row>10</xdr:row>
      <xdr:rowOff>69840</xdr:rowOff>
    </xdr:from>
    <xdr:to>
      <xdr:col>5</xdr:col>
      <xdr:colOff>368300</xdr:colOff>
      <xdr:row>13</xdr:row>
      <xdr:rowOff>171439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A5045C05-485E-485E-9521-BADAC77F6D0C}"/>
            </a:ext>
          </a:extLst>
        </xdr:cNvPr>
        <xdr:cNvGrpSpPr/>
      </xdr:nvGrpSpPr>
      <xdr:grpSpPr>
        <a:xfrm>
          <a:off x="1479550" y="1911340"/>
          <a:ext cx="1936750" cy="654049"/>
          <a:chOff x="886834" y="1410039"/>
          <a:chExt cx="1606550" cy="361493"/>
        </a:xfrm>
      </xdr:grpSpPr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C2230125-7EFE-4D56-A0B2-2CA38AC486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6834" y="1410039"/>
            <a:ext cx="1606550" cy="361493"/>
          </a:xfrm>
          <a:prstGeom prst="rect">
            <a:avLst/>
          </a:prstGeom>
        </xdr:spPr>
      </xdr:pic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448E52F7-C2F3-432F-BA42-D5B2DE80BD76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Quote Cost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423833</xdr:colOff>
      <xdr:row>23</xdr:row>
      <xdr:rowOff>32147</xdr:rowOff>
    </xdr:from>
    <xdr:to>
      <xdr:col>7</xdr:col>
      <xdr:colOff>99618</xdr:colOff>
      <xdr:row>23</xdr:row>
      <xdr:rowOff>33969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8B9C0922-B63E-4072-8EB5-6D5715C33512}"/>
            </a:ext>
          </a:extLst>
        </xdr:cNvPr>
        <xdr:cNvCxnSpPr>
          <a:cxnSpLocks/>
          <a:stCxn id="31" idx="1"/>
          <a:endCxn id="49" idx="3"/>
        </xdr:cNvCxnSpPr>
      </xdr:nvCxnSpPr>
      <xdr:spPr>
        <a:xfrm rot="10800000" flipV="1">
          <a:off x="3471833" y="4267597"/>
          <a:ext cx="894985" cy="1822"/>
        </a:xfrm>
        <a:prstGeom prst="bentConnector3">
          <a:avLst>
            <a:gd name="adj1" fmla="val 50000"/>
          </a:avLst>
        </a:prstGeom>
        <a:ln w="12700">
          <a:solidFill>
            <a:schemeClr val="accent6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26021</xdr:colOff>
      <xdr:row>11</xdr:row>
      <xdr:rowOff>172871</xdr:rowOff>
    </xdr:from>
    <xdr:to>
      <xdr:col>7</xdr:col>
      <xdr:colOff>107796</xdr:colOff>
      <xdr:row>18</xdr:row>
      <xdr:rowOff>79375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70EB3303-B749-4170-9FD0-2B876533E02B}"/>
            </a:ext>
          </a:extLst>
        </xdr:cNvPr>
        <xdr:cNvCxnSpPr>
          <a:cxnSpLocks/>
          <a:stCxn id="5" idx="1"/>
          <a:endCxn id="153" idx="4"/>
        </xdr:cNvCxnSpPr>
      </xdr:nvCxnSpPr>
      <xdr:spPr>
        <a:xfrm rot="10800000" flipV="1">
          <a:off x="3074021" y="2198521"/>
          <a:ext cx="1300975" cy="1195554"/>
        </a:xfrm>
        <a:prstGeom prst="bentConnector3">
          <a:avLst>
            <a:gd name="adj1" fmla="val 50000"/>
          </a:avLst>
        </a:prstGeom>
        <a:ln w="12700">
          <a:solidFill>
            <a:schemeClr val="accent6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203198</xdr:colOff>
      <xdr:row>21</xdr:row>
      <xdr:rowOff>69850</xdr:rowOff>
    </xdr:from>
    <xdr:to>
      <xdr:col>5</xdr:col>
      <xdr:colOff>571498</xdr:colOff>
      <xdr:row>25</xdr:row>
      <xdr:rowOff>38099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4E2754F-8E34-4927-A8AB-B6C7CC41DDC4}"/>
            </a:ext>
          </a:extLst>
        </xdr:cNvPr>
        <xdr:cNvGrpSpPr/>
      </xdr:nvGrpSpPr>
      <xdr:grpSpPr>
        <a:xfrm>
          <a:off x="1422398" y="3937000"/>
          <a:ext cx="2197100" cy="704849"/>
          <a:chOff x="896101" y="1381035"/>
          <a:chExt cx="1606550" cy="395216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FBEF768-FA60-47CB-A7FC-85C2B69C6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513504D8-168C-4C54-BA2E-2C34107698A8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</xdr:txBody>
      </xdr:sp>
    </xdr:grpSp>
    <xdr:clientData/>
  </xdr:twoCellAnchor>
  <xdr:twoCellAnchor>
    <xdr:from>
      <xdr:col>6</xdr:col>
      <xdr:colOff>527050</xdr:colOff>
      <xdr:row>10</xdr:row>
      <xdr:rowOff>107946</xdr:rowOff>
    </xdr:from>
    <xdr:to>
      <xdr:col>10</xdr:col>
      <xdr:colOff>184150</xdr:colOff>
      <xdr:row>13</xdr:row>
      <xdr:rowOff>177790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8358619-0FDE-4624-B44D-95B9A6773AA4}"/>
            </a:ext>
          </a:extLst>
        </xdr:cNvPr>
        <xdr:cNvGrpSpPr/>
      </xdr:nvGrpSpPr>
      <xdr:grpSpPr>
        <a:xfrm>
          <a:off x="4184650" y="1949446"/>
          <a:ext cx="2095500" cy="622294"/>
          <a:chOff x="902545" y="1429762"/>
          <a:chExt cx="1606550" cy="343942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53EE2DAA-780B-4C61-871B-F7E10C673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AED49A-CE5F-45F8-9FF7-92115ED3BFD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8</xdr:col>
      <xdr:colOff>368300</xdr:colOff>
      <xdr:row>9</xdr:row>
      <xdr:rowOff>158750</xdr:rowOff>
    </xdr:from>
    <xdr:to>
      <xdr:col>8</xdr:col>
      <xdr:colOff>376152</xdr:colOff>
      <xdr:row>10</xdr:row>
      <xdr:rowOff>117604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91D0171F-ADDF-471F-A0D6-C41FF2CF252C}"/>
            </a:ext>
          </a:extLst>
        </xdr:cNvPr>
        <xdr:cNvCxnSpPr>
          <a:stCxn id="104" idx="2"/>
          <a:endCxn id="5" idx="0"/>
        </xdr:cNvCxnSpPr>
      </xdr:nvCxnSpPr>
      <xdr:spPr>
        <a:xfrm rot="16200000" flipH="1">
          <a:off x="5177524" y="1883676"/>
          <a:ext cx="143004" cy="78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112908</xdr:colOff>
      <xdr:row>20</xdr:row>
      <xdr:rowOff>165101</xdr:rowOff>
    </xdr:from>
    <xdr:to>
      <xdr:col>4</xdr:col>
      <xdr:colOff>114299</xdr:colOff>
      <xdr:row>21</xdr:row>
      <xdr:rowOff>166273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05CBE42B-4441-4BF2-B46A-8868F34D45D8}"/>
            </a:ext>
          </a:extLst>
        </xdr:cNvPr>
        <xdr:cNvCxnSpPr>
          <a:cxnSpLocks/>
          <a:stCxn id="132" idx="2"/>
          <a:endCxn id="49" idx="0"/>
        </xdr:cNvCxnSpPr>
      </xdr:nvCxnSpPr>
      <xdr:spPr>
        <a:xfrm rot="5400000">
          <a:off x="2459343" y="3940066"/>
          <a:ext cx="185322" cy="139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249305</xdr:colOff>
      <xdr:row>11</xdr:row>
      <xdr:rowOff>170451</xdr:rowOff>
    </xdr:from>
    <xdr:to>
      <xdr:col>7</xdr:col>
      <xdr:colOff>107796</xdr:colOff>
      <xdr:row>11</xdr:row>
      <xdr:rowOff>172872</xdr:rowOff>
    </xdr:to>
    <xdr:cxnSp macro="">
      <xdr:nvCxnSpPr>
        <xdr:cNvPr id="118" name="Connector: Elbow 117">
          <a:extLst>
            <a:ext uri="{FF2B5EF4-FFF2-40B4-BE49-F238E27FC236}">
              <a16:creationId xmlns:a16="http://schemas.microsoft.com/office/drawing/2014/main" id="{E164F3E7-F19F-46E4-B341-4B8455C1EFFE}"/>
            </a:ext>
          </a:extLst>
        </xdr:cNvPr>
        <xdr:cNvCxnSpPr>
          <a:stCxn id="5" idx="1"/>
          <a:endCxn id="45" idx="3"/>
        </xdr:cNvCxnSpPr>
      </xdr:nvCxnSpPr>
      <xdr:spPr>
        <a:xfrm rot="10800000">
          <a:off x="3297305" y="2196101"/>
          <a:ext cx="1077691" cy="24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34908</xdr:colOff>
      <xdr:row>11</xdr:row>
      <xdr:rowOff>170988</xdr:rowOff>
    </xdr:from>
    <xdr:to>
      <xdr:col>12</xdr:col>
      <xdr:colOff>31750</xdr:colOff>
      <xdr:row>11</xdr:row>
      <xdr:rowOff>172871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DD8FEB55-25E0-42FD-8149-3EB851FCECE4}"/>
            </a:ext>
          </a:extLst>
        </xdr:cNvPr>
        <xdr:cNvCxnSpPr>
          <a:stCxn id="5" idx="3"/>
          <a:endCxn id="109" idx="2"/>
        </xdr:cNvCxnSpPr>
      </xdr:nvCxnSpPr>
      <xdr:spPr>
        <a:xfrm flipV="1">
          <a:off x="6130908" y="2196638"/>
          <a:ext cx="1216042" cy="18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11</xdr:row>
      <xdr:rowOff>25403</xdr:rowOff>
    </xdr:from>
    <xdr:to>
      <xdr:col>14</xdr:col>
      <xdr:colOff>177800</xdr:colOff>
      <xdr:row>12</xdr:row>
      <xdr:rowOff>132423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BA2A0779-0996-439F-B128-1988FCA63B8A}"/>
            </a:ext>
          </a:extLst>
        </xdr:cNvPr>
        <xdr:cNvGrpSpPr/>
      </xdr:nvGrpSpPr>
      <xdr:grpSpPr>
        <a:xfrm>
          <a:off x="7346950" y="2051053"/>
          <a:ext cx="1365250" cy="291170"/>
          <a:chOff x="6788150" y="1974850"/>
          <a:chExt cx="1239528" cy="254000"/>
        </a:xfrm>
      </xdr:grpSpPr>
      <xdr:sp macro="" textlink="">
        <xdr:nvSpPr>
          <xdr:cNvPr id="109" name="Cylinder 108">
            <a:extLst>
              <a:ext uri="{FF2B5EF4-FFF2-40B4-BE49-F238E27FC236}">
                <a16:creationId xmlns:a16="http://schemas.microsoft.com/office/drawing/2014/main" id="{2702369F-CCC7-47D6-8377-6206021A564C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5E7CF786-6868-4803-A378-E130BD830A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368301</xdr:colOff>
      <xdr:row>8</xdr:row>
      <xdr:rowOff>139700</xdr:rowOff>
    </xdr:from>
    <xdr:to>
      <xdr:col>9</xdr:col>
      <xdr:colOff>273050</xdr:colOff>
      <xdr:row>9</xdr:row>
      <xdr:rowOff>158750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21E3F6C0-5299-4C1D-8BBA-9A479D97CA79}"/>
            </a:ext>
          </a:extLst>
        </xdr:cNvPr>
        <xdr:cNvGrpSpPr/>
      </xdr:nvGrpSpPr>
      <xdr:grpSpPr>
        <a:xfrm>
          <a:off x="4635501" y="1612900"/>
          <a:ext cx="1123949" cy="203200"/>
          <a:chOff x="4635501" y="1517650"/>
          <a:chExt cx="1123949" cy="203200"/>
        </a:xfrm>
      </xdr:grpSpPr>
      <xdr:sp macro="" textlink="">
        <xdr:nvSpPr>
          <xdr:cNvPr id="104" name="Rectangle: Folded Corner 103">
            <a:extLst>
              <a:ext uri="{FF2B5EF4-FFF2-40B4-BE49-F238E27FC236}">
                <a16:creationId xmlns:a16="http://schemas.microsoft.com/office/drawing/2014/main" id="{046BBADE-EB67-41E4-B829-016EE615C1F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29" name="Picture 128">
            <a:extLst>
              <a:ext uri="{FF2B5EF4-FFF2-40B4-BE49-F238E27FC236}">
                <a16:creationId xmlns:a16="http://schemas.microsoft.com/office/drawing/2014/main" id="{F745862B-BC03-4D42-93EB-5C4B73E1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114300</xdr:colOff>
      <xdr:row>19</xdr:row>
      <xdr:rowOff>146050</xdr:rowOff>
    </xdr:from>
    <xdr:to>
      <xdr:col>5</xdr:col>
      <xdr:colOff>19049</xdr:colOff>
      <xdr:row>20</xdr:row>
      <xdr:rowOff>165100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150D5B79-ADC6-4C79-841C-00D8BB9ED1E2}"/>
            </a:ext>
          </a:extLst>
        </xdr:cNvPr>
        <xdr:cNvGrpSpPr/>
      </xdr:nvGrpSpPr>
      <xdr:grpSpPr>
        <a:xfrm>
          <a:off x="1943100" y="3644900"/>
          <a:ext cx="1123949" cy="203200"/>
          <a:chOff x="4635501" y="1517650"/>
          <a:chExt cx="1123949" cy="203200"/>
        </a:xfrm>
      </xdr:grpSpPr>
      <xdr:sp macro="" textlink="">
        <xdr:nvSpPr>
          <xdr:cNvPr id="132" name="Rectangle: Folded Corner 131">
            <a:extLst>
              <a:ext uri="{FF2B5EF4-FFF2-40B4-BE49-F238E27FC236}">
                <a16:creationId xmlns:a16="http://schemas.microsoft.com/office/drawing/2014/main" id="{66CADBF2-5AF9-4BB6-8305-2772FF203E5D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133" name="Picture 132">
            <a:extLst>
              <a:ext uri="{FF2B5EF4-FFF2-40B4-BE49-F238E27FC236}">
                <a16:creationId xmlns:a16="http://schemas.microsoft.com/office/drawing/2014/main" id="{ACA051D9-F8CD-4D18-AB52-FD1582E046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285749</xdr:colOff>
      <xdr:row>18</xdr:row>
      <xdr:rowOff>120650</xdr:rowOff>
    </xdr:from>
    <xdr:to>
      <xdr:col>2</xdr:col>
      <xdr:colOff>190499</xdr:colOff>
      <xdr:row>20</xdr:row>
      <xdr:rowOff>0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55F39FD0-711C-4CB4-8E23-8CE028E59303}"/>
            </a:ext>
          </a:extLst>
        </xdr:cNvPr>
        <xdr:cNvGrpSpPr/>
      </xdr:nvGrpSpPr>
      <xdr:grpSpPr>
        <a:xfrm>
          <a:off x="285749" y="3435350"/>
          <a:ext cx="1123950" cy="247650"/>
          <a:chOff x="6781107" y="1974850"/>
          <a:chExt cx="1246571" cy="254000"/>
        </a:xfrm>
      </xdr:grpSpPr>
      <xdr:sp macro="" textlink="">
        <xdr:nvSpPr>
          <xdr:cNvPr id="137" name="Cylinder 136">
            <a:extLst>
              <a:ext uri="{FF2B5EF4-FFF2-40B4-BE49-F238E27FC236}">
                <a16:creationId xmlns:a16="http://schemas.microsoft.com/office/drawing/2014/main" id="{636D8E61-19FD-49EA-A223-7B6D9134D9E2}"/>
              </a:ext>
            </a:extLst>
          </xdr:cNvPr>
          <xdr:cNvSpPr/>
        </xdr:nvSpPr>
        <xdr:spPr>
          <a:xfrm>
            <a:off x="6781107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38" name="Picture 137">
            <a:extLst>
              <a:ext uri="{FF2B5EF4-FFF2-40B4-BE49-F238E27FC236}">
                <a16:creationId xmlns:a16="http://schemas.microsoft.com/office/drawing/2014/main" id="{4A4507E0-02C9-46D7-AB14-FBE8F5B10F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biLevel thresh="75000"/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241298</xdr:colOff>
      <xdr:row>16</xdr:row>
      <xdr:rowOff>114300</xdr:rowOff>
    </xdr:from>
    <xdr:to>
      <xdr:col>2</xdr:col>
      <xdr:colOff>241298</xdr:colOff>
      <xdr:row>17</xdr:row>
      <xdr:rowOff>177800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C9003732-1759-41DA-9426-4C91F2FD7648}"/>
            </a:ext>
          </a:extLst>
        </xdr:cNvPr>
        <xdr:cNvGrpSpPr/>
      </xdr:nvGrpSpPr>
      <xdr:grpSpPr>
        <a:xfrm>
          <a:off x="241298" y="3060700"/>
          <a:ext cx="1219200" cy="247650"/>
          <a:chOff x="6775102" y="1974850"/>
          <a:chExt cx="1252576" cy="254000"/>
        </a:xfrm>
      </xdr:grpSpPr>
      <xdr:sp macro="" textlink="">
        <xdr:nvSpPr>
          <xdr:cNvPr id="140" name="Cylinder 139">
            <a:extLst>
              <a:ext uri="{FF2B5EF4-FFF2-40B4-BE49-F238E27FC236}">
                <a16:creationId xmlns:a16="http://schemas.microsoft.com/office/drawing/2014/main" id="{8E3B6D2A-B114-4E06-883C-0D8E842DD56F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refreshQuot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7FE9976D-632F-4E43-A089-FA218EA292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190499</xdr:colOff>
      <xdr:row>18</xdr:row>
      <xdr:rowOff>79375</xdr:rowOff>
    </xdr:from>
    <xdr:to>
      <xdr:col>3</xdr:col>
      <xdr:colOff>203202</xdr:colOff>
      <xdr:row>19</xdr:row>
      <xdr:rowOff>67702</xdr:rowOff>
    </xdr:to>
    <xdr:cxnSp macro="">
      <xdr:nvCxnSpPr>
        <xdr:cNvPr id="143" name="Connector: Elbow 142">
          <a:extLst>
            <a:ext uri="{FF2B5EF4-FFF2-40B4-BE49-F238E27FC236}">
              <a16:creationId xmlns:a16="http://schemas.microsoft.com/office/drawing/2014/main" id="{0AC6773D-B544-49FC-B6BF-027B41240013}"/>
            </a:ext>
          </a:extLst>
        </xdr:cNvPr>
        <xdr:cNvCxnSpPr>
          <a:cxnSpLocks/>
          <a:stCxn id="138" idx="3"/>
          <a:endCxn id="153" idx="2"/>
        </xdr:cNvCxnSpPr>
      </xdr:nvCxnSpPr>
      <xdr:spPr>
        <a:xfrm flipV="1">
          <a:off x="1409699" y="3394075"/>
          <a:ext cx="622303" cy="17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203202</xdr:colOff>
      <xdr:row>17</xdr:row>
      <xdr:rowOff>139700</xdr:rowOff>
    </xdr:from>
    <xdr:to>
      <xdr:col>5</xdr:col>
      <xdr:colOff>26020</xdr:colOff>
      <xdr:row>19</xdr:row>
      <xdr:rowOff>19050</xdr:rowOff>
    </xdr:to>
    <xdr:sp macro="" textlink="">
      <xdr:nvSpPr>
        <xdr:cNvPr id="153" name="Cylinder 152">
          <a:extLst>
            <a:ext uri="{FF2B5EF4-FFF2-40B4-BE49-F238E27FC236}">
              <a16:creationId xmlns:a16="http://schemas.microsoft.com/office/drawing/2014/main" id="{9D3F8DF0-DBE7-4B23-927C-6DA354109660}"/>
            </a:ext>
          </a:extLst>
        </xdr:cNvPr>
        <xdr:cNvSpPr/>
      </xdr:nvSpPr>
      <xdr:spPr>
        <a:xfrm>
          <a:off x="2032002" y="3270250"/>
          <a:ext cx="1042018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showQuot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</xdr:col>
      <xdr:colOff>194150</xdr:colOff>
      <xdr:row>17</xdr:row>
      <xdr:rowOff>177800</xdr:rowOff>
    </xdr:from>
    <xdr:to>
      <xdr:col>1</xdr:col>
      <xdr:colOff>197158</xdr:colOff>
      <xdr:row>18</xdr:row>
      <xdr:rowOff>120650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2F7B7620-76CD-40FC-BCAA-96C486DE21B0}"/>
            </a:ext>
          </a:extLst>
        </xdr:cNvPr>
        <xdr:cNvCxnSpPr>
          <a:cxnSpLocks/>
          <a:stCxn id="140" idx="3"/>
          <a:endCxn id="137" idx="1"/>
        </xdr:cNvCxnSpPr>
      </xdr:nvCxnSpPr>
      <xdr:spPr>
        <a:xfrm rot="16200000" flipH="1">
          <a:off x="741754" y="3370346"/>
          <a:ext cx="127000" cy="300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6</xdr:row>
      <xdr:rowOff>120650</xdr:rowOff>
    </xdr:from>
    <xdr:to>
      <xdr:col>9</xdr:col>
      <xdr:colOff>280018</xdr:colOff>
      <xdr:row>8</xdr:row>
      <xdr:rowOff>0</xdr:rowOff>
    </xdr:to>
    <xdr:sp macro="" textlink="">
      <xdr:nvSpPr>
        <xdr:cNvPr id="166" name="Cylinder 165">
          <a:extLst>
            <a:ext uri="{FF2B5EF4-FFF2-40B4-BE49-F238E27FC236}">
              <a16:creationId xmlns:a16="http://schemas.microsoft.com/office/drawing/2014/main" id="{AE4FD39B-390D-48C0-A04C-B05F3367C680}"/>
            </a:ext>
          </a:extLst>
        </xdr:cNvPr>
        <xdr:cNvSpPr/>
      </xdr:nvSpPr>
      <xdr:spPr>
        <a:xfrm>
          <a:off x="4724400" y="1225550"/>
          <a:ext cx="1042018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8</xdr:col>
      <xdr:colOff>368300</xdr:colOff>
      <xdr:row>8</xdr:row>
      <xdr:rowOff>1</xdr:rowOff>
    </xdr:from>
    <xdr:to>
      <xdr:col>8</xdr:col>
      <xdr:colOff>368609</xdr:colOff>
      <xdr:row>8</xdr:row>
      <xdr:rowOff>139701</xdr:rowOff>
    </xdr:to>
    <xdr:cxnSp macro="">
      <xdr:nvCxnSpPr>
        <xdr:cNvPr id="168" name="Connector: Elbow 167">
          <a:extLst>
            <a:ext uri="{FF2B5EF4-FFF2-40B4-BE49-F238E27FC236}">
              <a16:creationId xmlns:a16="http://schemas.microsoft.com/office/drawing/2014/main" id="{00DB2DD4-2920-4BAE-A7CE-1E2B25CB1F47}"/>
            </a:ext>
          </a:extLst>
        </xdr:cNvPr>
        <xdr:cNvCxnSpPr>
          <a:stCxn id="166" idx="3"/>
          <a:endCxn id="104" idx="0"/>
        </xdr:cNvCxnSpPr>
      </xdr:nvCxnSpPr>
      <xdr:spPr>
        <a:xfrm rot="5400000">
          <a:off x="5175405" y="1542896"/>
          <a:ext cx="139700" cy="30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114299</xdr:colOff>
      <xdr:row>19</xdr:row>
      <xdr:rowOff>19050</xdr:rowOff>
    </xdr:from>
    <xdr:to>
      <xdr:col>4</xdr:col>
      <xdr:colOff>114611</xdr:colOff>
      <xdr:row>19</xdr:row>
      <xdr:rowOff>146050</xdr:rowOff>
    </xdr:to>
    <xdr:cxnSp macro="">
      <xdr:nvCxnSpPr>
        <xdr:cNvPr id="171" name="Connector: Elbow 170">
          <a:extLst>
            <a:ext uri="{FF2B5EF4-FFF2-40B4-BE49-F238E27FC236}">
              <a16:creationId xmlns:a16="http://schemas.microsoft.com/office/drawing/2014/main" id="{DC81AF21-1577-4BBA-B5EB-D30509691EED}"/>
            </a:ext>
          </a:extLst>
        </xdr:cNvPr>
        <xdr:cNvCxnSpPr>
          <a:cxnSpLocks/>
          <a:stCxn id="153" idx="3"/>
          <a:endCxn id="132" idx="0"/>
        </xdr:cNvCxnSpPr>
      </xdr:nvCxnSpPr>
      <xdr:spPr>
        <a:xfrm rot="5400000">
          <a:off x="2489355" y="3581244"/>
          <a:ext cx="127000" cy="31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374650</xdr:colOff>
      <xdr:row>20</xdr:row>
      <xdr:rowOff>6350</xdr:rowOff>
    </xdr:from>
    <xdr:to>
      <xdr:col>9</xdr:col>
      <xdr:colOff>279399</xdr:colOff>
      <xdr:row>21</xdr:row>
      <xdr:rowOff>25400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63282BD8-FDF9-4F9E-812C-A6E809556717}"/>
            </a:ext>
          </a:extLst>
        </xdr:cNvPr>
        <xdr:cNvGrpSpPr/>
      </xdr:nvGrpSpPr>
      <xdr:grpSpPr>
        <a:xfrm>
          <a:off x="4641850" y="3689350"/>
          <a:ext cx="1123949" cy="203200"/>
          <a:chOff x="4635501" y="1517650"/>
          <a:chExt cx="1123949" cy="203200"/>
        </a:xfrm>
      </xdr:grpSpPr>
      <xdr:sp macro="" textlink="">
        <xdr:nvSpPr>
          <xdr:cNvPr id="178" name="Rectangle: Folded Corner 177">
            <a:extLst>
              <a:ext uri="{FF2B5EF4-FFF2-40B4-BE49-F238E27FC236}">
                <a16:creationId xmlns:a16="http://schemas.microsoft.com/office/drawing/2014/main" id="{7B3221A4-52CB-4281-B1B4-ECFA66ABEF71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79" name="Picture 178">
            <a:extLst>
              <a:ext uri="{FF2B5EF4-FFF2-40B4-BE49-F238E27FC236}">
                <a16:creationId xmlns:a16="http://schemas.microsoft.com/office/drawing/2014/main" id="{A0B80304-5257-4A8A-BBA0-E88D21D2C2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463549</xdr:colOff>
      <xdr:row>17</xdr:row>
      <xdr:rowOff>139700</xdr:rowOff>
    </xdr:from>
    <xdr:to>
      <xdr:col>9</xdr:col>
      <xdr:colOff>292101</xdr:colOff>
      <xdr:row>19</xdr:row>
      <xdr:rowOff>19050</xdr:rowOff>
    </xdr:to>
    <xdr:sp macro="" textlink="">
      <xdr:nvSpPr>
        <xdr:cNvPr id="180" name="Cylinder 179">
          <a:extLst>
            <a:ext uri="{FF2B5EF4-FFF2-40B4-BE49-F238E27FC236}">
              <a16:creationId xmlns:a16="http://schemas.microsoft.com/office/drawing/2014/main" id="{E61BEC37-E391-4991-8CAB-02BC27ABCF0E}"/>
            </a:ext>
          </a:extLst>
        </xdr:cNvPr>
        <xdr:cNvSpPr/>
      </xdr:nvSpPr>
      <xdr:spPr>
        <a:xfrm>
          <a:off x="4730749" y="3270250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8</xdr:col>
      <xdr:colOff>374649</xdr:colOff>
      <xdr:row>19</xdr:row>
      <xdr:rowOff>19050</xdr:rowOff>
    </xdr:from>
    <xdr:to>
      <xdr:col>8</xdr:col>
      <xdr:colOff>377825</xdr:colOff>
      <xdr:row>20</xdr:row>
      <xdr:rowOff>6350</xdr:rowOff>
    </xdr:to>
    <xdr:cxnSp macro="">
      <xdr:nvCxnSpPr>
        <xdr:cNvPr id="183" name="Connector: Elbow 182">
          <a:extLst>
            <a:ext uri="{FF2B5EF4-FFF2-40B4-BE49-F238E27FC236}">
              <a16:creationId xmlns:a16="http://schemas.microsoft.com/office/drawing/2014/main" id="{D500E1D9-A179-485F-84F1-F5EE2C800BE6}"/>
            </a:ext>
          </a:extLst>
        </xdr:cNvPr>
        <xdr:cNvCxnSpPr>
          <a:stCxn id="180" idx="3"/>
          <a:endCxn id="178" idx="0"/>
        </xdr:cNvCxnSpPr>
      </xdr:nvCxnSpPr>
      <xdr:spPr>
        <a:xfrm rot="5400000">
          <a:off x="5167312" y="3602037"/>
          <a:ext cx="171450" cy="31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374649</xdr:colOff>
      <xdr:row>21</xdr:row>
      <xdr:rowOff>25400</xdr:rowOff>
    </xdr:from>
    <xdr:to>
      <xdr:col>8</xdr:col>
      <xdr:colOff>375955</xdr:colOff>
      <xdr:row>21</xdr:row>
      <xdr:rowOff>158546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F37D9B96-5A38-46D9-BFA8-439B55F7AC5E}"/>
            </a:ext>
          </a:extLst>
        </xdr:cNvPr>
        <xdr:cNvCxnSpPr>
          <a:stCxn id="178" idx="2"/>
          <a:endCxn id="31" idx="0"/>
        </xdr:cNvCxnSpPr>
      </xdr:nvCxnSpPr>
      <xdr:spPr>
        <a:xfrm rot="16200000" flipH="1">
          <a:off x="5185529" y="3958470"/>
          <a:ext cx="133146" cy="130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24</xdr:row>
      <xdr:rowOff>88900</xdr:rowOff>
    </xdr:from>
    <xdr:to>
      <xdr:col>14</xdr:col>
      <xdr:colOff>215900</xdr:colOff>
      <xdr:row>26</xdr:row>
      <xdr:rowOff>11770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3B35A670-004F-4431-B5E6-15FBA6AB0411}"/>
            </a:ext>
          </a:extLst>
        </xdr:cNvPr>
        <xdr:cNvGrpSpPr/>
      </xdr:nvGrpSpPr>
      <xdr:grpSpPr>
        <a:xfrm>
          <a:off x="7296150" y="4508500"/>
          <a:ext cx="1454150" cy="291170"/>
          <a:chOff x="6788150" y="1974850"/>
          <a:chExt cx="1239528" cy="254000"/>
        </a:xfrm>
      </xdr:grpSpPr>
      <xdr:sp macro="" textlink="">
        <xdr:nvSpPr>
          <xdr:cNvPr id="190" name="Cylinder 189">
            <a:extLst>
              <a:ext uri="{FF2B5EF4-FFF2-40B4-BE49-F238E27FC236}">
                <a16:creationId xmlns:a16="http://schemas.microsoft.com/office/drawing/2014/main" id="{E1A0D39A-78DB-42EC-A943-01B5D8270551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sQuotEditFetch</a:t>
            </a: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91" name="Picture 190">
            <a:extLst>
              <a:ext uri="{FF2B5EF4-FFF2-40B4-BE49-F238E27FC236}">
                <a16:creationId xmlns:a16="http://schemas.microsoft.com/office/drawing/2014/main" id="{A44A8BDC-82C9-4509-80A6-834EB586EB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42694</xdr:colOff>
      <xdr:row>23</xdr:row>
      <xdr:rowOff>32147</xdr:rowOff>
    </xdr:from>
    <xdr:to>
      <xdr:col>11</xdr:col>
      <xdr:colOff>590551</xdr:colOff>
      <xdr:row>25</xdr:row>
      <xdr:rowOff>50335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D1991447-30EF-4DA3-803C-8D7B48040F29}"/>
            </a:ext>
          </a:extLst>
        </xdr:cNvPr>
        <xdr:cNvCxnSpPr>
          <a:stCxn id="190" idx="2"/>
          <a:endCxn id="31" idx="3"/>
        </xdr:cNvCxnSpPr>
      </xdr:nvCxnSpPr>
      <xdr:spPr>
        <a:xfrm rot="10800000">
          <a:off x="6138694" y="4267597"/>
          <a:ext cx="1157457" cy="38648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42693</xdr:colOff>
      <xdr:row>12</xdr:row>
      <xdr:rowOff>132423</xdr:rowOff>
    </xdr:from>
    <xdr:to>
      <xdr:col>13</xdr:col>
      <xdr:colOff>58610</xdr:colOff>
      <xdr:row>23</xdr:row>
      <xdr:rowOff>32147</xdr:rowOff>
    </xdr:to>
    <xdr:cxnSp macro="">
      <xdr:nvCxnSpPr>
        <xdr:cNvPr id="198" name="Connector: Elbow 197">
          <a:extLst>
            <a:ext uri="{FF2B5EF4-FFF2-40B4-BE49-F238E27FC236}">
              <a16:creationId xmlns:a16="http://schemas.microsoft.com/office/drawing/2014/main" id="{B40E9FBA-1754-47F4-851A-56C979D55595}"/>
            </a:ext>
          </a:extLst>
        </xdr:cNvPr>
        <xdr:cNvCxnSpPr>
          <a:stCxn id="31" idx="3"/>
          <a:endCxn id="109" idx="3"/>
        </xdr:cNvCxnSpPr>
      </xdr:nvCxnSpPr>
      <xdr:spPr>
        <a:xfrm flipV="1">
          <a:off x="6138693" y="2342223"/>
          <a:ext cx="1844717" cy="192537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463550</xdr:colOff>
      <xdr:row>27</xdr:row>
      <xdr:rowOff>114300</xdr:rowOff>
    </xdr:from>
    <xdr:to>
      <xdr:col>9</xdr:col>
      <xdr:colOff>292102</xdr:colOff>
      <xdr:row>28</xdr:row>
      <xdr:rowOff>177800</xdr:rowOff>
    </xdr:to>
    <xdr:sp macro="" textlink="">
      <xdr:nvSpPr>
        <xdr:cNvPr id="201" name="Cylinder 200">
          <a:extLst>
            <a:ext uri="{FF2B5EF4-FFF2-40B4-BE49-F238E27FC236}">
              <a16:creationId xmlns:a16="http://schemas.microsoft.com/office/drawing/2014/main" id="{81133E6D-DAD9-4BCD-8B55-847C9765E0AA}"/>
            </a:ext>
          </a:extLst>
        </xdr:cNvPr>
        <xdr:cNvSpPr/>
      </xdr:nvSpPr>
      <xdr:spPr>
        <a:xfrm>
          <a:off x="4730750" y="5086350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8</xdr:col>
      <xdr:colOff>377826</xdr:colOff>
      <xdr:row>28</xdr:row>
      <xdr:rowOff>177799</xdr:rowOff>
    </xdr:from>
    <xdr:to>
      <xdr:col>8</xdr:col>
      <xdr:colOff>379963</xdr:colOff>
      <xdr:row>29</xdr:row>
      <xdr:rowOff>168242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2100AA4C-0FBB-4CB6-BC8B-ABA059C5D02B}"/>
            </a:ext>
          </a:extLst>
        </xdr:cNvPr>
        <xdr:cNvCxnSpPr>
          <a:stCxn id="201" idx="3"/>
          <a:endCxn id="38" idx="0"/>
        </xdr:cNvCxnSpPr>
      </xdr:nvCxnSpPr>
      <xdr:spPr>
        <a:xfrm rot="16200000" flipH="1">
          <a:off x="5168398" y="5420227"/>
          <a:ext cx="174593" cy="213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112908</xdr:colOff>
      <xdr:row>24</xdr:row>
      <xdr:rowOff>85815</xdr:rowOff>
    </xdr:from>
    <xdr:to>
      <xdr:col>7</xdr:col>
      <xdr:colOff>463550</xdr:colOff>
      <xdr:row>28</xdr:row>
      <xdr:rowOff>53975</xdr:rowOff>
    </xdr:to>
    <xdr:cxnSp macro="">
      <xdr:nvCxnSpPr>
        <xdr:cNvPr id="206" name="Connector: Elbow 205">
          <a:extLst>
            <a:ext uri="{FF2B5EF4-FFF2-40B4-BE49-F238E27FC236}">
              <a16:creationId xmlns:a16="http://schemas.microsoft.com/office/drawing/2014/main" id="{FC0CB6E0-9C37-4E1B-BEE8-18A5C573B50A}"/>
            </a:ext>
          </a:extLst>
        </xdr:cNvPr>
        <xdr:cNvCxnSpPr>
          <a:cxnSpLocks/>
          <a:stCxn id="49" idx="2"/>
          <a:endCxn id="201" idx="2"/>
        </xdr:cNvCxnSpPr>
      </xdr:nvCxnSpPr>
      <xdr:spPr>
        <a:xfrm rot="16200000" flipH="1">
          <a:off x="3288649" y="3768074"/>
          <a:ext cx="704760" cy="2179442"/>
        </a:xfrm>
        <a:prstGeom prst="bentConnector2">
          <a:avLst/>
        </a:prstGeom>
        <a:ln w="12700">
          <a:solidFill>
            <a:schemeClr val="accent6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127000</xdr:colOff>
      <xdr:row>38</xdr:row>
      <xdr:rowOff>88900</xdr:rowOff>
    </xdr:from>
    <xdr:to>
      <xdr:col>2</xdr:col>
      <xdr:colOff>190500</xdr:colOff>
      <xdr:row>39</xdr:row>
      <xdr:rowOff>152400</xdr:rowOff>
    </xdr:to>
    <xdr:sp macro="" textlink="">
      <xdr:nvSpPr>
        <xdr:cNvPr id="211" name="Rectangle: Folded Corner 210">
          <a:extLst>
            <a:ext uri="{FF2B5EF4-FFF2-40B4-BE49-F238E27FC236}">
              <a16:creationId xmlns:a16="http://schemas.microsoft.com/office/drawing/2014/main" id="{3EE497E7-5912-415F-A1C9-4FD382CC1D01}"/>
            </a:ext>
          </a:extLst>
        </xdr:cNvPr>
        <xdr:cNvSpPr/>
      </xdr:nvSpPr>
      <xdr:spPr>
        <a:xfrm>
          <a:off x="127000" y="7086600"/>
          <a:ext cx="1282700" cy="247650"/>
        </a:xfrm>
        <a:prstGeom prst="foldedCorner">
          <a:avLst>
            <a:gd name="adj" fmla="val 26871"/>
          </a:avLst>
        </a:prstGeom>
        <a:solidFill>
          <a:srgbClr val="EFE5F7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sQuotPdf</a:t>
          </a:r>
          <a:r>
            <a:rPr lang="en-US" sz="1100" b="1">
              <a:solidFill>
                <a:schemeClr val="accent5">
                  <a:lumMod val="50000"/>
                </a:schemeClr>
              </a:solidFill>
            </a:rPr>
            <a:t>.</a:t>
          </a:r>
          <a:r>
            <a:rPr lang="en-US" sz="1100" b="1">
              <a:solidFill>
                <a:srgbClr val="00B0F0"/>
              </a:solidFill>
            </a:rPr>
            <a:t>html</a:t>
          </a:r>
          <a:endParaRPr lang="en-AE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82550</xdr:colOff>
      <xdr:row>40</xdr:row>
      <xdr:rowOff>31750</xdr:rowOff>
    </xdr:from>
    <xdr:to>
      <xdr:col>11</xdr:col>
      <xdr:colOff>565150</xdr:colOff>
      <xdr:row>42</xdr:row>
      <xdr:rowOff>25400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BE208C86-35F1-43C6-A4DD-3B9024379A26}"/>
            </a:ext>
          </a:extLst>
        </xdr:cNvPr>
        <xdr:cNvGrpSpPr/>
      </xdr:nvGrpSpPr>
      <xdr:grpSpPr>
        <a:xfrm>
          <a:off x="82550" y="7397750"/>
          <a:ext cx="7188200" cy="361950"/>
          <a:chOff x="82550" y="7397750"/>
          <a:chExt cx="7501867" cy="361950"/>
        </a:xfrm>
      </xdr:grpSpPr>
      <xdr:sp macro="" textlink="">
        <xdr:nvSpPr>
          <xdr:cNvPr id="212" name="Rectangle: Folded Corner 211">
            <a:extLst>
              <a:ext uri="{FF2B5EF4-FFF2-40B4-BE49-F238E27FC236}">
                <a16:creationId xmlns:a16="http://schemas.microsoft.com/office/drawing/2014/main" id="{E665FD56-2702-4361-A943-0253A47E1669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213" name="TextBox 212">
            <a:extLst>
              <a:ext uri="{FF2B5EF4-FFF2-40B4-BE49-F238E27FC236}">
                <a16:creationId xmlns:a16="http://schemas.microsoft.com/office/drawing/2014/main" id="{66DBCB3F-AFAE-45FB-A4F6-74C22D52D857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11</xdr:col>
      <xdr:colOff>8890</xdr:colOff>
      <xdr:row>1</xdr:row>
      <xdr:rowOff>82550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74C954-EECC-48C3-89F1-44E26579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0"/>
          <a:ext cx="196469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597119</xdr:colOff>
      <xdr:row>1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64AF0DA-B4E3-4A9C-93B4-6059FF57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406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</xdr:colOff>
      <xdr:row>3</xdr:row>
      <xdr:rowOff>76200</xdr:rowOff>
    </xdr:from>
    <xdr:to>
      <xdr:col>10</xdr:col>
      <xdr:colOff>711200</xdr:colOff>
      <xdr:row>7</xdr:row>
      <xdr:rowOff>17117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EC05949-DED9-4FCF-A941-7A353ABC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28650"/>
          <a:ext cx="666750" cy="75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E3213-82F3-4E20-BAA5-2E89096C8CF9}"/>
            </a:ext>
          </a:extLst>
        </xdr:cNvPr>
        <xdr:cNvSpPr txBox="1"/>
      </xdr:nvSpPr>
      <xdr:spPr>
        <a:xfrm>
          <a:off x="3841804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13</xdr:col>
      <xdr:colOff>294560</xdr:colOff>
      <xdr:row>6</xdr:row>
      <xdr:rowOff>138545</xdr:rowOff>
    </xdr:from>
    <xdr:ext cx="3801189" cy="120026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DA50A6-42B3-40A7-A098-D6C0B4476AF8}"/>
            </a:ext>
          </a:extLst>
        </xdr:cNvPr>
        <xdr:cNvSpPr txBox="1"/>
      </xdr:nvSpPr>
      <xdr:spPr>
        <a:xfrm>
          <a:off x="294560" y="124344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13</xdr:col>
      <xdr:colOff>386526</xdr:colOff>
      <xdr:row>8</xdr:row>
      <xdr:rowOff>2388</xdr:rowOff>
    </xdr:from>
    <xdr:ext cx="3665829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CF9ED-729D-4C38-AC39-1FD3B69E508D}"/>
            </a:ext>
          </a:extLst>
        </xdr:cNvPr>
        <xdr:cNvSpPr txBox="1"/>
      </xdr:nvSpPr>
      <xdr:spPr>
        <a:xfrm>
          <a:off x="386526" y="1475588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18</xdr:col>
      <xdr:colOff>229217</xdr:colOff>
      <xdr:row>8</xdr:row>
      <xdr:rowOff>54542</xdr:rowOff>
    </xdr:from>
    <xdr:to>
      <xdr:col>19</xdr:col>
      <xdr:colOff>356216</xdr:colOff>
      <xdr:row>9</xdr:row>
      <xdr:rowOff>7540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3C977-DB72-4610-AC1B-D505825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217" y="1527742"/>
          <a:ext cx="736600" cy="137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421906</xdr:colOff>
      <xdr:row>8</xdr:row>
      <xdr:rowOff>26297</xdr:rowOff>
    </xdr:from>
    <xdr:to>
      <xdr:col>15</xdr:col>
      <xdr:colOff>517</xdr:colOff>
      <xdr:row>9</xdr:row>
      <xdr:rowOff>19876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253461-AE0A-454F-9A41-0F7A1ED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499497"/>
          <a:ext cx="797812" cy="17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354775</xdr:colOff>
      <xdr:row>18</xdr:row>
      <xdr:rowOff>59102</xdr:rowOff>
    </xdr:from>
    <xdr:to>
      <xdr:col>19</xdr:col>
      <xdr:colOff>363004</xdr:colOff>
      <xdr:row>22</xdr:row>
      <xdr:rowOff>92861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B61C94-DE68-4999-924C-D2EEB24B980F}"/>
            </a:ext>
          </a:extLst>
        </xdr:cNvPr>
        <xdr:cNvGrpSpPr/>
      </xdr:nvGrpSpPr>
      <xdr:grpSpPr>
        <a:xfrm>
          <a:off x="8279575" y="3373802"/>
          <a:ext cx="3665829" cy="770359"/>
          <a:chOff x="386525" y="1779952"/>
          <a:chExt cx="3665829" cy="77035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5465803-11CF-4407-B751-45E4E1633942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E0108F5-2574-4D18-9DA7-80A705B5EF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253D477-6B18-4C9E-A48F-FBA6AB1BFC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362238</xdr:colOff>
      <xdr:row>37</xdr:row>
      <xdr:rowOff>151402</xdr:rowOff>
    </xdr:from>
    <xdr:to>
      <xdr:col>19</xdr:col>
      <xdr:colOff>370467</xdr:colOff>
      <xdr:row>43</xdr:row>
      <xdr:rowOff>69479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13198F-509A-4D6F-9919-174199437F31}"/>
            </a:ext>
          </a:extLst>
        </xdr:cNvPr>
        <xdr:cNvGrpSpPr/>
      </xdr:nvGrpSpPr>
      <xdr:grpSpPr>
        <a:xfrm>
          <a:off x="8287038" y="6964952"/>
          <a:ext cx="3665829" cy="1022977"/>
          <a:chOff x="393988" y="2646952"/>
          <a:chExt cx="3665829" cy="1022977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1FEAB38-FFA4-4BF0-B1BE-2890C4AEC6D5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7EC2650D-E7FA-4BB2-BF10-EDEC1C1F8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351711</xdr:colOff>
      <xdr:row>54</xdr:row>
      <xdr:rowOff>107125</xdr:rowOff>
    </xdr:from>
    <xdr:to>
      <xdr:col>19</xdr:col>
      <xdr:colOff>359940</xdr:colOff>
      <xdr:row>57</xdr:row>
      <xdr:rowOff>116651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CB4337-3E43-43B2-B9FB-3449FF3ED50E}"/>
            </a:ext>
          </a:extLst>
        </xdr:cNvPr>
        <xdr:cNvGrpSpPr/>
      </xdr:nvGrpSpPr>
      <xdr:grpSpPr>
        <a:xfrm>
          <a:off x="8276511" y="10051225"/>
          <a:ext cx="3665829" cy="561976"/>
          <a:chOff x="389811" y="3752025"/>
          <a:chExt cx="3665829" cy="56197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B03FEED-02E8-43B4-BC31-1630598FE5E4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5206035-260E-4FE3-AFEA-7B5AC5867E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348198</xdr:colOff>
      <xdr:row>68</xdr:row>
      <xdr:rowOff>33020</xdr:rowOff>
    </xdr:from>
    <xdr:to>
      <xdr:col>19</xdr:col>
      <xdr:colOff>369679</xdr:colOff>
      <xdr:row>70</xdr:row>
      <xdr:rowOff>164004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45589A-77BD-47A0-B3A4-7B7BFB3A4B51}"/>
            </a:ext>
          </a:extLst>
        </xdr:cNvPr>
        <xdr:cNvGrpSpPr/>
      </xdr:nvGrpSpPr>
      <xdr:grpSpPr>
        <a:xfrm>
          <a:off x="8272998" y="12555220"/>
          <a:ext cx="3679081" cy="499284"/>
          <a:chOff x="372217" y="4363720"/>
          <a:chExt cx="3665829" cy="493486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50DEA23-AEF5-41CC-982E-D0CC482BDD2A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ADF6310-09BB-49C4-A893-0489D4814D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238088</xdr:colOff>
      <xdr:row>16</xdr:row>
      <xdr:rowOff>90236</xdr:rowOff>
    </xdr:from>
    <xdr:to>
      <xdr:col>22</xdr:col>
      <xdr:colOff>242168</xdr:colOff>
      <xdr:row>18</xdr:row>
      <xdr:rowOff>53218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291E65-6B94-4FCC-818B-A3E03877622D}"/>
            </a:ext>
          </a:extLst>
        </xdr:cNvPr>
        <xdr:cNvCxnSpPr>
          <a:stCxn id="29" idx="2"/>
          <a:endCxn id="23" idx="0"/>
        </xdr:cNvCxnSpPr>
      </xdr:nvCxnSpPr>
      <xdr:spPr>
        <a:xfrm flipH="1">
          <a:off x="5724488" y="3036636"/>
          <a:ext cx="4080" cy="331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61669</xdr:colOff>
      <xdr:row>19</xdr:row>
      <xdr:rowOff>18051</xdr:rowOff>
    </xdr:from>
    <xdr:to>
      <xdr:col>33</xdr:col>
      <xdr:colOff>291857</xdr:colOff>
      <xdr:row>21</xdr:row>
      <xdr:rowOff>85672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F37FE9-AA5A-40C0-A58E-46F25F401527}"/>
            </a:ext>
          </a:extLst>
        </xdr:cNvPr>
        <xdr:cNvSpPr/>
      </xdr:nvSpPr>
      <xdr:spPr>
        <a:xfrm>
          <a:off x="9815269" y="351690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20</xdr:col>
      <xdr:colOff>419041</xdr:colOff>
      <xdr:row>18</xdr:row>
      <xdr:rowOff>53218</xdr:rowOff>
    </xdr:from>
    <xdr:to>
      <xdr:col>24</xdr:col>
      <xdr:colOff>57134</xdr:colOff>
      <xdr:row>21</xdr:row>
      <xdr:rowOff>163018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335F87F-8742-4C26-B909-6DD89A53EFD3}"/>
            </a:ext>
          </a:extLst>
        </xdr:cNvPr>
        <xdr:cNvGrpSpPr/>
      </xdr:nvGrpSpPr>
      <xdr:grpSpPr>
        <a:xfrm>
          <a:off x="12611041" y="3367918"/>
          <a:ext cx="2076493" cy="662250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B1E2F9D-878B-42D6-B4E8-345C48A28B2E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7FCD2E5-242B-4CB9-A07C-B6658F7B90DE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263273</xdr:colOff>
      <xdr:row>20</xdr:row>
      <xdr:rowOff>51862</xdr:rowOff>
    </xdr:from>
    <xdr:to>
      <xdr:col>29</xdr:col>
      <xdr:colOff>61669</xdr:colOff>
      <xdr:row>20</xdr:row>
      <xdr:rowOff>52180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0FA46E-DF41-4FC8-AA26-E2289C2E1B24}"/>
            </a:ext>
          </a:extLst>
        </xdr:cNvPr>
        <xdr:cNvCxnSpPr>
          <a:stCxn id="24" idx="3"/>
          <a:endCxn id="21" idx="1"/>
        </xdr:cNvCxnSpPr>
      </xdr:nvCxnSpPr>
      <xdr:spPr>
        <a:xfrm flipV="1">
          <a:off x="6359273" y="3734862"/>
          <a:ext cx="3455996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416042</xdr:colOff>
      <xdr:row>7</xdr:row>
      <xdr:rowOff>160130</xdr:rowOff>
    </xdr:from>
    <xdr:to>
      <xdr:col>27</xdr:col>
      <xdr:colOff>454692</xdr:colOff>
      <xdr:row>17</xdr:row>
      <xdr:rowOff>3344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7B7C797-6C3E-4950-AA05-292240C115A3}"/>
            </a:ext>
          </a:extLst>
        </xdr:cNvPr>
        <xdr:cNvGrpSpPr/>
      </xdr:nvGrpSpPr>
      <xdr:grpSpPr>
        <a:xfrm>
          <a:off x="12608042" y="1449180"/>
          <a:ext cx="4305850" cy="1684714"/>
          <a:chOff x="4385798" y="965875"/>
          <a:chExt cx="4312575" cy="16975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E1B30FC9-C0F1-4925-B2A5-CAB872C6170E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AC47295-5AD0-4E3D-9F15-F24ECEFBED27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463E51E0-114E-404E-9754-6801BE88EFA7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7A4E7DA4-C40F-440D-9F2B-FE1B1417694A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50B850E7-C778-44E3-9758-5FB3DDA149E2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34C79D74-80BF-42CA-9826-77AB32DA4123}"/>
                </a:ext>
              </a:extLst>
            </xdr:cNvPr>
            <xdr:cNvCxnSpPr>
              <a:stCxn id="32" idx="3"/>
              <a:endCxn id="34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3886657-F0E4-4860-898E-098CB6AD9C0F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59B348C4-00AA-455A-8EBA-C0348AE830C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7139225-BCF1-4FB6-88DF-A9817BFF5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20</xdr:col>
      <xdr:colOff>418485</xdr:colOff>
      <xdr:row>23</xdr:row>
      <xdr:rowOff>80483</xdr:rowOff>
    </xdr:from>
    <xdr:to>
      <xdr:col>24</xdr:col>
      <xdr:colOff>56578</xdr:colOff>
      <xdr:row>26</xdr:row>
      <xdr:rowOff>148869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E2F77CF-8746-4DEC-BA43-44C7D4E3EB0F}"/>
            </a:ext>
          </a:extLst>
        </xdr:cNvPr>
        <xdr:cNvGrpSpPr/>
      </xdr:nvGrpSpPr>
      <xdr:grpSpPr>
        <a:xfrm>
          <a:off x="12610485" y="4315933"/>
          <a:ext cx="2076493" cy="620836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FAFEAE3-C102-4899-A746-0CFBA7B2C33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7B0E102-4FF5-4A4D-8765-7B4E52ACDEA3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306278</xdr:colOff>
      <xdr:row>21</xdr:row>
      <xdr:rowOff>85672</xdr:rowOff>
    </xdr:from>
    <xdr:to>
      <xdr:col>31</xdr:col>
      <xdr:colOff>176764</xdr:colOff>
      <xdr:row>24</xdr:row>
      <xdr:rowOff>71298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710C4F-8016-4B5C-97D0-9BC43EFEA16E}"/>
            </a:ext>
          </a:extLst>
        </xdr:cNvPr>
        <xdr:cNvCxnSpPr>
          <a:stCxn id="21" idx="2"/>
          <a:endCxn id="38" idx="3"/>
        </xdr:cNvCxnSpPr>
      </xdr:nvCxnSpPr>
      <xdr:spPr>
        <a:xfrm flipH="1">
          <a:off x="6402278" y="3952822"/>
          <a:ext cx="4747286" cy="538076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173182</xdr:colOff>
      <xdr:row>4</xdr:row>
      <xdr:rowOff>52441</xdr:rowOff>
    </xdr:from>
    <xdr:to>
      <xdr:col>40</xdr:col>
      <xdr:colOff>381000</xdr:colOff>
      <xdr:row>5</xdr:row>
      <xdr:rowOff>141842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7FAF028-CBFB-4B67-A5FD-1DAA7E595670}"/>
            </a:ext>
          </a:extLst>
        </xdr:cNvPr>
        <xdr:cNvGrpSpPr/>
      </xdr:nvGrpSpPr>
      <xdr:grpSpPr>
        <a:xfrm>
          <a:off x="8097982" y="789041"/>
          <a:ext cx="16667018" cy="273551"/>
          <a:chOff x="173182" y="789041"/>
          <a:chExt cx="16667018" cy="273551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DE6FDED0-6B5C-43EC-8E9E-1FFE56927390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06BB636-9383-4AC8-9519-EDC5041E105F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72E8243-EAEB-4EA4-B272-428670D0A585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9EC334FD-814E-4BE7-92C4-12DD13FEFD7B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D5A57F56-7753-477A-9EFA-DB8846059B54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29</xdr:col>
      <xdr:colOff>223223</xdr:colOff>
      <xdr:row>12</xdr:row>
      <xdr:rowOff>13588</xdr:rowOff>
    </xdr:from>
    <xdr:to>
      <xdr:col>32</xdr:col>
      <xdr:colOff>474412</xdr:colOff>
      <xdr:row>15</xdr:row>
      <xdr:rowOff>124316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53347D68-C7D3-45E5-9743-C79E1A650981}"/>
            </a:ext>
          </a:extLst>
        </xdr:cNvPr>
        <xdr:cNvGrpSpPr/>
      </xdr:nvGrpSpPr>
      <xdr:grpSpPr>
        <a:xfrm>
          <a:off x="17901623" y="2223388"/>
          <a:ext cx="2079989" cy="663178"/>
          <a:chOff x="9846235" y="1267199"/>
          <a:chExt cx="2084752" cy="65876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2056180A-C745-4E59-9CF6-74FA503B24B6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64528C9D-40AB-4920-8921-1AEE3ACB3249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29</xdr:col>
      <xdr:colOff>484188</xdr:colOff>
      <xdr:row>6</xdr:row>
      <xdr:rowOff>47625</xdr:rowOff>
    </xdr:from>
    <xdr:to>
      <xdr:col>32</xdr:col>
      <xdr:colOff>206375</xdr:colOff>
      <xdr:row>7</xdr:row>
      <xdr:rowOff>104286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158187B-A0C2-4357-BA5A-9C596CF4FE70}"/>
            </a:ext>
          </a:extLst>
        </xdr:cNvPr>
        <xdr:cNvSpPr/>
      </xdr:nvSpPr>
      <xdr:spPr>
        <a:xfrm>
          <a:off x="10237788" y="1152525"/>
          <a:ext cx="1550987" cy="240811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41587</xdr:colOff>
      <xdr:row>7</xdr:row>
      <xdr:rowOff>104286</xdr:rowOff>
    </xdr:from>
    <xdr:to>
      <xdr:col>31</xdr:col>
      <xdr:colOff>45123</xdr:colOff>
      <xdr:row>12</xdr:row>
      <xdr:rowOff>13588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64A7519-610D-4CAE-9124-4E3A89F97790}"/>
            </a:ext>
          </a:extLst>
        </xdr:cNvPr>
        <xdr:cNvCxnSpPr>
          <a:stCxn id="49" idx="2"/>
          <a:endCxn id="47" idx="0"/>
        </xdr:cNvCxnSpPr>
      </xdr:nvCxnSpPr>
      <xdr:spPr>
        <a:xfrm>
          <a:off x="11014387" y="1393336"/>
          <a:ext cx="3536" cy="830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306278</xdr:colOff>
      <xdr:row>15</xdr:row>
      <xdr:rowOff>124316</xdr:rowOff>
    </xdr:from>
    <xdr:to>
      <xdr:col>31</xdr:col>
      <xdr:colOff>45123</xdr:colOff>
      <xdr:row>24</xdr:row>
      <xdr:rowOff>71298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E60EA5-F173-484C-89A7-411F4B9581AB}"/>
            </a:ext>
          </a:extLst>
        </xdr:cNvPr>
        <xdr:cNvCxnSpPr>
          <a:stCxn id="47" idx="2"/>
          <a:endCxn id="38" idx="3"/>
        </xdr:cNvCxnSpPr>
      </xdr:nvCxnSpPr>
      <xdr:spPr>
        <a:xfrm flipH="1">
          <a:off x="6402278" y="2886566"/>
          <a:ext cx="4615645" cy="1604332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408608</xdr:colOff>
      <xdr:row>38</xdr:row>
      <xdr:rowOff>110436</xdr:rowOff>
    </xdr:from>
    <xdr:to>
      <xdr:col>24</xdr:col>
      <xdr:colOff>46701</xdr:colOff>
      <xdr:row>41</xdr:row>
      <xdr:rowOff>178822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C20C862-BB90-4113-BD4E-DC7CE94C5E36}"/>
            </a:ext>
          </a:extLst>
        </xdr:cNvPr>
        <xdr:cNvGrpSpPr/>
      </xdr:nvGrpSpPr>
      <xdr:grpSpPr>
        <a:xfrm>
          <a:off x="12600608" y="7108136"/>
          <a:ext cx="2076493" cy="620836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E481DFE5-27E9-4700-8565-776675040D7D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CC46594C-AE56-4B25-AF50-EA38712273E2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20</xdr:col>
      <xdr:colOff>418485</xdr:colOff>
      <xdr:row>14</xdr:row>
      <xdr:rowOff>72917</xdr:rowOff>
    </xdr:from>
    <xdr:to>
      <xdr:col>21</xdr:col>
      <xdr:colOff>26138</xdr:colOff>
      <xdr:row>25</xdr:row>
      <xdr:rowOff>23567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B65C17D-8675-453B-916C-E0B4C07A96A7}"/>
            </a:ext>
          </a:extLst>
        </xdr:cNvPr>
        <xdr:cNvCxnSpPr>
          <a:stCxn id="37" idx="1"/>
          <a:endCxn id="30" idx="1"/>
        </xdr:cNvCxnSpPr>
      </xdr:nvCxnSpPr>
      <xdr:spPr>
        <a:xfrm rot="10800000" flipH="1">
          <a:off x="4685685" y="2651017"/>
          <a:ext cx="217253" cy="1976300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187739</xdr:colOff>
      <xdr:row>13</xdr:row>
      <xdr:rowOff>60738</xdr:rowOff>
    </xdr:from>
    <xdr:to>
      <xdr:col>28</xdr:col>
      <xdr:colOff>44172</xdr:colOff>
      <xdr:row>16</xdr:row>
      <xdr:rowOff>172858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F07BC12-0534-457F-BAD4-50F74B4EDE4B}"/>
            </a:ext>
          </a:extLst>
        </xdr:cNvPr>
        <xdr:cNvSpPr/>
      </xdr:nvSpPr>
      <xdr:spPr>
        <a:xfrm>
          <a:off x="6893339" y="2454688"/>
          <a:ext cx="2294833" cy="664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23</xdr:col>
      <xdr:colOff>440295</xdr:colOff>
      <xdr:row>14</xdr:row>
      <xdr:rowOff>146867</xdr:rowOff>
    </xdr:from>
    <xdr:to>
      <xdr:col>24</xdr:col>
      <xdr:colOff>187739</xdr:colOff>
      <xdr:row>15</xdr:row>
      <xdr:rowOff>25689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EEF694-692E-4AFB-AD41-5FDDA7C8CEF5}"/>
            </a:ext>
          </a:extLst>
        </xdr:cNvPr>
        <xdr:cNvCxnSpPr>
          <a:stCxn id="30" idx="3"/>
          <a:endCxn id="56" idx="1"/>
        </xdr:cNvCxnSpPr>
      </xdr:nvCxnSpPr>
      <xdr:spPr>
        <a:xfrm>
          <a:off x="6536295" y="2724967"/>
          <a:ext cx="357044" cy="62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127001</xdr:colOff>
      <xdr:row>38</xdr:row>
      <xdr:rowOff>23091</xdr:rowOff>
    </xdr:from>
    <xdr:to>
      <xdr:col>33</xdr:col>
      <xdr:colOff>357189</xdr:colOff>
      <xdr:row>40</xdr:row>
      <xdr:rowOff>90712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D4279F-DFCE-4F6A-8059-CC903A167E30}"/>
            </a:ext>
          </a:extLst>
        </xdr:cNvPr>
        <xdr:cNvSpPr/>
      </xdr:nvSpPr>
      <xdr:spPr>
        <a:xfrm>
          <a:off x="9880601" y="702079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38779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37A5746-EC66-4467-B94D-7A39186A4327}"/>
            </a:ext>
          </a:extLst>
        </xdr:cNvPr>
        <xdr:cNvSpPr txBox="1"/>
      </xdr:nvSpPr>
      <xdr:spPr>
        <a:xfrm>
          <a:off x="607786" y="362857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Quotation</a:t>
          </a:r>
          <a:endParaRPr lang="en-AE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146538</xdr:colOff>
      <xdr:row>4</xdr:row>
      <xdr:rowOff>146537</xdr:rowOff>
    </xdr:from>
    <xdr:to>
      <xdr:col>8</xdr:col>
      <xdr:colOff>63499</xdr:colOff>
      <xdr:row>6</xdr:row>
      <xdr:rowOff>166076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14A1-75FD-43D7-8F3E-E47476256471}"/>
            </a:ext>
          </a:extLst>
        </xdr:cNvPr>
        <xdr:cNvSpPr/>
      </xdr:nvSpPr>
      <xdr:spPr>
        <a:xfrm>
          <a:off x="757115" y="888999"/>
          <a:ext cx="4190999" cy="390769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Folders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(F1_salSetup)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Sales, Quotation, Order, Invoice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141654</xdr:colOff>
      <xdr:row>8</xdr:row>
      <xdr:rowOff>19539</xdr:rowOff>
    </xdr:from>
    <xdr:to>
      <xdr:col>8</xdr:col>
      <xdr:colOff>58615</xdr:colOff>
      <xdr:row>11</xdr:row>
      <xdr:rowOff>131885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D2873E-7F8A-4717-A0F4-B9AA6C519584}"/>
            </a:ext>
          </a:extLst>
        </xdr:cNvPr>
        <xdr:cNvSpPr/>
      </xdr:nvSpPr>
      <xdr:spPr>
        <a:xfrm>
          <a:off x="752231" y="1504462"/>
          <a:ext cx="4190999" cy="66919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Quotation List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will show the basic design and there will ba 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self execute function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fetch data and if there is no data error will came on console but will not effect the page to display.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127001</xdr:colOff>
      <xdr:row>13</xdr:row>
      <xdr:rowOff>14653</xdr:rowOff>
    </xdr:from>
    <xdr:to>
      <xdr:col>8</xdr:col>
      <xdr:colOff>43962</xdr:colOff>
      <xdr:row>17</xdr:row>
      <xdr:rowOff>87923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E6FAC13-7B10-4648-AA40-61EF34C614F1}"/>
            </a:ext>
          </a:extLst>
        </xdr:cNvPr>
        <xdr:cNvSpPr/>
      </xdr:nvSpPr>
      <xdr:spPr>
        <a:xfrm>
          <a:off x="737578" y="2427653"/>
          <a:ext cx="4190999" cy="81573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Sales Quotation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Start with Quotation date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Quotation Ref#  will depend on  date (each month will start with 1 )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I22"/>
  <sheetViews>
    <sheetView showGridLines="0" zoomScale="70" zoomScaleNormal="70" workbookViewId="0">
      <selection activeCell="J36" sqref="J36"/>
    </sheetView>
  </sheetViews>
  <sheetFormatPr defaultRowHeight="14.5" x14ac:dyDescent="0.35"/>
  <sheetData>
    <row r="5" s="2" customFormat="1" x14ac:dyDescent="0.35"/>
    <row r="22" spans="9:9" x14ac:dyDescent="0.35">
      <c r="I22" s="1"/>
    </row>
  </sheetData>
  <pageMargins left="0.5" right="0.5" top="0.5" bottom="0.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2DA-5B04-4264-B9C2-3890F144E1BE}">
  <dimension ref="N16"/>
  <sheetViews>
    <sheetView showGridLines="0" topLeftCell="A49" zoomScaleNormal="100" workbookViewId="0">
      <selection activeCell="D12" sqref="D12"/>
    </sheetView>
  </sheetViews>
  <sheetFormatPr defaultRowHeight="14.5" x14ac:dyDescent="0.35"/>
  <cols>
    <col min="2" max="2" width="13.7265625" customWidth="1"/>
  </cols>
  <sheetData>
    <row r="16" spans="14:14" x14ac:dyDescent="0.35">
      <c r="N1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7A6-08AE-4051-BB5D-EB070C648FDC}">
  <sheetPr>
    <tabColor theme="9"/>
  </sheetPr>
  <dimension ref="A47:B63"/>
  <sheetViews>
    <sheetView showGridLines="0" tabSelected="1" workbookViewId="0">
      <selection activeCell="M8" sqref="M8"/>
    </sheetView>
  </sheetViews>
  <sheetFormatPr defaultRowHeight="14.5" x14ac:dyDescent="0.35"/>
  <sheetData>
    <row r="47" spans="1:1" ht="18.5" x14ac:dyDescent="0.45">
      <c r="A47" s="7" t="s">
        <v>4</v>
      </c>
    </row>
    <row r="48" spans="1:1" x14ac:dyDescent="0.35">
      <c r="A48" t="s">
        <v>5</v>
      </c>
    </row>
    <row r="49" spans="1:2" x14ac:dyDescent="0.35">
      <c r="A49" t="s">
        <v>6</v>
      </c>
    </row>
    <row r="50" spans="1:2" x14ac:dyDescent="0.35">
      <c r="A50" t="s">
        <v>7</v>
      </c>
    </row>
    <row r="51" spans="1:2" x14ac:dyDescent="0.35">
      <c r="A51" t="s">
        <v>8</v>
      </c>
    </row>
    <row r="57" spans="1:2" ht="18.5" x14ac:dyDescent="0.45">
      <c r="A57" s="5" t="s">
        <v>1</v>
      </c>
    </row>
    <row r="58" spans="1:2" ht="18.5" x14ac:dyDescent="0.45">
      <c r="A58" s="6" t="s">
        <v>2</v>
      </c>
    </row>
    <row r="62" spans="1:2" x14ac:dyDescent="0.35">
      <c r="A62" s="4" t="s">
        <v>0</v>
      </c>
    </row>
    <row r="63" spans="1:2" x14ac:dyDescent="0.35">
      <c r="B63" t="s">
        <v>3</v>
      </c>
    </row>
  </sheetData>
  <pageMargins left="0.7" right="0.7" top="0.5" bottom="0.5" header="0.3" footer="0.3"/>
  <pageSetup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6A7F-2E07-44B5-A3FE-3D2435F8BAF5}">
  <sheetPr codeName="Sheet1">
    <tabColor theme="9"/>
  </sheetPr>
  <dimension ref="A4:N41"/>
  <sheetViews>
    <sheetView showGridLines="0" topLeftCell="A19" workbookViewId="0">
      <selection activeCell="F28" sqref="F28"/>
    </sheetView>
  </sheetViews>
  <sheetFormatPr defaultRowHeight="14.5" x14ac:dyDescent="0.35"/>
  <cols>
    <col min="1" max="1" width="3.90625" style="12" customWidth="1"/>
    <col min="2" max="2" width="4.6328125" style="12" customWidth="1"/>
    <col min="3" max="3" width="5.7265625" style="12" customWidth="1"/>
    <col min="4" max="4" width="11.453125" style="12" customWidth="1"/>
    <col min="5" max="5" width="28.81640625" style="12" customWidth="1"/>
    <col min="6" max="6" width="27.81640625" style="12" customWidth="1"/>
    <col min="7" max="11" width="10.36328125" style="12" customWidth="1"/>
    <col min="12" max="16384" width="8.7265625" style="12"/>
  </cols>
  <sheetData>
    <row r="4" spans="1:11" ht="16" customHeight="1" x14ac:dyDescent="0.35">
      <c r="A4" s="9" t="s">
        <v>9</v>
      </c>
      <c r="B4" s="11"/>
      <c r="E4" s="13">
        <v>20230002</v>
      </c>
      <c r="F4" s="14"/>
    </row>
    <row r="5" spans="1:11" ht="16" customHeight="1" x14ac:dyDescent="0.35">
      <c r="A5" s="9" t="s">
        <v>10</v>
      </c>
      <c r="B5" s="11"/>
      <c r="E5" s="15">
        <v>45057</v>
      </c>
      <c r="F5" s="16"/>
    </row>
    <row r="6" spans="1:11" ht="16" customHeight="1" x14ac:dyDescent="0.35">
      <c r="A6" s="9" t="s">
        <v>11</v>
      </c>
      <c r="B6" s="11"/>
      <c r="E6" s="17">
        <v>2210029</v>
      </c>
      <c r="F6" s="14"/>
    </row>
    <row r="7" spans="1:11" ht="16" customHeight="1" x14ac:dyDescent="0.35">
      <c r="A7" s="9" t="s">
        <v>13</v>
      </c>
      <c r="B7" s="11"/>
      <c r="E7" s="17" t="s">
        <v>24</v>
      </c>
      <c r="F7" s="14"/>
    </row>
    <row r="9" spans="1:11" ht="15.5" x14ac:dyDescent="0.35">
      <c r="A9" s="18" t="s">
        <v>25</v>
      </c>
      <c r="B9" s="18"/>
      <c r="C9" s="18" t="s">
        <v>26</v>
      </c>
      <c r="D9" s="18" t="s">
        <v>14</v>
      </c>
      <c r="E9" s="18" t="s">
        <v>15</v>
      </c>
      <c r="F9" s="18"/>
      <c r="G9" s="18" t="s">
        <v>16</v>
      </c>
      <c r="H9" s="18" t="s">
        <v>17</v>
      </c>
      <c r="I9" s="18" t="s">
        <v>27</v>
      </c>
      <c r="J9" s="18"/>
      <c r="K9" s="18" t="s">
        <v>18</v>
      </c>
    </row>
    <row r="10" spans="1:11" ht="15.5" x14ac:dyDescent="0.35">
      <c r="A10" s="10" t="s">
        <v>19</v>
      </c>
      <c r="B10" s="19" t="s">
        <v>12</v>
      </c>
      <c r="C10" s="20">
        <v>1</v>
      </c>
      <c r="D10" s="20">
        <v>10001000</v>
      </c>
      <c r="E10" s="47" t="s">
        <v>28</v>
      </c>
      <c r="F10" s="48"/>
      <c r="G10" s="21">
        <v>2</v>
      </c>
      <c r="H10" s="21">
        <v>31465</v>
      </c>
      <c r="I10" s="21">
        <v>2930</v>
      </c>
      <c r="J10" s="29"/>
      <c r="K10" s="22">
        <f>G10*H10-I10</f>
        <v>60000</v>
      </c>
    </row>
    <row r="11" spans="1:11" x14ac:dyDescent="0.35">
      <c r="A11" s="23"/>
      <c r="B11" s="24"/>
      <c r="C11" s="24">
        <v>2</v>
      </c>
      <c r="D11" s="24">
        <v>10001001</v>
      </c>
      <c r="E11" s="45" t="s">
        <v>29</v>
      </c>
      <c r="F11" s="46"/>
      <c r="G11" s="25">
        <v>6</v>
      </c>
      <c r="H11" s="25">
        <v>4725</v>
      </c>
      <c r="I11" s="25">
        <v>3350</v>
      </c>
      <c r="J11" s="30"/>
      <c r="K11" s="26">
        <f t="shared" ref="K11:K12" si="0">G11*H11-I11</f>
        <v>25000</v>
      </c>
    </row>
    <row r="12" spans="1:11" x14ac:dyDescent="0.35">
      <c r="A12" s="23"/>
      <c r="B12" s="24"/>
      <c r="C12" s="24">
        <v>3</v>
      </c>
      <c r="D12" s="24">
        <v>10002000</v>
      </c>
      <c r="E12" s="45" t="s">
        <v>30</v>
      </c>
      <c r="F12" s="46"/>
      <c r="G12" s="25">
        <v>1</v>
      </c>
      <c r="H12" s="25">
        <v>51380</v>
      </c>
      <c r="I12" s="25">
        <v>1380</v>
      </c>
      <c r="J12" s="30"/>
      <c r="K12" s="26">
        <f t="shared" si="0"/>
        <v>50000</v>
      </c>
    </row>
    <row r="13" spans="1:11" ht="8" customHeight="1" x14ac:dyDescent="0.35"/>
    <row r="14" spans="1:11" ht="17" customHeight="1" x14ac:dyDescent="0.35">
      <c r="G14" s="8" t="s">
        <v>20</v>
      </c>
      <c r="K14" s="27">
        <f>SUM(I10:I12)+K15</f>
        <v>142660</v>
      </c>
    </row>
    <row r="15" spans="1:11" ht="17" customHeight="1" x14ac:dyDescent="0.35">
      <c r="G15" s="8" t="s">
        <v>21</v>
      </c>
      <c r="K15" s="27">
        <f>SUM(K10:K12)</f>
        <v>135000</v>
      </c>
    </row>
    <row r="16" spans="1:11" ht="17" customHeight="1" x14ac:dyDescent="0.35">
      <c r="G16" s="8" t="s">
        <v>22</v>
      </c>
      <c r="K16" s="27">
        <f>K15*0.05</f>
        <v>6750</v>
      </c>
    </row>
    <row r="17" spans="1:14" ht="17" customHeight="1" thickBot="1" x14ac:dyDescent="0.4">
      <c r="G17" s="8" t="s">
        <v>23</v>
      </c>
      <c r="K17" s="28">
        <f>K15+K16</f>
        <v>141750</v>
      </c>
    </row>
    <row r="18" spans="1:14" ht="17.5" customHeight="1" thickTop="1" x14ac:dyDescent="0.35"/>
    <row r="19" spans="1:14" ht="17.5" customHeight="1" x14ac:dyDescent="0.35"/>
    <row r="20" spans="1:14" ht="15.5" x14ac:dyDescent="0.35">
      <c r="A20" s="18" t="s">
        <v>25</v>
      </c>
      <c r="B20" s="18"/>
      <c r="C20" s="18" t="s">
        <v>26</v>
      </c>
      <c r="D20" s="18" t="s">
        <v>14</v>
      </c>
      <c r="E20" s="18" t="s">
        <v>15</v>
      </c>
      <c r="F20" s="18"/>
      <c r="G20" s="18" t="s">
        <v>16</v>
      </c>
      <c r="H20" s="18" t="s">
        <v>31</v>
      </c>
      <c r="I20" s="18" t="s">
        <v>27</v>
      </c>
      <c r="J20" s="18" t="s">
        <v>32</v>
      </c>
      <c r="K20" s="18" t="s">
        <v>18</v>
      </c>
    </row>
    <row r="21" spans="1:14" ht="15.5" x14ac:dyDescent="0.35">
      <c r="A21" s="10" t="s">
        <v>19</v>
      </c>
      <c r="B21" s="19" t="s">
        <v>12</v>
      </c>
      <c r="C21" s="20">
        <v>1</v>
      </c>
      <c r="D21" s="20">
        <v>10001000</v>
      </c>
      <c r="E21" s="47" t="s">
        <v>28</v>
      </c>
      <c r="F21" s="48"/>
      <c r="G21" s="21">
        <v>2</v>
      </c>
      <c r="H21" s="21">
        <v>22475</v>
      </c>
      <c r="I21" s="21">
        <v>2930</v>
      </c>
      <c r="J21" s="29">
        <f>3775</f>
        <v>3775</v>
      </c>
      <c r="K21" s="21">
        <f>(H21*G21)+(J21*G21)-I21</f>
        <v>49570</v>
      </c>
      <c r="N21" s="44"/>
    </row>
    <row r="22" spans="1:14" x14ac:dyDescent="0.35">
      <c r="A22" s="23"/>
      <c r="B22" s="24"/>
      <c r="C22" s="24">
        <v>2</v>
      </c>
      <c r="D22" s="24">
        <v>10001001</v>
      </c>
      <c r="E22" s="45" t="s">
        <v>29</v>
      </c>
      <c r="F22" s="46"/>
      <c r="G22" s="25">
        <v>6</v>
      </c>
      <c r="H22" s="25">
        <v>3375</v>
      </c>
      <c r="I22" s="25">
        <v>3350</v>
      </c>
      <c r="J22" s="30">
        <f>567</f>
        <v>567</v>
      </c>
      <c r="K22" s="25">
        <f t="shared" ref="K22:K23" si="1">(H22*G22)+(J22*G22)-I22</f>
        <v>20302</v>
      </c>
    </row>
    <row r="23" spans="1:14" x14ac:dyDescent="0.35">
      <c r="A23" s="23"/>
      <c r="B23" s="24"/>
      <c r="C23" s="24">
        <v>3</v>
      </c>
      <c r="D23" s="24">
        <v>10002000</v>
      </c>
      <c r="E23" s="45" t="s">
        <v>30</v>
      </c>
      <c r="F23" s="46"/>
      <c r="G23" s="25">
        <v>1</v>
      </c>
      <c r="H23" s="25">
        <v>36700</v>
      </c>
      <c r="I23" s="25">
        <v>1380</v>
      </c>
      <c r="J23" s="30">
        <v>6165</v>
      </c>
      <c r="K23" s="25">
        <f t="shared" si="1"/>
        <v>41485</v>
      </c>
    </row>
    <row r="25" spans="1:14" s="31" customFormat="1" ht="15" customHeight="1" x14ac:dyDescent="0.35">
      <c r="G25" s="41" t="s">
        <v>33</v>
      </c>
      <c r="H25" s="42"/>
      <c r="I25" s="42"/>
      <c r="J25" s="42"/>
      <c r="K25" s="43">
        <f>SUM(K21:K24)</f>
        <v>111357</v>
      </c>
    </row>
    <row r="26" spans="1:14" s="31" customFormat="1" ht="3" customHeight="1" x14ac:dyDescent="0.35">
      <c r="K26" s="32"/>
    </row>
    <row r="27" spans="1:14" s="31" customFormat="1" ht="16.5" customHeight="1" x14ac:dyDescent="0.35">
      <c r="G27" s="33" t="s">
        <v>36</v>
      </c>
      <c r="H27" s="34"/>
      <c r="K27" s="35">
        <v>3600</v>
      </c>
    </row>
    <row r="28" spans="1:14" s="31" customFormat="1" ht="16.5" customHeight="1" x14ac:dyDescent="0.35">
      <c r="G28" s="33" t="s">
        <v>37</v>
      </c>
      <c r="K28" s="35">
        <v>5000</v>
      </c>
    </row>
    <row r="29" spans="1:14" s="31" customFormat="1" ht="16.5" customHeight="1" x14ac:dyDescent="0.35">
      <c r="G29" s="33" t="s">
        <v>38</v>
      </c>
      <c r="K29" s="35">
        <v>-5200</v>
      </c>
    </row>
    <row r="30" spans="1:14" s="31" customFormat="1" ht="16.5" customHeight="1" thickBot="1" x14ac:dyDescent="0.4">
      <c r="K30" s="36">
        <f>SUM(K25:K29)</f>
        <v>114757</v>
      </c>
    </row>
    <row r="31" spans="1:14" x14ac:dyDescent="0.35">
      <c r="F31" s="31"/>
      <c r="K31" s="27"/>
    </row>
    <row r="32" spans="1:14" ht="20" x14ac:dyDescent="0.35">
      <c r="G32" s="38" t="s">
        <v>21</v>
      </c>
      <c r="H32" s="39"/>
      <c r="I32" s="39"/>
      <c r="J32" s="39"/>
      <c r="K32" s="40">
        <f>K15</f>
        <v>135000</v>
      </c>
    </row>
    <row r="33" spans="1:11" x14ac:dyDescent="0.35">
      <c r="G33" s="12" t="s">
        <v>34</v>
      </c>
      <c r="K33" s="37">
        <f>(K32-K30)/K32</f>
        <v>0.14994814814814814</v>
      </c>
    </row>
    <row r="34" spans="1:11" x14ac:dyDescent="0.35">
      <c r="G34" s="12" t="s">
        <v>35</v>
      </c>
      <c r="K34" s="37">
        <f>(K32-K30)/K30</f>
        <v>0.17639882534398774</v>
      </c>
    </row>
    <row r="38" spans="1:11" x14ac:dyDescent="0.35">
      <c r="A38" s="12" t="s">
        <v>39</v>
      </c>
    </row>
    <row r="39" spans="1:11" x14ac:dyDescent="0.35">
      <c r="A39" s="12" t="s">
        <v>40</v>
      </c>
    </row>
    <row r="40" spans="1:11" x14ac:dyDescent="0.35">
      <c r="A40" s="12" t="s">
        <v>41</v>
      </c>
    </row>
    <row r="41" spans="1:11" x14ac:dyDescent="0.35">
      <c r="A41" s="12" t="s">
        <v>42</v>
      </c>
    </row>
  </sheetData>
  <mergeCells count="6">
    <mergeCell ref="E22:F22"/>
    <mergeCell ref="E23:F23"/>
    <mergeCell ref="E10:F10"/>
    <mergeCell ref="E11:F11"/>
    <mergeCell ref="E12:F12"/>
    <mergeCell ref="E21:F21"/>
  </mergeCells>
  <pageMargins left="0.7" right="0.7" top="0.5" bottom="0.5" header="0.3" footer="0.3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595-1142-4E4A-A0A5-C7BF484E97DB}">
  <dimension ref="V5:V22"/>
  <sheetViews>
    <sheetView showGridLines="0" topLeftCell="D1" zoomScaleNormal="100" workbookViewId="0">
      <selection activeCell="L18" sqref="L18"/>
    </sheetView>
  </sheetViews>
  <sheetFormatPr defaultRowHeight="14.5" x14ac:dyDescent="0.35"/>
  <cols>
    <col min="14" max="14" width="8.7265625" customWidth="1"/>
  </cols>
  <sheetData>
    <row r="5" s="2" customFormat="1" x14ac:dyDescent="0.35"/>
    <row r="22" spans="22:22" x14ac:dyDescent="0.35">
      <c r="V22" s="1"/>
    </row>
  </sheetData>
  <pageMargins left="0.5" right="0.5" top="0.5" bottom="0.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30B7-09DC-4A41-87F3-87D562C8C6D3}">
  <dimension ref="A1:B7"/>
  <sheetViews>
    <sheetView workbookViewId="0">
      <selection sqref="A1:XFD8"/>
    </sheetView>
  </sheetViews>
  <sheetFormatPr defaultRowHeight="14.5" x14ac:dyDescent="0.35"/>
  <sheetData>
    <row r="1" spans="1:2" ht="18.5" x14ac:dyDescent="0.45">
      <c r="A1" s="5" t="s">
        <v>1</v>
      </c>
    </row>
    <row r="2" spans="1:2" ht="18.5" x14ac:dyDescent="0.45">
      <c r="A2" s="6" t="s">
        <v>2</v>
      </c>
    </row>
    <row r="6" spans="1:2" x14ac:dyDescent="0.35">
      <c r="A6" s="4" t="s">
        <v>0</v>
      </c>
    </row>
    <row r="7" spans="1:2" x14ac:dyDescent="0.35">
      <c r="B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HRM</vt:lpstr>
      <vt:lpstr>DataProcess</vt:lpstr>
      <vt:lpstr>SalesQuoration</vt:lpstr>
      <vt:lpstr>SQ Cost</vt:lpstr>
      <vt:lpstr>Sales</vt:lpstr>
      <vt:lpstr>ProcedureTest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cp:lastPrinted>2023-05-13T10:25:16Z</cp:lastPrinted>
  <dcterms:created xsi:type="dcterms:W3CDTF">2015-06-05T18:17:20Z</dcterms:created>
  <dcterms:modified xsi:type="dcterms:W3CDTF">2023-05-20T00:01:08Z</dcterms:modified>
</cp:coreProperties>
</file>