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st-tesing\"/>
    </mc:Choice>
  </mc:AlternateContent>
  <xr:revisionPtr revIDLastSave="0" documentId="13_ncr:1_{50459847-B00B-47BE-8D59-23064CB91CF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v_0" sheetId="1" r:id="rId1"/>
    <sheet name="V_1" sheetId="4" r:id="rId2"/>
    <sheet name="Main_feature_Videos" sheetId="6" r:id="rId3"/>
    <sheet name="Battery" sheetId="8" r:id="rId4"/>
    <sheet name="Main_Camera" sheetId="5" r:id="rId5"/>
    <sheet name="Display" sheetId="9" r:id="rId6"/>
    <sheet name="final" sheetId="2" r:id="rId7"/>
    <sheet name="Grand" sheetId="10" r:id="rId8"/>
  </sheets>
  <definedNames>
    <definedName name="apple_iphone_14_pro_max_11773" localSheetId="0">v_0!$A$1:$C$108</definedName>
    <definedName name="V_ZERO">v_0!$A:$C</definedName>
  </definedNames>
  <calcPr calcId="18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2" l="1"/>
  <c r="C44" i="2"/>
  <c r="C45" i="2"/>
  <c r="C46" i="2"/>
  <c r="C47" i="2"/>
  <c r="C42" i="2"/>
  <c r="C41" i="2"/>
  <c r="C40" i="2"/>
  <c r="C39" i="2"/>
  <c r="C38" i="2"/>
  <c r="C36" i="2"/>
  <c r="C35" i="2"/>
  <c r="C37" i="2"/>
  <c r="B26" i="2"/>
  <c r="B27" i="2"/>
  <c r="B28" i="2"/>
  <c r="B29" i="2"/>
  <c r="B30" i="2"/>
  <c r="B31" i="2"/>
  <c r="B32" i="2"/>
  <c r="B33" i="2"/>
  <c r="B34" i="2"/>
  <c r="A32" i="4"/>
  <c r="A33" i="4"/>
  <c r="A34" i="4" s="1"/>
  <c r="A35" i="4" s="1"/>
  <c r="A36" i="4" s="1"/>
  <c r="A43" i="4"/>
  <c r="A44" i="4" s="1"/>
  <c r="A45" i="4" s="1"/>
  <c r="A46" i="4" s="1"/>
  <c r="A47" i="4" s="1"/>
  <c r="A88" i="4"/>
  <c r="A89" i="4" s="1"/>
  <c r="A90" i="4" s="1"/>
  <c r="A91" i="4" s="1"/>
  <c r="A92" i="4" s="1"/>
  <c r="A93" i="4" s="1"/>
  <c r="A94" i="4" s="1"/>
  <c r="A95" i="4" s="1"/>
  <c r="A96" i="4" s="1"/>
  <c r="B3" i="4"/>
  <c r="B4" i="4" s="1"/>
  <c r="C3" i="4"/>
  <c r="C4" i="4"/>
  <c r="B5" i="4"/>
  <c r="B6" i="4" s="1"/>
  <c r="C5" i="4"/>
  <c r="C6" i="4"/>
  <c r="B7" i="4"/>
  <c r="B8" i="4" s="1"/>
  <c r="B9" i="4" s="1"/>
  <c r="C7" i="4"/>
  <c r="C8" i="4"/>
  <c r="C9" i="4"/>
  <c r="B10" i="4"/>
  <c r="B11" i="4" s="1"/>
  <c r="B12" i="4" s="1"/>
  <c r="B13" i="4" s="1"/>
  <c r="C10" i="4"/>
  <c r="C11" i="4"/>
  <c r="C12" i="4"/>
  <c r="C13" i="4"/>
  <c r="B14" i="4"/>
  <c r="B15" i="4" s="1"/>
  <c r="B16" i="4" s="1"/>
  <c r="B17" i="4" s="1"/>
  <c r="C14" i="4"/>
  <c r="C15" i="4"/>
  <c r="C16" i="4"/>
  <c r="C17" i="4"/>
  <c r="A18" i="4"/>
  <c r="A19" i="4" s="1"/>
  <c r="A20" i="4" s="1"/>
  <c r="B18" i="4"/>
  <c r="C18" i="4"/>
  <c r="B19" i="4"/>
  <c r="B20" i="4" s="1"/>
  <c r="C19" i="4"/>
  <c r="C20" i="4"/>
  <c r="A21" i="4"/>
  <c r="A22" i="4" s="1"/>
  <c r="A23" i="4" s="1"/>
  <c r="A24" i="4" s="1"/>
  <c r="A25" i="4" s="1"/>
  <c r="A26" i="4" s="1"/>
  <c r="A27" i="4" s="1"/>
  <c r="A28" i="4" s="1"/>
  <c r="A29" i="4" s="1"/>
  <c r="A30" i="4" s="1"/>
  <c r="B21" i="4"/>
  <c r="C21" i="4"/>
  <c r="B22" i="4"/>
  <c r="C22" i="4"/>
  <c r="B23" i="4"/>
  <c r="C23" i="4"/>
  <c r="B24" i="4"/>
  <c r="B25" i="4" s="1"/>
  <c r="B26" i="4" s="1"/>
  <c r="B27" i="4" s="1"/>
  <c r="B28" i="4" s="1"/>
  <c r="B29" i="4" s="1"/>
  <c r="B30" i="4" s="1"/>
  <c r="C24" i="4"/>
  <c r="C25" i="4"/>
  <c r="C26" i="4"/>
  <c r="C27" i="4"/>
  <c r="C28" i="4"/>
  <c r="C29" i="4"/>
  <c r="C30" i="4"/>
  <c r="A31" i="4"/>
  <c r="B31" i="4"/>
  <c r="C31" i="4"/>
  <c r="B32" i="4"/>
  <c r="C32" i="4"/>
  <c r="B33" i="4"/>
  <c r="C33" i="4"/>
  <c r="B34" i="4"/>
  <c r="B35" i="4" s="1"/>
  <c r="B36" i="4" s="1"/>
  <c r="C34" i="4"/>
  <c r="C35" i="4"/>
  <c r="C36" i="4"/>
  <c r="A37" i="4"/>
  <c r="A38" i="4" s="1"/>
  <c r="A39" i="4" s="1"/>
  <c r="A40" i="4" s="1"/>
  <c r="A41" i="4" s="1"/>
  <c r="B37" i="4"/>
  <c r="C37" i="4"/>
  <c r="B38" i="4"/>
  <c r="C38" i="4"/>
  <c r="B39" i="4"/>
  <c r="C39" i="4"/>
  <c r="B40" i="4"/>
  <c r="B41" i="4" s="1"/>
  <c r="C40" i="4"/>
  <c r="C41" i="4"/>
  <c r="A42" i="4"/>
  <c r="B42" i="4"/>
  <c r="C42" i="4"/>
  <c r="B43" i="4"/>
  <c r="B44" i="4" s="1"/>
  <c r="B45" i="4" s="1"/>
  <c r="B46" i="4" s="1"/>
  <c r="B47" i="4" s="1"/>
  <c r="C43" i="4"/>
  <c r="C44" i="4"/>
  <c r="C45" i="4"/>
  <c r="C46" i="4"/>
  <c r="C47" i="4"/>
  <c r="A48" i="4"/>
  <c r="A49" i="4" s="1"/>
  <c r="A50" i="4" s="1"/>
  <c r="A51" i="4" s="1"/>
  <c r="A52" i="4" s="1"/>
  <c r="A53" i="4" s="1"/>
  <c r="A54" i="4" s="1"/>
  <c r="A55" i="4" s="1"/>
  <c r="B48" i="4"/>
  <c r="B49" i="4" s="1"/>
  <c r="B50" i="4" s="1"/>
  <c r="B51" i="4" s="1"/>
  <c r="C48" i="4"/>
  <c r="C49" i="4"/>
  <c r="C50" i="4"/>
  <c r="C51" i="4"/>
  <c r="B52" i="4"/>
  <c r="C52" i="4"/>
  <c r="B53" i="4"/>
  <c r="B54" i="4" s="1"/>
  <c r="B55" i="4" s="1"/>
  <c r="C53" i="4"/>
  <c r="C54" i="4"/>
  <c r="C55" i="4"/>
  <c r="A56" i="4"/>
  <c r="A57" i="4" s="1"/>
  <c r="A58" i="4" s="1"/>
  <c r="A59" i="4" s="1"/>
  <c r="A60" i="4" s="1"/>
  <c r="A61" i="4" s="1"/>
  <c r="B56" i="4"/>
  <c r="B57" i="4" s="1"/>
  <c r="C56" i="4"/>
  <c r="C57" i="4"/>
  <c r="B58" i="4"/>
  <c r="C58" i="4"/>
  <c r="B59" i="4"/>
  <c r="B60" i="4" s="1"/>
  <c r="B61" i="4" s="1"/>
  <c r="C59" i="4"/>
  <c r="C60" i="4"/>
  <c r="C61" i="4"/>
  <c r="A62" i="4"/>
  <c r="A63" i="4" s="1"/>
  <c r="A64" i="4" s="1"/>
  <c r="A65" i="4" s="1"/>
  <c r="B62" i="4"/>
  <c r="C62" i="4"/>
  <c r="B63" i="4"/>
  <c r="B64" i="4" s="1"/>
  <c r="B65" i="4" s="1"/>
  <c r="C63" i="4"/>
  <c r="C64" i="4"/>
  <c r="C65" i="4"/>
  <c r="A66" i="4"/>
  <c r="A67" i="4" s="1"/>
  <c r="A68" i="4" s="1"/>
  <c r="A69" i="4" s="1"/>
  <c r="A70" i="4" s="1"/>
  <c r="A71" i="4" s="1"/>
  <c r="A72" i="4" s="1"/>
  <c r="A73" i="4" s="1"/>
  <c r="A74" i="4" s="1"/>
  <c r="A75" i="4" s="1"/>
  <c r="B66" i="4"/>
  <c r="C66" i="4"/>
  <c r="B67" i="4"/>
  <c r="C67" i="4"/>
  <c r="B68" i="4"/>
  <c r="C68" i="4"/>
  <c r="B69" i="4"/>
  <c r="C69" i="4"/>
  <c r="B70" i="4"/>
  <c r="C70" i="4"/>
  <c r="B71" i="4"/>
  <c r="B72" i="4" s="1"/>
  <c r="B73" i="4" s="1"/>
  <c r="B74" i="4" s="1"/>
  <c r="B75" i="4" s="1"/>
  <c r="C71" i="4"/>
  <c r="C72" i="4"/>
  <c r="C73" i="4"/>
  <c r="C74" i="4"/>
  <c r="C75" i="4"/>
  <c r="A76" i="4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B76" i="4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C76" i="4"/>
  <c r="C77" i="4"/>
  <c r="C78" i="4"/>
  <c r="C79" i="4"/>
  <c r="C80" i="4"/>
  <c r="C81" i="4"/>
  <c r="C82" i="4"/>
  <c r="C83" i="4"/>
  <c r="C84" i="4"/>
  <c r="C85" i="4"/>
  <c r="C86" i="4"/>
  <c r="A87" i="4"/>
  <c r="B87" i="4"/>
  <c r="C87" i="4"/>
  <c r="B88" i="4"/>
  <c r="B89" i="4" s="1"/>
  <c r="B90" i="4" s="1"/>
  <c r="B91" i="4" s="1"/>
  <c r="B92" i="4" s="1"/>
  <c r="B93" i="4" s="1"/>
  <c r="B94" i="4" s="1"/>
  <c r="B95" i="4" s="1"/>
  <c r="B96" i="4" s="1"/>
  <c r="C88" i="4"/>
  <c r="C89" i="4"/>
  <c r="C90" i="4"/>
  <c r="C91" i="4"/>
  <c r="C92" i="4"/>
  <c r="C93" i="4"/>
  <c r="C94" i="4"/>
  <c r="C95" i="4"/>
  <c r="C96" i="4"/>
  <c r="A97" i="4"/>
  <c r="A98" i="4" s="1"/>
  <c r="A99" i="4" s="1"/>
  <c r="A100" i="4" s="1"/>
  <c r="A101" i="4" s="1"/>
  <c r="A102" i="4" s="1"/>
  <c r="A103" i="4" s="1"/>
  <c r="B97" i="4"/>
  <c r="C97" i="4"/>
  <c r="B98" i="4"/>
  <c r="C98" i="4"/>
  <c r="B99" i="4"/>
  <c r="C99" i="4"/>
  <c r="B100" i="4"/>
  <c r="C100" i="4"/>
  <c r="B101" i="4"/>
  <c r="B102" i="4" s="1"/>
  <c r="B103" i="4" s="1"/>
  <c r="C101" i="4"/>
  <c r="C102" i="4"/>
  <c r="C103" i="4"/>
  <c r="A104" i="4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B104" i="4"/>
  <c r="B105" i="4" s="1"/>
  <c r="B106" i="4" s="1"/>
  <c r="C104" i="4"/>
  <c r="C105" i="4"/>
  <c r="C106" i="4"/>
  <c r="B107" i="4"/>
  <c r="C107" i="4"/>
  <c r="B108" i="4"/>
  <c r="C108" i="4"/>
  <c r="B109" i="4"/>
  <c r="C109" i="4"/>
  <c r="B110" i="4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C110" i="4"/>
  <c r="C111" i="4"/>
  <c r="C112" i="4"/>
  <c r="C113" i="4"/>
  <c r="C114" i="4"/>
  <c r="C115" i="4"/>
  <c r="C116" i="4"/>
  <c r="C117" i="4"/>
  <c r="C118" i="4"/>
  <c r="C119" i="4"/>
  <c r="B2" i="4"/>
  <c r="C2" i="4"/>
  <c r="A40" i="2"/>
  <c r="A41" i="2"/>
  <c r="A42" i="2"/>
  <c r="A43" i="2"/>
  <c r="A44" i="2"/>
  <c r="A45" i="2"/>
  <c r="A46" i="2"/>
  <c r="A47" i="2"/>
  <c r="C48" i="2"/>
  <c r="C49" i="2"/>
  <c r="C50" i="2"/>
  <c r="A49" i="2"/>
  <c r="A50" i="2"/>
  <c r="A48" i="2"/>
  <c r="A39" i="2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A36" i="2"/>
  <c r="A37" i="2"/>
  <c r="A38" i="2"/>
  <c r="A35" i="2"/>
  <c r="A27" i="2"/>
  <c r="C27" i="2"/>
  <c r="A28" i="2"/>
  <c r="C28" i="2"/>
  <c r="A29" i="2"/>
  <c r="C29" i="2"/>
  <c r="A30" i="2"/>
  <c r="C30" i="2"/>
  <c r="A31" i="2"/>
  <c r="C31" i="2"/>
  <c r="A32" i="2"/>
  <c r="C32" i="2"/>
  <c r="A33" i="2"/>
  <c r="C33" i="2"/>
  <c r="A34" i="2"/>
  <c r="C34" i="2"/>
  <c r="C26" i="2"/>
  <c r="A26" i="2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C3F913-5D82-4E2F-89CF-C6742B43F12A}" name="Connection" type="4" refreshedVersion="7" background="1" saveData="1">
    <webPr sourceData="1" parsePre="1" consecutive="1" xl2000="1" url="https://www.gsmarena.com/apple_iphone_14_pro_max-11773.php" htmlTables="1">
      <tables count="14">
        <x v="1"/>
        <x v="2"/>
        <x v="3"/>
        <x v="4"/>
        <x v="5"/>
        <x v="6"/>
        <x v="7"/>
        <x v="8"/>
        <x v="9"/>
        <x v="10"/>
        <x v="11"/>
        <x v="12"/>
        <x v="13"/>
        <x v="14"/>
      </tables>
    </webPr>
  </connection>
</connections>
</file>

<file path=xl/sharedStrings.xml><?xml version="1.0" encoding="utf-8"?>
<sst xmlns="http://schemas.openxmlformats.org/spreadsheetml/2006/main" count="258" uniqueCount="161">
  <si>
    <t>Network</t>
  </si>
  <si>
    <t>Technology</t>
  </si>
  <si>
    <t>2G bands</t>
  </si>
  <si>
    <t>3G bands</t>
  </si>
  <si>
    <t>4G bands</t>
  </si>
  <si>
    <t>5G bands</t>
  </si>
  <si>
    <t>Speed</t>
  </si>
  <si>
    <t>Launch</t>
  </si>
  <si>
    <t>Announced</t>
  </si>
  <si>
    <t>Status</t>
  </si>
  <si>
    <t>Body</t>
  </si>
  <si>
    <t>Dimensions</t>
  </si>
  <si>
    <t>Weight</t>
  </si>
  <si>
    <t>Build</t>
  </si>
  <si>
    <t>SIM</t>
  </si>
  <si>
    <t>Display</t>
  </si>
  <si>
    <t>Type</t>
  </si>
  <si>
    <t>Size</t>
  </si>
  <si>
    <t>Resolution</t>
  </si>
  <si>
    <t>Protection</t>
  </si>
  <si>
    <t>Platform</t>
  </si>
  <si>
    <t>OS</t>
  </si>
  <si>
    <t>Chipset</t>
  </si>
  <si>
    <t>CPU</t>
  </si>
  <si>
    <t>GPU</t>
  </si>
  <si>
    <t>Memory</t>
  </si>
  <si>
    <t>Card slot</t>
  </si>
  <si>
    <t>Internal</t>
  </si>
  <si>
    <t>Main Camera</t>
  </si>
  <si>
    <t>Features</t>
  </si>
  <si>
    <t>Video</t>
  </si>
  <si>
    <t>Selfie camera</t>
  </si>
  <si>
    <t>Single</t>
  </si>
  <si>
    <t>Sound</t>
  </si>
  <si>
    <t>Loudspeaker</t>
  </si>
  <si>
    <t>Yes, with stereo speakers</t>
  </si>
  <si>
    <t>3.5mm jack</t>
  </si>
  <si>
    <t>Yes</t>
  </si>
  <si>
    <t>Comms</t>
  </si>
  <si>
    <t>WLAN</t>
  </si>
  <si>
    <t>Bluetooth</t>
  </si>
  <si>
    <t>Positioning</t>
  </si>
  <si>
    <t>NFC</t>
  </si>
  <si>
    <t>Radio</t>
  </si>
  <si>
    <t>No</t>
  </si>
  <si>
    <t>USB</t>
  </si>
  <si>
    <t>Sensors</t>
  </si>
  <si>
    <t>Battery</t>
  </si>
  <si>
    <t>Charging</t>
  </si>
  <si>
    <t>Misc</t>
  </si>
  <si>
    <t>Colors</t>
  </si>
  <si>
    <t>Models</t>
  </si>
  <si>
    <t>Price</t>
  </si>
  <si>
    <t>Tests</t>
  </si>
  <si>
    <t>Performance</t>
  </si>
  <si>
    <t>Contrast ratio: Infinite (nominal)</t>
  </si>
  <si>
    <t>Camera</t>
  </si>
  <si>
    <t>Photo / Video</t>
  </si>
  <si>
    <t>Battery life</t>
  </si>
  <si>
    <t>Key</t>
  </si>
  <si>
    <t>Values</t>
  </si>
  <si>
    <t>Section</t>
  </si>
  <si>
    <t>Content</t>
  </si>
  <si>
    <t>GSM / CDMA / HSPA / EVDO / LTE / 5G</t>
  </si>
  <si>
    <t>HSDPA 850 / 900 / 1700(AWS) / 1900 / 2100</t>
  </si>
  <si>
    <t>CDMA2000 1xEV-DO</t>
  </si>
  <si>
    <t>5.3, A2DP, LE</t>
  </si>
  <si>
    <t>Ultra Wideband (UWB) support</t>
  </si>
  <si>
    <t>SAR</t>
  </si>
  <si>
    <t>SAR EU</t>
  </si>
  <si>
    <t>GSM 850 / 900 / 1800 / 1900 - SIM 1 &amp; SIM 2 (dual-SIM)</t>
  </si>
  <si>
    <t>CDMA 800 / 1900</t>
  </si>
  <si>
    <t>1, 2, 3, 4, 5, 7, 8, 12, 13, 17, 18, 19, 20, 25, 26, 28, 30, 32, 34, 38, 39, 40, 41, 42, 46, 48, 66 - A2894, A2896</t>
  </si>
  <si>
    <t>1, 2, 3, 4, 5, 7, 8, 11, 12, 13, 14, 17, 18, 19, 20, 21, 25, 26, 28, 29, 30, 32, 34, 38, 39, 40, 41, 42, 46, 48, 53, 66, 71 - A2651, A2893</t>
  </si>
  <si>
    <t>1, 2, 3, 4, 5, 7, 8, 12, 13, 17, 18, 19, 20, 25, 26, 28, 30, 32, 34, 38, 39, 40, 41, 42, 46, 48, 66 - A2895</t>
  </si>
  <si>
    <t>1, 2, 3, 5, 7, 8, 12, 20, 25, 26, 28, 30, 38, 40, 41, 48, 66, 70, 77, 78, 79 SA/NSA/Sub6 - A2894, A2896</t>
  </si>
  <si>
    <t>1, 2, 3, 5, 7, 8, 12, 14, 20, 25, 26, 28, 29, 30, 38, 40, 41, 48, 53, 66, 70, 71, 77, 78, 79, 258, 260, 261 SA/NSA/Sub6/mmWave - A2651</t>
  </si>
  <si>
    <t>1, 2, 3, 5, 7, 8, 12, 14, 20, 25, 26, 28, 29, 30, 38, 40, 41, 48, 53, 66, 70, 71, 77, 78, 79 SA/NSA/Sub6 - A2893</t>
  </si>
  <si>
    <t>1, 2, 3, 5, 7, 8, 12, 20, 25, 26, 28, 30, 38, 40, 41, 48, 66, 70, 77, 78, 79 SA/NSA/Sub6 - A2895</t>
  </si>
  <si>
    <t>HSPA, LTE-A, 5G, EV-DO Rev.A 3.1 Mbps</t>
  </si>
  <si>
    <t>2022, September 07</t>
  </si>
  <si>
    <t>Available. Released 2022, September 16</t>
  </si>
  <si>
    <t>160.7 x 77.6 x 7.9 mm (6.33 x 3.06 x 0.31 in)</t>
  </si>
  <si>
    <t>240 g (8.47 oz)</t>
  </si>
  <si>
    <t>Glass front (Corning-made glass), glass back (Corning-made glass), stainless steel frame</t>
  </si>
  <si>
    <t>Nano-SIM and eSIM - International</t>
  </si>
  <si>
    <t>Dual eSIM with multiple numbers - USA</t>
  </si>
  <si>
    <t>Dual SIM (Nano-SIM, dual stand-by) - China</t>
  </si>
  <si>
    <t>IP68 dust/water resistant (up to 6m for 30 min)</t>
  </si>
  <si>
    <t>Apple Pay (Visa, MasterCard, AMEX certified)</t>
  </si>
  <si>
    <t>LTPO Super Retina XDR OLED, 120Hz, HDR10, Dolby Vision, 1000 nits (typ), 2000 nits (HBM)</t>
  </si>
  <si>
    <t>6.7 inches, 110.2 cm2 (~88.3% screen-to-body ratio)</t>
  </si>
  <si>
    <t>1290 x 2796 pixels, 19.5:9 ratio (~460 ppi density)</t>
  </si>
  <si>
    <t>Ceramic Shield glass</t>
  </si>
  <si>
    <t>Always-On display</t>
  </si>
  <si>
    <t>iOS 16, upgradable to iOS 16.4.1</t>
  </si>
  <si>
    <t>Apple A16 Bionic (4 nm)</t>
  </si>
  <si>
    <t>Hexa-core (2x3.46 GHz Everest + 4x2.02 GHz Sawtooth)</t>
  </si>
  <si>
    <t>Apple GPU (5-core graphics)</t>
  </si>
  <si>
    <t>128GB 6GB RAM, 256GB 6GB RAM, 512GB 6GB RAM, 1TB 6GB RAM</t>
  </si>
  <si>
    <t>NVMe</t>
  </si>
  <si>
    <t>Triple</t>
  </si>
  <si>
    <t>48 MP, f/1.8, 24mm (wide), 1/1.28", 1.22µm, dual pixel PDAF, sensor-shift OIS</t>
  </si>
  <si>
    <t>12 MP, f/2.8, 77mm (telephoto), 1/3.5", PDAF, OIS, 3x optical zoom</t>
  </si>
  <si>
    <t>12 MP, f/2.2, 13mm, 120˚ (ultrawide), 1/2.55", 1.4µm, dual pixel PDAF</t>
  </si>
  <si>
    <t>Dual-LED dual-tone flash, HDR (photo/panorama)</t>
  </si>
  <si>
    <t>4K@24/25/30/60fps, 1080p@25/30/60/120/240fps, 10-bit HDR, Dolby Vision HDR (up to 60fps), ProRes, Cinematic mode (4K@24/30fps), stereo sound rec.</t>
  </si>
  <si>
    <t>12 MP, f/1.9, 23mm (wide), 1/3.6", PDAF, OIS (unconfirmed)</t>
  </si>
  <si>
    <t>HDR, Cinematic mode (4K@24/30fps)</t>
  </si>
  <si>
    <t>4K@24/25/30/60fps, 1080p@25/30/60/120fps, gyro-EIS</t>
  </si>
  <si>
    <t>Wi-Fi 802.11 a/b/g/n/ac/6, dual-band, hotspot</t>
  </si>
  <si>
    <t>GPS (L1+L5), GLONASS, GALILEO, BDS, QZSS</t>
  </si>
  <si>
    <t>Lightning, USB 2.0</t>
  </si>
  <si>
    <t>Face ID, accelerometer, gyro, proximity, compass, barometer</t>
  </si>
  <si>
    <t>Emergency SOS via satellite (SMS sending/receiving)</t>
  </si>
  <si>
    <t>Li-Ion 4323 mAh, non-removable (16.68 Wh)</t>
  </si>
  <si>
    <t>Wired, PD2.0, 50% in 30 min (advertised)</t>
  </si>
  <si>
    <t>15W wireless (MagSafe)</t>
  </si>
  <si>
    <t>7.5W wireless (Qi)</t>
  </si>
  <si>
    <t>Space Black, Silver, Gold, Deep Purple</t>
  </si>
  <si>
    <t>A2894, A2651, A2893, A2895, iphone15,3</t>
  </si>
  <si>
    <t xml:space="preserve">1.15 W/kg (head)     1.07 W/kg (body)    </t>
  </si>
  <si>
    <t xml:space="preserve">0.99 W/kg (head)     0.98 W/kg (body)    </t>
  </si>
  <si>
    <t>$ 1,099.99 / € 1,219.00 / £ 1,139.00 / ₹ 127,999</t>
  </si>
  <si>
    <t>AnTuTu: 955884 (v9)</t>
  </si>
  <si>
    <t>GeekBench: 5423 (v5.1)</t>
  </si>
  <si>
    <t>GFXBench: 54fps (ES 3.1 onscreen)</t>
  </si>
  <si>
    <t>-24.3 LUFS (Very good)</t>
  </si>
  <si>
    <t>Endurance rating 121h</t>
  </si>
  <si>
    <t>networkBrands</t>
  </si>
  <si>
    <t>releasedDate</t>
  </si>
  <si>
    <t>dimension</t>
  </si>
  <si>
    <t>weight</t>
  </si>
  <si>
    <t>simType</t>
  </si>
  <si>
    <t>build</t>
  </si>
  <si>
    <t>screenSize</t>
  </si>
  <si>
    <t>screenType</t>
  </si>
  <si>
    <t>resolution</t>
  </si>
  <si>
    <t>protection</t>
  </si>
  <si>
    <t>os</t>
  </si>
  <si>
    <t>sdCard</t>
  </si>
  <si>
    <t>processor</t>
  </si>
  <si>
    <t>cpu</t>
  </si>
  <si>
    <t>gpu</t>
  </si>
  <si>
    <t>sound</t>
  </si>
  <si>
    <t>audioJack</t>
  </si>
  <si>
    <t>color</t>
  </si>
  <si>
    <t>battery</t>
  </si>
  <si>
    <t>charging</t>
  </si>
  <si>
    <t>mainFeatures</t>
  </si>
  <si>
    <t>mainVideo</t>
  </si>
  <si>
    <t>frontFeatures</t>
  </si>
  <si>
    <t>frontVideo</t>
  </si>
  <si>
    <t>identifier</t>
  </si>
  <si>
    <t>wifi</t>
  </si>
  <si>
    <t>bluetooth</t>
  </si>
  <si>
    <t>fm</t>
  </si>
  <si>
    <t>nfc</t>
  </si>
  <si>
    <t>gps</t>
  </si>
  <si>
    <t>sensor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</si>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</sst>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2" borderId="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3" xfId="0" pivotButton="1" applyBorder="1"/>
    <xf numFmtId="0" fontId="0" fillId="0" borderId="13" xfId="0" applyBorder="1"/>
    <xf numFmtId="0" fontId="0" fillId="3" borderId="2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" xfId="0" pivotButton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22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ran Nazir" refreshedDate="45081.940209490742" createdVersion="7" refreshedVersion="7" minRefreshableVersion="3" recordCount="281" xr:uid="{F3E77EA9-2D1A-49C6-A8E0-8A08B5BE7D92}">
  <cacheSource type="worksheet">
    <worksheetSource ref="A1:C1048576" sheet="V_1"/>
  </cacheSource>
  <cacheFields count="3">
    <cacheField name="Section" numFmtId="0">
      <sharedItems containsBlank="1" containsMixedTypes="1" containsNumber="1" containsInteger="1" minValue="0" maxValue="0" count="16">
        <s v="Network"/>
        <s v="Launch"/>
        <s v="Body"/>
        <s v="Display"/>
        <s v="Platform"/>
        <s v="Memory"/>
        <s v="Main Camera"/>
        <s v="Selfie camera"/>
        <s v="Sound"/>
        <s v="Comms"/>
        <s v="Features"/>
        <s v="Battery"/>
        <s v="Misc"/>
        <s v="Tests"/>
        <m/>
        <n v="0" u="1"/>
      </sharedItems>
    </cacheField>
    <cacheField name="Key" numFmtId="0">
      <sharedItems containsBlank="1" containsMixedTypes="1" containsNumber="1" containsInteger="1" minValue="0" maxValue="0" count="47">
        <s v="Technology"/>
        <s v="2G bands"/>
        <s v="3G bands"/>
        <s v="4G bands"/>
        <s v="5G bands"/>
        <s v="Speed"/>
        <s v="Announced"/>
        <s v="Status"/>
        <s v="Dimensions"/>
        <s v="Weight"/>
        <s v="Build"/>
        <s v="SIM"/>
        <s v="Type"/>
        <s v="Size"/>
        <s v="Resolution"/>
        <s v="Protection"/>
        <s v="OS"/>
        <s v="Chipset"/>
        <s v="CPU"/>
        <s v="GPU"/>
        <s v="Card slot"/>
        <s v="Internal"/>
        <s v="Triple"/>
        <s v="Features"/>
        <s v="Video"/>
        <s v="Single"/>
        <s v="Loudspeaker"/>
        <s v="3.5mm jack"/>
        <s v="WLAN"/>
        <s v="Bluetooth"/>
        <s v="Positioning"/>
        <s v="NFC"/>
        <s v="Radio"/>
        <s v="USB"/>
        <s v="Sensors"/>
        <s v="Charging"/>
        <s v="Colors"/>
        <s v="Models"/>
        <s v="SAR"/>
        <s v="SAR EU"/>
        <s v="Price"/>
        <s v="Performance"/>
        <s v="Display"/>
        <s v="Camera"/>
        <s v="Battery life"/>
        <m/>
        <n v="0" u="1"/>
      </sharedItems>
    </cacheField>
    <cacheField name="Content" numFmtId="0">
      <sharedItems containsBlank="1" containsMixedTypes="1" containsNumber="1" containsInteger="1" minValue="0" maxValue="0" count="71">
        <s v="GSM / CDMA / HSPA / EVDO / LTE / 5G"/>
        <s v="GSM 850 / 900 / 1800 / 1900 - SIM 1 &amp; SIM 2 (dual-SIM)"/>
        <s v="CDMA 800 / 1900"/>
        <s v="HSDPA 850 / 900 / 1700(AWS) / 1900 / 2100"/>
        <s v="CDMA2000 1xEV-DO"/>
        <s v="1, 2, 3, 4, 5, 7, 8, 12, 13, 17, 18, 19, 20, 25, 26, 28, 30, 32, 34, 38, 39, 40, 41, 42, 46, 48, 66 - A2894, A2896"/>
        <s v="1, 2, 3, 4, 5, 7, 8, 11, 12, 13, 14, 17, 18, 19, 20, 21, 25, 26, 28, 29, 30, 32, 34, 38, 39, 40, 41, 42, 46, 48, 53, 66, 71 - A2651, A2893"/>
        <s v="1, 2, 3, 4, 5, 7, 8, 12, 13, 17, 18, 19, 20, 25, 26, 28, 30, 32, 34, 38, 39, 40, 41, 42, 46, 48, 66 - A2895"/>
        <s v="1, 2, 3, 5, 7, 8, 12, 20, 25, 26, 28, 30, 38, 40, 41, 48, 66, 70, 77, 78, 79 SA/NSA/Sub6 - A2894, A2896"/>
        <s v="1, 2, 3, 5, 7, 8, 12, 14, 20, 25, 26, 28, 29, 30, 38, 40, 41, 48, 53, 66, 70, 71, 77, 78, 79, 258, 260, 261 SA/NSA/Sub6/mmWave - A2651"/>
        <s v="1, 2, 3, 5, 7, 8, 12, 14, 20, 25, 26, 28, 29, 30, 38, 40, 41, 48, 53, 66, 70, 71, 77, 78, 79 SA/NSA/Sub6 - A2893"/>
        <s v="1, 2, 3, 5, 7, 8, 12, 20, 25, 26, 28, 30, 38, 40, 41, 48, 66, 70, 77, 78, 79 SA/NSA/Sub6 - A2895"/>
        <s v="HSPA, LTE-A, 5G, EV-DO Rev.A 3.1 Mbps"/>
        <n v="0"/>
        <s v="2022, September 07"/>
        <s v="Available. Released 2022, September 16"/>
        <s v="160.7 x 77.6 x 7.9 mm (6.33 x 3.06 x 0.31 in)"/>
        <s v="240 g (8.47 oz)"/>
        <s v="Glass front (Corning-made glass), glass back (Corning-made glass), stainless steel frame"/>
        <s v="Nano-SIM and eSIM - International"/>
        <s v="Dual eSIM with multiple numbers - USA"/>
        <s v="Dual SIM (Nano-SIM, dual stand-by) - China"/>
        <s v="IP68 dust/water resistant (up to 6m for 30 min)"/>
        <s v="Apple Pay (Visa, MasterCard, AMEX certified)"/>
        <s v="LTPO Super Retina XDR OLED, 120Hz, HDR10, Dolby Vision, 1000 nits (typ), 2000 nits (HBM)"/>
        <s v="6.7 inches, 110.2 cm2 (~88.3% screen-to-body ratio)"/>
        <s v="1290 x 2796 pixels, 19.5:9 ratio (~460 ppi density)"/>
        <s v="Ceramic Shield glass"/>
        <s v="Always-On display"/>
        <s v="iOS 16, upgradable to iOS 16.4.1"/>
        <s v="Apple A16 Bionic (4 nm)"/>
        <s v="Hexa-core (2x3.46 GHz Everest + 4x2.02 GHz Sawtooth)"/>
        <s v="Apple GPU (5-core graphics)"/>
        <s v="No"/>
        <s v="128GB 6GB RAM, 256GB 6GB RAM, 512GB 6GB RAM, 1TB 6GB RAM"/>
        <s v="NVMe"/>
        <s v="48 MP, f/1.8, 24mm (wide), 1/1.28&quot;, 1.22µm, dual pixel PDAF, sensor-shift OIS"/>
        <s v="12 MP, f/2.8, 77mm (telephoto), 1/3.5&quot;, PDAF, OIS, 3x optical zoom"/>
        <s v="12 MP, f/2.2, 13mm, 120˚ (ultrawide), 1/2.55&quot;, 1.4µm, dual pixel PDAF"/>
        <e v="#REF!"/>
        <s v="Dual-LED dual-tone flash, HDR (photo/panorama)"/>
        <s v="4K@24/25/30/60fps, 1080p@25/30/60/120/240fps, 10-bit HDR, Dolby Vision HDR (up to 60fps), ProRes, Cinematic mode (4K@24/30fps), stereo sound rec."/>
        <s v="12 MP, f/1.9, 23mm (wide), 1/3.6&quot;, PDAF, OIS (unconfirmed)"/>
        <s v="HDR, Cinematic mode (4K@24/30fps)"/>
        <s v="4K@24/25/30/60fps, 1080p@25/30/60/120fps, gyro-EIS"/>
        <s v="Yes, with stereo speakers"/>
        <s v="Wi-Fi 802.11 a/b/g/n/ac/6, dual-band, hotspot"/>
        <s v="5.3, A2DP, LE"/>
        <s v="GPS (L1+L5), GLONASS, GALILEO, BDS, QZSS"/>
        <s v="Yes"/>
        <s v="Lightning, USB 2.0"/>
        <s v="Face ID, accelerometer, gyro, proximity, compass, barometer"/>
        <s v="Ultra Wideband (UWB) support"/>
        <s v="Emergency SOS via satellite (SMS sending/receiving)"/>
        <s v="Li-Ion 4323 mAh, non-removable (16.68 Wh)"/>
        <s v="Wired, PD2.0, 50% in 30 min (advertised)"/>
        <s v="15W wireless (MagSafe)"/>
        <s v="7.5W wireless (Qi)"/>
        <s v="Space Black, Silver, Gold, Deep Purple"/>
        <s v="A2894, A2651, A2893, A2895, iphone15,3"/>
        <s v="1.15 W/kg (head)     1.07 W/kg (body)    "/>
        <s v="0.99 W/kg (head)     0.98 W/kg (body)    "/>
        <s v="$ 1,099.99 / € 1,219.00 / £ 1,139.00 / ₹ 127,999"/>
        <s v="AnTuTu: 955884 (v9)"/>
        <s v="GeekBench: 5423 (v5.1)"/>
        <s v="GFXBench: 54fps (ES 3.1 onscreen)"/>
        <s v="Contrast ratio: Infinite (nominal)"/>
        <s v="Photo / Video"/>
        <s v="-24.3 LUFS (Very good)"/>
        <s v="Endurance rating 121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1">
  <r>
    <x v="0"/>
    <x v="0"/>
    <x v="0"/>
  </r>
  <r>
    <x v="0"/>
    <x v="1"/>
    <x v="1"/>
  </r>
  <r>
    <x v="0"/>
    <x v="1"/>
    <x v="2"/>
  </r>
  <r>
    <x v="0"/>
    <x v="2"/>
    <x v="3"/>
  </r>
  <r>
    <x v="0"/>
    <x v="2"/>
    <x v="4"/>
  </r>
  <r>
    <x v="0"/>
    <x v="3"/>
    <x v="5"/>
  </r>
  <r>
    <x v="0"/>
    <x v="3"/>
    <x v="6"/>
  </r>
  <r>
    <x v="0"/>
    <x v="3"/>
    <x v="7"/>
  </r>
  <r>
    <x v="0"/>
    <x v="4"/>
    <x v="8"/>
  </r>
  <r>
    <x v="0"/>
    <x v="4"/>
    <x v="9"/>
  </r>
  <r>
    <x v="0"/>
    <x v="4"/>
    <x v="10"/>
  </r>
  <r>
    <x v="0"/>
    <x v="4"/>
    <x v="11"/>
  </r>
  <r>
    <x v="0"/>
    <x v="5"/>
    <x v="12"/>
  </r>
  <r>
    <x v="0"/>
    <x v="5"/>
    <x v="13"/>
  </r>
  <r>
    <x v="0"/>
    <x v="5"/>
    <x v="13"/>
  </r>
  <r>
    <x v="0"/>
    <x v="5"/>
    <x v="13"/>
  </r>
  <r>
    <x v="1"/>
    <x v="6"/>
    <x v="14"/>
  </r>
  <r>
    <x v="1"/>
    <x v="7"/>
    <x v="15"/>
  </r>
  <r>
    <x v="1"/>
    <x v="7"/>
    <x v="13"/>
  </r>
  <r>
    <x v="2"/>
    <x v="8"/>
    <x v="16"/>
  </r>
  <r>
    <x v="2"/>
    <x v="9"/>
    <x v="17"/>
  </r>
  <r>
    <x v="2"/>
    <x v="10"/>
    <x v="18"/>
  </r>
  <r>
    <x v="2"/>
    <x v="11"/>
    <x v="19"/>
  </r>
  <r>
    <x v="2"/>
    <x v="11"/>
    <x v="20"/>
  </r>
  <r>
    <x v="2"/>
    <x v="11"/>
    <x v="21"/>
  </r>
  <r>
    <x v="2"/>
    <x v="11"/>
    <x v="22"/>
  </r>
  <r>
    <x v="2"/>
    <x v="11"/>
    <x v="23"/>
  </r>
  <r>
    <x v="2"/>
    <x v="11"/>
    <x v="13"/>
  </r>
  <r>
    <x v="2"/>
    <x v="11"/>
    <x v="13"/>
  </r>
  <r>
    <x v="3"/>
    <x v="12"/>
    <x v="24"/>
  </r>
  <r>
    <x v="3"/>
    <x v="13"/>
    <x v="25"/>
  </r>
  <r>
    <x v="3"/>
    <x v="14"/>
    <x v="26"/>
  </r>
  <r>
    <x v="3"/>
    <x v="15"/>
    <x v="27"/>
  </r>
  <r>
    <x v="3"/>
    <x v="15"/>
    <x v="28"/>
  </r>
  <r>
    <x v="3"/>
    <x v="15"/>
    <x v="13"/>
  </r>
  <r>
    <x v="4"/>
    <x v="16"/>
    <x v="29"/>
  </r>
  <r>
    <x v="4"/>
    <x v="17"/>
    <x v="30"/>
  </r>
  <r>
    <x v="4"/>
    <x v="18"/>
    <x v="31"/>
  </r>
  <r>
    <x v="4"/>
    <x v="19"/>
    <x v="32"/>
  </r>
  <r>
    <x v="4"/>
    <x v="19"/>
    <x v="13"/>
  </r>
  <r>
    <x v="5"/>
    <x v="20"/>
    <x v="33"/>
  </r>
  <r>
    <x v="5"/>
    <x v="21"/>
    <x v="34"/>
  </r>
  <r>
    <x v="5"/>
    <x v="21"/>
    <x v="35"/>
  </r>
  <r>
    <x v="5"/>
    <x v="21"/>
    <x v="13"/>
  </r>
  <r>
    <x v="5"/>
    <x v="21"/>
    <x v="13"/>
  </r>
  <r>
    <x v="5"/>
    <x v="21"/>
    <x v="13"/>
  </r>
  <r>
    <x v="6"/>
    <x v="22"/>
    <x v="36"/>
  </r>
  <r>
    <x v="6"/>
    <x v="22"/>
    <x v="37"/>
  </r>
  <r>
    <x v="6"/>
    <x v="22"/>
    <x v="38"/>
  </r>
  <r>
    <x v="6"/>
    <x v="22"/>
    <x v="39"/>
  </r>
  <r>
    <x v="6"/>
    <x v="23"/>
    <x v="40"/>
  </r>
  <r>
    <x v="6"/>
    <x v="24"/>
    <x v="41"/>
  </r>
  <r>
    <x v="6"/>
    <x v="24"/>
    <x v="13"/>
  </r>
  <r>
    <x v="6"/>
    <x v="24"/>
    <x v="13"/>
  </r>
  <r>
    <x v="7"/>
    <x v="25"/>
    <x v="42"/>
  </r>
  <r>
    <x v="7"/>
    <x v="25"/>
    <x v="39"/>
  </r>
  <r>
    <x v="7"/>
    <x v="23"/>
    <x v="43"/>
  </r>
  <r>
    <x v="7"/>
    <x v="24"/>
    <x v="44"/>
  </r>
  <r>
    <x v="7"/>
    <x v="24"/>
    <x v="13"/>
  </r>
  <r>
    <x v="7"/>
    <x v="24"/>
    <x v="13"/>
  </r>
  <r>
    <x v="8"/>
    <x v="26"/>
    <x v="45"/>
  </r>
  <r>
    <x v="8"/>
    <x v="27"/>
    <x v="33"/>
  </r>
  <r>
    <x v="8"/>
    <x v="27"/>
    <x v="13"/>
  </r>
  <r>
    <x v="8"/>
    <x v="27"/>
    <x v="13"/>
  </r>
  <r>
    <x v="9"/>
    <x v="28"/>
    <x v="46"/>
  </r>
  <r>
    <x v="9"/>
    <x v="29"/>
    <x v="47"/>
  </r>
  <r>
    <x v="9"/>
    <x v="30"/>
    <x v="48"/>
  </r>
  <r>
    <x v="9"/>
    <x v="31"/>
    <x v="49"/>
  </r>
  <r>
    <x v="9"/>
    <x v="32"/>
    <x v="33"/>
  </r>
  <r>
    <x v="9"/>
    <x v="33"/>
    <x v="50"/>
  </r>
  <r>
    <x v="9"/>
    <x v="33"/>
    <x v="13"/>
  </r>
  <r>
    <x v="9"/>
    <x v="33"/>
    <x v="13"/>
  </r>
  <r>
    <x v="9"/>
    <x v="33"/>
    <x v="13"/>
  </r>
  <r>
    <x v="9"/>
    <x v="33"/>
    <x v="13"/>
  </r>
  <r>
    <x v="10"/>
    <x v="34"/>
    <x v="51"/>
  </r>
  <r>
    <x v="10"/>
    <x v="34"/>
    <x v="52"/>
  </r>
  <r>
    <x v="10"/>
    <x v="34"/>
    <x v="53"/>
  </r>
  <r>
    <x v="10"/>
    <x v="34"/>
    <x v="13"/>
  </r>
  <r>
    <x v="10"/>
    <x v="34"/>
    <x v="13"/>
  </r>
  <r>
    <x v="10"/>
    <x v="34"/>
    <x v="13"/>
  </r>
  <r>
    <x v="10"/>
    <x v="34"/>
    <x v="13"/>
  </r>
  <r>
    <x v="10"/>
    <x v="34"/>
    <x v="13"/>
  </r>
  <r>
    <x v="10"/>
    <x v="34"/>
    <x v="13"/>
  </r>
  <r>
    <x v="10"/>
    <x v="34"/>
    <x v="13"/>
  </r>
  <r>
    <x v="10"/>
    <x v="34"/>
    <x v="13"/>
  </r>
  <r>
    <x v="11"/>
    <x v="12"/>
    <x v="54"/>
  </r>
  <r>
    <x v="11"/>
    <x v="35"/>
    <x v="55"/>
  </r>
  <r>
    <x v="11"/>
    <x v="35"/>
    <x v="56"/>
  </r>
  <r>
    <x v="11"/>
    <x v="35"/>
    <x v="57"/>
  </r>
  <r>
    <x v="11"/>
    <x v="35"/>
    <x v="13"/>
  </r>
  <r>
    <x v="11"/>
    <x v="35"/>
    <x v="13"/>
  </r>
  <r>
    <x v="11"/>
    <x v="35"/>
    <x v="13"/>
  </r>
  <r>
    <x v="11"/>
    <x v="35"/>
    <x v="13"/>
  </r>
  <r>
    <x v="11"/>
    <x v="35"/>
    <x v="13"/>
  </r>
  <r>
    <x v="11"/>
    <x v="35"/>
    <x v="13"/>
  </r>
  <r>
    <x v="12"/>
    <x v="36"/>
    <x v="58"/>
  </r>
  <r>
    <x v="12"/>
    <x v="37"/>
    <x v="59"/>
  </r>
  <r>
    <x v="12"/>
    <x v="38"/>
    <x v="60"/>
  </r>
  <r>
    <x v="12"/>
    <x v="39"/>
    <x v="61"/>
  </r>
  <r>
    <x v="12"/>
    <x v="40"/>
    <x v="62"/>
  </r>
  <r>
    <x v="12"/>
    <x v="40"/>
    <x v="13"/>
  </r>
  <r>
    <x v="12"/>
    <x v="40"/>
    <x v="13"/>
  </r>
  <r>
    <x v="13"/>
    <x v="41"/>
    <x v="63"/>
  </r>
  <r>
    <x v="13"/>
    <x v="41"/>
    <x v="64"/>
  </r>
  <r>
    <x v="13"/>
    <x v="41"/>
    <x v="65"/>
  </r>
  <r>
    <x v="13"/>
    <x v="42"/>
    <x v="66"/>
  </r>
  <r>
    <x v="13"/>
    <x v="43"/>
    <x v="67"/>
  </r>
  <r>
    <x v="13"/>
    <x v="26"/>
    <x v="68"/>
  </r>
  <r>
    <x v="13"/>
    <x v="44"/>
    <x v="69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3"/>
    <x v="44"/>
    <x v="13"/>
  </r>
  <r>
    <x v="14"/>
    <x v="45"/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71F8A-6888-4942-B587-4260A965AE2A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C5" firstHeaderRow="1" firstDataRow="1" firstDataCol="3"/>
  <pivotFields count="3">
    <pivotField axis="axisRow" compact="0" outline="0" showAll="0" defaultSubtotal="0">
      <items count="16">
        <item h="1" x="2"/>
        <item h="1" x="1"/>
        <item x="6"/>
        <item h="1" x="5"/>
        <item h="1" x="0"/>
        <item h="1" x="4"/>
        <item h="1" x="14"/>
        <item h="1" m="1" x="15"/>
        <item h="1" x="3"/>
        <item x="7"/>
        <item h="1" x="8"/>
        <item h="1" x="9"/>
        <item h="1" x="10"/>
        <item h="1" x="11"/>
        <item h="1" x="12"/>
        <item h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h="1" x="1"/>
        <item h="1" x="2"/>
        <item h="1" x="6"/>
        <item h="1" x="29"/>
        <item h="1" x="10"/>
        <item h="1" x="20"/>
        <item h="1" x="17"/>
        <item h="1" x="18"/>
        <item h="1" x="8"/>
        <item x="23"/>
        <item h="1" x="19"/>
        <item h="1" x="21"/>
        <item h="1" x="26"/>
        <item h="1" x="31"/>
        <item h="1" x="16"/>
        <item h="1" x="30"/>
        <item h="1" x="32"/>
        <item h="1" x="11"/>
        <item h="1" x="25"/>
        <item h="1" x="13"/>
        <item h="1" x="7"/>
        <item h="1" x="0"/>
        <item h="1" x="12"/>
        <item h="1" x="9"/>
        <item h="1" x="28"/>
        <item h="1" x="45"/>
        <item h="1" m="1" x="46"/>
        <item h="1" x="3"/>
        <item h="1" x="4"/>
        <item h="1" x="5"/>
        <item h="1" x="14"/>
        <item h="1" x="15"/>
        <item x="24"/>
        <item h="1" x="27"/>
        <item h="1" x="33"/>
        <item h="1" x="34"/>
        <item h="1" x="35"/>
        <item h="1" x="22"/>
        <item h="1" x="36"/>
        <item h="1" x="37"/>
        <item h="1" x="38"/>
        <item h="1" x="39"/>
        <item h="1" x="40"/>
        <item h="1" x="41"/>
        <item h="1" x="42"/>
        <item h="1" x="43"/>
        <item h="1"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">
        <item h="1" x="13"/>
        <item x="33"/>
        <item x="49"/>
        <item x="45"/>
        <item x="70"/>
        <item x="0"/>
        <item x="3"/>
        <item x="4"/>
        <item x="28"/>
        <item x="47"/>
        <item x="52"/>
        <item x="66"/>
        <item x="67"/>
        <item x="1"/>
        <item x="2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2"/>
        <item x="34"/>
        <item x="35"/>
        <item x="36"/>
        <item x="37"/>
        <item x="38"/>
        <item x="40"/>
        <item x="41"/>
        <item x="42"/>
        <item x="43"/>
        <item x="44"/>
        <item x="46"/>
        <item x="48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8"/>
        <item x="69"/>
        <item h="1" x="3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4">
    <i>
      <x v="2"/>
      <x v="9"/>
      <x v="46"/>
    </i>
    <i r="1">
      <x v="32"/>
      <x v="47"/>
    </i>
    <i>
      <x v="9"/>
      <x v="9"/>
      <x v="49"/>
    </i>
    <i r="1">
      <x v="32"/>
      <x v="50"/>
    </i>
  </rowItems>
  <colItems count="1">
    <i/>
  </colItems>
  <formats count="6">
    <format dxfId="21">
      <pivotArea type="all" dataOnly="0" outline="0" fieldPosition="0"/>
    </format>
    <format dxfId="20">
      <pivotArea field="0" type="button" dataOnly="0" labelOnly="1" outline="0" axis="axisRow" fieldPosition="0"/>
    </format>
    <format dxfId="19">
      <pivotArea field="1" type="button" dataOnly="0" labelOnly="1" outline="0" axis="axisRow" fieldPosition="1"/>
    </format>
    <format dxfId="18">
      <pivotArea field="2" type="button" dataOnly="0" labelOnly="1" outline="0" axis="axisRow" fieldPosition="2"/>
    </format>
    <format dxfId="17">
      <pivotArea dataOnly="0" labelOnly="1" outline="0" fieldPosition="0">
        <references count="1">
          <reference field="0" count="0"/>
        </references>
      </pivotArea>
    </format>
    <format dxfId="16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EDCE8-9B97-4114-B68F-B931059A382F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C5" firstHeaderRow="1" firstDataRow="1" firstDataCol="3"/>
  <pivotFields count="3">
    <pivotField axis="axisRow" compact="0" outline="0" showAll="0" defaultSubtotal="0">
      <items count="16">
        <item h="1" x="2"/>
        <item h="1" x="1"/>
        <item h="1" x="6"/>
        <item h="1" x="5"/>
        <item h="1" x="0"/>
        <item h="1" x="4"/>
        <item h="1" x="14"/>
        <item h="1" m="1" x="15"/>
        <item h="1" x="3"/>
        <item h="1" x="7"/>
        <item h="1" x="8"/>
        <item h="1" x="9"/>
        <item h="1" x="10"/>
        <item x="11"/>
        <item h="1" x="12"/>
        <item h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1"/>
        <item x="2"/>
        <item x="6"/>
        <item x="29"/>
        <item x="10"/>
        <item x="20"/>
        <item x="17"/>
        <item x="18"/>
        <item x="8"/>
        <item x="23"/>
        <item x="19"/>
        <item x="21"/>
        <item x="26"/>
        <item x="31"/>
        <item x="16"/>
        <item x="30"/>
        <item x="32"/>
        <item x="11"/>
        <item x="25"/>
        <item x="13"/>
        <item x="7"/>
        <item x="0"/>
        <item x="12"/>
        <item x="9"/>
        <item x="28"/>
        <item x="45"/>
        <item m="1" x="46"/>
        <item x="3"/>
        <item x="4"/>
        <item x="5"/>
        <item x="14"/>
        <item x="15"/>
        <item x="24"/>
        <item x="27"/>
        <item x="33"/>
        <item x="34"/>
        <item x="35"/>
        <item x="22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">
        <item h="1" x="13"/>
        <item x="33"/>
        <item x="49"/>
        <item x="45"/>
        <item x="70"/>
        <item x="0"/>
        <item x="3"/>
        <item x="4"/>
        <item x="28"/>
        <item x="47"/>
        <item x="52"/>
        <item x="66"/>
        <item x="67"/>
        <item x="1"/>
        <item x="2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2"/>
        <item x="34"/>
        <item x="35"/>
        <item x="36"/>
        <item x="37"/>
        <item x="38"/>
        <item x="40"/>
        <item x="41"/>
        <item x="42"/>
        <item x="43"/>
        <item x="44"/>
        <item x="46"/>
        <item x="48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8"/>
        <item x="69"/>
        <item h="1" x="3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4">
    <i>
      <x v="13"/>
      <x v="22"/>
      <x v="56"/>
    </i>
    <i r="1">
      <x v="36"/>
      <x v="57"/>
    </i>
    <i r="2">
      <x v="58"/>
    </i>
    <i r="2">
      <x v="59"/>
    </i>
  </rowItems>
  <colItems count="1">
    <i/>
  </colItems>
  <formats count="6">
    <format dxfId="15">
      <pivotArea type="all" dataOnly="0" outline="0" fieldPosition="0"/>
    </format>
    <format dxfId="14">
      <pivotArea field="0" type="button" dataOnly="0" labelOnly="1" outline="0" axis="axisRow" fieldPosition="0"/>
    </format>
    <format dxfId="13">
      <pivotArea field="1" type="button" dataOnly="0" labelOnly="1" outline="0" axis="axisRow" fieldPosition="1"/>
    </format>
    <format dxfId="12">
      <pivotArea field="2" type="button" dataOnly="0" labelOnly="1" outline="0" axis="axisRow" fieldPosition="2"/>
    </format>
    <format dxfId="11">
      <pivotArea dataOnly="0" labelOnly="1" outline="0" fieldPosition="0">
        <references count="1">
          <reference field="0" count="0"/>
        </references>
      </pivotArea>
    </format>
    <format dxfId="1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3CC54-A46D-41E1-BFDD-345CDFD74844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C5" firstHeaderRow="1" firstDataRow="1" firstDataCol="3"/>
  <pivotFields count="3">
    <pivotField axis="axisRow" compact="0" outline="0" showAll="0" defaultSubtotal="0">
      <items count="16">
        <item h="1" x="2"/>
        <item h="1" x="1"/>
        <item x="6"/>
        <item h="1" x="5"/>
        <item h="1" x="0"/>
        <item h="1" x="4"/>
        <item h="1" x="14"/>
        <item h="1" m="1" x="15"/>
        <item h="1" x="3"/>
        <item x="7"/>
        <item h="1" x="8"/>
        <item h="1" x="9"/>
        <item h="1" x="10"/>
        <item h="1" x="11"/>
        <item h="1" x="12"/>
        <item h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1"/>
        <item x="2"/>
        <item x="6"/>
        <item x="29"/>
        <item x="10"/>
        <item x="20"/>
        <item x="17"/>
        <item x="18"/>
        <item x="8"/>
        <item h="1" x="23"/>
        <item x="19"/>
        <item x="21"/>
        <item x="26"/>
        <item x="31"/>
        <item x="16"/>
        <item x="30"/>
        <item x="32"/>
        <item x="11"/>
        <item x="25"/>
        <item x="13"/>
        <item x="7"/>
        <item x="0"/>
        <item x="12"/>
        <item x="9"/>
        <item x="28"/>
        <item x="45"/>
        <item m="1" x="46"/>
        <item x="3"/>
        <item x="4"/>
        <item x="5"/>
        <item x="14"/>
        <item x="15"/>
        <item h="1" x="24"/>
        <item x="27"/>
        <item x="33"/>
        <item x="34"/>
        <item x="35"/>
        <item x="22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">
        <item h="1" x="13"/>
        <item x="33"/>
        <item x="49"/>
        <item x="45"/>
        <item x="70"/>
        <item x="0"/>
        <item x="3"/>
        <item x="4"/>
        <item x="28"/>
        <item x="47"/>
        <item x="52"/>
        <item x="66"/>
        <item x="67"/>
        <item x="1"/>
        <item x="2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2"/>
        <item x="34"/>
        <item x="35"/>
        <item x="36"/>
        <item x="37"/>
        <item x="38"/>
        <item x="40"/>
        <item x="41"/>
        <item x="42"/>
        <item x="43"/>
        <item x="44"/>
        <item x="46"/>
        <item x="48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8"/>
        <item x="69"/>
        <item h="1" x="3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4">
    <i>
      <x v="2"/>
      <x v="37"/>
      <x v="43"/>
    </i>
    <i r="2">
      <x v="44"/>
    </i>
    <i r="2">
      <x v="45"/>
    </i>
    <i>
      <x v="9"/>
      <x v="18"/>
      <x v="48"/>
    </i>
  </rowItems>
  <colItems count="1">
    <i/>
  </colItems>
  <formats count="5">
    <format dxfId="9">
      <pivotArea type="all" dataOnly="0" outline="0" fieldPosition="0"/>
    </format>
    <format dxfId="8">
      <pivotArea field="0" type="button" dataOnly="0" labelOnly="1" outline="0" axis="axisRow" fieldPosition="0"/>
    </format>
    <format dxfId="7">
      <pivotArea field="1" type="button" dataOnly="0" labelOnly="1" outline="0" axis="axisRow" fieldPosition="1"/>
    </format>
    <format dxfId="6">
      <pivotArea field="2" type="button" dataOnly="0" labelOnly="1" outline="0" axis="axisRow" fieldPosition="2"/>
    </format>
    <format dxfId="5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2EA65-B385-4AB8-B364-A623FB6978D3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C4" firstHeaderRow="1" firstDataRow="1" firstDataCol="3"/>
  <pivotFields count="3">
    <pivotField axis="axisRow" compact="0" outline="0" showAll="0" defaultSubtotal="0">
      <items count="16">
        <item h="1" x="2"/>
        <item h="1" x="1"/>
        <item h="1" x="6"/>
        <item h="1" x="5"/>
        <item h="1" x="0"/>
        <item h="1" x="4"/>
        <item h="1" x="14"/>
        <item h="1" m="1" x="15"/>
        <item x="3"/>
        <item h="1" x="7"/>
        <item h="1" x="8"/>
        <item h="1" x="9"/>
        <item h="1" x="10"/>
        <item h="1" x="11"/>
        <item h="1" x="12"/>
        <item h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1"/>
        <item x="2"/>
        <item x="6"/>
        <item x="29"/>
        <item x="10"/>
        <item x="20"/>
        <item x="17"/>
        <item x="18"/>
        <item x="8"/>
        <item h="1" x="23"/>
        <item x="19"/>
        <item x="21"/>
        <item x="26"/>
        <item x="31"/>
        <item x="16"/>
        <item x="30"/>
        <item x="32"/>
        <item x="11"/>
        <item x="25"/>
        <item x="13"/>
        <item x="7"/>
        <item x="0"/>
        <item x="12"/>
        <item x="9"/>
        <item x="28"/>
        <item x="45"/>
        <item h="1" m="1" x="46"/>
        <item x="3"/>
        <item x="4"/>
        <item x="5"/>
        <item x="14"/>
        <item h="1" x="15"/>
        <item x="24"/>
        <item x="27"/>
        <item x="33"/>
        <item x="34"/>
        <item x="35"/>
        <item h="1" x="22"/>
        <item h="1" x="36"/>
        <item h="1" x="37"/>
        <item h="1" x="38"/>
        <item h="1" x="39"/>
        <item h="1" x="40"/>
        <item h="1" x="41"/>
        <item h="1" x="42"/>
        <item h="1" x="43"/>
        <item h="1"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">
        <item x="13"/>
        <item x="33"/>
        <item x="49"/>
        <item x="45"/>
        <item x="70"/>
        <item x="0"/>
        <item x="3"/>
        <item x="4"/>
        <item x="28"/>
        <item x="47"/>
        <item x="52"/>
        <item x="66"/>
        <item x="67"/>
        <item x="1"/>
        <item x="2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2"/>
        <item x="34"/>
        <item x="35"/>
        <item x="36"/>
        <item x="37"/>
        <item x="38"/>
        <item x="40"/>
        <item x="41"/>
        <item x="42"/>
        <item x="43"/>
        <item x="44"/>
        <item x="46"/>
        <item x="48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8"/>
        <item x="69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3">
    <i>
      <x v="8"/>
      <x v="19"/>
      <x v="34"/>
    </i>
    <i r="1">
      <x v="22"/>
      <x v="33"/>
    </i>
    <i r="1">
      <x v="30"/>
      <x v="35"/>
    </i>
  </rowItems>
  <colItems count="1">
    <i/>
  </colItems>
  <formats count="5">
    <format dxfId="4">
      <pivotArea type="all" dataOnly="0" outline="0" fieldPosition="0"/>
    </format>
    <format dxfId="3">
      <pivotArea field="0" type="button" dataOnly="0" labelOnly="1" outline="0" axis="axisRow" fieldPosition="0"/>
    </format>
    <format dxfId="2">
      <pivotArea field="1" type="button" dataOnly="0" labelOnly="1" outline="0" axis="axisRow" fieldPosition="1"/>
    </format>
    <format dxfId="1">
      <pivotArea field="2" type="button" dataOnly="0" labelOnly="1" outline="0" axis="axisRow" fieldPosition="2"/>
    </format>
    <format dxfId="0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le_iphone_14_pro_max-11773" connectionId="1" xr16:uid="{0BF81B57-4376-4F2D-B423-A46797DCDB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opLeftCell="A35" workbookViewId="0">
      <selection activeCell="A55" sqref="A55:XFD55"/>
    </sheetView>
  </sheetViews>
  <sheetFormatPr defaultRowHeight="14.4" x14ac:dyDescent="0.3"/>
  <cols>
    <col min="1" max="1" width="12" bestFit="1" customWidth="1"/>
    <col min="2" max="2" width="11.5546875" bestFit="1" customWidth="1"/>
    <col min="3" max="3" width="80.88671875" bestFit="1" customWidth="1"/>
    <col min="4" max="4" width="12" bestFit="1" customWidth="1"/>
    <col min="5" max="5" width="11.5546875" bestFit="1" customWidth="1"/>
    <col min="6" max="6" width="80.77734375" bestFit="1" customWidth="1"/>
  </cols>
  <sheetData>
    <row r="1" spans="1:3" x14ac:dyDescent="0.3">
      <c r="A1" t="s">
        <v>0</v>
      </c>
      <c r="B1" t="s">
        <v>1</v>
      </c>
      <c r="C1" t="s">
        <v>63</v>
      </c>
    </row>
    <row r="2" spans="1:3" x14ac:dyDescent="0.3">
      <c r="B2" t="s">
        <v>2</v>
      </c>
      <c r="C2" t="s">
        <v>70</v>
      </c>
    </row>
    <row r="3" spans="1:3" x14ac:dyDescent="0.3">
      <c r="C3" t="s">
        <v>71</v>
      </c>
    </row>
    <row r="4" spans="1:3" x14ac:dyDescent="0.3">
      <c r="B4" t="s">
        <v>3</v>
      </c>
      <c r="C4" t="s">
        <v>64</v>
      </c>
    </row>
    <row r="5" spans="1:3" x14ac:dyDescent="0.3">
      <c r="C5" t="s">
        <v>65</v>
      </c>
    </row>
    <row r="6" spans="1:3" x14ac:dyDescent="0.3">
      <c r="B6" t="s">
        <v>4</v>
      </c>
      <c r="C6" t="s">
        <v>72</v>
      </c>
    </row>
    <row r="7" spans="1:3" x14ac:dyDescent="0.3">
      <c r="C7" t="s">
        <v>73</v>
      </c>
    </row>
    <row r="8" spans="1:3" x14ac:dyDescent="0.3">
      <c r="C8" t="s">
        <v>74</v>
      </c>
    </row>
    <row r="9" spans="1:3" x14ac:dyDescent="0.3">
      <c r="B9" t="s">
        <v>5</v>
      </c>
      <c r="C9" t="s">
        <v>75</v>
      </c>
    </row>
    <row r="10" spans="1:3" x14ac:dyDescent="0.3">
      <c r="C10" t="s">
        <v>76</v>
      </c>
    </row>
    <row r="11" spans="1:3" x14ac:dyDescent="0.3">
      <c r="C11" t="s">
        <v>77</v>
      </c>
    </row>
    <row r="12" spans="1:3" x14ac:dyDescent="0.3">
      <c r="C12" t="s">
        <v>78</v>
      </c>
    </row>
    <row r="13" spans="1:3" x14ac:dyDescent="0.3">
      <c r="B13" t="s">
        <v>6</v>
      </c>
      <c r="C13" t="s">
        <v>79</v>
      </c>
    </row>
    <row r="17" spans="1:4" x14ac:dyDescent="0.3">
      <c r="A17" t="s">
        <v>7</v>
      </c>
      <c r="B17" t="s">
        <v>8</v>
      </c>
      <c r="C17" t="s">
        <v>80</v>
      </c>
    </row>
    <row r="18" spans="1:4" x14ac:dyDescent="0.3">
      <c r="B18" t="s">
        <v>9</v>
      </c>
      <c r="C18" t="s">
        <v>81</v>
      </c>
    </row>
    <row r="20" spans="1:4" x14ac:dyDescent="0.3">
      <c r="A20" t="s">
        <v>10</v>
      </c>
      <c r="B20" t="s">
        <v>11</v>
      </c>
      <c r="C20" t="s">
        <v>82</v>
      </c>
    </row>
    <row r="21" spans="1:4" x14ac:dyDescent="0.3">
      <c r="B21" t="s">
        <v>12</v>
      </c>
      <c r="C21" t="s">
        <v>83</v>
      </c>
    </row>
    <row r="22" spans="1:4" x14ac:dyDescent="0.3">
      <c r="B22" t="s">
        <v>13</v>
      </c>
      <c r="C22" t="s">
        <v>84</v>
      </c>
    </row>
    <row r="23" spans="1:4" x14ac:dyDescent="0.3">
      <c r="B23" t="s">
        <v>14</v>
      </c>
      <c r="C23" t="s">
        <v>85</v>
      </c>
    </row>
    <row r="24" spans="1:4" x14ac:dyDescent="0.3">
      <c r="C24" t="s">
        <v>86</v>
      </c>
    </row>
    <row r="25" spans="1:4" x14ac:dyDescent="0.3">
      <c r="C25" t="s">
        <v>87</v>
      </c>
    </row>
    <row r="26" spans="1:4" x14ac:dyDescent="0.3">
      <c r="A26" s="1"/>
      <c r="C26" t="s">
        <v>88</v>
      </c>
      <c r="D26" s="1"/>
    </row>
    <row r="27" spans="1:4" x14ac:dyDescent="0.3">
      <c r="C27" t="s">
        <v>89</v>
      </c>
    </row>
    <row r="30" spans="1:4" x14ac:dyDescent="0.3">
      <c r="A30" t="s">
        <v>15</v>
      </c>
      <c r="B30" t="s">
        <v>16</v>
      </c>
      <c r="C30" t="s">
        <v>90</v>
      </c>
    </row>
    <row r="31" spans="1:4" x14ac:dyDescent="0.3">
      <c r="B31" t="s">
        <v>17</v>
      </c>
      <c r="C31" t="s">
        <v>91</v>
      </c>
    </row>
    <row r="32" spans="1:4" x14ac:dyDescent="0.3">
      <c r="B32" t="s">
        <v>18</v>
      </c>
      <c r="C32" t="s">
        <v>92</v>
      </c>
    </row>
    <row r="33" spans="1:3" x14ac:dyDescent="0.3">
      <c r="B33" t="s">
        <v>19</v>
      </c>
      <c r="C33" t="s">
        <v>93</v>
      </c>
    </row>
    <row r="34" spans="1:3" x14ac:dyDescent="0.3">
      <c r="C34" t="s">
        <v>94</v>
      </c>
    </row>
    <row r="36" spans="1:3" x14ac:dyDescent="0.3">
      <c r="A36" t="s">
        <v>20</v>
      </c>
      <c r="B36" t="s">
        <v>21</v>
      </c>
      <c r="C36" t="s">
        <v>95</v>
      </c>
    </row>
    <row r="37" spans="1:3" x14ac:dyDescent="0.3">
      <c r="B37" t="s">
        <v>22</v>
      </c>
      <c r="C37" t="s">
        <v>96</v>
      </c>
    </row>
    <row r="38" spans="1:3" x14ac:dyDescent="0.3">
      <c r="B38" t="s">
        <v>23</v>
      </c>
      <c r="C38" t="s">
        <v>97</v>
      </c>
    </row>
    <row r="39" spans="1:3" x14ac:dyDescent="0.3">
      <c r="B39" t="s">
        <v>24</v>
      </c>
      <c r="C39" t="s">
        <v>98</v>
      </c>
    </row>
    <row r="41" spans="1:3" x14ac:dyDescent="0.3">
      <c r="A41" t="s">
        <v>25</v>
      </c>
      <c r="B41" t="s">
        <v>26</v>
      </c>
      <c r="C41" t="s">
        <v>44</v>
      </c>
    </row>
    <row r="42" spans="1:3" x14ac:dyDescent="0.3">
      <c r="B42" t="s">
        <v>27</v>
      </c>
      <c r="C42" t="s">
        <v>99</v>
      </c>
    </row>
    <row r="43" spans="1:3" x14ac:dyDescent="0.3">
      <c r="C43" t="s">
        <v>100</v>
      </c>
    </row>
    <row r="47" spans="1:3" x14ac:dyDescent="0.3">
      <c r="A47" t="s">
        <v>28</v>
      </c>
      <c r="B47" t="s">
        <v>101</v>
      </c>
      <c r="C47" t="s">
        <v>102</v>
      </c>
    </row>
    <row r="48" spans="1:3" x14ac:dyDescent="0.3">
      <c r="C48" t="s">
        <v>103</v>
      </c>
    </row>
    <row r="49" spans="1:3" x14ac:dyDescent="0.3">
      <c r="C49" t="s">
        <v>104</v>
      </c>
    </row>
    <row r="50" spans="1:3" x14ac:dyDescent="0.3">
      <c r="B50" t="s">
        <v>29</v>
      </c>
      <c r="C50" t="s">
        <v>105</v>
      </c>
    </row>
    <row r="51" spans="1:3" x14ac:dyDescent="0.3">
      <c r="B51" t="s">
        <v>30</v>
      </c>
      <c r="C51" t="s">
        <v>106</v>
      </c>
    </row>
    <row r="54" spans="1:3" x14ac:dyDescent="0.3">
      <c r="A54" t="s">
        <v>31</v>
      </c>
      <c r="B54" t="s">
        <v>32</v>
      </c>
      <c r="C54" t="s">
        <v>107</v>
      </c>
    </row>
    <row r="55" spans="1:3" x14ac:dyDescent="0.3">
      <c r="B55" t="s">
        <v>29</v>
      </c>
      <c r="C55" t="s">
        <v>108</v>
      </c>
    </row>
    <row r="56" spans="1:3" x14ac:dyDescent="0.3">
      <c r="B56" t="s">
        <v>30</v>
      </c>
      <c r="C56" t="s">
        <v>109</v>
      </c>
    </row>
    <row r="59" spans="1:3" x14ac:dyDescent="0.3">
      <c r="A59" t="s">
        <v>33</v>
      </c>
      <c r="B59" t="s">
        <v>34</v>
      </c>
      <c r="C59" t="s">
        <v>35</v>
      </c>
    </row>
    <row r="60" spans="1:3" x14ac:dyDescent="0.3">
      <c r="B60" t="s">
        <v>36</v>
      </c>
      <c r="C60" t="s">
        <v>44</v>
      </c>
    </row>
    <row r="63" spans="1:3" x14ac:dyDescent="0.3">
      <c r="A63" t="s">
        <v>38</v>
      </c>
      <c r="B63" t="s">
        <v>39</v>
      </c>
      <c r="C63" t="s">
        <v>110</v>
      </c>
    </row>
    <row r="64" spans="1:3" x14ac:dyDescent="0.3">
      <c r="B64" t="s">
        <v>40</v>
      </c>
      <c r="C64" t="s">
        <v>66</v>
      </c>
    </row>
    <row r="65" spans="1:3" x14ac:dyDescent="0.3">
      <c r="B65" t="s">
        <v>41</v>
      </c>
      <c r="C65" t="s">
        <v>111</v>
      </c>
    </row>
    <row r="66" spans="1:3" x14ac:dyDescent="0.3">
      <c r="B66" t="s">
        <v>42</v>
      </c>
      <c r="C66" t="s">
        <v>37</v>
      </c>
    </row>
    <row r="67" spans="1:3" x14ac:dyDescent="0.3">
      <c r="B67" t="s">
        <v>43</v>
      </c>
      <c r="C67" t="s">
        <v>44</v>
      </c>
    </row>
    <row r="68" spans="1:3" x14ac:dyDescent="0.3">
      <c r="B68" t="s">
        <v>45</v>
      </c>
      <c r="C68" t="s">
        <v>112</v>
      </c>
    </row>
    <row r="73" spans="1:3" x14ac:dyDescent="0.3">
      <c r="A73" t="s">
        <v>29</v>
      </c>
      <c r="B73" t="s">
        <v>46</v>
      </c>
      <c r="C73" t="s">
        <v>113</v>
      </c>
    </row>
    <row r="74" spans="1:3" x14ac:dyDescent="0.3">
      <c r="C74" t="s">
        <v>67</v>
      </c>
    </row>
    <row r="75" spans="1:3" x14ac:dyDescent="0.3">
      <c r="C75" t="s">
        <v>114</v>
      </c>
    </row>
    <row r="84" spans="1:3" x14ac:dyDescent="0.3">
      <c r="A84" t="s">
        <v>47</v>
      </c>
      <c r="B84" t="s">
        <v>16</v>
      </c>
      <c r="C84" t="s">
        <v>115</v>
      </c>
    </row>
    <row r="85" spans="1:3" x14ac:dyDescent="0.3">
      <c r="B85" t="s">
        <v>48</v>
      </c>
      <c r="C85" t="s">
        <v>116</v>
      </c>
    </row>
    <row r="86" spans="1:3" x14ac:dyDescent="0.3">
      <c r="C86" t="s">
        <v>117</v>
      </c>
    </row>
    <row r="87" spans="1:3" x14ac:dyDescent="0.3">
      <c r="C87" t="s">
        <v>118</v>
      </c>
    </row>
    <row r="94" spans="1:3" x14ac:dyDescent="0.3">
      <c r="A94" t="s">
        <v>49</v>
      </c>
      <c r="B94" t="s">
        <v>50</v>
      </c>
      <c r="C94" t="s">
        <v>119</v>
      </c>
    </row>
    <row r="95" spans="1:3" x14ac:dyDescent="0.3">
      <c r="B95" t="s">
        <v>51</v>
      </c>
      <c r="C95" t="s">
        <v>120</v>
      </c>
    </row>
    <row r="96" spans="1:3" x14ac:dyDescent="0.3">
      <c r="B96" t="s">
        <v>68</v>
      </c>
      <c r="C96" t="s">
        <v>121</v>
      </c>
    </row>
    <row r="97" spans="1:3" x14ac:dyDescent="0.3">
      <c r="B97" t="s">
        <v>69</v>
      </c>
      <c r="C97" t="s">
        <v>122</v>
      </c>
    </row>
    <row r="98" spans="1:3" x14ac:dyDescent="0.3">
      <c r="B98" t="s">
        <v>52</v>
      </c>
      <c r="C98" t="s">
        <v>123</v>
      </c>
    </row>
    <row r="101" spans="1:3" x14ac:dyDescent="0.3">
      <c r="A101" t="s">
        <v>53</v>
      </c>
      <c r="B101" t="s">
        <v>54</v>
      </c>
      <c r="C101" t="s">
        <v>124</v>
      </c>
    </row>
    <row r="102" spans="1:3" x14ac:dyDescent="0.3">
      <c r="C102" t="s">
        <v>125</v>
      </c>
    </row>
    <row r="103" spans="1:3" x14ac:dyDescent="0.3">
      <c r="C103" t="s">
        <v>126</v>
      </c>
    </row>
    <row r="104" spans="1:3" x14ac:dyDescent="0.3">
      <c r="B104" t="s">
        <v>15</v>
      </c>
      <c r="C104" t="s">
        <v>55</v>
      </c>
    </row>
    <row r="105" spans="1:3" x14ac:dyDescent="0.3">
      <c r="B105" t="s">
        <v>56</v>
      </c>
      <c r="C105" t="s">
        <v>57</v>
      </c>
    </row>
    <row r="106" spans="1:3" x14ac:dyDescent="0.3">
      <c r="B106" t="s">
        <v>34</v>
      </c>
      <c r="C106" t="s">
        <v>127</v>
      </c>
    </row>
    <row r="107" spans="1:3" x14ac:dyDescent="0.3">
      <c r="B107" t="s">
        <v>58</v>
      </c>
      <c r="C107" t="s">
        <v>128</v>
      </c>
    </row>
    <row r="151" spans="4:4" x14ac:dyDescent="0.3">
      <c r="D151" s="2"/>
    </row>
    <row r="156" spans="4:4" x14ac:dyDescent="0.3">
      <c r="D156" s="2"/>
    </row>
    <row r="162" spans="1:4" x14ac:dyDescent="0.3">
      <c r="D162" s="2"/>
    </row>
    <row r="168" spans="1:4" x14ac:dyDescent="0.3">
      <c r="A168" s="2"/>
    </row>
    <row r="174" spans="1:4" x14ac:dyDescent="0.3">
      <c r="A174" s="2"/>
    </row>
    <row r="180" spans="1:1" x14ac:dyDescent="0.3">
      <c r="A1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82A7-7FF7-413E-B731-6DDDB36B31B5}">
  <dimension ref="A1:C281"/>
  <sheetViews>
    <sheetView topLeftCell="A40" workbookViewId="0">
      <selection activeCell="B5" sqref="B5"/>
    </sheetView>
  </sheetViews>
  <sheetFormatPr defaultRowHeight="14.4" x14ac:dyDescent="0.3"/>
  <cols>
    <col min="1" max="1" width="13.21875" style="13" customWidth="1"/>
    <col min="2" max="2" width="22.5546875" style="13" customWidth="1"/>
    <col min="3" max="3" width="113.33203125" style="13" customWidth="1"/>
  </cols>
  <sheetData>
    <row r="1" spans="1:3" ht="15" thickBot="1" x14ac:dyDescent="0.35">
      <c r="A1" s="9" t="s">
        <v>61</v>
      </c>
      <c r="B1" s="10" t="s">
        <v>59</v>
      </c>
      <c r="C1" s="9" t="s">
        <v>62</v>
      </c>
    </row>
    <row r="2" spans="1:3" ht="15" thickBot="1" x14ac:dyDescent="0.35">
      <c r="A2" s="14" t="str">
        <f>v_0!A1</f>
        <v>Network</v>
      </c>
      <c r="B2" s="14" t="str">
        <f>v_0!B1</f>
        <v>Technology</v>
      </c>
      <c r="C2" s="14" t="str">
        <f>v_0!C1</f>
        <v>GSM / CDMA / HSPA / EVDO / LTE / 5G</v>
      </c>
    </row>
    <row r="3" spans="1:3" ht="15" thickBot="1" x14ac:dyDescent="0.35">
      <c r="A3" s="14" t="str">
        <f>A2</f>
        <v>Network</v>
      </c>
      <c r="B3" s="14" t="str">
        <f>v_0!B2</f>
        <v>2G bands</v>
      </c>
      <c r="C3" s="14" t="str">
        <f>v_0!C2</f>
        <v>GSM 850 / 900 / 1800 / 1900 - SIM 1 &amp; SIM 2 (dual-SIM)</v>
      </c>
    </row>
    <row r="4" spans="1:3" ht="15" thickBot="1" x14ac:dyDescent="0.35">
      <c r="A4" s="14" t="str">
        <f t="shared" ref="A4:A14" si="0">A3</f>
        <v>Network</v>
      </c>
      <c r="B4" s="14" t="str">
        <f>B3</f>
        <v>2G bands</v>
      </c>
      <c r="C4" s="14" t="str">
        <f>v_0!C3</f>
        <v>CDMA 800 / 1900</v>
      </c>
    </row>
    <row r="5" spans="1:3" ht="15" thickBot="1" x14ac:dyDescent="0.35">
      <c r="A5" s="14" t="str">
        <f t="shared" si="0"/>
        <v>Network</v>
      </c>
      <c r="B5" s="14" t="str">
        <f>v_0!B4</f>
        <v>3G bands</v>
      </c>
      <c r="C5" s="14" t="str">
        <f>v_0!C4</f>
        <v>HSDPA 850 / 900 / 1700(AWS) / 1900 / 2100</v>
      </c>
    </row>
    <row r="6" spans="1:3" ht="15" thickBot="1" x14ac:dyDescent="0.35">
      <c r="A6" s="14" t="str">
        <f t="shared" si="0"/>
        <v>Network</v>
      </c>
      <c r="B6" s="14" t="str">
        <f>B5</f>
        <v>3G bands</v>
      </c>
      <c r="C6" s="14" t="str">
        <f>v_0!C5</f>
        <v>CDMA2000 1xEV-DO</v>
      </c>
    </row>
    <row r="7" spans="1:3" ht="15" thickBot="1" x14ac:dyDescent="0.35">
      <c r="A7" s="14" t="str">
        <f t="shared" si="0"/>
        <v>Network</v>
      </c>
      <c r="B7" s="14" t="str">
        <f>v_0!B6</f>
        <v>4G bands</v>
      </c>
      <c r="C7" s="14" t="str">
        <f>v_0!C6</f>
        <v>1, 2, 3, 4, 5, 7, 8, 12, 13, 17, 18, 19, 20, 25, 26, 28, 30, 32, 34, 38, 39, 40, 41, 42, 46, 48, 66 - A2894, A2896</v>
      </c>
    </row>
    <row r="8" spans="1:3" ht="15" thickBot="1" x14ac:dyDescent="0.35">
      <c r="A8" s="14" t="str">
        <f t="shared" si="0"/>
        <v>Network</v>
      </c>
      <c r="B8" s="14" t="str">
        <f t="shared" ref="B8:B9" si="1">B7</f>
        <v>4G bands</v>
      </c>
      <c r="C8" s="14" t="str">
        <f>v_0!C7</f>
        <v>1, 2, 3, 4, 5, 7, 8, 11, 12, 13, 14, 17, 18, 19, 20, 21, 25, 26, 28, 29, 30, 32, 34, 38, 39, 40, 41, 42, 46, 48, 53, 66, 71 - A2651, A2893</v>
      </c>
    </row>
    <row r="9" spans="1:3" ht="15" thickBot="1" x14ac:dyDescent="0.35">
      <c r="A9" s="14" t="str">
        <f t="shared" si="0"/>
        <v>Network</v>
      </c>
      <c r="B9" s="14" t="str">
        <f t="shared" si="1"/>
        <v>4G bands</v>
      </c>
      <c r="C9" s="14" t="str">
        <f>v_0!C8</f>
        <v>1, 2, 3, 4, 5, 7, 8, 12, 13, 17, 18, 19, 20, 25, 26, 28, 30, 32, 34, 38, 39, 40, 41, 42, 46, 48, 66 - A2895</v>
      </c>
    </row>
    <row r="10" spans="1:3" ht="15" thickBot="1" x14ac:dyDescent="0.35">
      <c r="A10" s="14" t="str">
        <f t="shared" si="0"/>
        <v>Network</v>
      </c>
      <c r="B10" s="14" t="str">
        <f>v_0!B9</f>
        <v>5G bands</v>
      </c>
      <c r="C10" s="14" t="str">
        <f>v_0!C9</f>
        <v>1, 2, 3, 5, 7, 8, 12, 20, 25, 26, 28, 30, 38, 40, 41, 48, 66, 70, 77, 78, 79 SA/NSA/Sub6 - A2894, A2896</v>
      </c>
    </row>
    <row r="11" spans="1:3" ht="15" thickBot="1" x14ac:dyDescent="0.35">
      <c r="A11" s="14" t="str">
        <f t="shared" si="0"/>
        <v>Network</v>
      </c>
      <c r="B11" s="14" t="str">
        <f t="shared" ref="B11:B13" si="2">B10</f>
        <v>5G bands</v>
      </c>
      <c r="C11" s="14" t="str">
        <f>v_0!C10</f>
        <v>1, 2, 3, 5, 7, 8, 12, 14, 20, 25, 26, 28, 29, 30, 38, 40, 41, 48, 53, 66, 70, 71, 77, 78, 79, 258, 260, 261 SA/NSA/Sub6/mmWave - A2651</v>
      </c>
    </row>
    <row r="12" spans="1:3" ht="15" thickBot="1" x14ac:dyDescent="0.35">
      <c r="A12" s="14" t="str">
        <f t="shared" si="0"/>
        <v>Network</v>
      </c>
      <c r="B12" s="14" t="str">
        <f t="shared" si="2"/>
        <v>5G bands</v>
      </c>
      <c r="C12" s="14" t="str">
        <f>v_0!C11</f>
        <v>1, 2, 3, 5, 7, 8, 12, 14, 20, 25, 26, 28, 29, 30, 38, 40, 41, 48, 53, 66, 70, 71, 77, 78, 79 SA/NSA/Sub6 - A2893</v>
      </c>
    </row>
    <row r="13" spans="1:3" ht="15" thickBot="1" x14ac:dyDescent="0.35">
      <c r="A13" s="14" t="str">
        <f t="shared" si="0"/>
        <v>Network</v>
      </c>
      <c r="B13" s="14" t="str">
        <f t="shared" si="2"/>
        <v>5G bands</v>
      </c>
      <c r="C13" s="14" t="str">
        <f>v_0!C12</f>
        <v>1, 2, 3, 5, 7, 8, 12, 20, 25, 26, 28, 30, 38, 40, 41, 48, 66, 70, 77, 78, 79 SA/NSA/Sub6 - A2895</v>
      </c>
    </row>
    <row r="14" spans="1:3" ht="15" thickBot="1" x14ac:dyDescent="0.35">
      <c r="A14" s="14" t="str">
        <f t="shared" si="0"/>
        <v>Network</v>
      </c>
      <c r="B14" s="14" t="str">
        <f>v_0!B13</f>
        <v>Speed</v>
      </c>
      <c r="C14" s="14" t="str">
        <f>v_0!C13</f>
        <v>HSPA, LTE-A, 5G, EV-DO Rev.A 3.1 Mbps</v>
      </c>
    </row>
    <row r="15" spans="1:3" ht="15" thickBot="1" x14ac:dyDescent="0.35">
      <c r="A15" s="14" t="str">
        <f t="shared" ref="A15:B17" si="3">A14</f>
        <v>Network</v>
      </c>
      <c r="B15" s="14" t="str">
        <f t="shared" si="3"/>
        <v>Speed</v>
      </c>
      <c r="C15" s="14">
        <f>v_0!C14</f>
        <v>0</v>
      </c>
    </row>
    <row r="16" spans="1:3" ht="15" thickBot="1" x14ac:dyDescent="0.35">
      <c r="A16" s="14" t="str">
        <f t="shared" si="3"/>
        <v>Network</v>
      </c>
      <c r="B16" s="14" t="str">
        <f t="shared" si="3"/>
        <v>Speed</v>
      </c>
      <c r="C16" s="14">
        <f>v_0!C15</f>
        <v>0</v>
      </c>
    </row>
    <row r="17" spans="1:3" ht="15" thickBot="1" x14ac:dyDescent="0.35">
      <c r="A17" s="14" t="str">
        <f t="shared" si="3"/>
        <v>Network</v>
      </c>
      <c r="B17" s="14" t="str">
        <f t="shared" si="3"/>
        <v>Speed</v>
      </c>
      <c r="C17" s="14">
        <f>v_0!C16</f>
        <v>0</v>
      </c>
    </row>
    <row r="18" spans="1:3" ht="15" thickBot="1" x14ac:dyDescent="0.35">
      <c r="A18" s="14" t="str">
        <f>v_0!A17</f>
        <v>Launch</v>
      </c>
      <c r="B18" s="14" t="str">
        <f>v_0!B17</f>
        <v>Announced</v>
      </c>
      <c r="C18" s="14" t="str">
        <f>v_0!C17</f>
        <v>2022, September 07</v>
      </c>
    </row>
    <row r="19" spans="1:3" ht="15" thickBot="1" x14ac:dyDescent="0.35">
      <c r="A19" s="14" t="str">
        <f>A18</f>
        <v>Launch</v>
      </c>
      <c r="B19" s="14" t="str">
        <f>v_0!B18</f>
        <v>Status</v>
      </c>
      <c r="C19" s="14" t="str">
        <f>v_0!C18</f>
        <v>Available. Released 2022, September 16</v>
      </c>
    </row>
    <row r="20" spans="1:3" ht="15" thickBot="1" x14ac:dyDescent="0.35">
      <c r="A20" s="14" t="str">
        <f t="shared" ref="A20:B20" si="4">A19</f>
        <v>Launch</v>
      </c>
      <c r="B20" s="14" t="str">
        <f t="shared" si="4"/>
        <v>Status</v>
      </c>
      <c r="C20" s="14">
        <f>v_0!C19</f>
        <v>0</v>
      </c>
    </row>
    <row r="21" spans="1:3" ht="15" thickBot="1" x14ac:dyDescent="0.35">
      <c r="A21" s="14" t="str">
        <f>v_0!A20</f>
        <v>Body</v>
      </c>
      <c r="B21" s="14" t="str">
        <f>v_0!B20</f>
        <v>Dimensions</v>
      </c>
      <c r="C21" s="14" t="str">
        <f>v_0!C20</f>
        <v>160.7 x 77.6 x 7.9 mm (6.33 x 3.06 x 0.31 in)</v>
      </c>
    </row>
    <row r="22" spans="1:3" ht="15" thickBot="1" x14ac:dyDescent="0.35">
      <c r="A22" s="14" t="str">
        <f t="shared" ref="A22:A24" si="5">A21</f>
        <v>Body</v>
      </c>
      <c r="B22" s="14" t="str">
        <f>v_0!B21</f>
        <v>Weight</v>
      </c>
      <c r="C22" s="14" t="str">
        <f>v_0!C21</f>
        <v>240 g (8.47 oz)</v>
      </c>
    </row>
    <row r="23" spans="1:3" ht="15" thickBot="1" x14ac:dyDescent="0.35">
      <c r="A23" s="14" t="str">
        <f t="shared" si="5"/>
        <v>Body</v>
      </c>
      <c r="B23" s="14" t="str">
        <f>v_0!B22</f>
        <v>Build</v>
      </c>
      <c r="C23" s="14" t="str">
        <f>v_0!C22</f>
        <v>Glass front (Corning-made glass), glass back (Corning-made glass), stainless steel frame</v>
      </c>
    </row>
    <row r="24" spans="1:3" ht="15" thickBot="1" x14ac:dyDescent="0.35">
      <c r="A24" s="14" t="str">
        <f t="shared" si="5"/>
        <v>Body</v>
      </c>
      <c r="B24" s="14" t="str">
        <f>v_0!B23</f>
        <v>SIM</v>
      </c>
      <c r="C24" s="14" t="str">
        <f>v_0!C23</f>
        <v>Nano-SIM and eSIM - International</v>
      </c>
    </row>
    <row r="25" spans="1:3" ht="15" thickBot="1" x14ac:dyDescent="0.35">
      <c r="A25" s="14" t="str">
        <f t="shared" ref="A25:B30" si="6">A24</f>
        <v>Body</v>
      </c>
      <c r="B25" s="14" t="str">
        <f t="shared" si="6"/>
        <v>SIM</v>
      </c>
      <c r="C25" s="14" t="str">
        <f>v_0!C24</f>
        <v>Dual eSIM with multiple numbers - USA</v>
      </c>
    </row>
    <row r="26" spans="1:3" ht="15" thickBot="1" x14ac:dyDescent="0.35">
      <c r="A26" s="14" t="str">
        <f t="shared" si="6"/>
        <v>Body</v>
      </c>
      <c r="B26" s="14" t="str">
        <f t="shared" si="6"/>
        <v>SIM</v>
      </c>
      <c r="C26" s="14" t="str">
        <f>v_0!C25</f>
        <v>Dual SIM (Nano-SIM, dual stand-by) - China</v>
      </c>
    </row>
    <row r="27" spans="1:3" ht="15" thickBot="1" x14ac:dyDescent="0.35">
      <c r="A27" s="14" t="str">
        <f t="shared" si="6"/>
        <v>Body</v>
      </c>
      <c r="B27" s="14" t="str">
        <f t="shared" si="6"/>
        <v>SIM</v>
      </c>
      <c r="C27" s="14" t="str">
        <f>v_0!C26</f>
        <v>IP68 dust/water resistant (up to 6m for 30 min)</v>
      </c>
    </row>
    <row r="28" spans="1:3" ht="15" thickBot="1" x14ac:dyDescent="0.35">
      <c r="A28" s="14" t="str">
        <f t="shared" si="6"/>
        <v>Body</v>
      </c>
      <c r="B28" s="14" t="str">
        <f t="shared" si="6"/>
        <v>SIM</v>
      </c>
      <c r="C28" s="14" t="str">
        <f>v_0!C27</f>
        <v>Apple Pay (Visa, MasterCard, AMEX certified)</v>
      </c>
    </row>
    <row r="29" spans="1:3" ht="15" thickBot="1" x14ac:dyDescent="0.35">
      <c r="A29" s="14" t="str">
        <f t="shared" si="6"/>
        <v>Body</v>
      </c>
      <c r="B29" s="14" t="str">
        <f t="shared" si="6"/>
        <v>SIM</v>
      </c>
      <c r="C29" s="14">
        <f>v_0!C28</f>
        <v>0</v>
      </c>
    </row>
    <row r="30" spans="1:3" ht="15" thickBot="1" x14ac:dyDescent="0.35">
      <c r="A30" s="14" t="str">
        <f t="shared" si="6"/>
        <v>Body</v>
      </c>
      <c r="B30" s="14" t="str">
        <f t="shared" si="6"/>
        <v>SIM</v>
      </c>
      <c r="C30" s="14">
        <f>v_0!C29</f>
        <v>0</v>
      </c>
    </row>
    <row r="31" spans="1:3" ht="15" thickBot="1" x14ac:dyDescent="0.35">
      <c r="A31" s="14" t="str">
        <f>v_0!A30</f>
        <v>Display</v>
      </c>
      <c r="B31" s="14" t="str">
        <f>v_0!B30</f>
        <v>Type</v>
      </c>
      <c r="C31" s="14" t="str">
        <f>v_0!C30</f>
        <v>LTPO Super Retina XDR OLED, 120Hz, HDR10, Dolby Vision, 1000 nits (typ), 2000 nits (HBM)</v>
      </c>
    </row>
    <row r="32" spans="1:3" ht="15" thickBot="1" x14ac:dyDescent="0.35">
      <c r="A32" s="14" t="str">
        <f t="shared" ref="A32:A34" si="7">A31</f>
        <v>Display</v>
      </c>
      <c r="B32" s="14" t="str">
        <f>v_0!B31</f>
        <v>Size</v>
      </c>
      <c r="C32" s="14" t="str">
        <f>v_0!C31</f>
        <v>6.7 inches, 110.2 cm2 (~88.3% screen-to-body ratio)</v>
      </c>
    </row>
    <row r="33" spans="1:3" ht="15" thickBot="1" x14ac:dyDescent="0.35">
      <c r="A33" s="14" t="str">
        <f t="shared" si="7"/>
        <v>Display</v>
      </c>
      <c r="B33" s="14" t="str">
        <f>v_0!B32</f>
        <v>Resolution</v>
      </c>
      <c r="C33" s="14" t="str">
        <f>v_0!C32</f>
        <v>1290 x 2796 pixels, 19.5:9 ratio (~460 ppi density)</v>
      </c>
    </row>
    <row r="34" spans="1:3" ht="15" thickBot="1" x14ac:dyDescent="0.35">
      <c r="A34" s="14" t="str">
        <f t="shared" si="7"/>
        <v>Display</v>
      </c>
      <c r="B34" s="14" t="str">
        <f>v_0!B33</f>
        <v>Protection</v>
      </c>
      <c r="C34" s="14" t="str">
        <f>v_0!C33</f>
        <v>Ceramic Shield glass</v>
      </c>
    </row>
    <row r="35" spans="1:3" ht="15" thickBot="1" x14ac:dyDescent="0.35">
      <c r="A35" s="14" t="str">
        <f t="shared" ref="A35:B36" si="8">A34</f>
        <v>Display</v>
      </c>
      <c r="B35" s="14" t="str">
        <f t="shared" si="8"/>
        <v>Protection</v>
      </c>
      <c r="C35" s="14" t="str">
        <f>v_0!C34</f>
        <v>Always-On display</v>
      </c>
    </row>
    <row r="36" spans="1:3" ht="15" thickBot="1" x14ac:dyDescent="0.35">
      <c r="A36" s="14" t="str">
        <f t="shared" si="8"/>
        <v>Display</v>
      </c>
      <c r="B36" s="14" t="str">
        <f t="shared" si="8"/>
        <v>Protection</v>
      </c>
      <c r="C36" s="14">
        <f>v_0!C35</f>
        <v>0</v>
      </c>
    </row>
    <row r="37" spans="1:3" ht="15" thickBot="1" x14ac:dyDescent="0.35">
      <c r="A37" s="14" t="str">
        <f>v_0!A36</f>
        <v>Platform</v>
      </c>
      <c r="B37" s="14" t="str">
        <f>v_0!B36</f>
        <v>OS</v>
      </c>
      <c r="C37" s="14" t="str">
        <f>v_0!C36</f>
        <v>iOS 16, upgradable to iOS 16.4.1</v>
      </c>
    </row>
    <row r="38" spans="1:3" ht="15" thickBot="1" x14ac:dyDescent="0.35">
      <c r="A38" s="14" t="str">
        <f t="shared" ref="A38:A40" si="9">A37</f>
        <v>Platform</v>
      </c>
      <c r="B38" s="14" t="str">
        <f>v_0!B37</f>
        <v>Chipset</v>
      </c>
      <c r="C38" s="14" t="str">
        <f>v_0!C37</f>
        <v>Apple A16 Bionic (4 nm)</v>
      </c>
    </row>
    <row r="39" spans="1:3" ht="15" thickBot="1" x14ac:dyDescent="0.35">
      <c r="A39" s="14" t="str">
        <f t="shared" si="9"/>
        <v>Platform</v>
      </c>
      <c r="B39" s="14" t="str">
        <f>v_0!B38</f>
        <v>CPU</v>
      </c>
      <c r="C39" s="14" t="str">
        <f>v_0!C38</f>
        <v>Hexa-core (2x3.46 GHz Everest + 4x2.02 GHz Sawtooth)</v>
      </c>
    </row>
    <row r="40" spans="1:3" ht="15" thickBot="1" x14ac:dyDescent="0.35">
      <c r="A40" s="14" t="str">
        <f t="shared" si="9"/>
        <v>Platform</v>
      </c>
      <c r="B40" s="14" t="str">
        <f>v_0!B39</f>
        <v>GPU</v>
      </c>
      <c r="C40" s="14" t="str">
        <f>v_0!C39</f>
        <v>Apple GPU (5-core graphics)</v>
      </c>
    </row>
    <row r="41" spans="1:3" ht="15" thickBot="1" x14ac:dyDescent="0.35">
      <c r="A41" s="14" t="str">
        <f t="shared" ref="A41:B41" si="10">A40</f>
        <v>Platform</v>
      </c>
      <c r="B41" s="14" t="str">
        <f t="shared" si="10"/>
        <v>GPU</v>
      </c>
      <c r="C41" s="14">
        <f>v_0!C40</f>
        <v>0</v>
      </c>
    </row>
    <row r="42" spans="1:3" ht="15" thickBot="1" x14ac:dyDescent="0.35">
      <c r="A42" s="14" t="str">
        <f>v_0!A41</f>
        <v>Memory</v>
      </c>
      <c r="B42" s="14" t="str">
        <f>v_0!B41</f>
        <v>Card slot</v>
      </c>
      <c r="C42" s="14" t="str">
        <f>v_0!C41</f>
        <v>No</v>
      </c>
    </row>
    <row r="43" spans="1:3" ht="15" thickBot="1" x14ac:dyDescent="0.35">
      <c r="A43" s="14" t="str">
        <f>A42</f>
        <v>Memory</v>
      </c>
      <c r="B43" s="14" t="str">
        <f>v_0!B42</f>
        <v>Internal</v>
      </c>
      <c r="C43" s="14" t="str">
        <f>v_0!C42</f>
        <v>128GB 6GB RAM, 256GB 6GB RAM, 512GB 6GB RAM, 1TB 6GB RAM</v>
      </c>
    </row>
    <row r="44" spans="1:3" ht="15" thickBot="1" x14ac:dyDescent="0.35">
      <c r="A44" s="14" t="str">
        <f t="shared" ref="A44:B47" si="11">A43</f>
        <v>Memory</v>
      </c>
      <c r="B44" s="14" t="str">
        <f t="shared" si="11"/>
        <v>Internal</v>
      </c>
      <c r="C44" s="14" t="str">
        <f>v_0!C43</f>
        <v>NVMe</v>
      </c>
    </row>
    <row r="45" spans="1:3" ht="15" thickBot="1" x14ac:dyDescent="0.35">
      <c r="A45" s="14" t="str">
        <f t="shared" si="11"/>
        <v>Memory</v>
      </c>
      <c r="B45" s="14" t="str">
        <f t="shared" si="11"/>
        <v>Internal</v>
      </c>
      <c r="C45" s="14">
        <f>v_0!C44</f>
        <v>0</v>
      </c>
    </row>
    <row r="46" spans="1:3" ht="15" thickBot="1" x14ac:dyDescent="0.35">
      <c r="A46" s="14" t="str">
        <f t="shared" si="11"/>
        <v>Memory</v>
      </c>
      <c r="B46" s="14" t="str">
        <f t="shared" si="11"/>
        <v>Internal</v>
      </c>
      <c r="C46" s="14">
        <f>v_0!C45</f>
        <v>0</v>
      </c>
    </row>
    <row r="47" spans="1:3" ht="15" thickBot="1" x14ac:dyDescent="0.35">
      <c r="A47" s="14" t="str">
        <f t="shared" si="11"/>
        <v>Memory</v>
      </c>
      <c r="B47" s="14" t="str">
        <f t="shared" si="11"/>
        <v>Internal</v>
      </c>
      <c r="C47" s="14">
        <f>v_0!C46</f>
        <v>0</v>
      </c>
    </row>
    <row r="48" spans="1:3" ht="15" thickBot="1" x14ac:dyDescent="0.35">
      <c r="A48" s="14" t="str">
        <f>v_0!A47</f>
        <v>Main Camera</v>
      </c>
      <c r="B48" s="14" t="str">
        <f>v_0!B47</f>
        <v>Triple</v>
      </c>
      <c r="C48" s="14" t="str">
        <f>v_0!C47</f>
        <v>48 MP, f/1.8, 24mm (wide), 1/1.28", 1.22µm, dual pixel PDAF, sensor-shift OIS</v>
      </c>
    </row>
    <row r="49" spans="1:3" ht="15" thickBot="1" x14ac:dyDescent="0.35">
      <c r="A49" s="14" t="str">
        <f t="shared" ref="A49:A53" si="12">A48</f>
        <v>Main Camera</v>
      </c>
      <c r="B49" s="14" t="str">
        <f t="shared" ref="B49:B51" si="13">B48</f>
        <v>Triple</v>
      </c>
      <c r="C49" s="14" t="str">
        <f>v_0!C48</f>
        <v>12 MP, f/2.8, 77mm (telephoto), 1/3.5", PDAF, OIS, 3x optical zoom</v>
      </c>
    </row>
    <row r="50" spans="1:3" ht="15" thickBot="1" x14ac:dyDescent="0.35">
      <c r="A50" s="14" t="str">
        <f t="shared" si="12"/>
        <v>Main Camera</v>
      </c>
      <c r="B50" s="14" t="str">
        <f t="shared" si="13"/>
        <v>Triple</v>
      </c>
      <c r="C50" s="14" t="str">
        <f>v_0!C49</f>
        <v>12 MP, f/2.2, 13mm, 120˚ (ultrawide), 1/2.55", 1.4µm, dual pixel PDAF</v>
      </c>
    </row>
    <row r="51" spans="1:3" ht="15" thickBot="1" x14ac:dyDescent="0.35">
      <c r="A51" s="14" t="str">
        <f t="shared" si="12"/>
        <v>Main Camera</v>
      </c>
      <c r="B51" s="14" t="str">
        <f t="shared" si="13"/>
        <v>Triple</v>
      </c>
      <c r="C51" s="14" t="e">
        <f>v_0!#REF!</f>
        <v>#REF!</v>
      </c>
    </row>
    <row r="52" spans="1:3" ht="15" thickBot="1" x14ac:dyDescent="0.35">
      <c r="A52" s="14" t="str">
        <f t="shared" si="12"/>
        <v>Main Camera</v>
      </c>
      <c r="B52" s="14" t="str">
        <f>v_0!B50</f>
        <v>Features</v>
      </c>
      <c r="C52" s="14" t="str">
        <f>v_0!C50</f>
        <v>Dual-LED dual-tone flash, HDR (photo/panorama)</v>
      </c>
    </row>
    <row r="53" spans="1:3" ht="15" thickBot="1" x14ac:dyDescent="0.35">
      <c r="A53" s="14" t="str">
        <f t="shared" si="12"/>
        <v>Main Camera</v>
      </c>
      <c r="B53" s="14" t="str">
        <f>v_0!B51</f>
        <v>Video</v>
      </c>
      <c r="C53" s="14" t="str">
        <f>v_0!C51</f>
        <v>4K@24/25/30/60fps, 1080p@25/30/60/120/240fps, 10-bit HDR, Dolby Vision HDR (up to 60fps), ProRes, Cinematic mode (4K@24/30fps), stereo sound rec.</v>
      </c>
    </row>
    <row r="54" spans="1:3" ht="15" thickBot="1" x14ac:dyDescent="0.35">
      <c r="A54" s="14" t="str">
        <f t="shared" ref="A54:B55" si="14">A53</f>
        <v>Main Camera</v>
      </c>
      <c r="B54" s="14" t="str">
        <f t="shared" si="14"/>
        <v>Video</v>
      </c>
      <c r="C54" s="14">
        <f>v_0!C52</f>
        <v>0</v>
      </c>
    </row>
    <row r="55" spans="1:3" ht="15" thickBot="1" x14ac:dyDescent="0.35">
      <c r="A55" s="14" t="str">
        <f t="shared" si="14"/>
        <v>Main Camera</v>
      </c>
      <c r="B55" s="14" t="str">
        <f t="shared" si="14"/>
        <v>Video</v>
      </c>
      <c r="C55" s="14">
        <f>v_0!C53</f>
        <v>0</v>
      </c>
    </row>
    <row r="56" spans="1:3" ht="15" thickBot="1" x14ac:dyDescent="0.35">
      <c r="A56" s="14" t="str">
        <f>v_0!A54</f>
        <v>Selfie camera</v>
      </c>
      <c r="B56" s="14" t="str">
        <f>v_0!B54</f>
        <v>Single</v>
      </c>
      <c r="C56" s="14" t="str">
        <f>v_0!C54</f>
        <v>12 MP, f/1.9, 23mm (wide), 1/3.6", PDAF, OIS (unconfirmed)</v>
      </c>
    </row>
    <row r="57" spans="1:3" ht="15" thickBot="1" x14ac:dyDescent="0.35">
      <c r="A57" s="14" t="str">
        <f t="shared" ref="A57:A59" si="15">A56</f>
        <v>Selfie camera</v>
      </c>
      <c r="B57" s="14" t="str">
        <f>B56</f>
        <v>Single</v>
      </c>
      <c r="C57" s="14" t="e">
        <f>v_0!#REF!</f>
        <v>#REF!</v>
      </c>
    </row>
    <row r="58" spans="1:3" ht="15" thickBot="1" x14ac:dyDescent="0.35">
      <c r="A58" s="14" t="str">
        <f t="shared" si="15"/>
        <v>Selfie camera</v>
      </c>
      <c r="B58" s="14" t="str">
        <f>v_0!B55</f>
        <v>Features</v>
      </c>
      <c r="C58" s="14" t="str">
        <f>v_0!C55</f>
        <v>HDR, Cinematic mode (4K@24/30fps)</v>
      </c>
    </row>
    <row r="59" spans="1:3" ht="15" thickBot="1" x14ac:dyDescent="0.35">
      <c r="A59" s="14" t="str">
        <f t="shared" si="15"/>
        <v>Selfie camera</v>
      </c>
      <c r="B59" s="14" t="str">
        <f>v_0!B56</f>
        <v>Video</v>
      </c>
      <c r="C59" s="14" t="str">
        <f>v_0!C56</f>
        <v>4K@24/25/30/60fps, 1080p@25/30/60/120fps, gyro-EIS</v>
      </c>
    </row>
    <row r="60" spans="1:3" ht="15" thickBot="1" x14ac:dyDescent="0.35">
      <c r="A60" s="14" t="str">
        <f t="shared" ref="A60:B61" si="16">A59</f>
        <v>Selfie camera</v>
      </c>
      <c r="B60" s="14" t="str">
        <f t="shared" si="16"/>
        <v>Video</v>
      </c>
      <c r="C60" s="14">
        <f>v_0!C57</f>
        <v>0</v>
      </c>
    </row>
    <row r="61" spans="1:3" ht="15" thickBot="1" x14ac:dyDescent="0.35">
      <c r="A61" s="14" t="str">
        <f t="shared" si="16"/>
        <v>Selfie camera</v>
      </c>
      <c r="B61" s="14" t="str">
        <f t="shared" si="16"/>
        <v>Video</v>
      </c>
      <c r="C61" s="14">
        <f>v_0!C58</f>
        <v>0</v>
      </c>
    </row>
    <row r="62" spans="1:3" ht="15" thickBot="1" x14ac:dyDescent="0.35">
      <c r="A62" s="14" t="str">
        <f>v_0!A59</f>
        <v>Sound</v>
      </c>
      <c r="B62" s="14" t="str">
        <f>v_0!B59</f>
        <v>Loudspeaker</v>
      </c>
      <c r="C62" s="14" t="str">
        <f>v_0!C59</f>
        <v>Yes, with stereo speakers</v>
      </c>
    </row>
    <row r="63" spans="1:3" ht="15" thickBot="1" x14ac:dyDescent="0.35">
      <c r="A63" s="14" t="str">
        <f>A62</f>
        <v>Sound</v>
      </c>
      <c r="B63" s="14" t="str">
        <f>v_0!B60</f>
        <v>3.5mm jack</v>
      </c>
      <c r="C63" s="14" t="str">
        <f>v_0!C60</f>
        <v>No</v>
      </c>
    </row>
    <row r="64" spans="1:3" ht="15" thickBot="1" x14ac:dyDescent="0.35">
      <c r="A64" s="14" t="str">
        <f t="shared" ref="A64:B65" si="17">A63</f>
        <v>Sound</v>
      </c>
      <c r="B64" s="14" t="str">
        <f t="shared" si="17"/>
        <v>3.5mm jack</v>
      </c>
      <c r="C64" s="14">
        <f>v_0!C61</f>
        <v>0</v>
      </c>
    </row>
    <row r="65" spans="1:3" ht="15" thickBot="1" x14ac:dyDescent="0.35">
      <c r="A65" s="14" t="str">
        <f t="shared" si="17"/>
        <v>Sound</v>
      </c>
      <c r="B65" s="14" t="str">
        <f t="shared" si="17"/>
        <v>3.5mm jack</v>
      </c>
      <c r="C65" s="14">
        <f>v_0!C62</f>
        <v>0</v>
      </c>
    </row>
    <row r="66" spans="1:3" ht="15" thickBot="1" x14ac:dyDescent="0.35">
      <c r="A66" s="14" t="str">
        <f>v_0!A63</f>
        <v>Comms</v>
      </c>
      <c r="B66" s="14" t="str">
        <f>v_0!B63</f>
        <v>WLAN</v>
      </c>
      <c r="C66" s="14" t="str">
        <f>v_0!C63</f>
        <v>Wi-Fi 802.11 a/b/g/n/ac/6, dual-band, hotspot</v>
      </c>
    </row>
    <row r="67" spans="1:3" ht="15" thickBot="1" x14ac:dyDescent="0.35">
      <c r="A67" s="14" t="str">
        <f t="shared" ref="A67:A71" si="18">A66</f>
        <v>Comms</v>
      </c>
      <c r="B67" s="14" t="str">
        <f>v_0!B64</f>
        <v>Bluetooth</v>
      </c>
      <c r="C67" s="14" t="str">
        <f>v_0!C64</f>
        <v>5.3, A2DP, LE</v>
      </c>
    </row>
    <row r="68" spans="1:3" ht="15" thickBot="1" x14ac:dyDescent="0.35">
      <c r="A68" s="14" t="str">
        <f t="shared" si="18"/>
        <v>Comms</v>
      </c>
      <c r="B68" s="14" t="str">
        <f>v_0!B65</f>
        <v>Positioning</v>
      </c>
      <c r="C68" s="14" t="str">
        <f>v_0!C65</f>
        <v>GPS (L1+L5), GLONASS, GALILEO, BDS, QZSS</v>
      </c>
    </row>
    <row r="69" spans="1:3" ht="15" thickBot="1" x14ac:dyDescent="0.35">
      <c r="A69" s="14" t="str">
        <f t="shared" si="18"/>
        <v>Comms</v>
      </c>
      <c r="B69" s="14" t="str">
        <f>v_0!B66</f>
        <v>NFC</v>
      </c>
      <c r="C69" s="14" t="str">
        <f>v_0!C66</f>
        <v>Yes</v>
      </c>
    </row>
    <row r="70" spans="1:3" ht="15" thickBot="1" x14ac:dyDescent="0.35">
      <c r="A70" s="14" t="str">
        <f t="shared" si="18"/>
        <v>Comms</v>
      </c>
      <c r="B70" s="14" t="str">
        <f>v_0!B67</f>
        <v>Radio</v>
      </c>
      <c r="C70" s="14" t="str">
        <f>v_0!C67</f>
        <v>No</v>
      </c>
    </row>
    <row r="71" spans="1:3" ht="15" thickBot="1" x14ac:dyDescent="0.35">
      <c r="A71" s="14" t="str">
        <f t="shared" si="18"/>
        <v>Comms</v>
      </c>
      <c r="B71" s="14" t="str">
        <f>v_0!B68</f>
        <v>USB</v>
      </c>
      <c r="C71" s="14" t="str">
        <f>v_0!C68</f>
        <v>Lightning, USB 2.0</v>
      </c>
    </row>
    <row r="72" spans="1:3" ht="15" thickBot="1" x14ac:dyDescent="0.35">
      <c r="A72" s="14" t="str">
        <f t="shared" ref="A72:B75" si="19">A71</f>
        <v>Comms</v>
      </c>
      <c r="B72" s="14" t="str">
        <f t="shared" si="19"/>
        <v>USB</v>
      </c>
      <c r="C72" s="14">
        <f>v_0!C69</f>
        <v>0</v>
      </c>
    </row>
    <row r="73" spans="1:3" ht="15" thickBot="1" x14ac:dyDescent="0.35">
      <c r="A73" s="14" t="str">
        <f t="shared" si="19"/>
        <v>Comms</v>
      </c>
      <c r="B73" s="14" t="str">
        <f t="shared" si="19"/>
        <v>USB</v>
      </c>
      <c r="C73" s="14">
        <f>v_0!C70</f>
        <v>0</v>
      </c>
    </row>
    <row r="74" spans="1:3" ht="15" thickBot="1" x14ac:dyDescent="0.35">
      <c r="A74" s="14" t="str">
        <f t="shared" si="19"/>
        <v>Comms</v>
      </c>
      <c r="B74" s="14" t="str">
        <f t="shared" si="19"/>
        <v>USB</v>
      </c>
      <c r="C74" s="14">
        <f>v_0!C71</f>
        <v>0</v>
      </c>
    </row>
    <row r="75" spans="1:3" ht="15" thickBot="1" x14ac:dyDescent="0.35">
      <c r="A75" s="14" t="str">
        <f t="shared" si="19"/>
        <v>Comms</v>
      </c>
      <c r="B75" s="14" t="str">
        <f t="shared" si="19"/>
        <v>USB</v>
      </c>
      <c r="C75" s="14">
        <f>v_0!C72</f>
        <v>0</v>
      </c>
    </row>
    <row r="76" spans="1:3" ht="15" thickBot="1" x14ac:dyDescent="0.35">
      <c r="A76" s="14" t="str">
        <f>v_0!A73</f>
        <v>Features</v>
      </c>
      <c r="B76" s="14" t="str">
        <f>v_0!B73</f>
        <v>Sensors</v>
      </c>
      <c r="C76" s="14" t="str">
        <f>v_0!C73</f>
        <v>Face ID, accelerometer, gyro, proximity, compass, barometer</v>
      </c>
    </row>
    <row r="77" spans="1:3" ht="15" thickBot="1" x14ac:dyDescent="0.35">
      <c r="A77" s="14" t="str">
        <f t="shared" ref="A77:A86" si="20">A76</f>
        <v>Features</v>
      </c>
      <c r="B77" s="14" t="str">
        <f t="shared" ref="B77:B86" si="21">B76</f>
        <v>Sensors</v>
      </c>
      <c r="C77" s="14" t="str">
        <f>v_0!C74</f>
        <v>Ultra Wideband (UWB) support</v>
      </c>
    </row>
    <row r="78" spans="1:3" ht="15" thickBot="1" x14ac:dyDescent="0.35">
      <c r="A78" s="14" t="str">
        <f t="shared" si="20"/>
        <v>Features</v>
      </c>
      <c r="B78" s="14" t="str">
        <f t="shared" si="21"/>
        <v>Sensors</v>
      </c>
      <c r="C78" s="14" t="str">
        <f>v_0!C75</f>
        <v>Emergency SOS via satellite (SMS sending/receiving)</v>
      </c>
    </row>
    <row r="79" spans="1:3" ht="15" thickBot="1" x14ac:dyDescent="0.35">
      <c r="A79" s="14" t="str">
        <f t="shared" si="20"/>
        <v>Features</v>
      </c>
      <c r="B79" s="14" t="str">
        <f t="shared" si="21"/>
        <v>Sensors</v>
      </c>
      <c r="C79" s="14">
        <f>v_0!C76</f>
        <v>0</v>
      </c>
    </row>
    <row r="80" spans="1:3" ht="15" thickBot="1" x14ac:dyDescent="0.35">
      <c r="A80" s="14" t="str">
        <f t="shared" si="20"/>
        <v>Features</v>
      </c>
      <c r="B80" s="14" t="str">
        <f t="shared" si="21"/>
        <v>Sensors</v>
      </c>
      <c r="C80" s="14">
        <f>v_0!C77</f>
        <v>0</v>
      </c>
    </row>
    <row r="81" spans="1:3" ht="15" thickBot="1" x14ac:dyDescent="0.35">
      <c r="A81" s="14" t="str">
        <f t="shared" si="20"/>
        <v>Features</v>
      </c>
      <c r="B81" s="14" t="str">
        <f t="shared" si="21"/>
        <v>Sensors</v>
      </c>
      <c r="C81" s="14">
        <f>v_0!C78</f>
        <v>0</v>
      </c>
    </row>
    <row r="82" spans="1:3" ht="15" thickBot="1" x14ac:dyDescent="0.35">
      <c r="A82" s="14" t="str">
        <f t="shared" si="20"/>
        <v>Features</v>
      </c>
      <c r="B82" s="14" t="str">
        <f t="shared" si="21"/>
        <v>Sensors</v>
      </c>
      <c r="C82" s="14">
        <f>v_0!C79</f>
        <v>0</v>
      </c>
    </row>
    <row r="83" spans="1:3" ht="15" thickBot="1" x14ac:dyDescent="0.35">
      <c r="A83" s="14" t="str">
        <f t="shared" si="20"/>
        <v>Features</v>
      </c>
      <c r="B83" s="14" t="str">
        <f t="shared" si="21"/>
        <v>Sensors</v>
      </c>
      <c r="C83" s="14">
        <f>v_0!C80</f>
        <v>0</v>
      </c>
    </row>
    <row r="84" spans="1:3" ht="15" thickBot="1" x14ac:dyDescent="0.35">
      <c r="A84" s="14" t="str">
        <f t="shared" si="20"/>
        <v>Features</v>
      </c>
      <c r="B84" s="14" t="str">
        <f t="shared" si="21"/>
        <v>Sensors</v>
      </c>
      <c r="C84" s="14">
        <f>v_0!C81</f>
        <v>0</v>
      </c>
    </row>
    <row r="85" spans="1:3" ht="15" thickBot="1" x14ac:dyDescent="0.35">
      <c r="A85" s="14" t="str">
        <f t="shared" si="20"/>
        <v>Features</v>
      </c>
      <c r="B85" s="14" t="str">
        <f t="shared" si="21"/>
        <v>Sensors</v>
      </c>
      <c r="C85" s="14">
        <f>v_0!C82</f>
        <v>0</v>
      </c>
    </row>
    <row r="86" spans="1:3" ht="15" thickBot="1" x14ac:dyDescent="0.35">
      <c r="A86" s="14" t="str">
        <f t="shared" si="20"/>
        <v>Features</v>
      </c>
      <c r="B86" s="14" t="str">
        <f t="shared" si="21"/>
        <v>Sensors</v>
      </c>
      <c r="C86" s="14">
        <f>v_0!C83</f>
        <v>0</v>
      </c>
    </row>
    <row r="87" spans="1:3" ht="15" thickBot="1" x14ac:dyDescent="0.35">
      <c r="A87" s="14" t="str">
        <f>v_0!A84</f>
        <v>Battery</v>
      </c>
      <c r="B87" s="14" t="str">
        <f>v_0!B84</f>
        <v>Type</v>
      </c>
      <c r="C87" s="14" t="str">
        <f>v_0!C84</f>
        <v>Li-Ion 4323 mAh, non-removable (16.68 Wh)</v>
      </c>
    </row>
    <row r="88" spans="1:3" ht="15" thickBot="1" x14ac:dyDescent="0.35">
      <c r="A88" s="14" t="str">
        <f>A87</f>
        <v>Battery</v>
      </c>
      <c r="B88" s="14" t="str">
        <f>v_0!B85</f>
        <v>Charging</v>
      </c>
      <c r="C88" s="14" t="str">
        <f>v_0!C85</f>
        <v>Wired, PD2.0, 50% in 30 min (advertised)</v>
      </c>
    </row>
    <row r="89" spans="1:3" ht="15" thickBot="1" x14ac:dyDescent="0.35">
      <c r="A89" s="14" t="str">
        <f t="shared" ref="A89:B96" si="22">A88</f>
        <v>Battery</v>
      </c>
      <c r="B89" s="14" t="str">
        <f t="shared" si="22"/>
        <v>Charging</v>
      </c>
      <c r="C89" s="14" t="str">
        <f>v_0!C86</f>
        <v>15W wireless (MagSafe)</v>
      </c>
    </row>
    <row r="90" spans="1:3" ht="15" thickBot="1" x14ac:dyDescent="0.35">
      <c r="A90" s="14" t="str">
        <f t="shared" si="22"/>
        <v>Battery</v>
      </c>
      <c r="B90" s="14" t="str">
        <f t="shared" si="22"/>
        <v>Charging</v>
      </c>
      <c r="C90" s="14" t="str">
        <f>v_0!C87</f>
        <v>7.5W wireless (Qi)</v>
      </c>
    </row>
    <row r="91" spans="1:3" ht="15" thickBot="1" x14ac:dyDescent="0.35">
      <c r="A91" s="14" t="str">
        <f t="shared" si="22"/>
        <v>Battery</v>
      </c>
      <c r="B91" s="14" t="str">
        <f t="shared" si="22"/>
        <v>Charging</v>
      </c>
      <c r="C91" s="14">
        <f>v_0!C88</f>
        <v>0</v>
      </c>
    </row>
    <row r="92" spans="1:3" ht="15" thickBot="1" x14ac:dyDescent="0.35">
      <c r="A92" s="14" t="str">
        <f t="shared" si="22"/>
        <v>Battery</v>
      </c>
      <c r="B92" s="14" t="str">
        <f t="shared" si="22"/>
        <v>Charging</v>
      </c>
      <c r="C92" s="14">
        <f>v_0!C89</f>
        <v>0</v>
      </c>
    </row>
    <row r="93" spans="1:3" ht="15" thickBot="1" x14ac:dyDescent="0.35">
      <c r="A93" s="14" t="str">
        <f t="shared" si="22"/>
        <v>Battery</v>
      </c>
      <c r="B93" s="14" t="str">
        <f t="shared" si="22"/>
        <v>Charging</v>
      </c>
      <c r="C93" s="14">
        <f>v_0!C90</f>
        <v>0</v>
      </c>
    </row>
    <row r="94" spans="1:3" ht="15" thickBot="1" x14ac:dyDescent="0.35">
      <c r="A94" s="14" t="str">
        <f t="shared" si="22"/>
        <v>Battery</v>
      </c>
      <c r="B94" s="14" t="str">
        <f t="shared" si="22"/>
        <v>Charging</v>
      </c>
      <c r="C94" s="14">
        <f>v_0!C91</f>
        <v>0</v>
      </c>
    </row>
    <row r="95" spans="1:3" ht="15" thickBot="1" x14ac:dyDescent="0.35">
      <c r="A95" s="14" t="str">
        <f t="shared" si="22"/>
        <v>Battery</v>
      </c>
      <c r="B95" s="14" t="str">
        <f t="shared" si="22"/>
        <v>Charging</v>
      </c>
      <c r="C95" s="14">
        <f>v_0!C92</f>
        <v>0</v>
      </c>
    </row>
    <row r="96" spans="1:3" ht="15" thickBot="1" x14ac:dyDescent="0.35">
      <c r="A96" s="14" t="str">
        <f t="shared" si="22"/>
        <v>Battery</v>
      </c>
      <c r="B96" s="14" t="str">
        <f t="shared" si="22"/>
        <v>Charging</v>
      </c>
      <c r="C96" s="14">
        <f>v_0!C93</f>
        <v>0</v>
      </c>
    </row>
    <row r="97" spans="1:3" ht="15" thickBot="1" x14ac:dyDescent="0.35">
      <c r="A97" s="14" t="str">
        <f>v_0!A94</f>
        <v>Misc</v>
      </c>
      <c r="B97" s="14" t="str">
        <f>v_0!B94</f>
        <v>Colors</v>
      </c>
      <c r="C97" s="14" t="str">
        <f>v_0!C94</f>
        <v>Space Black, Silver, Gold, Deep Purple</v>
      </c>
    </row>
    <row r="98" spans="1:3" ht="15" thickBot="1" x14ac:dyDescent="0.35">
      <c r="A98" s="14" t="str">
        <f t="shared" ref="A98:A101" si="23">A97</f>
        <v>Misc</v>
      </c>
      <c r="B98" s="14" t="str">
        <f>v_0!B95</f>
        <v>Models</v>
      </c>
      <c r="C98" s="14" t="str">
        <f>v_0!C95</f>
        <v>A2894, A2651, A2893, A2895, iphone15,3</v>
      </c>
    </row>
    <row r="99" spans="1:3" ht="15" thickBot="1" x14ac:dyDescent="0.35">
      <c r="A99" s="14" t="str">
        <f t="shared" si="23"/>
        <v>Misc</v>
      </c>
      <c r="B99" s="14" t="str">
        <f>v_0!B96</f>
        <v>SAR</v>
      </c>
      <c r="C99" s="14" t="str">
        <f>v_0!C96</f>
        <v xml:space="preserve">1.15 W/kg (head)     1.07 W/kg (body)    </v>
      </c>
    </row>
    <row r="100" spans="1:3" ht="15" thickBot="1" x14ac:dyDescent="0.35">
      <c r="A100" s="14" t="str">
        <f t="shared" si="23"/>
        <v>Misc</v>
      </c>
      <c r="B100" s="14" t="str">
        <f>v_0!B97</f>
        <v>SAR EU</v>
      </c>
      <c r="C100" s="14" t="str">
        <f>v_0!C97</f>
        <v xml:space="preserve">0.99 W/kg (head)     0.98 W/kg (body)    </v>
      </c>
    </row>
    <row r="101" spans="1:3" ht="15" thickBot="1" x14ac:dyDescent="0.35">
      <c r="A101" s="14" t="str">
        <f t="shared" si="23"/>
        <v>Misc</v>
      </c>
      <c r="B101" s="14" t="str">
        <f>v_0!B98</f>
        <v>Price</v>
      </c>
      <c r="C101" s="14" t="str">
        <f>v_0!C98</f>
        <v>$ 1,099.99 / € 1,219.00 / £ 1,139.00 / ₹ 127,999</v>
      </c>
    </row>
    <row r="102" spans="1:3" ht="15" thickBot="1" x14ac:dyDescent="0.35">
      <c r="A102" s="14" t="str">
        <f t="shared" ref="A102:B103" si="24">A101</f>
        <v>Misc</v>
      </c>
      <c r="B102" s="14" t="str">
        <f t="shared" si="24"/>
        <v>Price</v>
      </c>
      <c r="C102" s="14">
        <f>v_0!C99</f>
        <v>0</v>
      </c>
    </row>
    <row r="103" spans="1:3" ht="15" thickBot="1" x14ac:dyDescent="0.35">
      <c r="A103" s="14" t="str">
        <f t="shared" si="24"/>
        <v>Misc</v>
      </c>
      <c r="B103" s="14" t="str">
        <f t="shared" si="24"/>
        <v>Price</v>
      </c>
      <c r="C103" s="14">
        <f>v_0!C100</f>
        <v>0</v>
      </c>
    </row>
    <row r="104" spans="1:3" ht="15" thickBot="1" x14ac:dyDescent="0.35">
      <c r="A104" s="14" t="str">
        <f>v_0!A101</f>
        <v>Tests</v>
      </c>
      <c r="B104" s="14" t="str">
        <f>v_0!B101</f>
        <v>Performance</v>
      </c>
      <c r="C104" s="14" t="str">
        <f>v_0!C101</f>
        <v>AnTuTu: 955884 (v9)</v>
      </c>
    </row>
    <row r="105" spans="1:3" ht="15" thickBot="1" x14ac:dyDescent="0.35">
      <c r="A105" s="14" t="str">
        <f t="shared" ref="A105:A110" si="25">A104</f>
        <v>Tests</v>
      </c>
      <c r="B105" s="14" t="str">
        <f t="shared" ref="B105:B106" si="26">B104</f>
        <v>Performance</v>
      </c>
      <c r="C105" s="14" t="str">
        <f>v_0!C102</f>
        <v>GeekBench: 5423 (v5.1)</v>
      </c>
    </row>
    <row r="106" spans="1:3" ht="15" thickBot="1" x14ac:dyDescent="0.35">
      <c r="A106" s="14" t="str">
        <f t="shared" si="25"/>
        <v>Tests</v>
      </c>
      <c r="B106" s="14" t="str">
        <f t="shared" si="26"/>
        <v>Performance</v>
      </c>
      <c r="C106" s="14" t="str">
        <f>v_0!C103</f>
        <v>GFXBench: 54fps (ES 3.1 onscreen)</v>
      </c>
    </row>
    <row r="107" spans="1:3" ht="15" thickBot="1" x14ac:dyDescent="0.35">
      <c r="A107" s="14" t="str">
        <f t="shared" si="25"/>
        <v>Tests</v>
      </c>
      <c r="B107" s="14" t="str">
        <f>v_0!B104</f>
        <v>Display</v>
      </c>
      <c r="C107" s="14" t="str">
        <f>v_0!C104</f>
        <v>Contrast ratio: Infinite (nominal)</v>
      </c>
    </row>
    <row r="108" spans="1:3" ht="15" thickBot="1" x14ac:dyDescent="0.35">
      <c r="A108" s="14" t="str">
        <f t="shared" si="25"/>
        <v>Tests</v>
      </c>
      <c r="B108" s="14" t="str">
        <f>v_0!B105</f>
        <v>Camera</v>
      </c>
      <c r="C108" s="14" t="str">
        <f>v_0!C105</f>
        <v>Photo / Video</v>
      </c>
    </row>
    <row r="109" spans="1:3" ht="15" thickBot="1" x14ac:dyDescent="0.35">
      <c r="A109" s="14" t="str">
        <f t="shared" si="25"/>
        <v>Tests</v>
      </c>
      <c r="B109" s="14" t="str">
        <f>v_0!B106</f>
        <v>Loudspeaker</v>
      </c>
      <c r="C109" s="14" t="str">
        <f>v_0!C106</f>
        <v>-24.3 LUFS (Very good)</v>
      </c>
    </row>
    <row r="110" spans="1:3" ht="15" thickBot="1" x14ac:dyDescent="0.35">
      <c r="A110" s="14" t="str">
        <f t="shared" si="25"/>
        <v>Tests</v>
      </c>
      <c r="B110" s="14" t="str">
        <f>v_0!B107</f>
        <v>Battery life</v>
      </c>
      <c r="C110" s="14" t="str">
        <f>v_0!C107</f>
        <v>Endurance rating 121h</v>
      </c>
    </row>
    <row r="111" spans="1:3" ht="15" thickBot="1" x14ac:dyDescent="0.35">
      <c r="A111" s="14" t="str">
        <f t="shared" ref="A111:A142" si="27">A110</f>
        <v>Tests</v>
      </c>
      <c r="B111" s="14" t="str">
        <f t="shared" ref="B111:B142" si="28">B110</f>
        <v>Battery life</v>
      </c>
      <c r="C111" s="14">
        <f>v_0!C108</f>
        <v>0</v>
      </c>
    </row>
    <row r="112" spans="1:3" ht="15" thickBot="1" x14ac:dyDescent="0.35">
      <c r="A112" s="14" t="str">
        <f t="shared" si="27"/>
        <v>Tests</v>
      </c>
      <c r="B112" s="14" t="str">
        <f t="shared" si="28"/>
        <v>Battery life</v>
      </c>
      <c r="C112" s="14">
        <f>v_0!C109</f>
        <v>0</v>
      </c>
    </row>
    <row r="113" spans="1:3" ht="15" thickBot="1" x14ac:dyDescent="0.35">
      <c r="A113" s="14" t="str">
        <f t="shared" si="27"/>
        <v>Tests</v>
      </c>
      <c r="B113" s="14" t="str">
        <f t="shared" si="28"/>
        <v>Battery life</v>
      </c>
      <c r="C113" s="14">
        <f>v_0!C110</f>
        <v>0</v>
      </c>
    </row>
    <row r="114" spans="1:3" ht="15" thickBot="1" x14ac:dyDescent="0.35">
      <c r="A114" s="14" t="str">
        <f t="shared" si="27"/>
        <v>Tests</v>
      </c>
      <c r="B114" s="14" t="str">
        <f t="shared" si="28"/>
        <v>Battery life</v>
      </c>
      <c r="C114" s="14">
        <f>v_0!C111</f>
        <v>0</v>
      </c>
    </row>
    <row r="115" spans="1:3" ht="15" thickBot="1" x14ac:dyDescent="0.35">
      <c r="A115" s="14" t="str">
        <f t="shared" si="27"/>
        <v>Tests</v>
      </c>
      <c r="B115" s="14" t="str">
        <f t="shared" si="28"/>
        <v>Battery life</v>
      </c>
      <c r="C115" s="14">
        <f>v_0!C112</f>
        <v>0</v>
      </c>
    </row>
    <row r="116" spans="1:3" ht="15" thickBot="1" x14ac:dyDescent="0.35">
      <c r="A116" s="14" t="str">
        <f t="shared" si="27"/>
        <v>Tests</v>
      </c>
      <c r="B116" s="14" t="str">
        <f t="shared" si="28"/>
        <v>Battery life</v>
      </c>
      <c r="C116" s="14">
        <f>v_0!C113</f>
        <v>0</v>
      </c>
    </row>
    <row r="117" spans="1:3" ht="15" thickBot="1" x14ac:dyDescent="0.35">
      <c r="A117" s="14" t="str">
        <f t="shared" si="27"/>
        <v>Tests</v>
      </c>
      <c r="B117" s="14" t="str">
        <f t="shared" si="28"/>
        <v>Battery life</v>
      </c>
      <c r="C117" s="14">
        <f>v_0!C114</f>
        <v>0</v>
      </c>
    </row>
    <row r="118" spans="1:3" ht="15" thickBot="1" x14ac:dyDescent="0.35">
      <c r="A118" s="14" t="str">
        <f t="shared" si="27"/>
        <v>Tests</v>
      </c>
      <c r="B118" s="14" t="str">
        <f t="shared" si="28"/>
        <v>Battery life</v>
      </c>
      <c r="C118" s="14">
        <f>v_0!C115</f>
        <v>0</v>
      </c>
    </row>
    <row r="119" spans="1:3" ht="15" thickBot="1" x14ac:dyDescent="0.35">
      <c r="A119" s="14" t="str">
        <f t="shared" si="27"/>
        <v>Tests</v>
      </c>
      <c r="B119" s="14" t="str">
        <f t="shared" si="28"/>
        <v>Battery life</v>
      </c>
      <c r="C119" s="14">
        <f>v_0!C116</f>
        <v>0</v>
      </c>
    </row>
    <row r="120" spans="1:3" ht="15" thickBot="1" x14ac:dyDescent="0.35">
      <c r="A120" s="14" t="str">
        <f t="shared" si="27"/>
        <v>Tests</v>
      </c>
      <c r="B120" s="14" t="str">
        <f t="shared" si="28"/>
        <v>Battery life</v>
      </c>
      <c r="C120" s="14">
        <f>v_0!C117</f>
        <v>0</v>
      </c>
    </row>
    <row r="121" spans="1:3" ht="15" thickBot="1" x14ac:dyDescent="0.35">
      <c r="A121" s="14" t="str">
        <f t="shared" si="27"/>
        <v>Tests</v>
      </c>
      <c r="B121" s="14" t="str">
        <f t="shared" si="28"/>
        <v>Battery life</v>
      </c>
      <c r="C121" s="14">
        <f>v_0!C118</f>
        <v>0</v>
      </c>
    </row>
    <row r="122" spans="1:3" ht="15" thickBot="1" x14ac:dyDescent="0.35">
      <c r="A122" s="14" t="str">
        <f t="shared" si="27"/>
        <v>Tests</v>
      </c>
      <c r="B122" s="14" t="str">
        <f t="shared" si="28"/>
        <v>Battery life</v>
      </c>
      <c r="C122" s="14">
        <f>v_0!C119</f>
        <v>0</v>
      </c>
    </row>
    <row r="123" spans="1:3" ht="15" thickBot="1" x14ac:dyDescent="0.35">
      <c r="A123" s="14" t="str">
        <f t="shared" si="27"/>
        <v>Tests</v>
      </c>
      <c r="B123" s="14" t="str">
        <f t="shared" si="28"/>
        <v>Battery life</v>
      </c>
      <c r="C123" s="14">
        <f>v_0!C120</f>
        <v>0</v>
      </c>
    </row>
    <row r="124" spans="1:3" ht="15" thickBot="1" x14ac:dyDescent="0.35">
      <c r="A124" s="14" t="str">
        <f t="shared" si="27"/>
        <v>Tests</v>
      </c>
      <c r="B124" s="14" t="str">
        <f t="shared" si="28"/>
        <v>Battery life</v>
      </c>
      <c r="C124" s="14">
        <f>v_0!C121</f>
        <v>0</v>
      </c>
    </row>
    <row r="125" spans="1:3" ht="15" thickBot="1" x14ac:dyDescent="0.35">
      <c r="A125" s="14" t="str">
        <f t="shared" si="27"/>
        <v>Tests</v>
      </c>
      <c r="B125" s="14" t="str">
        <f t="shared" si="28"/>
        <v>Battery life</v>
      </c>
      <c r="C125" s="14">
        <f>v_0!C122</f>
        <v>0</v>
      </c>
    </row>
    <row r="126" spans="1:3" ht="15" thickBot="1" x14ac:dyDescent="0.35">
      <c r="A126" s="14" t="str">
        <f t="shared" si="27"/>
        <v>Tests</v>
      </c>
      <c r="B126" s="14" t="str">
        <f t="shared" si="28"/>
        <v>Battery life</v>
      </c>
      <c r="C126" s="14">
        <f>v_0!C123</f>
        <v>0</v>
      </c>
    </row>
    <row r="127" spans="1:3" ht="15" thickBot="1" x14ac:dyDescent="0.35">
      <c r="A127" s="14" t="str">
        <f t="shared" si="27"/>
        <v>Tests</v>
      </c>
      <c r="B127" s="14" t="str">
        <f t="shared" si="28"/>
        <v>Battery life</v>
      </c>
      <c r="C127" s="14">
        <f>v_0!C124</f>
        <v>0</v>
      </c>
    </row>
    <row r="128" spans="1:3" ht="15" thickBot="1" x14ac:dyDescent="0.35">
      <c r="A128" s="14" t="str">
        <f t="shared" si="27"/>
        <v>Tests</v>
      </c>
      <c r="B128" s="14" t="str">
        <f t="shared" si="28"/>
        <v>Battery life</v>
      </c>
      <c r="C128" s="14">
        <f>v_0!C125</f>
        <v>0</v>
      </c>
    </row>
    <row r="129" spans="1:3" ht="15" thickBot="1" x14ac:dyDescent="0.35">
      <c r="A129" s="14" t="str">
        <f t="shared" si="27"/>
        <v>Tests</v>
      </c>
      <c r="B129" s="14" t="str">
        <f t="shared" si="28"/>
        <v>Battery life</v>
      </c>
      <c r="C129" s="14">
        <f>v_0!C126</f>
        <v>0</v>
      </c>
    </row>
    <row r="130" spans="1:3" ht="15" thickBot="1" x14ac:dyDescent="0.35">
      <c r="A130" s="14" t="str">
        <f t="shared" si="27"/>
        <v>Tests</v>
      </c>
      <c r="B130" s="14" t="str">
        <f t="shared" si="28"/>
        <v>Battery life</v>
      </c>
      <c r="C130" s="14">
        <f>v_0!C127</f>
        <v>0</v>
      </c>
    </row>
    <row r="131" spans="1:3" ht="15" thickBot="1" x14ac:dyDescent="0.35">
      <c r="A131" s="14" t="str">
        <f t="shared" si="27"/>
        <v>Tests</v>
      </c>
      <c r="B131" s="14" t="str">
        <f t="shared" si="28"/>
        <v>Battery life</v>
      </c>
      <c r="C131" s="14">
        <f>v_0!C128</f>
        <v>0</v>
      </c>
    </row>
    <row r="132" spans="1:3" ht="15" thickBot="1" x14ac:dyDescent="0.35">
      <c r="A132" s="14" t="str">
        <f t="shared" si="27"/>
        <v>Tests</v>
      </c>
      <c r="B132" s="14" t="str">
        <f t="shared" si="28"/>
        <v>Battery life</v>
      </c>
      <c r="C132" s="14">
        <f>v_0!C129</f>
        <v>0</v>
      </c>
    </row>
    <row r="133" spans="1:3" ht="15" thickBot="1" x14ac:dyDescent="0.35">
      <c r="A133" s="14" t="str">
        <f t="shared" si="27"/>
        <v>Tests</v>
      </c>
      <c r="B133" s="14" t="str">
        <f t="shared" si="28"/>
        <v>Battery life</v>
      </c>
      <c r="C133" s="14">
        <f>v_0!C130</f>
        <v>0</v>
      </c>
    </row>
    <row r="134" spans="1:3" ht="15" thickBot="1" x14ac:dyDescent="0.35">
      <c r="A134" s="14" t="str">
        <f t="shared" si="27"/>
        <v>Tests</v>
      </c>
      <c r="B134" s="14" t="str">
        <f t="shared" si="28"/>
        <v>Battery life</v>
      </c>
      <c r="C134" s="14">
        <f>v_0!C131</f>
        <v>0</v>
      </c>
    </row>
    <row r="135" spans="1:3" ht="15" thickBot="1" x14ac:dyDescent="0.35">
      <c r="A135" s="14" t="str">
        <f t="shared" si="27"/>
        <v>Tests</v>
      </c>
      <c r="B135" s="14" t="str">
        <f t="shared" si="28"/>
        <v>Battery life</v>
      </c>
      <c r="C135" s="14">
        <f>v_0!C132</f>
        <v>0</v>
      </c>
    </row>
    <row r="136" spans="1:3" ht="15" thickBot="1" x14ac:dyDescent="0.35">
      <c r="A136" s="14" t="str">
        <f t="shared" si="27"/>
        <v>Tests</v>
      </c>
      <c r="B136" s="14" t="str">
        <f t="shared" si="28"/>
        <v>Battery life</v>
      </c>
      <c r="C136" s="14">
        <f>v_0!C133</f>
        <v>0</v>
      </c>
    </row>
    <row r="137" spans="1:3" ht="15" thickBot="1" x14ac:dyDescent="0.35">
      <c r="A137" s="14" t="str">
        <f t="shared" si="27"/>
        <v>Tests</v>
      </c>
      <c r="B137" s="14" t="str">
        <f t="shared" si="28"/>
        <v>Battery life</v>
      </c>
      <c r="C137" s="14">
        <f>v_0!C134</f>
        <v>0</v>
      </c>
    </row>
    <row r="138" spans="1:3" ht="15" thickBot="1" x14ac:dyDescent="0.35">
      <c r="A138" s="14" t="str">
        <f t="shared" si="27"/>
        <v>Tests</v>
      </c>
      <c r="B138" s="14" t="str">
        <f t="shared" si="28"/>
        <v>Battery life</v>
      </c>
      <c r="C138" s="14">
        <f>v_0!C135</f>
        <v>0</v>
      </c>
    </row>
    <row r="139" spans="1:3" ht="15" thickBot="1" x14ac:dyDescent="0.35">
      <c r="A139" s="14" t="str">
        <f t="shared" si="27"/>
        <v>Tests</v>
      </c>
      <c r="B139" s="14" t="str">
        <f t="shared" si="28"/>
        <v>Battery life</v>
      </c>
      <c r="C139" s="14">
        <f>v_0!C136</f>
        <v>0</v>
      </c>
    </row>
    <row r="140" spans="1:3" ht="15" thickBot="1" x14ac:dyDescent="0.35">
      <c r="A140" s="14" t="str">
        <f t="shared" si="27"/>
        <v>Tests</v>
      </c>
      <c r="B140" s="14" t="str">
        <f t="shared" si="28"/>
        <v>Battery life</v>
      </c>
      <c r="C140" s="14">
        <f>v_0!C137</f>
        <v>0</v>
      </c>
    </row>
    <row r="141" spans="1:3" ht="15" thickBot="1" x14ac:dyDescent="0.35">
      <c r="A141" s="14" t="str">
        <f t="shared" si="27"/>
        <v>Tests</v>
      </c>
      <c r="B141" s="14" t="str">
        <f t="shared" si="28"/>
        <v>Battery life</v>
      </c>
      <c r="C141" s="14">
        <f>v_0!C138</f>
        <v>0</v>
      </c>
    </row>
    <row r="142" spans="1:3" ht="15" thickBot="1" x14ac:dyDescent="0.35">
      <c r="A142" s="14" t="str">
        <f t="shared" si="27"/>
        <v>Tests</v>
      </c>
      <c r="B142" s="14" t="str">
        <f t="shared" si="28"/>
        <v>Battery life</v>
      </c>
      <c r="C142" s="14">
        <f>v_0!C139</f>
        <v>0</v>
      </c>
    </row>
    <row r="143" spans="1:3" ht="15" thickBot="1" x14ac:dyDescent="0.35">
      <c r="A143" s="14" t="str">
        <f t="shared" ref="A143:A174" si="29">A142</f>
        <v>Tests</v>
      </c>
      <c r="B143" s="14" t="str">
        <f t="shared" ref="B143:B174" si="30">B142</f>
        <v>Battery life</v>
      </c>
      <c r="C143" s="14">
        <f>v_0!C140</f>
        <v>0</v>
      </c>
    </row>
    <row r="144" spans="1:3" ht="15" thickBot="1" x14ac:dyDescent="0.35">
      <c r="A144" s="14" t="str">
        <f t="shared" si="29"/>
        <v>Tests</v>
      </c>
      <c r="B144" s="14" t="str">
        <f t="shared" si="30"/>
        <v>Battery life</v>
      </c>
      <c r="C144" s="14">
        <f>v_0!C141</f>
        <v>0</v>
      </c>
    </row>
    <row r="145" spans="1:3" ht="15" thickBot="1" x14ac:dyDescent="0.35">
      <c r="A145" s="14" t="str">
        <f t="shared" si="29"/>
        <v>Tests</v>
      </c>
      <c r="B145" s="14" t="str">
        <f t="shared" si="30"/>
        <v>Battery life</v>
      </c>
      <c r="C145" s="14">
        <f>v_0!C142</f>
        <v>0</v>
      </c>
    </row>
    <row r="146" spans="1:3" ht="15" thickBot="1" x14ac:dyDescent="0.35">
      <c r="A146" s="14" t="str">
        <f t="shared" si="29"/>
        <v>Tests</v>
      </c>
      <c r="B146" s="14" t="str">
        <f t="shared" si="30"/>
        <v>Battery life</v>
      </c>
      <c r="C146" s="14">
        <f>v_0!C143</f>
        <v>0</v>
      </c>
    </row>
    <row r="147" spans="1:3" ht="15" thickBot="1" x14ac:dyDescent="0.35">
      <c r="A147" s="14" t="str">
        <f t="shared" si="29"/>
        <v>Tests</v>
      </c>
      <c r="B147" s="14" t="str">
        <f t="shared" si="30"/>
        <v>Battery life</v>
      </c>
      <c r="C147" s="14">
        <f>v_0!C144</f>
        <v>0</v>
      </c>
    </row>
    <row r="148" spans="1:3" ht="15" thickBot="1" x14ac:dyDescent="0.35">
      <c r="A148" s="14" t="str">
        <f t="shared" si="29"/>
        <v>Tests</v>
      </c>
      <c r="B148" s="14" t="str">
        <f t="shared" si="30"/>
        <v>Battery life</v>
      </c>
      <c r="C148" s="14">
        <f>v_0!C145</f>
        <v>0</v>
      </c>
    </row>
    <row r="149" spans="1:3" ht="15" thickBot="1" x14ac:dyDescent="0.35">
      <c r="A149" s="14" t="str">
        <f t="shared" si="29"/>
        <v>Tests</v>
      </c>
      <c r="B149" s="14" t="str">
        <f t="shared" si="30"/>
        <v>Battery life</v>
      </c>
      <c r="C149" s="14">
        <f>v_0!C146</f>
        <v>0</v>
      </c>
    </row>
    <row r="150" spans="1:3" ht="15" thickBot="1" x14ac:dyDescent="0.35">
      <c r="A150" s="14" t="str">
        <f t="shared" si="29"/>
        <v>Tests</v>
      </c>
      <c r="B150" s="14" t="str">
        <f t="shared" si="30"/>
        <v>Battery life</v>
      </c>
      <c r="C150" s="14">
        <f>v_0!C147</f>
        <v>0</v>
      </c>
    </row>
    <row r="151" spans="1:3" ht="15" thickBot="1" x14ac:dyDescent="0.35">
      <c r="A151" s="14" t="str">
        <f t="shared" si="29"/>
        <v>Tests</v>
      </c>
      <c r="B151" s="14" t="str">
        <f t="shared" si="30"/>
        <v>Battery life</v>
      </c>
      <c r="C151" s="14">
        <f>v_0!C148</f>
        <v>0</v>
      </c>
    </row>
    <row r="152" spans="1:3" ht="15" thickBot="1" x14ac:dyDescent="0.35">
      <c r="A152" s="14" t="str">
        <f t="shared" si="29"/>
        <v>Tests</v>
      </c>
      <c r="B152" s="14" t="str">
        <f t="shared" si="30"/>
        <v>Battery life</v>
      </c>
      <c r="C152" s="14">
        <f>v_0!C149</f>
        <v>0</v>
      </c>
    </row>
    <row r="153" spans="1:3" ht="15" thickBot="1" x14ac:dyDescent="0.35">
      <c r="A153" s="14" t="str">
        <f t="shared" si="29"/>
        <v>Tests</v>
      </c>
      <c r="B153" s="14" t="str">
        <f t="shared" si="30"/>
        <v>Battery life</v>
      </c>
      <c r="C153" s="14">
        <f>v_0!C150</f>
        <v>0</v>
      </c>
    </row>
    <row r="154" spans="1:3" ht="15" thickBot="1" x14ac:dyDescent="0.35">
      <c r="A154" s="14" t="str">
        <f t="shared" si="29"/>
        <v>Tests</v>
      </c>
      <c r="B154" s="14" t="str">
        <f t="shared" si="30"/>
        <v>Battery life</v>
      </c>
      <c r="C154" s="14">
        <f>v_0!C151</f>
        <v>0</v>
      </c>
    </row>
    <row r="155" spans="1:3" ht="15" thickBot="1" x14ac:dyDescent="0.35">
      <c r="A155" s="14" t="str">
        <f t="shared" si="29"/>
        <v>Tests</v>
      </c>
      <c r="B155" s="14" t="str">
        <f t="shared" si="30"/>
        <v>Battery life</v>
      </c>
      <c r="C155" s="14">
        <f>v_0!C152</f>
        <v>0</v>
      </c>
    </row>
    <row r="156" spans="1:3" ht="15" thickBot="1" x14ac:dyDescent="0.35">
      <c r="A156" s="14" t="str">
        <f t="shared" si="29"/>
        <v>Tests</v>
      </c>
      <c r="B156" s="14" t="str">
        <f t="shared" si="30"/>
        <v>Battery life</v>
      </c>
      <c r="C156" s="14">
        <f>v_0!C153</f>
        <v>0</v>
      </c>
    </row>
    <row r="157" spans="1:3" ht="15" thickBot="1" x14ac:dyDescent="0.35">
      <c r="A157" s="14" t="str">
        <f t="shared" si="29"/>
        <v>Tests</v>
      </c>
      <c r="B157" s="14" t="str">
        <f t="shared" si="30"/>
        <v>Battery life</v>
      </c>
      <c r="C157" s="14">
        <f>v_0!C154</f>
        <v>0</v>
      </c>
    </row>
    <row r="158" spans="1:3" ht="15" thickBot="1" x14ac:dyDescent="0.35">
      <c r="A158" s="14" t="str">
        <f t="shared" si="29"/>
        <v>Tests</v>
      </c>
      <c r="B158" s="14" t="str">
        <f t="shared" si="30"/>
        <v>Battery life</v>
      </c>
      <c r="C158" s="14">
        <f>v_0!C155</f>
        <v>0</v>
      </c>
    </row>
    <row r="159" spans="1:3" ht="15" thickBot="1" x14ac:dyDescent="0.35">
      <c r="A159" s="14" t="str">
        <f t="shared" si="29"/>
        <v>Tests</v>
      </c>
      <c r="B159" s="14" t="str">
        <f t="shared" si="30"/>
        <v>Battery life</v>
      </c>
      <c r="C159" s="14">
        <f>v_0!C156</f>
        <v>0</v>
      </c>
    </row>
    <row r="160" spans="1:3" ht="15" thickBot="1" x14ac:dyDescent="0.35">
      <c r="A160" s="14" t="str">
        <f t="shared" si="29"/>
        <v>Tests</v>
      </c>
      <c r="B160" s="14" t="str">
        <f t="shared" si="30"/>
        <v>Battery life</v>
      </c>
      <c r="C160" s="14">
        <f>v_0!C157</f>
        <v>0</v>
      </c>
    </row>
    <row r="161" spans="1:3" ht="15" thickBot="1" x14ac:dyDescent="0.35">
      <c r="A161" s="14" t="str">
        <f t="shared" si="29"/>
        <v>Tests</v>
      </c>
      <c r="B161" s="14" t="str">
        <f t="shared" si="30"/>
        <v>Battery life</v>
      </c>
      <c r="C161" s="14">
        <f>v_0!C158</f>
        <v>0</v>
      </c>
    </row>
    <row r="162" spans="1:3" ht="15" thickBot="1" x14ac:dyDescent="0.35">
      <c r="A162" s="14" t="str">
        <f t="shared" si="29"/>
        <v>Tests</v>
      </c>
      <c r="B162" s="14" t="str">
        <f t="shared" si="30"/>
        <v>Battery life</v>
      </c>
      <c r="C162" s="14">
        <f>v_0!C159</f>
        <v>0</v>
      </c>
    </row>
    <row r="163" spans="1:3" ht="15" thickBot="1" x14ac:dyDescent="0.35">
      <c r="A163" s="14" t="str">
        <f t="shared" si="29"/>
        <v>Tests</v>
      </c>
      <c r="B163" s="14" t="str">
        <f t="shared" si="30"/>
        <v>Battery life</v>
      </c>
      <c r="C163" s="14">
        <f>v_0!C160</f>
        <v>0</v>
      </c>
    </row>
    <row r="164" spans="1:3" ht="15" thickBot="1" x14ac:dyDescent="0.35">
      <c r="A164" s="14" t="str">
        <f t="shared" si="29"/>
        <v>Tests</v>
      </c>
      <c r="B164" s="14" t="str">
        <f t="shared" si="30"/>
        <v>Battery life</v>
      </c>
      <c r="C164" s="14">
        <f>v_0!C161</f>
        <v>0</v>
      </c>
    </row>
    <row r="165" spans="1:3" ht="15" thickBot="1" x14ac:dyDescent="0.35">
      <c r="A165" s="14" t="str">
        <f t="shared" si="29"/>
        <v>Tests</v>
      </c>
      <c r="B165" s="14" t="str">
        <f t="shared" si="30"/>
        <v>Battery life</v>
      </c>
      <c r="C165" s="14">
        <f>v_0!C162</f>
        <v>0</v>
      </c>
    </row>
    <row r="166" spans="1:3" ht="15" thickBot="1" x14ac:dyDescent="0.35">
      <c r="A166" s="14" t="str">
        <f t="shared" si="29"/>
        <v>Tests</v>
      </c>
      <c r="B166" s="14" t="str">
        <f t="shared" si="30"/>
        <v>Battery life</v>
      </c>
      <c r="C166" s="14">
        <f>v_0!C163</f>
        <v>0</v>
      </c>
    </row>
    <row r="167" spans="1:3" ht="15" thickBot="1" x14ac:dyDescent="0.35">
      <c r="A167" s="14" t="str">
        <f t="shared" si="29"/>
        <v>Tests</v>
      </c>
      <c r="B167" s="14" t="str">
        <f t="shared" si="30"/>
        <v>Battery life</v>
      </c>
      <c r="C167" s="14">
        <f>v_0!C164</f>
        <v>0</v>
      </c>
    </row>
    <row r="168" spans="1:3" ht="15" thickBot="1" x14ac:dyDescent="0.35">
      <c r="A168" s="14" t="str">
        <f t="shared" si="29"/>
        <v>Tests</v>
      </c>
      <c r="B168" s="14" t="str">
        <f t="shared" si="30"/>
        <v>Battery life</v>
      </c>
      <c r="C168" s="14">
        <f>v_0!C165</f>
        <v>0</v>
      </c>
    </row>
    <row r="169" spans="1:3" ht="15" thickBot="1" x14ac:dyDescent="0.35">
      <c r="A169" s="14" t="str">
        <f t="shared" si="29"/>
        <v>Tests</v>
      </c>
      <c r="B169" s="14" t="str">
        <f t="shared" si="30"/>
        <v>Battery life</v>
      </c>
      <c r="C169" s="14">
        <f>v_0!C166</f>
        <v>0</v>
      </c>
    </row>
    <row r="170" spans="1:3" ht="15" thickBot="1" x14ac:dyDescent="0.35">
      <c r="A170" s="14" t="str">
        <f t="shared" si="29"/>
        <v>Tests</v>
      </c>
      <c r="B170" s="14" t="str">
        <f t="shared" si="30"/>
        <v>Battery life</v>
      </c>
      <c r="C170" s="14">
        <f>v_0!C167</f>
        <v>0</v>
      </c>
    </row>
    <row r="171" spans="1:3" ht="15" thickBot="1" x14ac:dyDescent="0.35">
      <c r="A171" s="14" t="str">
        <f t="shared" si="29"/>
        <v>Tests</v>
      </c>
      <c r="B171" s="14" t="str">
        <f t="shared" si="30"/>
        <v>Battery life</v>
      </c>
      <c r="C171" s="14">
        <f>v_0!C168</f>
        <v>0</v>
      </c>
    </row>
    <row r="172" spans="1:3" ht="15" thickBot="1" x14ac:dyDescent="0.35">
      <c r="A172" s="14" t="str">
        <f t="shared" si="29"/>
        <v>Tests</v>
      </c>
      <c r="B172" s="14" t="str">
        <f t="shared" si="30"/>
        <v>Battery life</v>
      </c>
      <c r="C172" s="14">
        <f>v_0!C169</f>
        <v>0</v>
      </c>
    </row>
    <row r="173" spans="1:3" ht="15" thickBot="1" x14ac:dyDescent="0.35">
      <c r="A173" s="14" t="str">
        <f t="shared" si="29"/>
        <v>Tests</v>
      </c>
      <c r="B173" s="14" t="str">
        <f t="shared" si="30"/>
        <v>Battery life</v>
      </c>
      <c r="C173" s="14">
        <f>v_0!C170</f>
        <v>0</v>
      </c>
    </row>
    <row r="174" spans="1:3" ht="15" thickBot="1" x14ac:dyDescent="0.35">
      <c r="A174" s="14" t="str">
        <f t="shared" si="29"/>
        <v>Tests</v>
      </c>
      <c r="B174" s="14" t="str">
        <f t="shared" si="30"/>
        <v>Battery life</v>
      </c>
      <c r="C174" s="14">
        <f>v_0!C171</f>
        <v>0</v>
      </c>
    </row>
    <row r="175" spans="1:3" ht="15" thickBot="1" x14ac:dyDescent="0.35">
      <c r="A175" s="14" t="str">
        <f t="shared" ref="A175:A206" si="31">A174</f>
        <v>Tests</v>
      </c>
      <c r="B175" s="14" t="str">
        <f t="shared" ref="B175:B206" si="32">B174</f>
        <v>Battery life</v>
      </c>
      <c r="C175" s="14">
        <f>v_0!C172</f>
        <v>0</v>
      </c>
    </row>
    <row r="176" spans="1:3" ht="15" thickBot="1" x14ac:dyDescent="0.35">
      <c r="A176" s="14" t="str">
        <f t="shared" si="31"/>
        <v>Tests</v>
      </c>
      <c r="B176" s="14" t="str">
        <f t="shared" si="32"/>
        <v>Battery life</v>
      </c>
      <c r="C176" s="14">
        <f>v_0!C173</f>
        <v>0</v>
      </c>
    </row>
    <row r="177" spans="1:3" ht="15" thickBot="1" x14ac:dyDescent="0.35">
      <c r="A177" s="14" t="str">
        <f t="shared" si="31"/>
        <v>Tests</v>
      </c>
      <c r="B177" s="14" t="str">
        <f t="shared" si="32"/>
        <v>Battery life</v>
      </c>
      <c r="C177" s="14">
        <f>v_0!C174</f>
        <v>0</v>
      </c>
    </row>
    <row r="178" spans="1:3" ht="15" thickBot="1" x14ac:dyDescent="0.35">
      <c r="A178" s="14" t="str">
        <f t="shared" si="31"/>
        <v>Tests</v>
      </c>
      <c r="B178" s="14" t="str">
        <f t="shared" si="32"/>
        <v>Battery life</v>
      </c>
      <c r="C178" s="14">
        <f>v_0!C175</f>
        <v>0</v>
      </c>
    </row>
    <row r="179" spans="1:3" ht="15" thickBot="1" x14ac:dyDescent="0.35">
      <c r="A179" s="14" t="str">
        <f t="shared" si="31"/>
        <v>Tests</v>
      </c>
      <c r="B179" s="14" t="str">
        <f t="shared" si="32"/>
        <v>Battery life</v>
      </c>
      <c r="C179" s="14">
        <f>v_0!C176</f>
        <v>0</v>
      </c>
    </row>
    <row r="180" spans="1:3" ht="15" thickBot="1" x14ac:dyDescent="0.35">
      <c r="A180" s="14" t="str">
        <f t="shared" si="31"/>
        <v>Tests</v>
      </c>
      <c r="B180" s="14" t="str">
        <f t="shared" si="32"/>
        <v>Battery life</v>
      </c>
      <c r="C180" s="14">
        <f>v_0!C177</f>
        <v>0</v>
      </c>
    </row>
    <row r="181" spans="1:3" ht="15" thickBot="1" x14ac:dyDescent="0.35">
      <c r="A181" s="14" t="str">
        <f t="shared" si="31"/>
        <v>Tests</v>
      </c>
      <c r="B181" s="14" t="str">
        <f t="shared" si="32"/>
        <v>Battery life</v>
      </c>
      <c r="C181" s="14">
        <f>v_0!C178</f>
        <v>0</v>
      </c>
    </row>
    <row r="182" spans="1:3" ht="15" thickBot="1" x14ac:dyDescent="0.35">
      <c r="A182" s="14" t="str">
        <f t="shared" si="31"/>
        <v>Tests</v>
      </c>
      <c r="B182" s="14" t="str">
        <f t="shared" si="32"/>
        <v>Battery life</v>
      </c>
      <c r="C182" s="14">
        <f>v_0!C179</f>
        <v>0</v>
      </c>
    </row>
    <row r="183" spans="1:3" ht="15" thickBot="1" x14ac:dyDescent="0.35">
      <c r="A183" s="14" t="str">
        <f t="shared" si="31"/>
        <v>Tests</v>
      </c>
      <c r="B183" s="14" t="str">
        <f t="shared" si="32"/>
        <v>Battery life</v>
      </c>
      <c r="C183" s="14">
        <f>v_0!C180</f>
        <v>0</v>
      </c>
    </row>
    <row r="184" spans="1:3" ht="15" thickBot="1" x14ac:dyDescent="0.35">
      <c r="A184" s="14" t="str">
        <f t="shared" si="31"/>
        <v>Tests</v>
      </c>
      <c r="B184" s="14" t="str">
        <f t="shared" si="32"/>
        <v>Battery life</v>
      </c>
      <c r="C184" s="14">
        <f>v_0!C181</f>
        <v>0</v>
      </c>
    </row>
    <row r="185" spans="1:3" ht="15" thickBot="1" x14ac:dyDescent="0.35">
      <c r="A185" s="14" t="str">
        <f t="shared" si="31"/>
        <v>Tests</v>
      </c>
      <c r="B185" s="14" t="str">
        <f t="shared" si="32"/>
        <v>Battery life</v>
      </c>
      <c r="C185" s="14">
        <f>v_0!C182</f>
        <v>0</v>
      </c>
    </row>
    <row r="186" spans="1:3" ht="15" thickBot="1" x14ac:dyDescent="0.35">
      <c r="A186" s="14" t="str">
        <f t="shared" si="31"/>
        <v>Tests</v>
      </c>
      <c r="B186" s="14" t="str">
        <f t="shared" si="32"/>
        <v>Battery life</v>
      </c>
      <c r="C186" s="14">
        <f>v_0!C183</f>
        <v>0</v>
      </c>
    </row>
    <row r="187" spans="1:3" ht="15" thickBot="1" x14ac:dyDescent="0.35">
      <c r="A187" s="14" t="str">
        <f t="shared" si="31"/>
        <v>Tests</v>
      </c>
      <c r="B187" s="14" t="str">
        <f t="shared" si="32"/>
        <v>Battery life</v>
      </c>
      <c r="C187" s="14">
        <f>v_0!C184</f>
        <v>0</v>
      </c>
    </row>
    <row r="188" spans="1:3" ht="15" thickBot="1" x14ac:dyDescent="0.35">
      <c r="A188" s="14" t="str">
        <f t="shared" si="31"/>
        <v>Tests</v>
      </c>
      <c r="B188" s="14" t="str">
        <f t="shared" si="32"/>
        <v>Battery life</v>
      </c>
      <c r="C188" s="14">
        <f>v_0!C185</f>
        <v>0</v>
      </c>
    </row>
    <row r="189" spans="1:3" ht="15" thickBot="1" x14ac:dyDescent="0.35">
      <c r="A189" s="14" t="str">
        <f t="shared" si="31"/>
        <v>Tests</v>
      </c>
      <c r="B189" s="14" t="str">
        <f t="shared" si="32"/>
        <v>Battery life</v>
      </c>
      <c r="C189" s="14">
        <f>v_0!C186</f>
        <v>0</v>
      </c>
    </row>
    <row r="190" spans="1:3" ht="15" thickBot="1" x14ac:dyDescent="0.35">
      <c r="A190" s="14" t="str">
        <f t="shared" si="31"/>
        <v>Tests</v>
      </c>
      <c r="B190" s="14" t="str">
        <f t="shared" si="32"/>
        <v>Battery life</v>
      </c>
      <c r="C190" s="14">
        <f>v_0!C187</f>
        <v>0</v>
      </c>
    </row>
    <row r="191" spans="1:3" ht="15" thickBot="1" x14ac:dyDescent="0.35">
      <c r="A191" s="14" t="str">
        <f t="shared" si="31"/>
        <v>Tests</v>
      </c>
      <c r="B191" s="14" t="str">
        <f t="shared" si="32"/>
        <v>Battery life</v>
      </c>
      <c r="C191" s="14">
        <f>v_0!C188</f>
        <v>0</v>
      </c>
    </row>
    <row r="192" spans="1:3" ht="15" thickBot="1" x14ac:dyDescent="0.35">
      <c r="A192" s="14" t="str">
        <f t="shared" si="31"/>
        <v>Tests</v>
      </c>
      <c r="B192" s="14" t="str">
        <f t="shared" si="32"/>
        <v>Battery life</v>
      </c>
      <c r="C192" s="14">
        <f>v_0!C189</f>
        <v>0</v>
      </c>
    </row>
    <row r="193" spans="1:3" ht="15" thickBot="1" x14ac:dyDescent="0.35">
      <c r="A193" s="14" t="str">
        <f t="shared" si="31"/>
        <v>Tests</v>
      </c>
      <c r="B193" s="14" t="str">
        <f t="shared" si="32"/>
        <v>Battery life</v>
      </c>
      <c r="C193" s="14">
        <f>v_0!C190</f>
        <v>0</v>
      </c>
    </row>
    <row r="194" spans="1:3" ht="15" thickBot="1" x14ac:dyDescent="0.35">
      <c r="A194" s="14" t="str">
        <f t="shared" si="31"/>
        <v>Tests</v>
      </c>
      <c r="B194" s="14" t="str">
        <f t="shared" si="32"/>
        <v>Battery life</v>
      </c>
      <c r="C194" s="14">
        <f>v_0!C191</f>
        <v>0</v>
      </c>
    </row>
    <row r="195" spans="1:3" ht="15" thickBot="1" x14ac:dyDescent="0.35">
      <c r="A195" s="14" t="str">
        <f t="shared" si="31"/>
        <v>Tests</v>
      </c>
      <c r="B195" s="14" t="str">
        <f t="shared" si="32"/>
        <v>Battery life</v>
      </c>
      <c r="C195" s="14">
        <f>v_0!C192</f>
        <v>0</v>
      </c>
    </row>
    <row r="196" spans="1:3" ht="15" thickBot="1" x14ac:dyDescent="0.35">
      <c r="A196" s="14" t="str">
        <f t="shared" si="31"/>
        <v>Tests</v>
      </c>
      <c r="B196" s="14" t="str">
        <f t="shared" si="32"/>
        <v>Battery life</v>
      </c>
      <c r="C196" s="14">
        <f>v_0!C193</f>
        <v>0</v>
      </c>
    </row>
    <row r="197" spans="1:3" ht="15" thickBot="1" x14ac:dyDescent="0.35">
      <c r="A197" s="14" t="str">
        <f t="shared" si="31"/>
        <v>Tests</v>
      </c>
      <c r="B197" s="14" t="str">
        <f t="shared" si="32"/>
        <v>Battery life</v>
      </c>
      <c r="C197" s="14">
        <f>v_0!C194</f>
        <v>0</v>
      </c>
    </row>
    <row r="198" spans="1:3" ht="15" thickBot="1" x14ac:dyDescent="0.35">
      <c r="A198" s="14" t="str">
        <f t="shared" si="31"/>
        <v>Tests</v>
      </c>
      <c r="B198" s="14" t="str">
        <f t="shared" si="32"/>
        <v>Battery life</v>
      </c>
      <c r="C198" s="14">
        <f>v_0!C195</f>
        <v>0</v>
      </c>
    </row>
    <row r="199" spans="1:3" ht="15" thickBot="1" x14ac:dyDescent="0.35">
      <c r="A199" s="14" t="str">
        <f t="shared" si="31"/>
        <v>Tests</v>
      </c>
      <c r="B199" s="14" t="str">
        <f t="shared" si="32"/>
        <v>Battery life</v>
      </c>
      <c r="C199" s="14">
        <f>v_0!C196</f>
        <v>0</v>
      </c>
    </row>
    <row r="200" spans="1:3" ht="15" thickBot="1" x14ac:dyDescent="0.35">
      <c r="A200" s="14" t="str">
        <f t="shared" si="31"/>
        <v>Tests</v>
      </c>
      <c r="B200" s="14" t="str">
        <f t="shared" si="32"/>
        <v>Battery life</v>
      </c>
      <c r="C200" s="14">
        <f>v_0!C197</f>
        <v>0</v>
      </c>
    </row>
    <row r="201" spans="1:3" ht="15" thickBot="1" x14ac:dyDescent="0.35">
      <c r="A201" s="14" t="str">
        <f t="shared" si="31"/>
        <v>Tests</v>
      </c>
      <c r="B201" s="14" t="str">
        <f t="shared" si="32"/>
        <v>Battery life</v>
      </c>
      <c r="C201" s="14">
        <f>v_0!C198</f>
        <v>0</v>
      </c>
    </row>
    <row r="202" spans="1:3" ht="15" thickBot="1" x14ac:dyDescent="0.35">
      <c r="A202" s="14" t="str">
        <f t="shared" si="31"/>
        <v>Tests</v>
      </c>
      <c r="B202" s="14" t="str">
        <f t="shared" si="32"/>
        <v>Battery life</v>
      </c>
      <c r="C202" s="14">
        <f>v_0!C199</f>
        <v>0</v>
      </c>
    </row>
    <row r="203" spans="1:3" ht="15" thickBot="1" x14ac:dyDescent="0.35">
      <c r="A203" s="14" t="str">
        <f t="shared" si="31"/>
        <v>Tests</v>
      </c>
      <c r="B203" s="14" t="str">
        <f t="shared" si="32"/>
        <v>Battery life</v>
      </c>
      <c r="C203" s="14">
        <f>v_0!C200</f>
        <v>0</v>
      </c>
    </row>
    <row r="204" spans="1:3" ht="15" thickBot="1" x14ac:dyDescent="0.35">
      <c r="A204" s="14" t="str">
        <f t="shared" si="31"/>
        <v>Tests</v>
      </c>
      <c r="B204" s="14" t="str">
        <f t="shared" si="32"/>
        <v>Battery life</v>
      </c>
      <c r="C204" s="14">
        <f>v_0!C201</f>
        <v>0</v>
      </c>
    </row>
    <row r="205" spans="1:3" ht="15" thickBot="1" x14ac:dyDescent="0.35">
      <c r="A205" s="14" t="str">
        <f t="shared" si="31"/>
        <v>Tests</v>
      </c>
      <c r="B205" s="14" t="str">
        <f t="shared" si="32"/>
        <v>Battery life</v>
      </c>
      <c r="C205" s="14">
        <f>v_0!C202</f>
        <v>0</v>
      </c>
    </row>
    <row r="206" spans="1:3" ht="15" thickBot="1" x14ac:dyDescent="0.35">
      <c r="A206" s="14" t="str">
        <f t="shared" si="31"/>
        <v>Tests</v>
      </c>
      <c r="B206" s="14" t="str">
        <f t="shared" si="32"/>
        <v>Battery life</v>
      </c>
      <c r="C206" s="14">
        <f>v_0!C203</f>
        <v>0</v>
      </c>
    </row>
    <row r="207" spans="1:3" ht="15" thickBot="1" x14ac:dyDescent="0.35">
      <c r="A207" s="14" t="str">
        <f t="shared" ref="A207:A238" si="33">A206</f>
        <v>Tests</v>
      </c>
      <c r="B207" s="14" t="str">
        <f t="shared" ref="B207:B238" si="34">B206</f>
        <v>Battery life</v>
      </c>
      <c r="C207" s="14">
        <f>v_0!C204</f>
        <v>0</v>
      </c>
    </row>
    <row r="208" spans="1:3" ht="15" thickBot="1" x14ac:dyDescent="0.35">
      <c r="A208" s="14" t="str">
        <f t="shared" si="33"/>
        <v>Tests</v>
      </c>
      <c r="B208" s="14" t="str">
        <f t="shared" si="34"/>
        <v>Battery life</v>
      </c>
      <c r="C208" s="14">
        <f>v_0!C205</f>
        <v>0</v>
      </c>
    </row>
    <row r="209" spans="1:3" ht="15" thickBot="1" x14ac:dyDescent="0.35">
      <c r="A209" s="14" t="str">
        <f t="shared" si="33"/>
        <v>Tests</v>
      </c>
      <c r="B209" s="14" t="str">
        <f t="shared" si="34"/>
        <v>Battery life</v>
      </c>
      <c r="C209" s="14">
        <f>v_0!C206</f>
        <v>0</v>
      </c>
    </row>
    <row r="210" spans="1:3" ht="15" thickBot="1" x14ac:dyDescent="0.35">
      <c r="A210" s="14" t="str">
        <f t="shared" si="33"/>
        <v>Tests</v>
      </c>
      <c r="B210" s="14" t="str">
        <f t="shared" si="34"/>
        <v>Battery life</v>
      </c>
      <c r="C210" s="14">
        <f>v_0!C207</f>
        <v>0</v>
      </c>
    </row>
    <row r="211" spans="1:3" ht="15" thickBot="1" x14ac:dyDescent="0.35">
      <c r="A211" s="14" t="str">
        <f t="shared" si="33"/>
        <v>Tests</v>
      </c>
      <c r="B211" s="14" t="str">
        <f t="shared" si="34"/>
        <v>Battery life</v>
      </c>
      <c r="C211" s="14">
        <f>v_0!C208</f>
        <v>0</v>
      </c>
    </row>
    <row r="212" spans="1:3" ht="15" thickBot="1" x14ac:dyDescent="0.35">
      <c r="A212" s="14" t="str">
        <f t="shared" si="33"/>
        <v>Tests</v>
      </c>
      <c r="B212" s="14" t="str">
        <f t="shared" si="34"/>
        <v>Battery life</v>
      </c>
      <c r="C212" s="14">
        <f>v_0!C209</f>
        <v>0</v>
      </c>
    </row>
    <row r="213" spans="1:3" ht="15" thickBot="1" x14ac:dyDescent="0.35">
      <c r="A213" s="14" t="str">
        <f t="shared" si="33"/>
        <v>Tests</v>
      </c>
      <c r="B213" s="14" t="str">
        <f t="shared" si="34"/>
        <v>Battery life</v>
      </c>
      <c r="C213" s="14">
        <f>v_0!C210</f>
        <v>0</v>
      </c>
    </row>
    <row r="214" spans="1:3" ht="15" thickBot="1" x14ac:dyDescent="0.35">
      <c r="A214" s="14" t="str">
        <f t="shared" si="33"/>
        <v>Tests</v>
      </c>
      <c r="B214" s="14" t="str">
        <f t="shared" si="34"/>
        <v>Battery life</v>
      </c>
      <c r="C214" s="14">
        <f>v_0!C211</f>
        <v>0</v>
      </c>
    </row>
    <row r="215" spans="1:3" ht="15" thickBot="1" x14ac:dyDescent="0.35">
      <c r="A215" s="14" t="str">
        <f t="shared" si="33"/>
        <v>Tests</v>
      </c>
      <c r="B215" s="14" t="str">
        <f t="shared" si="34"/>
        <v>Battery life</v>
      </c>
      <c r="C215" s="14">
        <f>v_0!C212</f>
        <v>0</v>
      </c>
    </row>
    <row r="216" spans="1:3" ht="15" thickBot="1" x14ac:dyDescent="0.35">
      <c r="A216" s="14" t="str">
        <f t="shared" si="33"/>
        <v>Tests</v>
      </c>
      <c r="B216" s="14" t="str">
        <f t="shared" si="34"/>
        <v>Battery life</v>
      </c>
      <c r="C216" s="14">
        <f>v_0!C213</f>
        <v>0</v>
      </c>
    </row>
    <row r="217" spans="1:3" ht="15" thickBot="1" x14ac:dyDescent="0.35">
      <c r="A217" s="14" t="str">
        <f t="shared" si="33"/>
        <v>Tests</v>
      </c>
      <c r="B217" s="14" t="str">
        <f t="shared" si="34"/>
        <v>Battery life</v>
      </c>
      <c r="C217" s="14">
        <f>v_0!C214</f>
        <v>0</v>
      </c>
    </row>
    <row r="218" spans="1:3" ht="15" thickBot="1" x14ac:dyDescent="0.35">
      <c r="A218" s="14" t="str">
        <f t="shared" si="33"/>
        <v>Tests</v>
      </c>
      <c r="B218" s="14" t="str">
        <f t="shared" si="34"/>
        <v>Battery life</v>
      </c>
      <c r="C218" s="14">
        <f>v_0!C215</f>
        <v>0</v>
      </c>
    </row>
    <row r="219" spans="1:3" ht="15" thickBot="1" x14ac:dyDescent="0.35">
      <c r="A219" s="14" t="str">
        <f t="shared" si="33"/>
        <v>Tests</v>
      </c>
      <c r="B219" s="14" t="str">
        <f t="shared" si="34"/>
        <v>Battery life</v>
      </c>
      <c r="C219" s="14">
        <f>v_0!C216</f>
        <v>0</v>
      </c>
    </row>
    <row r="220" spans="1:3" ht="15" thickBot="1" x14ac:dyDescent="0.35">
      <c r="A220" s="14" t="str">
        <f t="shared" si="33"/>
        <v>Tests</v>
      </c>
      <c r="B220" s="14" t="str">
        <f t="shared" si="34"/>
        <v>Battery life</v>
      </c>
      <c r="C220" s="14">
        <f>v_0!C217</f>
        <v>0</v>
      </c>
    </row>
    <row r="221" spans="1:3" ht="15" thickBot="1" x14ac:dyDescent="0.35">
      <c r="A221" s="14" t="str">
        <f t="shared" si="33"/>
        <v>Tests</v>
      </c>
      <c r="B221" s="14" t="str">
        <f t="shared" si="34"/>
        <v>Battery life</v>
      </c>
      <c r="C221" s="14">
        <f>v_0!C218</f>
        <v>0</v>
      </c>
    </row>
    <row r="222" spans="1:3" ht="15" thickBot="1" x14ac:dyDescent="0.35">
      <c r="A222" s="14" t="str">
        <f t="shared" si="33"/>
        <v>Tests</v>
      </c>
      <c r="B222" s="14" t="str">
        <f t="shared" si="34"/>
        <v>Battery life</v>
      </c>
      <c r="C222" s="14">
        <f>v_0!C219</f>
        <v>0</v>
      </c>
    </row>
    <row r="223" spans="1:3" ht="15" thickBot="1" x14ac:dyDescent="0.35">
      <c r="A223" s="14" t="str">
        <f t="shared" si="33"/>
        <v>Tests</v>
      </c>
      <c r="B223" s="14" t="str">
        <f t="shared" si="34"/>
        <v>Battery life</v>
      </c>
      <c r="C223" s="14">
        <f>v_0!C220</f>
        <v>0</v>
      </c>
    </row>
    <row r="224" spans="1:3" ht="15" thickBot="1" x14ac:dyDescent="0.35">
      <c r="A224" s="14" t="str">
        <f t="shared" si="33"/>
        <v>Tests</v>
      </c>
      <c r="B224" s="14" t="str">
        <f t="shared" si="34"/>
        <v>Battery life</v>
      </c>
      <c r="C224" s="14">
        <f>v_0!C221</f>
        <v>0</v>
      </c>
    </row>
    <row r="225" spans="1:3" ht="15" thickBot="1" x14ac:dyDescent="0.35">
      <c r="A225" s="14" t="str">
        <f t="shared" si="33"/>
        <v>Tests</v>
      </c>
      <c r="B225" s="14" t="str">
        <f t="shared" si="34"/>
        <v>Battery life</v>
      </c>
      <c r="C225" s="14">
        <f>v_0!C222</f>
        <v>0</v>
      </c>
    </row>
    <row r="226" spans="1:3" ht="15" thickBot="1" x14ac:dyDescent="0.35">
      <c r="A226" s="14" t="str">
        <f t="shared" si="33"/>
        <v>Tests</v>
      </c>
      <c r="B226" s="14" t="str">
        <f t="shared" si="34"/>
        <v>Battery life</v>
      </c>
      <c r="C226" s="14">
        <f>v_0!C223</f>
        <v>0</v>
      </c>
    </row>
    <row r="227" spans="1:3" ht="15" thickBot="1" x14ac:dyDescent="0.35">
      <c r="A227" s="14" t="str">
        <f t="shared" si="33"/>
        <v>Tests</v>
      </c>
      <c r="B227" s="14" t="str">
        <f t="shared" si="34"/>
        <v>Battery life</v>
      </c>
      <c r="C227" s="14">
        <f>v_0!C224</f>
        <v>0</v>
      </c>
    </row>
    <row r="228" spans="1:3" ht="15" thickBot="1" x14ac:dyDescent="0.35">
      <c r="A228" s="14" t="str">
        <f t="shared" si="33"/>
        <v>Tests</v>
      </c>
      <c r="B228" s="14" t="str">
        <f t="shared" si="34"/>
        <v>Battery life</v>
      </c>
      <c r="C228" s="14">
        <f>v_0!C225</f>
        <v>0</v>
      </c>
    </row>
    <row r="229" spans="1:3" ht="15" thickBot="1" x14ac:dyDescent="0.35">
      <c r="A229" s="14" t="str">
        <f t="shared" si="33"/>
        <v>Tests</v>
      </c>
      <c r="B229" s="14" t="str">
        <f t="shared" si="34"/>
        <v>Battery life</v>
      </c>
      <c r="C229" s="14">
        <f>v_0!C226</f>
        <v>0</v>
      </c>
    </row>
    <row r="230" spans="1:3" ht="15" thickBot="1" x14ac:dyDescent="0.35">
      <c r="A230" s="14" t="str">
        <f t="shared" si="33"/>
        <v>Tests</v>
      </c>
      <c r="B230" s="14" t="str">
        <f t="shared" si="34"/>
        <v>Battery life</v>
      </c>
      <c r="C230" s="14">
        <f>v_0!C227</f>
        <v>0</v>
      </c>
    </row>
    <row r="231" spans="1:3" ht="15" thickBot="1" x14ac:dyDescent="0.35">
      <c r="A231" s="14" t="str">
        <f t="shared" si="33"/>
        <v>Tests</v>
      </c>
      <c r="B231" s="14" t="str">
        <f t="shared" si="34"/>
        <v>Battery life</v>
      </c>
      <c r="C231" s="14">
        <f>v_0!C228</f>
        <v>0</v>
      </c>
    </row>
    <row r="232" spans="1:3" ht="15" thickBot="1" x14ac:dyDescent="0.35">
      <c r="A232" s="14" t="str">
        <f t="shared" si="33"/>
        <v>Tests</v>
      </c>
      <c r="B232" s="14" t="str">
        <f t="shared" si="34"/>
        <v>Battery life</v>
      </c>
      <c r="C232" s="14">
        <f>v_0!C229</f>
        <v>0</v>
      </c>
    </row>
    <row r="233" spans="1:3" ht="15" thickBot="1" x14ac:dyDescent="0.35">
      <c r="A233" s="14" t="str">
        <f t="shared" si="33"/>
        <v>Tests</v>
      </c>
      <c r="B233" s="14" t="str">
        <f t="shared" si="34"/>
        <v>Battery life</v>
      </c>
      <c r="C233" s="14">
        <f>v_0!C230</f>
        <v>0</v>
      </c>
    </row>
    <row r="234" spans="1:3" ht="15" thickBot="1" x14ac:dyDescent="0.35">
      <c r="A234" s="14" t="str">
        <f t="shared" si="33"/>
        <v>Tests</v>
      </c>
      <c r="B234" s="14" t="str">
        <f t="shared" si="34"/>
        <v>Battery life</v>
      </c>
      <c r="C234" s="14">
        <f>v_0!C231</f>
        <v>0</v>
      </c>
    </row>
    <row r="235" spans="1:3" ht="15" thickBot="1" x14ac:dyDescent="0.35">
      <c r="A235" s="14" t="str">
        <f t="shared" si="33"/>
        <v>Tests</v>
      </c>
      <c r="B235" s="14" t="str">
        <f t="shared" si="34"/>
        <v>Battery life</v>
      </c>
      <c r="C235" s="14">
        <f>v_0!C232</f>
        <v>0</v>
      </c>
    </row>
    <row r="236" spans="1:3" ht="15" thickBot="1" x14ac:dyDescent="0.35">
      <c r="A236" s="14" t="str">
        <f t="shared" si="33"/>
        <v>Tests</v>
      </c>
      <c r="B236" s="14" t="str">
        <f t="shared" si="34"/>
        <v>Battery life</v>
      </c>
      <c r="C236" s="14">
        <f>v_0!C233</f>
        <v>0</v>
      </c>
    </row>
    <row r="237" spans="1:3" ht="15" thickBot="1" x14ac:dyDescent="0.35">
      <c r="A237" s="14" t="str">
        <f t="shared" si="33"/>
        <v>Tests</v>
      </c>
      <c r="B237" s="14" t="str">
        <f t="shared" si="34"/>
        <v>Battery life</v>
      </c>
      <c r="C237" s="14">
        <f>v_0!C234</f>
        <v>0</v>
      </c>
    </row>
    <row r="238" spans="1:3" ht="15" thickBot="1" x14ac:dyDescent="0.35">
      <c r="A238" s="14" t="str">
        <f t="shared" si="33"/>
        <v>Tests</v>
      </c>
      <c r="B238" s="14" t="str">
        <f t="shared" si="34"/>
        <v>Battery life</v>
      </c>
      <c r="C238" s="14">
        <f>v_0!C235</f>
        <v>0</v>
      </c>
    </row>
    <row r="239" spans="1:3" ht="15" thickBot="1" x14ac:dyDescent="0.35">
      <c r="A239" s="14" t="str">
        <f t="shared" ref="A239:A270" si="35">A238</f>
        <v>Tests</v>
      </c>
      <c r="B239" s="14" t="str">
        <f t="shared" ref="B239:B270" si="36">B238</f>
        <v>Battery life</v>
      </c>
      <c r="C239" s="14">
        <f>v_0!C236</f>
        <v>0</v>
      </c>
    </row>
    <row r="240" spans="1:3" ht="15" thickBot="1" x14ac:dyDescent="0.35">
      <c r="A240" s="14" t="str">
        <f t="shared" si="35"/>
        <v>Tests</v>
      </c>
      <c r="B240" s="14" t="str">
        <f t="shared" si="36"/>
        <v>Battery life</v>
      </c>
      <c r="C240" s="14">
        <f>v_0!C237</f>
        <v>0</v>
      </c>
    </row>
    <row r="241" spans="1:3" ht="15" thickBot="1" x14ac:dyDescent="0.35">
      <c r="A241" s="14" t="str">
        <f t="shared" si="35"/>
        <v>Tests</v>
      </c>
      <c r="B241" s="14" t="str">
        <f t="shared" si="36"/>
        <v>Battery life</v>
      </c>
      <c r="C241" s="14">
        <f>v_0!C238</f>
        <v>0</v>
      </c>
    </row>
    <row r="242" spans="1:3" ht="15" thickBot="1" x14ac:dyDescent="0.35">
      <c r="A242" s="14" t="str">
        <f t="shared" si="35"/>
        <v>Tests</v>
      </c>
      <c r="B242" s="14" t="str">
        <f t="shared" si="36"/>
        <v>Battery life</v>
      </c>
      <c r="C242" s="14">
        <f>v_0!C239</f>
        <v>0</v>
      </c>
    </row>
    <row r="243" spans="1:3" ht="15" thickBot="1" x14ac:dyDescent="0.35">
      <c r="A243" s="14" t="str">
        <f t="shared" si="35"/>
        <v>Tests</v>
      </c>
      <c r="B243" s="14" t="str">
        <f t="shared" si="36"/>
        <v>Battery life</v>
      </c>
      <c r="C243" s="14">
        <f>v_0!C240</f>
        <v>0</v>
      </c>
    </row>
    <row r="244" spans="1:3" ht="15" thickBot="1" x14ac:dyDescent="0.35">
      <c r="A244" s="14" t="str">
        <f t="shared" si="35"/>
        <v>Tests</v>
      </c>
      <c r="B244" s="14" t="str">
        <f t="shared" si="36"/>
        <v>Battery life</v>
      </c>
      <c r="C244" s="14">
        <f>v_0!C241</f>
        <v>0</v>
      </c>
    </row>
    <row r="245" spans="1:3" ht="15" thickBot="1" x14ac:dyDescent="0.35">
      <c r="A245" s="14" t="str">
        <f t="shared" si="35"/>
        <v>Tests</v>
      </c>
      <c r="B245" s="14" t="str">
        <f t="shared" si="36"/>
        <v>Battery life</v>
      </c>
      <c r="C245" s="14">
        <f>v_0!C242</f>
        <v>0</v>
      </c>
    </row>
    <row r="246" spans="1:3" ht="15" thickBot="1" x14ac:dyDescent="0.35">
      <c r="A246" s="14" t="str">
        <f t="shared" si="35"/>
        <v>Tests</v>
      </c>
      <c r="B246" s="14" t="str">
        <f t="shared" si="36"/>
        <v>Battery life</v>
      </c>
      <c r="C246" s="14">
        <f>v_0!C243</f>
        <v>0</v>
      </c>
    </row>
    <row r="247" spans="1:3" ht="15" thickBot="1" x14ac:dyDescent="0.35">
      <c r="A247" s="14" t="str">
        <f t="shared" si="35"/>
        <v>Tests</v>
      </c>
      <c r="B247" s="14" t="str">
        <f t="shared" si="36"/>
        <v>Battery life</v>
      </c>
      <c r="C247" s="14">
        <f>v_0!C244</f>
        <v>0</v>
      </c>
    </row>
    <row r="248" spans="1:3" ht="15" thickBot="1" x14ac:dyDescent="0.35">
      <c r="A248" s="14" t="str">
        <f t="shared" si="35"/>
        <v>Tests</v>
      </c>
      <c r="B248" s="14" t="str">
        <f t="shared" si="36"/>
        <v>Battery life</v>
      </c>
      <c r="C248" s="14">
        <f>v_0!C245</f>
        <v>0</v>
      </c>
    </row>
    <row r="249" spans="1:3" ht="15" thickBot="1" x14ac:dyDescent="0.35">
      <c r="A249" s="14" t="str">
        <f t="shared" si="35"/>
        <v>Tests</v>
      </c>
      <c r="B249" s="14" t="str">
        <f t="shared" si="36"/>
        <v>Battery life</v>
      </c>
      <c r="C249" s="14">
        <f>v_0!C246</f>
        <v>0</v>
      </c>
    </row>
    <row r="250" spans="1:3" ht="15" thickBot="1" x14ac:dyDescent="0.35">
      <c r="A250" s="14" t="str">
        <f t="shared" si="35"/>
        <v>Tests</v>
      </c>
      <c r="B250" s="14" t="str">
        <f t="shared" si="36"/>
        <v>Battery life</v>
      </c>
      <c r="C250" s="14">
        <f>v_0!C247</f>
        <v>0</v>
      </c>
    </row>
    <row r="251" spans="1:3" ht="15" thickBot="1" x14ac:dyDescent="0.35">
      <c r="A251" s="14" t="str">
        <f t="shared" si="35"/>
        <v>Tests</v>
      </c>
      <c r="B251" s="14" t="str">
        <f t="shared" si="36"/>
        <v>Battery life</v>
      </c>
      <c r="C251" s="14">
        <f>v_0!C248</f>
        <v>0</v>
      </c>
    </row>
    <row r="252" spans="1:3" ht="15" thickBot="1" x14ac:dyDescent="0.35">
      <c r="A252" s="14" t="str">
        <f t="shared" si="35"/>
        <v>Tests</v>
      </c>
      <c r="B252" s="14" t="str">
        <f t="shared" si="36"/>
        <v>Battery life</v>
      </c>
      <c r="C252" s="14">
        <f>v_0!C249</f>
        <v>0</v>
      </c>
    </row>
    <row r="253" spans="1:3" ht="15" thickBot="1" x14ac:dyDescent="0.35">
      <c r="A253" s="14" t="str">
        <f t="shared" si="35"/>
        <v>Tests</v>
      </c>
      <c r="B253" s="14" t="str">
        <f t="shared" si="36"/>
        <v>Battery life</v>
      </c>
      <c r="C253" s="14">
        <f>v_0!C250</f>
        <v>0</v>
      </c>
    </row>
    <row r="254" spans="1:3" ht="15" thickBot="1" x14ac:dyDescent="0.35">
      <c r="A254" s="14" t="str">
        <f t="shared" si="35"/>
        <v>Tests</v>
      </c>
      <c r="B254" s="14" t="str">
        <f t="shared" si="36"/>
        <v>Battery life</v>
      </c>
      <c r="C254" s="14">
        <f>v_0!C251</f>
        <v>0</v>
      </c>
    </row>
    <row r="255" spans="1:3" ht="15" thickBot="1" x14ac:dyDescent="0.35">
      <c r="A255" s="14" t="str">
        <f t="shared" si="35"/>
        <v>Tests</v>
      </c>
      <c r="B255" s="14" t="str">
        <f t="shared" si="36"/>
        <v>Battery life</v>
      </c>
      <c r="C255" s="14">
        <f>v_0!C252</f>
        <v>0</v>
      </c>
    </row>
    <row r="256" spans="1:3" ht="15" thickBot="1" x14ac:dyDescent="0.35">
      <c r="A256" s="14" t="str">
        <f t="shared" si="35"/>
        <v>Tests</v>
      </c>
      <c r="B256" s="14" t="str">
        <f t="shared" si="36"/>
        <v>Battery life</v>
      </c>
      <c r="C256" s="14">
        <f>v_0!C253</f>
        <v>0</v>
      </c>
    </row>
    <row r="257" spans="1:3" ht="15" thickBot="1" x14ac:dyDescent="0.35">
      <c r="A257" s="14" t="str">
        <f t="shared" si="35"/>
        <v>Tests</v>
      </c>
      <c r="B257" s="14" t="str">
        <f t="shared" si="36"/>
        <v>Battery life</v>
      </c>
      <c r="C257" s="14">
        <f>v_0!C254</f>
        <v>0</v>
      </c>
    </row>
    <row r="258" spans="1:3" ht="15" thickBot="1" x14ac:dyDescent="0.35">
      <c r="A258" s="14" t="str">
        <f t="shared" si="35"/>
        <v>Tests</v>
      </c>
      <c r="B258" s="14" t="str">
        <f t="shared" si="36"/>
        <v>Battery life</v>
      </c>
      <c r="C258" s="14">
        <f>v_0!C255</f>
        <v>0</v>
      </c>
    </row>
    <row r="259" spans="1:3" ht="15" thickBot="1" x14ac:dyDescent="0.35">
      <c r="A259" s="14" t="str">
        <f t="shared" si="35"/>
        <v>Tests</v>
      </c>
      <c r="B259" s="14" t="str">
        <f t="shared" si="36"/>
        <v>Battery life</v>
      </c>
      <c r="C259" s="14">
        <f>v_0!C256</f>
        <v>0</v>
      </c>
    </row>
    <row r="260" spans="1:3" ht="15" thickBot="1" x14ac:dyDescent="0.35">
      <c r="A260" s="14" t="str">
        <f t="shared" si="35"/>
        <v>Tests</v>
      </c>
      <c r="B260" s="14" t="str">
        <f t="shared" si="36"/>
        <v>Battery life</v>
      </c>
      <c r="C260" s="14">
        <f>v_0!C257</f>
        <v>0</v>
      </c>
    </row>
    <row r="261" spans="1:3" ht="15" thickBot="1" x14ac:dyDescent="0.35">
      <c r="A261" s="14" t="str">
        <f t="shared" si="35"/>
        <v>Tests</v>
      </c>
      <c r="B261" s="14" t="str">
        <f t="shared" si="36"/>
        <v>Battery life</v>
      </c>
      <c r="C261" s="14">
        <f>v_0!C258</f>
        <v>0</v>
      </c>
    </row>
    <row r="262" spans="1:3" ht="15" thickBot="1" x14ac:dyDescent="0.35">
      <c r="A262" s="14" t="str">
        <f t="shared" si="35"/>
        <v>Tests</v>
      </c>
      <c r="B262" s="14" t="str">
        <f t="shared" si="36"/>
        <v>Battery life</v>
      </c>
      <c r="C262" s="14">
        <f>v_0!C259</f>
        <v>0</v>
      </c>
    </row>
    <row r="263" spans="1:3" ht="15" thickBot="1" x14ac:dyDescent="0.35">
      <c r="A263" s="14" t="str">
        <f t="shared" si="35"/>
        <v>Tests</v>
      </c>
      <c r="B263" s="14" t="str">
        <f t="shared" si="36"/>
        <v>Battery life</v>
      </c>
      <c r="C263" s="14">
        <f>v_0!C260</f>
        <v>0</v>
      </c>
    </row>
    <row r="264" spans="1:3" ht="15" thickBot="1" x14ac:dyDescent="0.35">
      <c r="A264" s="14" t="str">
        <f t="shared" si="35"/>
        <v>Tests</v>
      </c>
      <c r="B264" s="14" t="str">
        <f t="shared" si="36"/>
        <v>Battery life</v>
      </c>
      <c r="C264" s="14">
        <f>v_0!C261</f>
        <v>0</v>
      </c>
    </row>
    <row r="265" spans="1:3" ht="15" thickBot="1" x14ac:dyDescent="0.35">
      <c r="A265" s="14" t="str">
        <f t="shared" si="35"/>
        <v>Tests</v>
      </c>
      <c r="B265" s="14" t="str">
        <f t="shared" si="36"/>
        <v>Battery life</v>
      </c>
      <c r="C265" s="14">
        <f>v_0!C262</f>
        <v>0</v>
      </c>
    </row>
    <row r="266" spans="1:3" ht="15" thickBot="1" x14ac:dyDescent="0.35">
      <c r="A266" s="14" t="str">
        <f t="shared" si="35"/>
        <v>Tests</v>
      </c>
      <c r="B266" s="14" t="str">
        <f t="shared" si="36"/>
        <v>Battery life</v>
      </c>
      <c r="C266" s="14">
        <f>v_0!C263</f>
        <v>0</v>
      </c>
    </row>
    <row r="267" spans="1:3" ht="15" thickBot="1" x14ac:dyDescent="0.35">
      <c r="A267" s="14" t="str">
        <f t="shared" si="35"/>
        <v>Tests</v>
      </c>
      <c r="B267" s="14" t="str">
        <f t="shared" si="36"/>
        <v>Battery life</v>
      </c>
      <c r="C267" s="14">
        <f>v_0!C264</f>
        <v>0</v>
      </c>
    </row>
    <row r="268" spans="1:3" ht="15" thickBot="1" x14ac:dyDescent="0.35">
      <c r="A268" s="14" t="str">
        <f t="shared" si="35"/>
        <v>Tests</v>
      </c>
      <c r="B268" s="14" t="str">
        <f t="shared" si="36"/>
        <v>Battery life</v>
      </c>
      <c r="C268" s="14">
        <f>v_0!C265</f>
        <v>0</v>
      </c>
    </row>
    <row r="269" spans="1:3" ht="15" thickBot="1" x14ac:dyDescent="0.35">
      <c r="A269" s="14" t="str">
        <f t="shared" si="35"/>
        <v>Tests</v>
      </c>
      <c r="B269" s="14" t="str">
        <f t="shared" si="36"/>
        <v>Battery life</v>
      </c>
      <c r="C269" s="14">
        <f>v_0!C266</f>
        <v>0</v>
      </c>
    </row>
    <row r="270" spans="1:3" ht="15" thickBot="1" x14ac:dyDescent="0.35">
      <c r="A270" s="14" t="str">
        <f t="shared" si="35"/>
        <v>Tests</v>
      </c>
      <c r="B270" s="14" t="str">
        <f t="shared" si="36"/>
        <v>Battery life</v>
      </c>
      <c r="C270" s="14">
        <f>v_0!C267</f>
        <v>0</v>
      </c>
    </row>
    <row r="271" spans="1:3" ht="15" thickBot="1" x14ac:dyDescent="0.35">
      <c r="A271" s="14" t="str">
        <f t="shared" ref="A271:A281" si="37">A270</f>
        <v>Tests</v>
      </c>
      <c r="B271" s="14" t="str">
        <f t="shared" ref="B271:B281" si="38">B270</f>
        <v>Battery life</v>
      </c>
      <c r="C271" s="14">
        <f>v_0!C268</f>
        <v>0</v>
      </c>
    </row>
    <row r="272" spans="1:3" ht="15" thickBot="1" x14ac:dyDescent="0.35">
      <c r="A272" s="14" t="str">
        <f t="shared" si="37"/>
        <v>Tests</v>
      </c>
      <c r="B272" s="14" t="str">
        <f t="shared" si="38"/>
        <v>Battery life</v>
      </c>
      <c r="C272" s="14">
        <f>v_0!C269</f>
        <v>0</v>
      </c>
    </row>
    <row r="273" spans="1:3" ht="15" thickBot="1" x14ac:dyDescent="0.35">
      <c r="A273" s="14" t="str">
        <f t="shared" si="37"/>
        <v>Tests</v>
      </c>
      <c r="B273" s="14" t="str">
        <f t="shared" si="38"/>
        <v>Battery life</v>
      </c>
      <c r="C273" s="14">
        <f>v_0!C270</f>
        <v>0</v>
      </c>
    </row>
    <row r="274" spans="1:3" ht="15" thickBot="1" x14ac:dyDescent="0.35">
      <c r="A274" s="14" t="str">
        <f t="shared" si="37"/>
        <v>Tests</v>
      </c>
      <c r="B274" s="14" t="str">
        <f t="shared" si="38"/>
        <v>Battery life</v>
      </c>
      <c r="C274" s="14">
        <f>v_0!C271</f>
        <v>0</v>
      </c>
    </row>
    <row r="275" spans="1:3" ht="15" thickBot="1" x14ac:dyDescent="0.35">
      <c r="A275" s="14" t="str">
        <f t="shared" si="37"/>
        <v>Tests</v>
      </c>
      <c r="B275" s="14" t="str">
        <f t="shared" si="38"/>
        <v>Battery life</v>
      </c>
      <c r="C275" s="14">
        <f>v_0!C272</f>
        <v>0</v>
      </c>
    </row>
    <row r="276" spans="1:3" ht="15" thickBot="1" x14ac:dyDescent="0.35">
      <c r="A276" s="14" t="str">
        <f t="shared" si="37"/>
        <v>Tests</v>
      </c>
      <c r="B276" s="14" t="str">
        <f t="shared" si="38"/>
        <v>Battery life</v>
      </c>
      <c r="C276" s="14">
        <f>v_0!C273</f>
        <v>0</v>
      </c>
    </row>
    <row r="277" spans="1:3" ht="15" thickBot="1" x14ac:dyDescent="0.35">
      <c r="A277" s="14" t="str">
        <f t="shared" si="37"/>
        <v>Tests</v>
      </c>
      <c r="B277" s="14" t="str">
        <f t="shared" si="38"/>
        <v>Battery life</v>
      </c>
      <c r="C277" s="14">
        <f>v_0!C274</f>
        <v>0</v>
      </c>
    </row>
    <row r="278" spans="1:3" ht="15" thickBot="1" x14ac:dyDescent="0.35">
      <c r="A278" s="14" t="str">
        <f t="shared" si="37"/>
        <v>Tests</v>
      </c>
      <c r="B278" s="14" t="str">
        <f t="shared" si="38"/>
        <v>Battery life</v>
      </c>
      <c r="C278" s="14">
        <f>v_0!C275</f>
        <v>0</v>
      </c>
    </row>
    <row r="279" spans="1:3" ht="15" thickBot="1" x14ac:dyDescent="0.35">
      <c r="A279" s="14" t="str">
        <f t="shared" si="37"/>
        <v>Tests</v>
      </c>
      <c r="B279" s="14" t="str">
        <f t="shared" si="38"/>
        <v>Battery life</v>
      </c>
      <c r="C279" s="14">
        <f>v_0!C276</f>
        <v>0</v>
      </c>
    </row>
    <row r="280" spans="1:3" ht="15" thickBot="1" x14ac:dyDescent="0.35">
      <c r="A280" s="14" t="str">
        <f t="shared" si="37"/>
        <v>Tests</v>
      </c>
      <c r="B280" s="14" t="str">
        <f t="shared" si="38"/>
        <v>Battery life</v>
      </c>
      <c r="C280" s="14">
        <f>v_0!C277</f>
        <v>0</v>
      </c>
    </row>
    <row r="281" spans="1:3" x14ac:dyDescent="0.3">
      <c r="A281" s="14" t="str">
        <f t="shared" si="37"/>
        <v>Tests</v>
      </c>
      <c r="B281" s="14" t="str">
        <f t="shared" si="38"/>
        <v>Battery life</v>
      </c>
      <c r="C281" s="14">
        <f>v_0!C278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D0AF-FCD2-4FF4-AD21-B68063166D22}">
  <dimension ref="A1:C5"/>
  <sheetViews>
    <sheetView workbookViewId="0">
      <selection activeCell="C3" sqref="C3"/>
    </sheetView>
  </sheetViews>
  <sheetFormatPr defaultRowHeight="14.4" x14ac:dyDescent="0.3"/>
  <cols>
    <col min="1" max="1" width="20.44140625" customWidth="1"/>
    <col min="2" max="2" width="13.88671875" customWidth="1"/>
    <col min="3" max="3" width="129.44140625" bestFit="1" customWidth="1"/>
  </cols>
  <sheetData>
    <row r="1" spans="1:3" x14ac:dyDescent="0.3">
      <c r="A1" s="19" t="s">
        <v>61</v>
      </c>
      <c r="B1" s="19" t="s">
        <v>59</v>
      </c>
      <c r="C1" s="19" t="s">
        <v>62</v>
      </c>
    </row>
    <row r="2" spans="1:3" x14ac:dyDescent="0.3">
      <c r="A2" s="20" t="s">
        <v>28</v>
      </c>
      <c r="B2" s="20" t="s">
        <v>29</v>
      </c>
      <c r="C2" s="20" t="s">
        <v>105</v>
      </c>
    </row>
    <row r="3" spans="1:3" x14ac:dyDescent="0.3">
      <c r="A3" s="20" t="s">
        <v>28</v>
      </c>
      <c r="B3" s="20" t="s">
        <v>30</v>
      </c>
      <c r="C3" s="20" t="s">
        <v>106</v>
      </c>
    </row>
    <row r="4" spans="1:3" x14ac:dyDescent="0.3">
      <c r="A4" s="20" t="s">
        <v>31</v>
      </c>
      <c r="B4" s="20" t="s">
        <v>29</v>
      </c>
      <c r="C4" s="20" t="s">
        <v>108</v>
      </c>
    </row>
    <row r="5" spans="1:3" ht="15" thickBot="1" x14ac:dyDescent="0.35">
      <c r="A5" s="20" t="s">
        <v>31</v>
      </c>
      <c r="B5" s="20" t="s">
        <v>30</v>
      </c>
      <c r="C5" s="2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A886-289E-4551-9AA0-506E639E2C0A}">
  <dimension ref="A1:C5"/>
  <sheetViews>
    <sheetView workbookViewId="0">
      <selection activeCell="C4" sqref="C4"/>
    </sheetView>
  </sheetViews>
  <sheetFormatPr defaultRowHeight="14.4" x14ac:dyDescent="0.3"/>
  <cols>
    <col min="1" max="1" width="20.44140625" customWidth="1"/>
    <col min="2" max="2" width="13.88671875" customWidth="1"/>
    <col min="3" max="3" width="37.5546875" bestFit="1" customWidth="1"/>
  </cols>
  <sheetData>
    <row r="1" spans="1:3" x14ac:dyDescent="0.3">
      <c r="A1" s="19" t="s">
        <v>61</v>
      </c>
      <c r="B1" s="19" t="s">
        <v>59</v>
      </c>
      <c r="C1" s="19" t="s">
        <v>62</v>
      </c>
    </row>
    <row r="2" spans="1:3" x14ac:dyDescent="0.3">
      <c r="A2" s="20" t="s">
        <v>47</v>
      </c>
      <c r="B2" s="20" t="s">
        <v>16</v>
      </c>
      <c r="C2" s="20" t="s">
        <v>115</v>
      </c>
    </row>
    <row r="3" spans="1:3" x14ac:dyDescent="0.3">
      <c r="A3" s="20" t="s">
        <v>47</v>
      </c>
      <c r="B3" s="20" t="s">
        <v>48</v>
      </c>
      <c r="C3" s="20" t="s">
        <v>116</v>
      </c>
    </row>
    <row r="4" spans="1:3" x14ac:dyDescent="0.3">
      <c r="A4" s="20" t="s">
        <v>47</v>
      </c>
      <c r="B4" s="20" t="s">
        <v>48</v>
      </c>
      <c r="C4" s="20" t="s">
        <v>117</v>
      </c>
    </row>
    <row r="5" spans="1:3" x14ac:dyDescent="0.3">
      <c r="A5" s="20" t="s">
        <v>47</v>
      </c>
      <c r="B5" s="20" t="s">
        <v>48</v>
      </c>
      <c r="C5" s="2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FE9-A97B-4B98-B642-247DFC2E95F4}">
  <dimension ref="A1:C11"/>
  <sheetViews>
    <sheetView workbookViewId="0">
      <selection activeCell="C5" sqref="C5"/>
    </sheetView>
  </sheetViews>
  <sheetFormatPr defaultRowHeight="14.4" x14ac:dyDescent="0.3"/>
  <cols>
    <col min="1" max="1" width="20.44140625" customWidth="1"/>
    <col min="2" max="2" width="13.88671875" customWidth="1"/>
    <col min="3" max="3" width="64.88671875" bestFit="1" customWidth="1"/>
  </cols>
  <sheetData>
    <row r="1" spans="1:3" ht="15" thickBot="1" x14ac:dyDescent="0.35">
      <c r="A1" s="25" t="s">
        <v>61</v>
      </c>
      <c r="B1" s="25" t="s">
        <v>59</v>
      </c>
      <c r="C1" s="25" t="s">
        <v>62</v>
      </c>
    </row>
    <row r="2" spans="1:3" x14ac:dyDescent="0.3">
      <c r="A2" s="26" t="s">
        <v>28</v>
      </c>
      <c r="B2" s="7" t="s">
        <v>101</v>
      </c>
      <c r="C2" s="3" t="s">
        <v>102</v>
      </c>
    </row>
    <row r="3" spans="1:3" x14ac:dyDescent="0.3">
      <c r="A3" s="5" t="s">
        <v>28</v>
      </c>
      <c r="B3" s="7" t="s">
        <v>101</v>
      </c>
      <c r="C3" s="3" t="s">
        <v>103</v>
      </c>
    </row>
    <row r="4" spans="1:3" x14ac:dyDescent="0.3">
      <c r="A4" s="5" t="s">
        <v>28</v>
      </c>
      <c r="B4" s="7" t="s">
        <v>101</v>
      </c>
      <c r="C4" s="3" t="s">
        <v>104</v>
      </c>
    </row>
    <row r="5" spans="1:3" ht="15" thickBot="1" x14ac:dyDescent="0.35">
      <c r="A5" s="6" t="s">
        <v>31</v>
      </c>
      <c r="B5" s="8" t="s">
        <v>32</v>
      </c>
      <c r="C5" s="4" t="s">
        <v>107</v>
      </c>
    </row>
    <row r="11" spans="1:3" ht="15" thickBo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52D8-FE62-4326-B5C6-CED2ED2524EF}">
  <dimension ref="A1:C6"/>
  <sheetViews>
    <sheetView workbookViewId="0">
      <selection activeCell="C11" sqref="C11"/>
    </sheetView>
  </sheetViews>
  <sheetFormatPr defaultRowHeight="14.4" x14ac:dyDescent="0.3"/>
  <cols>
    <col min="1" max="1" width="20.44140625" customWidth="1"/>
    <col min="2" max="2" width="13.88671875" customWidth="1"/>
    <col min="3" max="3" width="75.6640625" bestFit="1" customWidth="1"/>
  </cols>
  <sheetData>
    <row r="1" spans="1:3" ht="15" thickBot="1" x14ac:dyDescent="0.35">
      <c r="A1" s="25" t="s">
        <v>61</v>
      </c>
      <c r="B1" s="25" t="s">
        <v>59</v>
      </c>
      <c r="C1" s="25" t="s">
        <v>62</v>
      </c>
    </row>
    <row r="2" spans="1:3" x14ac:dyDescent="0.3">
      <c r="A2" s="26" t="s">
        <v>15</v>
      </c>
      <c r="B2" s="7" t="s">
        <v>17</v>
      </c>
      <c r="C2" s="3" t="s">
        <v>91</v>
      </c>
    </row>
    <row r="3" spans="1:3" x14ac:dyDescent="0.3">
      <c r="A3" s="5" t="s">
        <v>15</v>
      </c>
      <c r="B3" s="7" t="s">
        <v>16</v>
      </c>
      <c r="C3" s="3" t="s">
        <v>90</v>
      </c>
    </row>
    <row r="4" spans="1:3" ht="15" thickBot="1" x14ac:dyDescent="0.35">
      <c r="A4" s="6" t="s">
        <v>15</v>
      </c>
      <c r="B4" s="8" t="s">
        <v>18</v>
      </c>
      <c r="C4" s="4" t="s">
        <v>92</v>
      </c>
    </row>
    <row r="6" spans="1:3" ht="15" thickBo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DB99-15A0-4970-9DB7-D9F109036673}">
  <dimension ref="A1:C50"/>
  <sheetViews>
    <sheetView tabSelected="1" topLeftCell="A17" workbookViewId="0">
      <selection activeCell="C52" sqref="C52"/>
    </sheetView>
  </sheetViews>
  <sheetFormatPr defaultRowHeight="14.4" x14ac:dyDescent="0.3"/>
  <cols>
    <col min="1" max="1" width="23.77734375" style="13" customWidth="1"/>
    <col min="2" max="2" width="19.44140625" style="13" customWidth="1"/>
    <col min="3" max="3" width="134.5546875" style="13" customWidth="1"/>
  </cols>
  <sheetData>
    <row r="1" spans="1:3" ht="15" thickBot="1" x14ac:dyDescent="0.35">
      <c r="A1" s="17" t="s">
        <v>59</v>
      </c>
      <c r="B1" s="17"/>
      <c r="C1" s="18" t="s">
        <v>60</v>
      </c>
    </row>
    <row r="2" spans="1:3" x14ac:dyDescent="0.3">
      <c r="A2" s="15" t="s">
        <v>1</v>
      </c>
      <c r="B2" s="28" t="s">
        <v>129</v>
      </c>
      <c r="C2" s="11" t="str">
        <f>VLOOKUP(A:A,v_0!B:C,2,FALSE)</f>
        <v>GSM / CDMA / HSPA / EVDO / LTE / 5G</v>
      </c>
    </row>
    <row r="3" spans="1:3" x14ac:dyDescent="0.3">
      <c r="A3" s="15" t="s">
        <v>8</v>
      </c>
      <c r="B3" s="28"/>
      <c r="C3" s="11" t="str">
        <f>VLOOKUP(A:A,v_0!B:C,2,FALSE)</f>
        <v>2022, September 07</v>
      </c>
    </row>
    <row r="4" spans="1:3" x14ac:dyDescent="0.3">
      <c r="A4" s="15" t="s">
        <v>9</v>
      </c>
      <c r="B4" s="28" t="s">
        <v>130</v>
      </c>
      <c r="C4" s="11" t="str">
        <f>VLOOKUP(A:A,v_0!B:C,2,FALSE)</f>
        <v>Available. Released 2022, September 16</v>
      </c>
    </row>
    <row r="5" spans="1:3" x14ac:dyDescent="0.3">
      <c r="A5" s="15" t="s">
        <v>11</v>
      </c>
      <c r="B5" s="28" t="s">
        <v>131</v>
      </c>
      <c r="C5" s="11" t="str">
        <f>VLOOKUP(A:A,v_0!B:C,2,FALSE)</f>
        <v>160.7 x 77.6 x 7.9 mm (6.33 x 3.06 x 0.31 in)</v>
      </c>
    </row>
    <row r="6" spans="1:3" x14ac:dyDescent="0.3">
      <c r="A6" s="15" t="s">
        <v>12</v>
      </c>
      <c r="B6" s="28" t="s">
        <v>132</v>
      </c>
      <c r="C6" s="11" t="str">
        <f>VLOOKUP(A:A,v_0!B:C,2,FALSE)</f>
        <v>240 g (8.47 oz)</v>
      </c>
    </row>
    <row r="7" spans="1:3" x14ac:dyDescent="0.3">
      <c r="A7" s="15" t="s">
        <v>13</v>
      </c>
      <c r="B7" s="28" t="s">
        <v>134</v>
      </c>
      <c r="C7" s="11" t="str">
        <f>VLOOKUP(A:A,v_0!B:C,2,FALSE)</f>
        <v>Glass front (Corning-made glass), glass back (Corning-made glass), stainless steel frame</v>
      </c>
    </row>
    <row r="8" spans="1:3" x14ac:dyDescent="0.3">
      <c r="A8" s="15" t="s">
        <v>14</v>
      </c>
      <c r="B8" s="28" t="s">
        <v>133</v>
      </c>
      <c r="C8" s="11" t="str">
        <f>VLOOKUP(A:A,v_0!B:C,2,FALSE)</f>
        <v>Nano-SIM and eSIM - International</v>
      </c>
    </row>
    <row r="9" spans="1:3" x14ac:dyDescent="0.3">
      <c r="A9" s="15" t="s">
        <v>19</v>
      </c>
      <c r="B9" s="28" t="s">
        <v>138</v>
      </c>
      <c r="C9" s="11" t="str">
        <f>VLOOKUP(A:A,v_0!B:C,2,FALSE)</f>
        <v>Ceramic Shield glass</v>
      </c>
    </row>
    <row r="10" spans="1:3" x14ac:dyDescent="0.3">
      <c r="A10" s="15" t="s">
        <v>21</v>
      </c>
      <c r="B10" s="28" t="s">
        <v>139</v>
      </c>
      <c r="C10" s="11" t="str">
        <f>VLOOKUP(A:A,v_0!B:C,2,FALSE)</f>
        <v>iOS 16, upgradable to iOS 16.4.1</v>
      </c>
    </row>
    <row r="11" spans="1:3" x14ac:dyDescent="0.3">
      <c r="A11" s="15" t="s">
        <v>22</v>
      </c>
      <c r="B11" s="28" t="s">
        <v>141</v>
      </c>
      <c r="C11" s="11" t="str">
        <f>VLOOKUP(A:A,v_0!B:C,2,FALSE)</f>
        <v>Apple A16 Bionic (4 nm)</v>
      </c>
    </row>
    <row r="12" spans="1:3" x14ac:dyDescent="0.3">
      <c r="A12" s="15" t="s">
        <v>23</v>
      </c>
      <c r="B12" s="28" t="s">
        <v>142</v>
      </c>
      <c r="C12" s="11" t="str">
        <f>VLOOKUP(A:A,v_0!B:C,2,FALSE)</f>
        <v>Hexa-core (2x3.46 GHz Everest + 4x2.02 GHz Sawtooth)</v>
      </c>
    </row>
    <row r="13" spans="1:3" x14ac:dyDescent="0.3">
      <c r="A13" s="15" t="s">
        <v>24</v>
      </c>
      <c r="B13" s="28" t="s">
        <v>143</v>
      </c>
      <c r="C13" s="11" t="str">
        <f>VLOOKUP(A:A,v_0!B:C,2,FALSE)</f>
        <v>Apple GPU (5-core graphics)</v>
      </c>
    </row>
    <row r="14" spans="1:3" x14ac:dyDescent="0.3">
      <c r="A14" s="15" t="s">
        <v>26</v>
      </c>
      <c r="B14" s="28" t="s">
        <v>140</v>
      </c>
      <c r="C14" s="11" t="str">
        <f>VLOOKUP(A:A,v_0!B:C,2,FALSE)</f>
        <v>No</v>
      </c>
    </row>
    <row r="15" spans="1:3" x14ac:dyDescent="0.3">
      <c r="A15" s="15" t="s">
        <v>34</v>
      </c>
      <c r="B15" s="28" t="s">
        <v>144</v>
      </c>
      <c r="C15" s="11" t="str">
        <f>VLOOKUP(A:A,v_0!B:C,2,FALSE)</f>
        <v>Yes, with stereo speakers</v>
      </c>
    </row>
    <row r="16" spans="1:3" x14ac:dyDescent="0.3">
      <c r="A16" s="15" t="s">
        <v>36</v>
      </c>
      <c r="B16" s="28" t="s">
        <v>145</v>
      </c>
      <c r="C16" s="11" t="str">
        <f>VLOOKUP(A:A,v_0!B:C,2,FALSE)</f>
        <v>No</v>
      </c>
    </row>
    <row r="17" spans="1:3" x14ac:dyDescent="0.3">
      <c r="A17" s="15" t="s">
        <v>39</v>
      </c>
      <c r="B17" s="28" t="s">
        <v>154</v>
      </c>
      <c r="C17" s="11" t="str">
        <f>VLOOKUP(A:A,v_0!B:C,2,FALSE)</f>
        <v>Wi-Fi 802.11 a/b/g/n/ac/6, dual-band, hotspot</v>
      </c>
    </row>
    <row r="18" spans="1:3" x14ac:dyDescent="0.3">
      <c r="A18" s="15" t="s">
        <v>40</v>
      </c>
      <c r="B18" s="28" t="s">
        <v>155</v>
      </c>
      <c r="C18" s="11" t="str">
        <f>VLOOKUP(A:A,v_0!B:C,2,FALSE)</f>
        <v>5.3, A2DP, LE</v>
      </c>
    </row>
    <row r="19" spans="1:3" x14ac:dyDescent="0.3">
      <c r="A19" s="15" t="s">
        <v>41</v>
      </c>
      <c r="B19" s="28" t="s">
        <v>158</v>
      </c>
      <c r="C19" s="11" t="str">
        <f>VLOOKUP(A:A,v_0!B:C,2,FALSE)</f>
        <v>GPS (L1+L5), GLONASS, GALILEO, BDS, QZSS</v>
      </c>
    </row>
    <row r="20" spans="1:3" x14ac:dyDescent="0.3">
      <c r="A20" s="15" t="s">
        <v>42</v>
      </c>
      <c r="B20" s="28" t="s">
        <v>157</v>
      </c>
      <c r="C20" s="11" t="str">
        <f>VLOOKUP(A:A,v_0!B:C,2,FALSE)</f>
        <v>Yes</v>
      </c>
    </row>
    <row r="21" spans="1:3" x14ac:dyDescent="0.3">
      <c r="A21" s="15" t="s">
        <v>43</v>
      </c>
      <c r="B21" s="28" t="s">
        <v>156</v>
      </c>
      <c r="C21" s="11" t="str">
        <f>VLOOKUP(A:A,v_0!B:C,2,FALSE)</f>
        <v>No</v>
      </c>
    </row>
    <row r="22" spans="1:3" x14ac:dyDescent="0.3">
      <c r="A22" s="15" t="s">
        <v>45</v>
      </c>
      <c r="B22" s="28" t="s">
        <v>160</v>
      </c>
      <c r="C22" s="11" t="str">
        <f>VLOOKUP(A:A,v_0!B:C,2,FALSE)</f>
        <v>Lightning, USB 2.0</v>
      </c>
    </row>
    <row r="23" spans="1:3" x14ac:dyDescent="0.3">
      <c r="A23" s="15" t="s">
        <v>46</v>
      </c>
      <c r="B23" s="28" t="s">
        <v>159</v>
      </c>
      <c r="C23" s="11" t="str">
        <f>VLOOKUP(A:A,v_0!B:C,2,FALSE)</f>
        <v>Face ID, accelerometer, gyro, proximity, compass, barometer</v>
      </c>
    </row>
    <row r="24" spans="1:3" x14ac:dyDescent="0.3">
      <c r="A24" s="15" t="s">
        <v>50</v>
      </c>
      <c r="B24" s="28" t="s">
        <v>146</v>
      </c>
      <c r="C24" s="11" t="str">
        <f>VLOOKUP(A:A,v_0!B:C,2,FALSE)</f>
        <v>Space Black, Silver, Gold, Deep Purple</v>
      </c>
    </row>
    <row r="25" spans="1:3" ht="15" thickBot="1" x14ac:dyDescent="0.35">
      <c r="A25" s="16" t="s">
        <v>51</v>
      </c>
      <c r="B25" s="28" t="s">
        <v>153</v>
      </c>
      <c r="C25" s="12" t="str">
        <f>VLOOKUP(A:A,v_0!B:C,2,FALSE)</f>
        <v>A2894, A2651, A2893, A2895, iphone15,3</v>
      </c>
    </row>
    <row r="26" spans="1:3" x14ac:dyDescent="0.3">
      <c r="A26" s="21" t="str">
        <f>Main_Camera!A2</f>
        <v>Main Camera</v>
      </c>
      <c r="B26" s="28" t="str">
        <f>IF(A26 = "Main Camera", "mainCamera", "fontCamera")</f>
        <v>mainCamera</v>
      </c>
      <c r="C26" s="22" t="str">
        <f>Main_Camera!C2</f>
        <v>48 MP, f/1.8, 24mm (wide), 1/1.28", 1.22µm, dual pixel PDAF, sensor-shift OIS</v>
      </c>
    </row>
    <row r="27" spans="1:3" x14ac:dyDescent="0.3">
      <c r="A27" s="23" t="str">
        <f>Main_Camera!A3</f>
        <v>Main Camera</v>
      </c>
      <c r="B27" s="28" t="str">
        <f t="shared" ref="B27:B34" si="0">IF(A27 = "Main Camera", "mainCamera", "fontCamera")</f>
        <v>mainCamera</v>
      </c>
      <c r="C27" s="24" t="str">
        <f>Main_Camera!C3</f>
        <v>12 MP, f/2.8, 77mm (telephoto), 1/3.5", PDAF, OIS, 3x optical zoom</v>
      </c>
    </row>
    <row r="28" spans="1:3" x14ac:dyDescent="0.3">
      <c r="A28" s="23" t="str">
        <f>Main_Camera!A4</f>
        <v>Main Camera</v>
      </c>
      <c r="B28" s="28" t="str">
        <f t="shared" si="0"/>
        <v>mainCamera</v>
      </c>
      <c r="C28" s="24" t="str">
        <f>Main_Camera!C4</f>
        <v>12 MP, f/2.2, 13mm, 120˚ (ultrawide), 1/2.55", 1.4µm, dual pixel PDAF</v>
      </c>
    </row>
    <row r="29" spans="1:3" x14ac:dyDescent="0.3">
      <c r="A29" s="23" t="str">
        <f>Main_Camera!A5</f>
        <v>Selfie camera</v>
      </c>
      <c r="B29" s="28" t="str">
        <f t="shared" si="0"/>
        <v>fontCamera</v>
      </c>
      <c r="C29" s="24" t="str">
        <f>Main_Camera!C5</f>
        <v>12 MP, f/1.9, 23mm (wide), 1/3.6", PDAF, OIS (unconfirmed)</v>
      </c>
    </row>
    <row r="30" spans="1:3" x14ac:dyDescent="0.3">
      <c r="A30" s="23">
        <f>Main_Camera!A6</f>
        <v>0</v>
      </c>
      <c r="B30" s="28" t="str">
        <f t="shared" si="0"/>
        <v>fontCamera</v>
      </c>
      <c r="C30" s="24">
        <f>Main_Camera!C6</f>
        <v>0</v>
      </c>
    </row>
    <row r="31" spans="1:3" x14ac:dyDescent="0.3">
      <c r="A31" s="23">
        <f>Main_Camera!A7</f>
        <v>0</v>
      </c>
      <c r="B31" s="28" t="str">
        <f t="shared" si="0"/>
        <v>fontCamera</v>
      </c>
      <c r="C31" s="24">
        <f>Main_Camera!C7</f>
        <v>0</v>
      </c>
    </row>
    <row r="32" spans="1:3" x14ac:dyDescent="0.3">
      <c r="A32" s="23">
        <f>Main_Camera!A8</f>
        <v>0</v>
      </c>
      <c r="B32" s="28" t="str">
        <f t="shared" si="0"/>
        <v>fontCamera</v>
      </c>
      <c r="C32" s="24">
        <f>Main_Camera!C8</f>
        <v>0</v>
      </c>
    </row>
    <row r="33" spans="1:3" x14ac:dyDescent="0.3">
      <c r="A33" s="23">
        <f>Main_Camera!A9</f>
        <v>0</v>
      </c>
      <c r="B33" s="28" t="str">
        <f t="shared" si="0"/>
        <v>fontCamera</v>
      </c>
      <c r="C33" s="24">
        <f>Main_Camera!C9</f>
        <v>0</v>
      </c>
    </row>
    <row r="34" spans="1:3" ht="15" thickBot="1" x14ac:dyDescent="0.35">
      <c r="A34" s="23">
        <f>Main_Camera!A10</f>
        <v>0</v>
      </c>
      <c r="B34" s="28" t="str">
        <f t="shared" si="0"/>
        <v>fontCamera</v>
      </c>
      <c r="C34" s="24">
        <f>Main_Camera!C10</f>
        <v>0</v>
      </c>
    </row>
    <row r="35" spans="1:3" x14ac:dyDescent="0.3">
      <c r="A35" s="27" t="str">
        <f>CONCATENATE(Main_feature_Videos!A2, " ", Main_feature_Videos!B2)</f>
        <v>Main Camera Features</v>
      </c>
      <c r="B35" s="28" t="s">
        <v>149</v>
      </c>
      <c r="C35" s="27" t="str">
        <f>CONCATENATE(Main_feature_Videos!C2, )</f>
        <v>Dual-LED dual-tone flash, HDR (photo/panorama)</v>
      </c>
    </row>
    <row r="36" spans="1:3" x14ac:dyDescent="0.3">
      <c r="A36" s="11" t="str">
        <f>CONCATENATE(Main_feature_Videos!A3, " ", Main_feature_Videos!B3)</f>
        <v>Main Camera Video</v>
      </c>
      <c r="B36" s="28" t="s">
        <v>150</v>
      </c>
      <c r="C36" s="11" t="str">
        <f>CONCATENATE(Main_feature_Videos!C3,)</f>
        <v>4K@24/25/30/60fps, 1080p@25/30/60/120/240fps, 10-bit HDR, Dolby Vision HDR (up to 60fps), ProRes, Cinematic mode (4K@24/30fps), stereo sound rec.</v>
      </c>
    </row>
    <row r="37" spans="1:3" x14ac:dyDescent="0.3">
      <c r="A37" s="11" t="str">
        <f>CONCATENATE(Main_feature_Videos!A4, " ", Main_feature_Videos!B4)</f>
        <v>Selfie camera Features</v>
      </c>
      <c r="B37" s="28" t="s">
        <v>151</v>
      </c>
      <c r="C37" s="11" t="str">
        <f>CONCATENATE(Main_feature_Videos!C4, )</f>
        <v>HDR, Cinematic mode (4K@24/30fps)</v>
      </c>
    </row>
    <row r="38" spans="1:3" ht="15" thickBot="1" x14ac:dyDescent="0.35">
      <c r="A38" s="12" t="str">
        <f>CONCATENATE(Main_feature_Videos!A5, " ", Main_feature_Videos!B5)</f>
        <v>Selfie camera Video</v>
      </c>
      <c r="B38" s="28" t="s">
        <v>152</v>
      </c>
      <c r="C38" s="12" t="str">
        <f>CONCATENATE(Main_feature_Videos!C5,)</f>
        <v>4K@24/25/30/60fps, 1080p@25/30/60/120fps, gyro-EIS</v>
      </c>
    </row>
    <row r="39" spans="1:3" x14ac:dyDescent="0.3">
      <c r="A39" s="14" t="str">
        <f>CONCATENATE(Battery!A2, " ", Battery!B2)</f>
        <v>Battery Type</v>
      </c>
      <c r="B39" s="28" t="s">
        <v>147</v>
      </c>
      <c r="C39" s="27" t="str">
        <f>CONCATENATE(Battery!C2, )</f>
        <v>Li-Ion 4323 mAh, non-removable (16.68 Wh)</v>
      </c>
    </row>
    <row r="40" spans="1:3" x14ac:dyDescent="0.3">
      <c r="A40" s="15" t="str">
        <f>CONCATENATE(Battery!A3, " ", Battery!B3)</f>
        <v>Battery Charging</v>
      </c>
      <c r="B40" s="28" t="s">
        <v>148</v>
      </c>
      <c r="C40" s="11" t="str">
        <f>CONCATENATE(Battery!C3,)</f>
        <v>Wired, PD2.0, 50% in 30 min (advertised)</v>
      </c>
    </row>
    <row r="41" spans="1:3" x14ac:dyDescent="0.3">
      <c r="A41" s="15" t="str">
        <f>CONCATENATE(Battery!A4, " ", Battery!B4)</f>
        <v>Battery Charging</v>
      </c>
      <c r="B41" s="28" t="s">
        <v>148</v>
      </c>
      <c r="C41" s="11" t="str">
        <f>CONCATENATE(Battery!C4, )</f>
        <v>15W wireless (MagSafe)</v>
      </c>
    </row>
    <row r="42" spans="1:3" x14ac:dyDescent="0.3">
      <c r="A42" s="15" t="str">
        <f>CONCATENATE(Battery!A5, " ", Battery!B5)</f>
        <v>Battery Charging</v>
      </c>
      <c r="B42" s="28" t="s">
        <v>148</v>
      </c>
      <c r="C42" s="11" t="str">
        <f>CONCATENATE(Battery!C5,)</f>
        <v>7.5W wireless (Qi)</v>
      </c>
    </row>
    <row r="43" spans="1:3" x14ac:dyDescent="0.3">
      <c r="A43" s="15" t="str">
        <f>CONCATENATE(Battery!A6, " ", Battery!B6)</f>
        <v xml:space="preserve"> </v>
      </c>
      <c r="B43" s="28" t="s">
        <v>148</v>
      </c>
      <c r="C43" s="11" t="str">
        <f>CONCATENATE(Battery!C6,)</f>
        <v/>
      </c>
    </row>
    <row r="44" spans="1:3" x14ac:dyDescent="0.3">
      <c r="A44" s="15" t="str">
        <f>CONCATENATE(Battery!A7, " ", Battery!B7)</f>
        <v xml:space="preserve"> </v>
      </c>
      <c r="B44" s="28" t="s">
        <v>148</v>
      </c>
      <c r="C44" s="11" t="str">
        <f>CONCATENATE(Battery!C7,)</f>
        <v/>
      </c>
    </row>
    <row r="45" spans="1:3" x14ac:dyDescent="0.3">
      <c r="A45" s="15" t="str">
        <f>CONCATENATE(Battery!A8, " ", Battery!B8)</f>
        <v xml:space="preserve"> </v>
      </c>
      <c r="B45" s="28" t="s">
        <v>148</v>
      </c>
      <c r="C45" s="11" t="str">
        <f>CONCATENATE(Battery!C8,)</f>
        <v/>
      </c>
    </row>
    <row r="46" spans="1:3" x14ac:dyDescent="0.3">
      <c r="A46" s="15" t="str">
        <f>CONCATENATE(Battery!A9, " ", Battery!B9)</f>
        <v xml:space="preserve"> </v>
      </c>
      <c r="B46" s="28" t="s">
        <v>148</v>
      </c>
      <c r="C46" s="11" t="str">
        <f>CONCATENATE(Battery!C9,)</f>
        <v/>
      </c>
    </row>
    <row r="47" spans="1:3" ht="15" thickBot="1" x14ac:dyDescent="0.35">
      <c r="A47" s="16" t="str">
        <f>CONCATENATE(Battery!A10, " ", Battery!B10)</f>
        <v xml:space="preserve"> </v>
      </c>
      <c r="B47" s="28" t="s">
        <v>148</v>
      </c>
      <c r="C47" s="11" t="str">
        <f>CONCATENATE(Battery!C10,)</f>
        <v/>
      </c>
    </row>
    <row r="48" spans="1:3" x14ac:dyDescent="0.3">
      <c r="A48" s="14" t="str">
        <f>CONCATENATE(Display!A2, " ", Display!B2)</f>
        <v>Display Size</v>
      </c>
      <c r="B48" s="28" t="s">
        <v>135</v>
      </c>
      <c r="C48" s="27" t="str">
        <f>CONCATENATE(Display!B2, " ", Display!C2)</f>
        <v>Size 6.7 inches, 110.2 cm2 (~88.3% screen-to-body ratio)</v>
      </c>
    </row>
    <row r="49" spans="1:3" x14ac:dyDescent="0.3">
      <c r="A49" s="15" t="str">
        <f>CONCATENATE(Display!A3, " ", Display!B3)</f>
        <v>Display Type</v>
      </c>
      <c r="B49" s="28" t="s">
        <v>136</v>
      </c>
      <c r="C49" s="11" t="str">
        <f>CONCATENATE(Display!B3, " ", Display!C3)</f>
        <v>Type LTPO Super Retina XDR OLED, 120Hz, HDR10, Dolby Vision, 1000 nits (typ), 2000 nits (HBM)</v>
      </c>
    </row>
    <row r="50" spans="1:3" ht="15" thickBot="1" x14ac:dyDescent="0.35">
      <c r="A50" s="16" t="str">
        <f>CONCATENATE(Display!A4, " ", Display!B4)</f>
        <v>Display Resolution</v>
      </c>
      <c r="B50" s="29" t="s">
        <v>137</v>
      </c>
      <c r="C50" s="12" t="str">
        <f>CONCATENATE(Display!B4, " ", Display!C4)</f>
        <v>Resolution 1290 x 2796 pixels, 19.5:9 ratio (~460 ppi density)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84FA-52C0-44EB-93E3-36382815E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v_0</vt:lpstr>
      <vt:lpstr>V_1</vt:lpstr>
      <vt:lpstr>Main_feature_Videos</vt:lpstr>
      <vt:lpstr>Battery</vt:lpstr>
      <vt:lpstr>Main_Camera</vt:lpstr>
      <vt:lpstr>Display</vt:lpstr>
      <vt:lpstr>final</vt:lpstr>
      <vt:lpstr>Grand</vt:lpstr>
      <vt:lpstr>v_0!apple_iphone_14_pro_max_11773</vt:lpstr>
      <vt:lpstr>V_ZERO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Emran Nazir</dc:creator>
  <cp:lastModifiedBy>Emran Nazir</cp:lastModifiedBy>
  <dcterms:created xsi:type="dcterms:W3CDTF">2015-06-05T18:17:20Z</dcterms:created>
  <dcterms:modified xsi:type="dcterms:W3CDTF">2023-06-05T06:13:34Z</dcterms:modified>
</cp:coreProperties>
</file>