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0- اقتصاد و مدیریت صنعتی\01_ مطالب درس\بخش دوم درس\جلسه هفتم\"/>
    </mc:Choice>
  </mc:AlternateContent>
  <bookViews>
    <workbookView xWindow="0" yWindow="0" windowWidth="20460" windowHeight="8940"/>
  </bookViews>
  <sheets>
    <sheet name="us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7" i="1"/>
  <c r="I7" i="1" s="1"/>
  <c r="A8" i="1"/>
  <c r="B8" i="1"/>
  <c r="A9" i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C45" i="1"/>
  <c r="H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F56" i="1" l="1"/>
  <c r="G56" i="1" s="1"/>
  <c r="C50" i="1"/>
  <c r="H50" i="1" s="1"/>
  <c r="C46" i="1"/>
  <c r="H46" i="1" s="1"/>
  <c r="C51" i="1"/>
  <c r="H51" i="1" s="1"/>
  <c r="C59" i="1"/>
  <c r="H59" i="1" s="1"/>
  <c r="I49" i="1"/>
  <c r="F40" i="1"/>
  <c r="G40" i="1" s="1"/>
  <c r="F57" i="1"/>
  <c r="G57" i="1" s="1"/>
  <c r="F49" i="1"/>
  <c r="G49" i="1" s="1"/>
  <c r="C7" i="1"/>
  <c r="H7" i="1" s="1"/>
  <c r="I52" i="1"/>
  <c r="I43" i="1"/>
  <c r="F43" i="1"/>
  <c r="G43" i="1" s="1"/>
  <c r="F52" i="1"/>
  <c r="G52" i="1" s="1"/>
  <c r="I57" i="1"/>
  <c r="I54" i="1"/>
  <c r="C52" i="1"/>
  <c r="H52" i="1" s="1"/>
  <c r="F54" i="1"/>
  <c r="G54" i="1" s="1"/>
  <c r="I59" i="1"/>
  <c r="F41" i="1"/>
  <c r="G41" i="1" s="1"/>
  <c r="F38" i="1"/>
  <c r="G38" i="1" s="1"/>
  <c r="F48" i="1"/>
  <c r="G48" i="1" s="1"/>
  <c r="I41" i="1"/>
  <c r="I38" i="1"/>
  <c r="F59" i="1"/>
  <c r="G59" i="1" s="1"/>
  <c r="C54" i="1"/>
  <c r="H54" i="1" s="1"/>
  <c r="C48" i="1"/>
  <c r="H48" i="1" s="1"/>
  <c r="C43" i="1"/>
  <c r="H43" i="1" s="1"/>
  <c r="C38" i="1"/>
  <c r="H38" i="1" s="1"/>
  <c r="I51" i="1"/>
  <c r="I46" i="1"/>
  <c r="C58" i="1"/>
  <c r="H58" i="1" s="1"/>
  <c r="C56" i="1"/>
  <c r="H56" i="1" s="1"/>
  <c r="F51" i="1"/>
  <c r="G51" i="1" s="1"/>
  <c r="F46" i="1"/>
  <c r="G46" i="1" s="1"/>
  <c r="F44" i="1"/>
  <c r="G44" i="1" s="1"/>
  <c r="C42" i="1"/>
  <c r="H42" i="1" s="1"/>
  <c r="C40" i="1"/>
  <c r="H40" i="1" s="1"/>
  <c r="I44" i="1"/>
  <c r="C53" i="1"/>
  <c r="H53" i="1" s="1"/>
  <c r="C44" i="1"/>
  <c r="H44" i="1" s="1"/>
  <c r="C37" i="1"/>
  <c r="H37" i="1" s="1"/>
  <c r="I47" i="1"/>
  <c r="I39" i="1"/>
  <c r="I58" i="1"/>
  <c r="C57" i="1"/>
  <c r="H57" i="1" s="1"/>
  <c r="F55" i="1"/>
  <c r="G55" i="1" s="1"/>
  <c r="I50" i="1"/>
  <c r="C49" i="1"/>
  <c r="H49" i="1" s="1"/>
  <c r="F47" i="1"/>
  <c r="G47" i="1" s="1"/>
  <c r="I42" i="1"/>
  <c r="C41" i="1"/>
  <c r="H41" i="1" s="1"/>
  <c r="F39" i="1"/>
  <c r="G39" i="1" s="1"/>
  <c r="B9" i="1"/>
  <c r="A10" i="1"/>
  <c r="I55" i="1"/>
  <c r="F58" i="1"/>
  <c r="G58" i="1" s="1"/>
  <c r="I53" i="1"/>
  <c r="F50" i="1"/>
  <c r="G50" i="1" s="1"/>
  <c r="I45" i="1"/>
  <c r="F42" i="1"/>
  <c r="G42" i="1" s="1"/>
  <c r="I37" i="1"/>
  <c r="I8" i="1"/>
  <c r="C8" i="1"/>
  <c r="H8" i="1" s="1"/>
  <c r="D8" i="1"/>
  <c r="E8" i="1" s="1"/>
  <c r="I56" i="1"/>
  <c r="C55" i="1"/>
  <c r="H55" i="1" s="1"/>
  <c r="F53" i="1"/>
  <c r="G53" i="1" s="1"/>
  <c r="I48" i="1"/>
  <c r="C47" i="1"/>
  <c r="H47" i="1" s="1"/>
  <c r="F45" i="1"/>
  <c r="G45" i="1" s="1"/>
  <c r="I40" i="1"/>
  <c r="C39" i="1"/>
  <c r="H39" i="1" s="1"/>
  <c r="F37" i="1"/>
  <c r="G37" i="1" s="1"/>
  <c r="F8" i="1"/>
  <c r="G8" i="1" s="1"/>
  <c r="F7" i="1"/>
  <c r="G7" i="1" s="1"/>
  <c r="D7" i="1"/>
  <c r="E7" i="1" s="1"/>
  <c r="B10" i="1" l="1"/>
  <c r="A11" i="1"/>
  <c r="C9" i="1"/>
  <c r="H9" i="1" s="1"/>
  <c r="D9" i="1"/>
  <c r="E9" i="1" s="1"/>
  <c r="F9" i="1"/>
  <c r="G9" i="1" s="1"/>
  <c r="I9" i="1"/>
  <c r="B11" i="1" l="1"/>
  <c r="A12" i="1"/>
  <c r="F10" i="1"/>
  <c r="G10" i="1" s="1"/>
  <c r="I10" i="1"/>
  <c r="C10" i="1"/>
  <c r="H10" i="1" s="1"/>
  <c r="D10" i="1"/>
  <c r="E10" i="1" s="1"/>
  <c r="B12" i="1" l="1"/>
  <c r="A13" i="1"/>
  <c r="F11" i="1"/>
  <c r="G11" i="1" s="1"/>
  <c r="I11" i="1"/>
  <c r="C11" i="1"/>
  <c r="H11" i="1" s="1"/>
  <c r="D11" i="1"/>
  <c r="E11" i="1" s="1"/>
  <c r="B13" i="1" l="1"/>
  <c r="A14" i="1"/>
  <c r="D12" i="1"/>
  <c r="E12" i="1" s="1"/>
  <c r="I12" i="1"/>
  <c r="C12" i="1"/>
  <c r="H12" i="1" s="1"/>
  <c r="F12" i="1"/>
  <c r="G12" i="1" s="1"/>
  <c r="B14" i="1" l="1"/>
  <c r="A15" i="1"/>
  <c r="C13" i="1"/>
  <c r="H13" i="1" s="1"/>
  <c r="D13" i="1"/>
  <c r="E13" i="1" s="1"/>
  <c r="F13" i="1"/>
  <c r="G13" i="1" s="1"/>
  <c r="I13" i="1"/>
  <c r="B15" i="1" l="1"/>
  <c r="A16" i="1"/>
  <c r="C14" i="1"/>
  <c r="H14" i="1" s="1"/>
  <c r="F14" i="1"/>
  <c r="G14" i="1" s="1"/>
  <c r="D14" i="1"/>
  <c r="E14" i="1" s="1"/>
  <c r="I14" i="1"/>
  <c r="A17" i="1" l="1"/>
  <c r="B16" i="1"/>
  <c r="I15" i="1"/>
  <c r="D15" i="1"/>
  <c r="E15" i="1" s="1"/>
  <c r="F15" i="1"/>
  <c r="G15" i="1" s="1"/>
  <c r="C15" i="1"/>
  <c r="H15" i="1" s="1"/>
  <c r="I16" i="1" l="1"/>
  <c r="C16" i="1"/>
  <c r="H16" i="1" s="1"/>
  <c r="D16" i="1"/>
  <c r="E16" i="1" s="1"/>
  <c r="F16" i="1"/>
  <c r="G16" i="1" s="1"/>
  <c r="B17" i="1"/>
  <c r="A18" i="1"/>
  <c r="C17" i="1" l="1"/>
  <c r="H17" i="1" s="1"/>
  <c r="D17" i="1"/>
  <c r="E17" i="1" s="1"/>
  <c r="I17" i="1"/>
  <c r="F17" i="1"/>
  <c r="G17" i="1" s="1"/>
  <c r="B18" i="1"/>
  <c r="A19" i="1"/>
  <c r="B19" i="1" l="1"/>
  <c r="A20" i="1"/>
  <c r="F18" i="1"/>
  <c r="G18" i="1" s="1"/>
  <c r="I18" i="1"/>
  <c r="C18" i="1"/>
  <c r="H18" i="1" s="1"/>
  <c r="D18" i="1"/>
  <c r="E18" i="1" s="1"/>
  <c r="F19" i="1" l="1"/>
  <c r="G19" i="1" s="1"/>
  <c r="I19" i="1"/>
  <c r="C19" i="1"/>
  <c r="H19" i="1" s="1"/>
  <c r="D19" i="1"/>
  <c r="E19" i="1" s="1"/>
  <c r="B20" i="1"/>
  <c r="A21" i="1"/>
  <c r="A22" i="1" l="1"/>
  <c r="B21" i="1"/>
  <c r="D20" i="1"/>
  <c r="E20" i="1" s="1"/>
  <c r="I20" i="1"/>
  <c r="C20" i="1"/>
  <c r="H20" i="1" s="1"/>
  <c r="F20" i="1"/>
  <c r="G20" i="1" s="1"/>
  <c r="B22" i="1" l="1"/>
  <c r="A23" i="1"/>
  <c r="C21" i="1"/>
  <c r="H21" i="1" s="1"/>
  <c r="D21" i="1"/>
  <c r="E21" i="1" s="1"/>
  <c r="F21" i="1"/>
  <c r="G21" i="1" s="1"/>
  <c r="I21" i="1"/>
  <c r="B23" i="1" l="1"/>
  <c r="A24" i="1"/>
  <c r="C22" i="1"/>
  <c r="H22" i="1" s="1"/>
  <c r="F22" i="1"/>
  <c r="G22" i="1" s="1"/>
  <c r="D22" i="1"/>
  <c r="E22" i="1" s="1"/>
  <c r="I22" i="1"/>
  <c r="A25" i="1" l="1"/>
  <c r="B24" i="1"/>
  <c r="I23" i="1"/>
  <c r="D23" i="1"/>
  <c r="E23" i="1" s="1"/>
  <c r="F23" i="1"/>
  <c r="G23" i="1" s="1"/>
  <c r="C23" i="1"/>
  <c r="H23" i="1" s="1"/>
  <c r="I24" i="1" l="1"/>
  <c r="C24" i="1"/>
  <c r="H24" i="1" s="1"/>
  <c r="D24" i="1"/>
  <c r="E24" i="1" s="1"/>
  <c r="F24" i="1"/>
  <c r="G24" i="1" s="1"/>
  <c r="B25" i="1"/>
  <c r="A26" i="1"/>
  <c r="B26" i="1" l="1"/>
  <c r="A27" i="1"/>
  <c r="C25" i="1"/>
  <c r="H25" i="1" s="1"/>
  <c r="D25" i="1"/>
  <c r="E25" i="1" s="1"/>
  <c r="F25" i="1"/>
  <c r="G25" i="1" s="1"/>
  <c r="I25" i="1"/>
  <c r="B27" i="1" l="1"/>
  <c r="A28" i="1"/>
  <c r="F26" i="1"/>
  <c r="G26" i="1" s="1"/>
  <c r="I26" i="1"/>
  <c r="C26" i="1"/>
  <c r="H26" i="1" s="1"/>
  <c r="D26" i="1"/>
  <c r="E26" i="1" s="1"/>
  <c r="A29" i="1" l="1"/>
  <c r="B28" i="1"/>
  <c r="F27" i="1"/>
  <c r="G27" i="1" s="1"/>
  <c r="I27" i="1"/>
  <c r="D27" i="1"/>
  <c r="E27" i="1" s="1"/>
  <c r="C27" i="1"/>
  <c r="H27" i="1" s="1"/>
  <c r="D28" i="1" l="1"/>
  <c r="E28" i="1" s="1"/>
  <c r="I28" i="1"/>
  <c r="F28" i="1"/>
  <c r="G28" i="1" s="1"/>
  <c r="C28" i="1"/>
  <c r="H28" i="1" s="1"/>
  <c r="B29" i="1"/>
  <c r="A30" i="1"/>
  <c r="B30" i="1" l="1"/>
  <c r="A31" i="1"/>
  <c r="C29" i="1"/>
  <c r="H29" i="1" s="1"/>
  <c r="D29" i="1"/>
  <c r="E29" i="1" s="1"/>
  <c r="F29" i="1"/>
  <c r="G29" i="1" s="1"/>
  <c r="I29" i="1"/>
  <c r="F30" i="1" l="1"/>
  <c r="G30" i="1" s="1"/>
  <c r="I30" i="1"/>
  <c r="C30" i="1"/>
  <c r="H30" i="1" s="1"/>
  <c r="D30" i="1"/>
  <c r="E30" i="1" s="1"/>
  <c r="B31" i="1"/>
  <c r="A32" i="1"/>
  <c r="A33" i="1" l="1"/>
  <c r="B32" i="1"/>
  <c r="I31" i="1"/>
  <c r="D31" i="1"/>
  <c r="E31" i="1" s="1"/>
  <c r="F31" i="1"/>
  <c r="G31" i="1" s="1"/>
  <c r="C31" i="1"/>
  <c r="H31" i="1" s="1"/>
  <c r="C32" i="1" l="1"/>
  <c r="H32" i="1" s="1"/>
  <c r="D32" i="1"/>
  <c r="E32" i="1" s="1"/>
  <c r="F32" i="1"/>
  <c r="G32" i="1" s="1"/>
  <c r="I32" i="1"/>
  <c r="B33" i="1"/>
  <c r="A34" i="1"/>
  <c r="C33" i="1" l="1"/>
  <c r="H33" i="1" s="1"/>
  <c r="D33" i="1"/>
  <c r="E33" i="1" s="1"/>
  <c r="I33" i="1"/>
  <c r="F33" i="1"/>
  <c r="G33" i="1" s="1"/>
  <c r="B34" i="1"/>
  <c r="A35" i="1"/>
  <c r="F34" i="1" l="1"/>
  <c r="G34" i="1" s="1"/>
  <c r="I34" i="1"/>
  <c r="C34" i="1"/>
  <c r="H34" i="1" s="1"/>
  <c r="D34" i="1"/>
  <c r="E34" i="1" s="1"/>
  <c r="A36" i="1"/>
  <c r="B35" i="1"/>
  <c r="I35" i="1" l="1"/>
  <c r="D35" i="1"/>
  <c r="E35" i="1" s="1"/>
  <c r="F35" i="1"/>
  <c r="G35" i="1" s="1"/>
  <c r="C35" i="1"/>
  <c r="H35" i="1" s="1"/>
  <c r="B36" i="1"/>
  <c r="D36" i="1" l="1"/>
  <c r="E36" i="1" s="1"/>
  <c r="I36" i="1"/>
  <c r="C36" i="1"/>
  <c r="H36" i="1" s="1"/>
  <c r="F36" i="1"/>
  <c r="G36" i="1" s="1"/>
</calcChain>
</file>

<file path=xl/sharedStrings.xml><?xml version="1.0" encoding="utf-8"?>
<sst xmlns="http://schemas.openxmlformats.org/spreadsheetml/2006/main" count="30" uniqueCount="21">
  <si>
    <t>(A|G,i%,n)</t>
  </si>
  <si>
    <t>(P|G,i%,n)</t>
  </si>
  <si>
    <t>(A|P,i%,n)</t>
  </si>
  <si>
    <t>(P|A,i%,n)</t>
  </si>
  <si>
    <t>(A|F,i%,n)</t>
  </si>
  <si>
    <t>(F|A,i%,n)</t>
  </si>
  <si>
    <t>(P|F,i%,n)</t>
  </si>
  <si>
    <t>(F|P,i%,n)</t>
  </si>
  <si>
    <t>Given G</t>
  </si>
  <si>
    <t>Given P</t>
  </si>
  <si>
    <t>Given A</t>
  </si>
  <si>
    <t>Given F</t>
  </si>
  <si>
    <t>n</t>
  </si>
  <si>
    <t>To Find A</t>
  </si>
  <si>
    <t>To Find P</t>
  </si>
  <si>
    <t>To Find F</t>
  </si>
  <si>
    <t>Gradient Series</t>
  </si>
  <si>
    <t>Uniform Series</t>
  </si>
  <si>
    <t>Single Sums</t>
  </si>
  <si>
    <t>Time Value of Money Factors
Discrete Compounding</t>
  </si>
  <si>
    <t>Enter an interest rate in the yellow cell to calculate factors
Press &lt;ctrl&gt;F to format small values and large values in scientific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</si>
</sst>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E+00"/>
    <numFmt numFmtId="166" formatCode="0.0000%"/>
  </numFmts>
  <fonts count="9" x14ac:knownFonts="1">
    <font>
      <sz val="10"/>
      <name val="Arial"/>
    </font>
    <font>
      <b/>
      <sz val="10"/>
      <name val="Arial"/>
      <family val="2"/>
    </font>
    <font>
      <sz val="24"/>
      <color indexed="12"/>
      <name val="Arial"/>
      <family val="2"/>
    </font>
    <font>
      <b/>
      <sz val="24"/>
      <color indexed="12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24"/>
      <name val="Arial"/>
      <family val="2"/>
    </font>
    <font>
      <b/>
      <sz val="24"/>
      <color indexed="9"/>
      <name val="Arial"/>
      <family val="2"/>
    </font>
    <font>
      <sz val="14"/>
      <color indexed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42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2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2" fontId="0" fillId="0" borderId="0" xfId="0" applyNumberFormat="1"/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1" fillId="0" borderId="10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0" fillId="0" borderId="12" xfId="0" applyFill="1" applyBorder="1"/>
    <xf numFmtId="0" fontId="0" fillId="6" borderId="0" xfId="0" applyFill="1"/>
    <xf numFmtId="10" fontId="7" fillId="5" borderId="16" xfId="0" applyNumberFormat="1" applyFont="1" applyFill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5" fillId="5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166" fontId="3" fillId="4" borderId="15" xfId="0" applyNumberFormat="1" applyFont="1" applyFill="1" applyBorder="1" applyAlignment="1">
      <alignment horizontal="right" vertical="center"/>
    </xf>
    <xf numFmtId="166" fontId="2" fillId="4" borderId="14" xfId="0" applyNumberFormat="1" applyFont="1" applyFill="1" applyBorder="1" applyAlignment="1">
      <alignment vertical="center"/>
    </xf>
    <xf numFmtId="0" fontId="8" fillId="6" borderId="17" xfId="0" applyFont="1" applyFill="1" applyBorder="1" applyAlignment="1">
      <alignment wrapText="1"/>
    </xf>
    <xf numFmtId="0" fontId="8" fillId="6" borderId="17" xfId="0" applyFont="1" applyFill="1" applyBorder="1" applyAlignment="1"/>
    <xf numFmtId="0" fontId="0" fillId="0" borderId="1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K60"/>
  <sheetViews>
    <sheetView tabSelected="1" workbookViewId="0">
      <selection activeCell="H3" sqref="H3"/>
    </sheetView>
  </sheetViews>
  <sheetFormatPr defaultRowHeight="12.75" x14ac:dyDescent="0.2"/>
  <cols>
    <col min="1" max="1" width="5.7109375" customWidth="1"/>
    <col min="2" max="9" width="12.7109375" customWidth="1"/>
  </cols>
  <sheetData>
    <row r="1" spans="1:11" ht="39" customHeight="1" thickBot="1" x14ac:dyDescent="0.3">
      <c r="A1" s="34"/>
      <c r="B1" s="41" t="s">
        <v>20</v>
      </c>
      <c r="C1" s="42"/>
      <c r="D1" s="42"/>
      <c r="E1" s="42"/>
      <c r="F1" s="43"/>
      <c r="G1" s="43"/>
      <c r="H1" s="43"/>
      <c r="I1" s="43"/>
    </row>
    <row r="2" spans="1:11" ht="43.5" customHeight="1" thickTop="1" thickBot="1" x14ac:dyDescent="0.25">
      <c r="A2" s="35">
        <f>H2</f>
        <v>0.10249999999999999</v>
      </c>
      <c r="B2" s="36"/>
      <c r="C2" s="37" t="s">
        <v>19</v>
      </c>
      <c r="D2" s="38"/>
      <c r="E2" s="38"/>
      <c r="F2" s="38"/>
      <c r="G2" s="38"/>
      <c r="H2" s="39">
        <v>0.10249999999999999</v>
      </c>
      <c r="I2" s="40"/>
    </row>
    <row r="3" spans="1:11" ht="14.25" thickTop="1" thickBot="1" x14ac:dyDescent="0.25">
      <c r="A3" s="33"/>
      <c r="B3" s="32" t="s">
        <v>18</v>
      </c>
      <c r="C3" s="31"/>
      <c r="D3" s="32" t="s">
        <v>17</v>
      </c>
      <c r="E3" s="32"/>
      <c r="F3" s="32"/>
      <c r="G3" s="31"/>
      <c r="H3" s="32" t="s">
        <v>16</v>
      </c>
      <c r="I3" s="31"/>
    </row>
    <row r="4" spans="1:11" ht="13.5" thickTop="1" x14ac:dyDescent="0.2">
      <c r="A4" s="30"/>
      <c r="B4" s="28" t="s">
        <v>15</v>
      </c>
      <c r="C4" s="27" t="s">
        <v>14</v>
      </c>
      <c r="D4" s="28" t="s">
        <v>15</v>
      </c>
      <c r="E4" s="29" t="s">
        <v>13</v>
      </c>
      <c r="F4" s="28" t="s">
        <v>14</v>
      </c>
      <c r="G4" s="27" t="s">
        <v>13</v>
      </c>
      <c r="H4" s="28" t="s">
        <v>14</v>
      </c>
      <c r="I4" s="27" t="s">
        <v>13</v>
      </c>
    </row>
    <row r="5" spans="1:11" x14ac:dyDescent="0.2">
      <c r="A5" s="12" t="s">
        <v>12</v>
      </c>
      <c r="B5" s="25" t="s">
        <v>9</v>
      </c>
      <c r="C5" s="24" t="s">
        <v>11</v>
      </c>
      <c r="D5" s="25" t="s">
        <v>10</v>
      </c>
      <c r="E5" s="26" t="s">
        <v>11</v>
      </c>
      <c r="F5" s="25" t="s">
        <v>10</v>
      </c>
      <c r="G5" s="24" t="s">
        <v>9</v>
      </c>
      <c r="H5" s="25" t="s">
        <v>8</v>
      </c>
      <c r="I5" s="24" t="s">
        <v>8</v>
      </c>
    </row>
    <row r="6" spans="1:11" ht="13.5" thickBot="1" x14ac:dyDescent="0.25">
      <c r="A6" s="6"/>
      <c r="B6" s="4" t="s">
        <v>7</v>
      </c>
      <c r="C6" s="5" t="s">
        <v>6</v>
      </c>
      <c r="D6" s="4" t="s">
        <v>5</v>
      </c>
      <c r="E6" s="3" t="s">
        <v>4</v>
      </c>
      <c r="F6" s="4" t="s">
        <v>3</v>
      </c>
      <c r="G6" s="5" t="s">
        <v>2</v>
      </c>
      <c r="H6" s="4" t="s">
        <v>1</v>
      </c>
      <c r="I6" s="5" t="s">
        <v>0</v>
      </c>
    </row>
    <row r="7" spans="1:11" ht="13.5" thickTop="1" x14ac:dyDescent="0.2">
      <c r="A7" s="12">
        <v>1</v>
      </c>
      <c r="B7" s="8">
        <f t="shared" ref="B7:B38" si="0">(1+$H$2)^A7</f>
        <v>1.1025</v>
      </c>
      <c r="C7" s="7">
        <f t="shared" ref="C7:C38" si="1">1/B7</f>
        <v>0.90702947845804982</v>
      </c>
      <c r="D7" s="8">
        <f t="shared" ref="D7:D38" si="2">(B7-1)/$H$2</f>
        <v>1.0000000000000004</v>
      </c>
      <c r="E7" s="20">
        <f t="shared" ref="E7:E38" si="3">1/D7</f>
        <v>0.99999999999999956</v>
      </c>
      <c r="F7" s="8">
        <f t="shared" ref="F7:F38" si="4">(B7-1)/($H$2*B7)</f>
        <v>0.90702947845805015</v>
      </c>
      <c r="G7" s="7">
        <f t="shared" ref="G7:G38" si="5">1/F7</f>
        <v>1.1024999999999996</v>
      </c>
      <c r="H7" s="8">
        <f t="shared" ref="H7:H38" si="6">(1-((1+(A7*$H$2))*C7))/($H$2^2)</f>
        <v>0</v>
      </c>
      <c r="I7" s="22">
        <f t="shared" ref="I7:I38" si="7">(B7-(1+(A7*$H$2)))/(($H$2*(B7-1)))</f>
        <v>0</v>
      </c>
    </row>
    <row r="8" spans="1:11" x14ac:dyDescent="0.2">
      <c r="A8" s="12">
        <f t="shared" ref="A8:A36" si="8">+A7+1</f>
        <v>2</v>
      </c>
      <c r="B8" s="8">
        <f t="shared" si="0"/>
        <v>1.21550625</v>
      </c>
      <c r="C8" s="7">
        <f t="shared" si="1"/>
        <v>0.82270247479188197</v>
      </c>
      <c r="D8" s="8">
        <f t="shared" si="2"/>
        <v>2.1025</v>
      </c>
      <c r="E8" s="20">
        <f t="shared" si="3"/>
        <v>0.47562425683709869</v>
      </c>
      <c r="F8" s="8">
        <f t="shared" si="4"/>
        <v>1.729731953249932</v>
      </c>
      <c r="G8" s="7">
        <f t="shared" si="5"/>
        <v>0.57812425683709867</v>
      </c>
      <c r="H8" s="8">
        <f t="shared" si="6"/>
        <v>0.82270247479188252</v>
      </c>
      <c r="I8" s="22">
        <f t="shared" si="7"/>
        <v>0.47562425683709592</v>
      </c>
    </row>
    <row r="9" spans="1:11" x14ac:dyDescent="0.2">
      <c r="A9" s="12">
        <f t="shared" si="8"/>
        <v>3</v>
      </c>
      <c r="B9" s="8">
        <f t="shared" si="0"/>
        <v>1.340095640625</v>
      </c>
      <c r="C9" s="7">
        <f t="shared" si="1"/>
        <v>0.74621539663662761</v>
      </c>
      <c r="D9" s="8">
        <f t="shared" si="2"/>
        <v>3.3180062499999998</v>
      </c>
      <c r="E9" s="20">
        <f t="shared" si="3"/>
        <v>0.30138580962588607</v>
      </c>
      <c r="F9" s="8">
        <f t="shared" si="4"/>
        <v>2.4759473498865594</v>
      </c>
      <c r="G9" s="7">
        <f t="shared" si="5"/>
        <v>0.40388580962588605</v>
      </c>
      <c r="H9" s="8">
        <f t="shared" si="6"/>
        <v>2.3151332680651362</v>
      </c>
      <c r="I9" s="22">
        <f t="shared" si="7"/>
        <v>0.93504947436430774</v>
      </c>
      <c r="K9" s="23"/>
    </row>
    <row r="10" spans="1:11" x14ac:dyDescent="0.2">
      <c r="A10" s="12">
        <f t="shared" si="8"/>
        <v>4</v>
      </c>
      <c r="B10" s="8">
        <f t="shared" si="0"/>
        <v>1.4774554437890626</v>
      </c>
      <c r="C10" s="7">
        <f t="shared" si="1"/>
        <v>0.67683936202868722</v>
      </c>
      <c r="D10" s="8">
        <f t="shared" si="2"/>
        <v>4.6581018906250007</v>
      </c>
      <c r="E10" s="20">
        <f t="shared" si="3"/>
        <v>0.21467971793674634</v>
      </c>
      <c r="F10" s="8">
        <f t="shared" si="4"/>
        <v>3.1527867119152471</v>
      </c>
      <c r="G10" s="7">
        <f t="shared" si="5"/>
        <v>0.31717971793674632</v>
      </c>
      <c r="H10" s="8">
        <f t="shared" si="6"/>
        <v>4.3456513541512045</v>
      </c>
      <c r="I10" s="22">
        <f t="shared" si="7"/>
        <v>1.3783524707611201</v>
      </c>
    </row>
    <row r="11" spans="1:11" x14ac:dyDescent="0.2">
      <c r="A11" s="18">
        <f t="shared" si="8"/>
        <v>5</v>
      </c>
      <c r="B11" s="14">
        <f t="shared" si="0"/>
        <v>1.6288946267774416</v>
      </c>
      <c r="C11" s="13">
        <f t="shared" si="1"/>
        <v>0.61391325354075932</v>
      </c>
      <c r="D11" s="14">
        <f t="shared" si="2"/>
        <v>6.1355573344140648</v>
      </c>
      <c r="E11" s="19">
        <f t="shared" si="3"/>
        <v>0.16298437867918616</v>
      </c>
      <c r="F11" s="14">
        <f t="shared" si="4"/>
        <v>3.7666999654560067</v>
      </c>
      <c r="G11" s="13">
        <f t="shared" si="5"/>
        <v>0.26548437867918617</v>
      </c>
      <c r="H11" s="14">
        <f t="shared" si="6"/>
        <v>6.801304368314244</v>
      </c>
      <c r="I11" s="21">
        <f t="shared" si="7"/>
        <v>1.8056400644299431</v>
      </c>
    </row>
    <row r="12" spans="1:11" x14ac:dyDescent="0.2">
      <c r="A12" s="12">
        <f t="shared" si="8"/>
        <v>6</v>
      </c>
      <c r="B12" s="8">
        <f t="shared" si="0"/>
        <v>1.7958563260221292</v>
      </c>
      <c r="C12" s="7">
        <f t="shared" si="1"/>
        <v>0.5568374181775595</v>
      </c>
      <c r="D12" s="8">
        <f t="shared" si="2"/>
        <v>7.7644519611915044</v>
      </c>
      <c r="E12" s="20">
        <f t="shared" si="3"/>
        <v>0.12879209054267157</v>
      </c>
      <c r="F12" s="8">
        <f t="shared" si="4"/>
        <v>4.3235373836335658</v>
      </c>
      <c r="G12" s="7">
        <f t="shared" si="5"/>
        <v>0.23129209054267155</v>
      </c>
      <c r="H12" s="8">
        <f t="shared" si="6"/>
        <v>9.5854914592020446</v>
      </c>
      <c r="I12" s="7">
        <f t="shared" si="7"/>
        <v>2.2170483584777623</v>
      </c>
    </row>
    <row r="13" spans="1:11" x14ac:dyDescent="0.2">
      <c r="A13" s="12">
        <f t="shared" si="8"/>
        <v>7</v>
      </c>
      <c r="B13" s="8">
        <f t="shared" si="0"/>
        <v>1.9799315994393973</v>
      </c>
      <c r="C13" s="7">
        <f t="shared" si="1"/>
        <v>0.50506795299551888</v>
      </c>
      <c r="D13" s="8">
        <f t="shared" si="2"/>
        <v>9.5603082872136333</v>
      </c>
      <c r="E13" s="20">
        <f t="shared" si="3"/>
        <v>0.10459913738738351</v>
      </c>
      <c r="F13" s="8">
        <f t="shared" si="4"/>
        <v>4.8286053366290851</v>
      </c>
      <c r="G13" s="7">
        <f t="shared" si="5"/>
        <v>0.2070991373873835</v>
      </c>
      <c r="H13" s="8">
        <f t="shared" si="6"/>
        <v>12.615899177175155</v>
      </c>
      <c r="I13" s="7">
        <f t="shared" si="7"/>
        <v>2.6127418369591759</v>
      </c>
    </row>
    <row r="14" spans="1:11" x14ac:dyDescent="0.2">
      <c r="A14" s="12">
        <f t="shared" si="8"/>
        <v>8</v>
      </c>
      <c r="B14" s="8">
        <f t="shared" si="0"/>
        <v>2.182874588381936</v>
      </c>
      <c r="C14" s="7">
        <f t="shared" si="1"/>
        <v>0.45811152199140021</v>
      </c>
      <c r="D14" s="8">
        <f t="shared" si="2"/>
        <v>11.540239886653035</v>
      </c>
      <c r="E14" s="20">
        <f t="shared" si="3"/>
        <v>8.6653311354173729E-2</v>
      </c>
      <c r="F14" s="8">
        <f t="shared" si="4"/>
        <v>5.286716858620486</v>
      </c>
      <c r="G14" s="7">
        <f t="shared" si="5"/>
        <v>0.18915331135417371</v>
      </c>
      <c r="H14" s="8">
        <f t="shared" si="6"/>
        <v>15.822679831114979</v>
      </c>
      <c r="I14" s="7">
        <f t="shared" si="7"/>
        <v>2.9929122845522955</v>
      </c>
    </row>
    <row r="15" spans="1:11" x14ac:dyDescent="0.2">
      <c r="A15" s="12">
        <f t="shared" si="8"/>
        <v>9</v>
      </c>
      <c r="B15" s="8">
        <f t="shared" si="0"/>
        <v>2.4066192336910848</v>
      </c>
      <c r="C15" s="7">
        <f t="shared" si="1"/>
        <v>0.41552065486748313</v>
      </c>
      <c r="D15" s="8">
        <f t="shared" si="2"/>
        <v>13.723114475034974</v>
      </c>
      <c r="E15" s="20">
        <f t="shared" si="3"/>
        <v>7.2869755755458815E-2</v>
      </c>
      <c r="F15" s="8">
        <f t="shared" si="4"/>
        <v>5.7022375134879697</v>
      </c>
      <c r="G15" s="7">
        <f t="shared" si="5"/>
        <v>0.17536975575545879</v>
      </c>
      <c r="H15" s="8">
        <f t="shared" si="6"/>
        <v>19.146845070054844</v>
      </c>
      <c r="I15" s="7">
        <f t="shared" si="7"/>
        <v>3.3577775434231292</v>
      </c>
    </row>
    <row r="16" spans="1:11" x14ac:dyDescent="0.2">
      <c r="A16" s="18">
        <f t="shared" si="8"/>
        <v>10</v>
      </c>
      <c r="B16" s="14">
        <f t="shared" si="0"/>
        <v>2.6532977051444209</v>
      </c>
      <c r="C16" s="13">
        <f t="shared" si="1"/>
        <v>0.37688948287300061</v>
      </c>
      <c r="D16" s="14">
        <f t="shared" si="2"/>
        <v>16.129733708726057</v>
      </c>
      <c r="E16" s="19">
        <f t="shared" si="3"/>
        <v>6.1997303740917185E-2</v>
      </c>
      <c r="F16" s="14">
        <f t="shared" si="4"/>
        <v>6.0791269963609702</v>
      </c>
      <c r="G16" s="13">
        <f t="shared" si="5"/>
        <v>0.16449730374091717</v>
      </c>
      <c r="H16" s="14">
        <f t="shared" si="6"/>
        <v>22.538850415911845</v>
      </c>
      <c r="I16" s="13">
        <f t="shared" si="7"/>
        <v>3.7075801228373484</v>
      </c>
    </row>
    <row r="17" spans="1:9" x14ac:dyDescent="0.2">
      <c r="A17" s="12">
        <f t="shared" si="8"/>
        <v>11</v>
      </c>
      <c r="B17" s="8">
        <f t="shared" si="0"/>
        <v>2.9252607199217238</v>
      </c>
      <c r="C17" s="7">
        <f t="shared" si="1"/>
        <v>0.3418498710866219</v>
      </c>
      <c r="D17" s="8">
        <f t="shared" si="2"/>
        <v>18.783031413870479</v>
      </c>
      <c r="E17" s="20">
        <f t="shared" si="3"/>
        <v>5.3239542540590233E-2</v>
      </c>
      <c r="F17" s="8">
        <f t="shared" si="4"/>
        <v>6.4209768674475916</v>
      </c>
      <c r="G17" s="7">
        <f t="shared" si="5"/>
        <v>0.15573954254059022</v>
      </c>
      <c r="H17" s="8">
        <f t="shared" si="6"/>
        <v>25.957349126778059</v>
      </c>
      <c r="I17" s="7">
        <f t="shared" si="7"/>
        <v>4.0425856785708039</v>
      </c>
    </row>
    <row r="18" spans="1:9" x14ac:dyDescent="0.2">
      <c r="A18" s="12">
        <f t="shared" si="8"/>
        <v>12</v>
      </c>
      <c r="B18" s="8">
        <f t="shared" si="0"/>
        <v>3.2250999437137007</v>
      </c>
      <c r="C18" s="7">
        <f t="shared" si="1"/>
        <v>0.31006791028265024</v>
      </c>
      <c r="D18" s="8">
        <f t="shared" si="2"/>
        <v>21.708292133792202</v>
      </c>
      <c r="E18" s="20">
        <f t="shared" si="3"/>
        <v>4.6065346543008354E-2</v>
      </c>
      <c r="F18" s="8">
        <f t="shared" si="4"/>
        <v>6.7310447777302418</v>
      </c>
      <c r="G18" s="7">
        <f t="shared" si="5"/>
        <v>0.14856534654300835</v>
      </c>
      <c r="H18" s="8">
        <f t="shared" si="6"/>
        <v>29.368096139887214</v>
      </c>
      <c r="I18" s="7">
        <f t="shared" si="7"/>
        <v>4.3630813803307298</v>
      </c>
    </row>
    <row r="19" spans="1:9" x14ac:dyDescent="0.2">
      <c r="A19" s="12">
        <f t="shared" si="8"/>
        <v>13</v>
      </c>
      <c r="B19" s="8">
        <f t="shared" si="0"/>
        <v>3.5556726879443552</v>
      </c>
      <c r="C19" s="7">
        <f t="shared" si="1"/>
        <v>0.28124073495024959</v>
      </c>
      <c r="D19" s="8">
        <f t="shared" si="2"/>
        <v>24.933392077505907</v>
      </c>
      <c r="E19" s="20">
        <f t="shared" si="3"/>
        <v>4.0106857377908374E-2</v>
      </c>
      <c r="F19" s="8">
        <f t="shared" si="4"/>
        <v>7.0122855126804922</v>
      </c>
      <c r="G19" s="7">
        <f t="shared" si="5"/>
        <v>0.14260685737790837</v>
      </c>
      <c r="H19" s="8">
        <f t="shared" si="6"/>
        <v>32.742984959290219</v>
      </c>
      <c r="I19" s="7">
        <f t="shared" si="7"/>
        <v>4.6693741862164986</v>
      </c>
    </row>
    <row r="20" spans="1:9" x14ac:dyDescent="0.2">
      <c r="A20" s="12">
        <f t="shared" si="8"/>
        <v>14</v>
      </c>
      <c r="B20" s="8">
        <f t="shared" si="0"/>
        <v>3.9201291384586514</v>
      </c>
      <c r="C20" s="7">
        <f t="shared" si="1"/>
        <v>0.25509363714308358</v>
      </c>
      <c r="D20" s="8">
        <f t="shared" si="2"/>
        <v>28.489064765450259</v>
      </c>
      <c r="E20" s="20">
        <f t="shared" si="3"/>
        <v>3.5101187358482083E-2</v>
      </c>
      <c r="F20" s="8">
        <f t="shared" si="4"/>
        <v>7.2673791498235758</v>
      </c>
      <c r="G20" s="7">
        <f t="shared" si="5"/>
        <v>0.13760118735848206</v>
      </c>
      <c r="H20" s="8">
        <f t="shared" si="6"/>
        <v>36.059202242150306</v>
      </c>
      <c r="I20" s="7">
        <f t="shared" si="7"/>
        <v>4.9617890437195218</v>
      </c>
    </row>
    <row r="21" spans="1:9" x14ac:dyDescent="0.2">
      <c r="A21" s="18">
        <f t="shared" si="8"/>
        <v>15</v>
      </c>
      <c r="B21" s="14">
        <f t="shared" si="0"/>
        <v>4.3219423751506625</v>
      </c>
      <c r="C21" s="13">
        <f t="shared" si="1"/>
        <v>0.23137744865585813</v>
      </c>
      <c r="D21" s="14">
        <f t="shared" si="2"/>
        <v>32.409193903908907</v>
      </c>
      <c r="E21" s="19">
        <f t="shared" si="3"/>
        <v>3.0855441914566996E-2</v>
      </c>
      <c r="F21" s="14">
        <f t="shared" si="4"/>
        <v>7.4987565984794333</v>
      </c>
      <c r="G21" s="13">
        <f t="shared" si="5"/>
        <v>0.133355441914567</v>
      </c>
      <c r="H21" s="14">
        <f t="shared" si="6"/>
        <v>39.298486523332322</v>
      </c>
      <c r="I21" s="13">
        <f t="shared" si="7"/>
        <v>5.2406670368926358</v>
      </c>
    </row>
    <row r="22" spans="1:9" x14ac:dyDescent="0.2">
      <c r="A22" s="12">
        <f t="shared" si="8"/>
        <v>16</v>
      </c>
      <c r="B22" s="8">
        <f t="shared" si="0"/>
        <v>4.7649414686036069</v>
      </c>
      <c r="C22" s="7">
        <f t="shared" si="1"/>
        <v>0.20986616658127716</v>
      </c>
      <c r="D22" s="8">
        <f t="shared" si="2"/>
        <v>36.731136279059584</v>
      </c>
      <c r="E22" s="20">
        <f t="shared" si="3"/>
        <v>2.7224858833732837E-2</v>
      </c>
      <c r="F22" s="8">
        <f t="shared" si="4"/>
        <v>7.7086227650607109</v>
      </c>
      <c r="G22" s="7">
        <f t="shared" si="5"/>
        <v>0.12972485883373283</v>
      </c>
      <c r="H22" s="8">
        <f t="shared" si="6"/>
        <v>42.446479022051484</v>
      </c>
      <c r="I22" s="7">
        <f t="shared" si="7"/>
        <v>5.5063634991246309</v>
      </c>
    </row>
    <row r="23" spans="1:9" x14ac:dyDescent="0.2">
      <c r="A23" s="12">
        <f t="shared" si="8"/>
        <v>17</v>
      </c>
      <c r="B23" s="8">
        <f t="shared" si="0"/>
        <v>5.2533479691354765</v>
      </c>
      <c r="C23" s="7">
        <f t="shared" si="1"/>
        <v>0.19035479962020604</v>
      </c>
      <c r="D23" s="8">
        <f t="shared" si="2"/>
        <v>41.496077747663186</v>
      </c>
      <c r="E23" s="20">
        <f t="shared" si="3"/>
        <v>2.4098663157539366E-2</v>
      </c>
      <c r="F23" s="8">
        <f t="shared" si="4"/>
        <v>7.8989775646809166</v>
      </c>
      <c r="G23" s="7">
        <f t="shared" si="5"/>
        <v>0.12659866315753937</v>
      </c>
      <c r="H23" s="8">
        <f t="shared" si="6"/>
        <v>45.492155815974783</v>
      </c>
      <c r="I23" s="7">
        <f t="shared" si="7"/>
        <v>5.7592461104568864</v>
      </c>
    </row>
    <row r="24" spans="1:9" x14ac:dyDescent="0.2">
      <c r="A24" s="12">
        <f t="shared" si="8"/>
        <v>18</v>
      </c>
      <c r="B24" s="8">
        <f t="shared" si="0"/>
        <v>5.791816135971863</v>
      </c>
      <c r="C24" s="7">
        <f t="shared" si="1"/>
        <v>0.17265741462150208</v>
      </c>
      <c r="D24" s="8">
        <f t="shared" si="2"/>
        <v>46.749425716798669</v>
      </c>
      <c r="E24" s="20">
        <f t="shared" si="3"/>
        <v>2.1390637096974342E-2</v>
      </c>
      <c r="F24" s="8">
        <f t="shared" si="4"/>
        <v>8.0716349793024182</v>
      </c>
      <c r="G24" s="7">
        <f t="shared" si="5"/>
        <v>0.12389063709697436</v>
      </c>
      <c r="H24" s="8">
        <f t="shared" si="6"/>
        <v>48.427331864540321</v>
      </c>
      <c r="I24" s="7">
        <f t="shared" si="7"/>
        <v>5.9996929976045061</v>
      </c>
    </row>
    <row r="25" spans="1:9" x14ac:dyDescent="0.2">
      <c r="A25" s="12">
        <f t="shared" si="8"/>
        <v>19</v>
      </c>
      <c r="B25" s="8">
        <f t="shared" si="0"/>
        <v>6.3854772899089784</v>
      </c>
      <c r="C25" s="7">
        <f t="shared" si="1"/>
        <v>0.15660536473605632</v>
      </c>
      <c r="D25" s="8">
        <f t="shared" si="2"/>
        <v>52.541241852770526</v>
      </c>
      <c r="E25" s="20">
        <f t="shared" si="3"/>
        <v>1.903266776225369E-2</v>
      </c>
      <c r="F25" s="8">
        <f t="shared" si="4"/>
        <v>8.2282403440384755</v>
      </c>
      <c r="G25" s="7">
        <f t="shared" si="5"/>
        <v>0.12153266776225369</v>
      </c>
      <c r="H25" s="8">
        <f t="shared" si="6"/>
        <v>51.246228429789326</v>
      </c>
      <c r="I25" s="7">
        <f t="shared" si="7"/>
        <v>6.2280908538261457</v>
      </c>
    </row>
    <row r="26" spans="1:9" x14ac:dyDescent="0.2">
      <c r="A26" s="18">
        <f t="shared" si="8"/>
        <v>20</v>
      </c>
      <c r="B26" s="14">
        <f t="shared" si="0"/>
        <v>7.0399887121246492</v>
      </c>
      <c r="C26" s="13">
        <f t="shared" si="1"/>
        <v>0.14204568230027784</v>
      </c>
      <c r="D26" s="14">
        <f t="shared" si="2"/>
        <v>58.926719142679509</v>
      </c>
      <c r="E26" s="19">
        <f t="shared" si="3"/>
        <v>1.6970230390371741E-2</v>
      </c>
      <c r="F26" s="14">
        <f t="shared" si="4"/>
        <v>8.3702860263387535</v>
      </c>
      <c r="G26" s="13">
        <f t="shared" si="5"/>
        <v>0.11947023039037173</v>
      </c>
      <c r="H26" s="14">
        <f t="shared" si="6"/>
        <v>53.945096393494609</v>
      </c>
      <c r="I26" s="13">
        <f t="shared" si="7"/>
        <v>6.4448330945616119</v>
      </c>
    </row>
    <row r="27" spans="1:9" x14ac:dyDescent="0.2">
      <c r="A27" s="12">
        <f t="shared" si="8"/>
        <v>21</v>
      </c>
      <c r="B27" s="8">
        <f t="shared" si="0"/>
        <v>7.7615875551174263</v>
      </c>
      <c r="C27" s="7">
        <f t="shared" si="1"/>
        <v>0.12883962113403885</v>
      </c>
      <c r="D27" s="8">
        <f t="shared" si="2"/>
        <v>65.966707854804156</v>
      </c>
      <c r="E27" s="20">
        <f t="shared" si="3"/>
        <v>1.5159161833588047E-2</v>
      </c>
      <c r="F27" s="8">
        <f t="shared" si="4"/>
        <v>8.499125647472793</v>
      </c>
      <c r="G27" s="7">
        <f t="shared" si="5"/>
        <v>0.11765916183358803</v>
      </c>
      <c r="H27" s="8">
        <f t="shared" si="6"/>
        <v>56.521888816175391</v>
      </c>
      <c r="I27" s="7">
        <f t="shared" si="7"/>
        <v>6.650318063362449</v>
      </c>
    </row>
    <row r="28" spans="1:9" x14ac:dyDescent="0.2">
      <c r="A28" s="12">
        <f t="shared" si="8"/>
        <v>22</v>
      </c>
      <c r="B28" s="8">
        <f t="shared" si="0"/>
        <v>8.5571502795169625</v>
      </c>
      <c r="C28" s="7">
        <f t="shared" si="1"/>
        <v>0.11686133436193999</v>
      </c>
      <c r="D28" s="8">
        <f t="shared" si="2"/>
        <v>73.728295409921586</v>
      </c>
      <c r="E28" s="20">
        <f t="shared" si="3"/>
        <v>1.3563313710700959E-2</v>
      </c>
      <c r="F28" s="8">
        <f t="shared" si="4"/>
        <v>8.6159869818347321</v>
      </c>
      <c r="G28" s="7">
        <f t="shared" si="5"/>
        <v>0.11606331371070096</v>
      </c>
      <c r="H28" s="8">
        <f t="shared" si="6"/>
        <v>58.975976837776123</v>
      </c>
      <c r="I28" s="7">
        <f t="shared" si="7"/>
        <v>6.8449473011178439</v>
      </c>
    </row>
    <row r="29" spans="1:9" x14ac:dyDescent="0.2">
      <c r="A29" s="12">
        <f t="shared" si="8"/>
        <v>23</v>
      </c>
      <c r="B29" s="8">
        <f t="shared" si="0"/>
        <v>9.4342581831674508</v>
      </c>
      <c r="C29" s="7">
        <f t="shared" si="1"/>
        <v>0.10599667515822221</v>
      </c>
      <c r="D29" s="8">
        <f t="shared" si="2"/>
        <v>82.285445689438546</v>
      </c>
      <c r="E29" s="20">
        <f t="shared" si="3"/>
        <v>1.2152817446893302E-2</v>
      </c>
      <c r="F29" s="8">
        <f t="shared" si="4"/>
        <v>8.7219836569929541</v>
      </c>
      <c r="G29" s="7">
        <f t="shared" si="5"/>
        <v>0.1146528174468933</v>
      </c>
      <c r="H29" s="8">
        <f t="shared" si="6"/>
        <v>61.30790369125701</v>
      </c>
      <c r="I29" s="7">
        <f t="shared" si="7"/>
        <v>7.0291238899654056</v>
      </c>
    </row>
    <row r="30" spans="1:9" x14ac:dyDescent="0.2">
      <c r="A30" s="12">
        <f t="shared" si="8"/>
        <v>24</v>
      </c>
      <c r="B30" s="8">
        <f t="shared" si="0"/>
        <v>10.401269646942117</v>
      </c>
      <c r="C30" s="7">
        <f t="shared" si="1"/>
        <v>9.6142108987049613E-2</v>
      </c>
      <c r="D30" s="8">
        <f t="shared" si="2"/>
        <v>91.719703872606019</v>
      </c>
      <c r="E30" s="20">
        <f t="shared" si="3"/>
        <v>1.090278269311629E-2</v>
      </c>
      <c r="F30" s="8">
        <f t="shared" si="4"/>
        <v>8.818125765980005</v>
      </c>
      <c r="G30" s="7">
        <f t="shared" si="5"/>
        <v>0.11340278269311628</v>
      </c>
      <c r="H30" s="8">
        <f t="shared" si="6"/>
        <v>63.519172197959165</v>
      </c>
      <c r="I30" s="7">
        <f t="shared" si="7"/>
        <v>7.2032508816117966</v>
      </c>
    </row>
    <row r="31" spans="1:9" x14ac:dyDescent="0.2">
      <c r="A31" s="18">
        <f t="shared" si="8"/>
        <v>25</v>
      </c>
      <c r="B31" s="14">
        <f t="shared" si="0"/>
        <v>11.467399785753685</v>
      </c>
      <c r="C31" s="13">
        <f t="shared" si="1"/>
        <v>8.7203726972380588E-2</v>
      </c>
      <c r="D31" s="14">
        <f t="shared" si="2"/>
        <v>102.12097351954814</v>
      </c>
      <c r="E31" s="19">
        <f t="shared" si="3"/>
        <v>9.7923077457597735E-3</v>
      </c>
      <c r="F31" s="14">
        <f t="shared" si="4"/>
        <v>8.9053294929523847</v>
      </c>
      <c r="G31" s="13">
        <f t="shared" si="5"/>
        <v>0.11229230774575977</v>
      </c>
      <c r="H31" s="14">
        <f t="shared" si="6"/>
        <v>65.612061645296308</v>
      </c>
      <c r="I31" s="13">
        <f t="shared" si="7"/>
        <v>7.3677298181073727</v>
      </c>
    </row>
    <row r="32" spans="1:9" x14ac:dyDescent="0.2">
      <c r="A32" s="12">
        <f t="shared" si="8"/>
        <v>26</v>
      </c>
      <c r="B32" s="8">
        <f t="shared" si="0"/>
        <v>12.642808263793437</v>
      </c>
      <c r="C32" s="7">
        <f t="shared" si="1"/>
        <v>7.9096350995356543E-2</v>
      </c>
      <c r="D32" s="8">
        <f t="shared" si="2"/>
        <v>113.58837330530183</v>
      </c>
      <c r="E32" s="9">
        <f t="shared" si="3"/>
        <v>8.8037179413795186E-3</v>
      </c>
      <c r="F32" s="8">
        <f t="shared" si="4"/>
        <v>8.9844258439477418</v>
      </c>
      <c r="G32" s="7">
        <f t="shared" si="5"/>
        <v>0.11130371794137951</v>
      </c>
      <c r="H32" s="8">
        <f t="shared" si="6"/>
        <v>67.589470420180206</v>
      </c>
      <c r="I32" s="7">
        <f t="shared" si="7"/>
        <v>7.5229593514549524</v>
      </c>
    </row>
    <row r="33" spans="1:9" x14ac:dyDescent="0.2">
      <c r="A33" s="12">
        <f t="shared" si="8"/>
        <v>27</v>
      </c>
      <c r="B33" s="8">
        <f t="shared" si="0"/>
        <v>13.938696110832263</v>
      </c>
      <c r="C33" s="7">
        <f t="shared" si="1"/>
        <v>7.1742721991253117E-2</v>
      </c>
      <c r="D33" s="8">
        <f t="shared" si="2"/>
        <v>126.23118156909526</v>
      </c>
      <c r="E33" s="9">
        <f t="shared" si="3"/>
        <v>7.9219729037601477E-3</v>
      </c>
      <c r="F33" s="8">
        <f t="shared" si="4"/>
        <v>9.056168565938993</v>
      </c>
      <c r="G33" s="7">
        <f t="shared" si="5"/>
        <v>0.11042197290376016</v>
      </c>
      <c r="H33" s="8">
        <f t="shared" si="6"/>
        <v>69.45478119195279</v>
      </c>
      <c r="I33" s="7">
        <f t="shared" si="7"/>
        <v>7.6693339668144</v>
      </c>
    </row>
    <row r="34" spans="1:9" x14ac:dyDescent="0.2">
      <c r="A34" s="12">
        <f t="shared" si="8"/>
        <v>28</v>
      </c>
      <c r="B34" s="8">
        <f t="shared" si="0"/>
        <v>15.36741246219257</v>
      </c>
      <c r="C34" s="7">
        <f t="shared" si="1"/>
        <v>6.5072763710887174E-2</v>
      </c>
      <c r="D34" s="8">
        <f t="shared" si="2"/>
        <v>140.16987767992751</v>
      </c>
      <c r="E34" s="9">
        <f t="shared" si="3"/>
        <v>7.1342004184626693E-3</v>
      </c>
      <c r="F34" s="8">
        <f t="shared" si="4"/>
        <v>9.121241329649882</v>
      </c>
      <c r="G34" s="7">
        <f t="shared" si="5"/>
        <v>0.10963420041846265</v>
      </c>
      <c r="H34" s="8">
        <f t="shared" si="6"/>
        <v>71.211745812146745</v>
      </c>
      <c r="I34" s="7">
        <f t="shared" si="7"/>
        <v>7.807242812517516</v>
      </c>
    </row>
    <row r="35" spans="1:9" x14ac:dyDescent="0.2">
      <c r="A35" s="12">
        <f t="shared" si="8"/>
        <v>29</v>
      </c>
      <c r="B35" s="8">
        <f t="shared" si="0"/>
        <v>16.942572239567312</v>
      </c>
      <c r="C35" s="7">
        <f t="shared" si="1"/>
        <v>5.9022914930509894E-2</v>
      </c>
      <c r="D35" s="8">
        <f t="shared" si="2"/>
        <v>155.53729014212013</v>
      </c>
      <c r="E35" s="9">
        <f t="shared" si="3"/>
        <v>6.4293263633837475E-3</v>
      </c>
      <c r="F35" s="8">
        <f t="shared" si="4"/>
        <v>9.1802642445803908</v>
      </c>
      <c r="G35" s="7">
        <f t="shared" si="5"/>
        <v>0.10892932636338375</v>
      </c>
      <c r="H35" s="8">
        <f t="shared" si="6"/>
        <v>72.86438743020102</v>
      </c>
      <c r="I35" s="7">
        <f t="shared" si="7"/>
        <v>7.937068638652403</v>
      </c>
    </row>
    <row r="36" spans="1:9" x14ac:dyDescent="0.2">
      <c r="A36" s="18">
        <f t="shared" si="8"/>
        <v>30</v>
      </c>
      <c r="B36" s="14">
        <f t="shared" si="0"/>
        <v>18.679185894122959</v>
      </c>
      <c r="C36" s="13">
        <f t="shared" si="1"/>
        <v>5.3535523746494243E-2</v>
      </c>
      <c r="D36" s="14">
        <f t="shared" si="2"/>
        <v>172.47986238168741</v>
      </c>
      <c r="E36" s="15">
        <f t="shared" si="3"/>
        <v>5.7977782808468449E-3</v>
      </c>
      <c r="F36" s="14">
        <f t="shared" si="4"/>
        <v>9.233799768326886</v>
      </c>
      <c r="G36" s="13">
        <f t="shared" si="5"/>
        <v>0.10829777828084684</v>
      </c>
      <c r="H36" s="14">
        <f t="shared" si="6"/>
        <v>74.416917618849354</v>
      </c>
      <c r="I36" s="13">
        <f t="shared" si="7"/>
        <v>8.059186844630192</v>
      </c>
    </row>
    <row r="37" spans="1:9" x14ac:dyDescent="0.2">
      <c r="A37" s="12">
        <v>36</v>
      </c>
      <c r="B37" s="8">
        <f t="shared" si="0"/>
        <v>33.545134152904048</v>
      </c>
      <c r="C37" s="7">
        <f t="shared" si="1"/>
        <v>2.9810582823781274E-2</v>
      </c>
      <c r="D37" s="8">
        <f t="shared" si="2"/>
        <v>317.51350393077121</v>
      </c>
      <c r="E37" s="9">
        <f t="shared" si="3"/>
        <v>3.1494723456487513E-3</v>
      </c>
      <c r="F37" s="8">
        <f t="shared" si="4"/>
        <v>9.4652626065972569</v>
      </c>
      <c r="G37" s="7">
        <f t="shared" si="5"/>
        <v>0.10564947234564874</v>
      </c>
      <c r="H37" s="8">
        <f t="shared" si="6"/>
        <v>81.8739670725964</v>
      </c>
      <c r="I37" s="7">
        <f t="shared" si="7"/>
        <v>8.6499414200648292</v>
      </c>
    </row>
    <row r="38" spans="1:9" x14ac:dyDescent="0.2">
      <c r="A38" s="12">
        <v>40</v>
      </c>
      <c r="B38" s="8">
        <f t="shared" si="0"/>
        <v>49.561441066842491</v>
      </c>
      <c r="C38" s="7">
        <f t="shared" si="1"/>
        <v>2.0176975860151457E-2</v>
      </c>
      <c r="D38" s="8">
        <f t="shared" si="2"/>
        <v>473.77015674968288</v>
      </c>
      <c r="E38" s="9">
        <f t="shared" si="3"/>
        <v>2.1107281363193829E-3</v>
      </c>
      <c r="F38" s="8">
        <f t="shared" si="4"/>
        <v>9.5592490159985228</v>
      </c>
      <c r="G38" s="7">
        <f t="shared" si="5"/>
        <v>0.10461072813631937</v>
      </c>
      <c r="H38" s="8">
        <f t="shared" si="6"/>
        <v>85.387024210658197</v>
      </c>
      <c r="I38" s="7">
        <f t="shared" si="7"/>
        <v>8.9323987760704853</v>
      </c>
    </row>
    <row r="39" spans="1:9" x14ac:dyDescent="0.2">
      <c r="A39" s="12">
        <v>48</v>
      </c>
      <c r="B39" s="8">
        <f t="shared" ref="B39:B59" si="9">(1+$H$2)^A39</f>
        <v>108.18641026839938</v>
      </c>
      <c r="C39" s="7">
        <f t="shared" ref="C39:C59" si="10">1/B39</f>
        <v>9.2433051204777253E-3</v>
      </c>
      <c r="D39" s="8">
        <f t="shared" ref="D39:D59" si="11">(B39-1)/$H$2</f>
        <v>1045.7210757892624</v>
      </c>
      <c r="E39" s="9">
        <f t="shared" ref="E39:E59" si="12">1/D39</f>
        <v>9.5627794366221971E-4</v>
      </c>
      <c r="F39" s="8">
        <f t="shared" ref="F39:F59" si="13">(B39-1)/($H$2*B39)</f>
        <v>9.6659189744343639</v>
      </c>
      <c r="G39" s="7">
        <f t="shared" ref="G39:G59" si="14">1/F39</f>
        <v>0.10345627794366222</v>
      </c>
      <c r="H39" s="8">
        <f t="shared" ref="H39:H59" si="15">(1-((1+(A39*$H$2))*C39))/($H$2^2)</f>
        <v>89.973076377087168</v>
      </c>
      <c r="I39" s="7">
        <f t="shared" ref="I39:I59" si="16">(B39-(1+(A39*$H$2)))/(($H$2*(B39-1)))</f>
        <v>9.3082795971142769</v>
      </c>
    </row>
    <row r="40" spans="1:9" x14ac:dyDescent="0.2">
      <c r="A40" s="12">
        <v>50</v>
      </c>
      <c r="B40" s="8">
        <f t="shared" si="9"/>
        <v>131.50125784630362</v>
      </c>
      <c r="C40" s="11">
        <f t="shared" si="10"/>
        <v>7.6044899978735007E-3</v>
      </c>
      <c r="D40" s="8">
        <f t="shared" si="11"/>
        <v>1273.183003378572</v>
      </c>
      <c r="E40" s="9">
        <f t="shared" si="12"/>
        <v>7.8543304249770684E-4</v>
      </c>
      <c r="F40" s="8">
        <f t="shared" si="13"/>
        <v>9.6819074146548925</v>
      </c>
      <c r="G40" s="7">
        <f t="shared" si="14"/>
        <v>0.10328543304249771</v>
      </c>
      <c r="H40" s="8">
        <f t="shared" si="15"/>
        <v>90.748125997670428</v>
      </c>
      <c r="I40" s="7">
        <f t="shared" si="16"/>
        <v>9.3729594914645347</v>
      </c>
    </row>
    <row r="41" spans="1:9" x14ac:dyDescent="0.2">
      <c r="A41" s="18">
        <v>52</v>
      </c>
      <c r="B41" s="14">
        <f t="shared" si="9"/>
        <v>159.8406007950436</v>
      </c>
      <c r="C41" s="17">
        <f t="shared" si="10"/>
        <v>6.2562327407806413E-3</v>
      </c>
      <c r="D41" s="14">
        <f t="shared" si="11"/>
        <v>1549.6643980004255</v>
      </c>
      <c r="E41" s="15">
        <f t="shared" si="12"/>
        <v>6.4530100923162938E-4</v>
      </c>
      <c r="F41" s="14">
        <f t="shared" si="13"/>
        <v>9.6950611439923851</v>
      </c>
      <c r="G41" s="13">
        <f t="shared" si="14"/>
        <v>0.10314530100923162</v>
      </c>
      <c r="H41" s="14">
        <f t="shared" si="15"/>
        <v>91.412068697285775</v>
      </c>
      <c r="I41" s="13">
        <f t="shared" si="16"/>
        <v>9.4287253416580992</v>
      </c>
    </row>
    <row r="42" spans="1:9" x14ac:dyDescent="0.2">
      <c r="A42" s="12">
        <v>55</v>
      </c>
      <c r="B42" s="8">
        <f t="shared" si="9"/>
        <v>214.20169232031884</v>
      </c>
      <c r="C42" s="11">
        <f t="shared" si="10"/>
        <v>4.6684971961126823E-3</v>
      </c>
      <c r="D42" s="8">
        <f t="shared" si="11"/>
        <v>2080.0165104421353</v>
      </c>
      <c r="E42" s="9">
        <f t="shared" si="12"/>
        <v>4.8076541459155854E-4</v>
      </c>
      <c r="F42" s="8">
        <f t="shared" si="13"/>
        <v>9.710551246867194</v>
      </c>
      <c r="G42" s="7">
        <f t="shared" si="14"/>
        <v>0.10298076541459156</v>
      </c>
      <c r="H42" s="8">
        <f t="shared" si="15"/>
        <v>92.232038059326797</v>
      </c>
      <c r="I42" s="7">
        <f t="shared" si="16"/>
        <v>9.4981258750972142</v>
      </c>
    </row>
    <row r="43" spans="1:9" x14ac:dyDescent="0.2">
      <c r="A43" s="12">
        <v>60</v>
      </c>
      <c r="B43" s="8">
        <f t="shared" si="9"/>
        <v>348.9119856672022</v>
      </c>
      <c r="C43" s="11">
        <f t="shared" si="10"/>
        <v>2.8660523028114487E-3</v>
      </c>
      <c r="D43" s="8">
        <f t="shared" si="11"/>
        <v>3394.2632748019728</v>
      </c>
      <c r="E43" s="9">
        <f t="shared" si="12"/>
        <v>2.946147422987811E-4</v>
      </c>
      <c r="F43" s="8">
        <f t="shared" si="13"/>
        <v>9.7281360750945236</v>
      </c>
      <c r="G43" s="7">
        <f t="shared" si="14"/>
        <v>0.10279461474229877</v>
      </c>
      <c r="H43" s="8">
        <f t="shared" si="15"/>
        <v>93.230955482203285</v>
      </c>
      <c r="I43" s="7">
        <f t="shared" si="16"/>
        <v>9.5836401508494955</v>
      </c>
    </row>
    <row r="44" spans="1:9" x14ac:dyDescent="0.2">
      <c r="A44" s="12">
        <v>72</v>
      </c>
      <c r="B44" s="8">
        <f t="shared" si="9"/>
        <v>1125.2760253363294</v>
      </c>
      <c r="C44" s="11">
        <f t="shared" si="10"/>
        <v>8.8867084829352325E-4</v>
      </c>
      <c r="D44" s="8">
        <f t="shared" si="11"/>
        <v>10968.546588647117</v>
      </c>
      <c r="E44" s="9">
        <f t="shared" si="12"/>
        <v>9.1169781877485927E-5</v>
      </c>
      <c r="F44" s="8">
        <f t="shared" si="13"/>
        <v>9.747427601480064</v>
      </c>
      <c r="G44" s="7">
        <f t="shared" si="14"/>
        <v>0.10259116978187748</v>
      </c>
      <c r="H44" s="8">
        <f t="shared" si="15"/>
        <v>94.472617564906642</v>
      </c>
      <c r="I44" s="7">
        <f t="shared" si="16"/>
        <v>9.6920563483397171</v>
      </c>
    </row>
    <row r="45" spans="1:9" x14ac:dyDescent="0.2">
      <c r="A45" s="12">
        <v>75</v>
      </c>
      <c r="B45" s="8">
        <f t="shared" si="9"/>
        <v>1507.9774960530422</v>
      </c>
      <c r="C45" s="11">
        <f t="shared" si="10"/>
        <v>6.6313986953875977E-4</v>
      </c>
      <c r="D45" s="10">
        <f t="shared" si="11"/>
        <v>14702.219473688217</v>
      </c>
      <c r="E45" s="9">
        <f t="shared" si="12"/>
        <v>6.801694137335162E-5</v>
      </c>
      <c r="F45" s="8">
        <f t="shared" si="13"/>
        <v>9.7496279037118168</v>
      </c>
      <c r="G45" s="7">
        <f t="shared" si="14"/>
        <v>0.10256801694137335</v>
      </c>
      <c r="H45" s="8">
        <f t="shared" si="15"/>
        <v>94.633096717038157</v>
      </c>
      <c r="I45" s="7">
        <f t="shared" si="16"/>
        <v>9.7063290672877933</v>
      </c>
    </row>
    <row r="46" spans="1:9" x14ac:dyDescent="0.2">
      <c r="A46" s="18">
        <v>80</v>
      </c>
      <c r="B46" s="14">
        <f t="shared" si="9"/>
        <v>2456.3364406221012</v>
      </c>
      <c r="C46" s="17">
        <f t="shared" si="10"/>
        <v>4.0711035486113464E-4</v>
      </c>
      <c r="D46" s="16">
        <f t="shared" si="11"/>
        <v>23954.501859727818</v>
      </c>
      <c r="E46" s="15">
        <f t="shared" si="12"/>
        <v>4.1745806523373993E-5</v>
      </c>
      <c r="F46" s="14">
        <f t="shared" si="13"/>
        <v>9.7521257526355019</v>
      </c>
      <c r="G46" s="13">
        <f t="shared" si="14"/>
        <v>0.10254174580652337</v>
      </c>
      <c r="H46" s="14">
        <f t="shared" si="15"/>
        <v>94.824945602405975</v>
      </c>
      <c r="I46" s="13">
        <f t="shared" si="16"/>
        <v>9.7235154680793201</v>
      </c>
    </row>
    <row r="47" spans="1:9" x14ac:dyDescent="0.2">
      <c r="A47" s="12">
        <v>84</v>
      </c>
      <c r="B47" s="8">
        <f t="shared" si="9"/>
        <v>3629.1276459745727</v>
      </c>
      <c r="C47" s="11">
        <f t="shared" si="10"/>
        <v>2.7554831285948281E-4</v>
      </c>
      <c r="D47" s="10">
        <f t="shared" si="11"/>
        <v>35396.367277800709</v>
      </c>
      <c r="E47" s="9">
        <f t="shared" si="12"/>
        <v>2.8251486717597796E-5</v>
      </c>
      <c r="F47" s="8">
        <f t="shared" si="13"/>
        <v>9.7534092847525908</v>
      </c>
      <c r="G47" s="7">
        <f t="shared" si="14"/>
        <v>0.1025282514867176</v>
      </c>
      <c r="H47" s="8">
        <f t="shared" si="15"/>
        <v>94.929397331437997</v>
      </c>
      <c r="I47" s="7">
        <f t="shared" si="16"/>
        <v>9.7329451230802135</v>
      </c>
    </row>
    <row r="48" spans="1:9" x14ac:dyDescent="0.2">
      <c r="A48" s="12">
        <v>90</v>
      </c>
      <c r="B48" s="8">
        <f t="shared" si="9"/>
        <v>6517.391840965237</v>
      </c>
      <c r="C48" s="11">
        <f t="shared" si="10"/>
        <v>1.5343561111585678E-4</v>
      </c>
      <c r="D48" s="10">
        <f t="shared" si="11"/>
        <v>63574.554546002313</v>
      </c>
      <c r="E48" s="9">
        <f t="shared" si="12"/>
        <v>1.5729563614581107E-5</v>
      </c>
      <c r="F48" s="8">
        <f t="shared" si="13"/>
        <v>9.754600628184237</v>
      </c>
      <c r="G48" s="7">
        <f t="shared" si="14"/>
        <v>0.10251572956361457</v>
      </c>
      <c r="H48" s="8">
        <f t="shared" si="15"/>
        <v>95.032111445695705</v>
      </c>
      <c r="I48" s="7">
        <f t="shared" si="16"/>
        <v>9.7422862368262209</v>
      </c>
    </row>
    <row r="49" spans="1:9" x14ac:dyDescent="0.2">
      <c r="A49" s="12">
        <v>96</v>
      </c>
      <c r="B49" s="8">
        <f t="shared" si="9"/>
        <v>11704.299366762432</v>
      </c>
      <c r="C49" s="11">
        <f t="shared" si="10"/>
        <v>8.5438689550249735E-5</v>
      </c>
      <c r="D49" s="10">
        <f t="shared" si="11"/>
        <v>114178.53040743837</v>
      </c>
      <c r="E49" s="9">
        <f t="shared" si="12"/>
        <v>8.7582139692249283E-6</v>
      </c>
      <c r="F49" s="8">
        <f t="shared" si="13"/>
        <v>9.7552640127848758</v>
      </c>
      <c r="G49" s="7">
        <f t="shared" si="14"/>
        <v>0.10250875821396922</v>
      </c>
      <c r="H49" s="8">
        <f t="shared" si="15"/>
        <v>95.093286815493201</v>
      </c>
      <c r="I49" s="7">
        <f t="shared" si="16"/>
        <v>9.7478947459410197</v>
      </c>
    </row>
    <row r="50" spans="1:9" x14ac:dyDescent="0.2">
      <c r="A50" s="12">
        <v>100</v>
      </c>
      <c r="B50" s="10">
        <f t="shared" si="9"/>
        <v>17292.580815160036</v>
      </c>
      <c r="C50" s="11">
        <f t="shared" si="10"/>
        <v>5.7828268127758084E-5</v>
      </c>
      <c r="D50" s="10">
        <f t="shared" si="11"/>
        <v>168698.34941619547</v>
      </c>
      <c r="E50" s="9">
        <f t="shared" si="12"/>
        <v>5.9277402740491628E-6</v>
      </c>
      <c r="F50" s="8">
        <f t="shared" si="13"/>
        <v>9.7555333827499737</v>
      </c>
      <c r="G50" s="7">
        <f t="shared" si="14"/>
        <v>0.10250592774027405</v>
      </c>
      <c r="H50" s="8">
        <f t="shared" si="15"/>
        <v>95.119517618899508</v>
      </c>
      <c r="I50" s="7">
        <f t="shared" si="16"/>
        <v>9.7503143997326358</v>
      </c>
    </row>
    <row r="51" spans="1:9" x14ac:dyDescent="0.2">
      <c r="A51" s="18">
        <v>108</v>
      </c>
      <c r="B51" s="16">
        <f t="shared" si="9"/>
        <v>37747.53522895382</v>
      </c>
      <c r="C51" s="17">
        <f t="shared" si="10"/>
        <v>2.649179592613404E-5</v>
      </c>
      <c r="D51" s="16">
        <f t="shared" si="11"/>
        <v>368258.88028247631</v>
      </c>
      <c r="E51" s="15">
        <f t="shared" si="12"/>
        <v>2.7154810203977729E-6</v>
      </c>
      <c r="F51" s="14">
        <f t="shared" si="13"/>
        <v>9.7558391044299899</v>
      </c>
      <c r="G51" s="13">
        <f t="shared" si="14"/>
        <v>0.10250271548102038</v>
      </c>
      <c r="H51" s="14">
        <f t="shared" si="15"/>
        <v>95.151004785072857</v>
      </c>
      <c r="I51" s="13">
        <f t="shared" si="16"/>
        <v>9.7532363712175325</v>
      </c>
    </row>
    <row r="52" spans="1:9" x14ac:dyDescent="0.2">
      <c r="A52" s="12">
        <v>120</v>
      </c>
      <c r="B52" s="10">
        <f t="shared" si="9"/>
        <v>121739.57374222994</v>
      </c>
      <c r="C52" s="11">
        <f t="shared" si="10"/>
        <v>8.2142558024508052E-6</v>
      </c>
      <c r="D52" s="10">
        <f t="shared" si="11"/>
        <v>1187693.4023632191</v>
      </c>
      <c r="E52" s="9">
        <f t="shared" si="12"/>
        <v>8.4196813589285317E-7</v>
      </c>
      <c r="F52" s="8">
        <f t="shared" si="13"/>
        <v>9.7560174218946099</v>
      </c>
      <c r="G52" s="7">
        <f t="shared" si="14"/>
        <v>0.1025008419681359</v>
      </c>
      <c r="H52" s="8">
        <f t="shared" si="15"/>
        <v>95.171041084861628</v>
      </c>
      <c r="I52" s="7">
        <f t="shared" si="16"/>
        <v>9.7551118421823695</v>
      </c>
    </row>
    <row r="53" spans="1:9" x14ac:dyDescent="0.2">
      <c r="A53" s="12">
        <v>132</v>
      </c>
      <c r="B53" s="10">
        <f t="shared" si="9"/>
        <v>392622.29242379568</v>
      </c>
      <c r="C53" s="11">
        <f t="shared" si="10"/>
        <v>2.5469771311930554E-6</v>
      </c>
      <c r="D53" s="10">
        <f t="shared" si="11"/>
        <v>3830451.6334028849</v>
      </c>
      <c r="E53" s="9">
        <f t="shared" si="12"/>
        <v>2.6106582087596365E-7</v>
      </c>
      <c r="F53" s="8">
        <f t="shared" si="13"/>
        <v>9.7560727124182325</v>
      </c>
      <c r="G53" s="7">
        <f t="shared" si="14"/>
        <v>0.10250026106582087</v>
      </c>
      <c r="H53" s="8">
        <f t="shared" si="15"/>
        <v>95.177917184750413</v>
      </c>
      <c r="I53" s="7">
        <f t="shared" si="16"/>
        <v>9.7557613591379937</v>
      </c>
    </row>
    <row r="54" spans="1:9" x14ac:dyDescent="0.2">
      <c r="A54" s="12">
        <v>144</v>
      </c>
      <c r="B54" s="10">
        <f t="shared" si="9"/>
        <v>1266246.1331967276</v>
      </c>
      <c r="C54" s="11">
        <f t="shared" si="10"/>
        <v>7.8973587660673007E-7</v>
      </c>
      <c r="D54" s="10">
        <f t="shared" si="11"/>
        <v>12353611.055577831</v>
      </c>
      <c r="E54" s="9">
        <f t="shared" si="12"/>
        <v>8.0947991279722677E-8</v>
      </c>
      <c r="F54" s="8">
        <f t="shared" si="13"/>
        <v>9.7560898562353504</v>
      </c>
      <c r="G54" s="7">
        <f t="shared" si="14"/>
        <v>0.10250008094799128</v>
      </c>
      <c r="H54" s="8">
        <f t="shared" si="15"/>
        <v>95.180254968479218</v>
      </c>
      <c r="I54" s="7">
        <f t="shared" si="16"/>
        <v>9.755983838919569</v>
      </c>
    </row>
    <row r="55" spans="1:9" x14ac:dyDescent="0.2">
      <c r="A55" s="12">
        <v>180</v>
      </c>
      <c r="B55" s="10">
        <f t="shared" si="9"/>
        <v>42476396.40868023</v>
      </c>
      <c r="C55" s="11">
        <f t="shared" si="10"/>
        <v>2.3542486758496437E-8</v>
      </c>
      <c r="D55" s="10">
        <f t="shared" si="11"/>
        <v>414403857.64566082</v>
      </c>
      <c r="E55" s="9">
        <f t="shared" si="12"/>
        <v>2.4131049495563762E-9</v>
      </c>
      <c r="F55" s="8">
        <f t="shared" si="13"/>
        <v>9.7560973312928123</v>
      </c>
      <c r="G55" s="7">
        <f t="shared" si="14"/>
        <v>0.10250000241310495</v>
      </c>
      <c r="H55" s="8">
        <f t="shared" si="15"/>
        <v>95.181396035562898</v>
      </c>
      <c r="I55" s="7">
        <f t="shared" si="16"/>
        <v>9.7560933233278941</v>
      </c>
    </row>
    <row r="56" spans="1:9" x14ac:dyDescent="0.2">
      <c r="A56" s="18">
        <v>240</v>
      </c>
      <c r="B56" s="16">
        <f t="shared" si="9"/>
        <v>14820523814.939838</v>
      </c>
      <c r="C56" s="17">
        <f t="shared" si="10"/>
        <v>6.7473998388096737E-11</v>
      </c>
      <c r="D56" s="16">
        <f t="shared" si="11"/>
        <v>144590476233.55942</v>
      </c>
      <c r="E56" s="15">
        <f t="shared" si="12"/>
        <v>6.9160848352465711E-12</v>
      </c>
      <c r="F56" s="14">
        <f t="shared" si="13"/>
        <v>9.7560975603173272</v>
      </c>
      <c r="G56" s="13">
        <f t="shared" si="14"/>
        <v>0.10250000000691609</v>
      </c>
      <c r="H56" s="14">
        <f t="shared" si="15"/>
        <v>95.181439454864091</v>
      </c>
      <c r="I56" s="13">
        <f t="shared" si="16"/>
        <v>9.7560975447818503</v>
      </c>
    </row>
    <row r="57" spans="1:9" x14ac:dyDescent="0.2">
      <c r="A57" s="12">
        <v>360</v>
      </c>
      <c r="B57" s="10">
        <f t="shared" si="9"/>
        <v>1804244251867343.2</v>
      </c>
      <c r="C57" s="11">
        <f t="shared" si="10"/>
        <v>5.5424868277397999E-16</v>
      </c>
      <c r="D57" s="10">
        <f t="shared" si="11"/>
        <v>1.7602382945047242E+16</v>
      </c>
      <c r="E57" s="9">
        <f t="shared" si="12"/>
        <v>5.6810489984332979E-17</v>
      </c>
      <c r="F57" s="8">
        <f t="shared" si="13"/>
        <v>9.7560975609756042</v>
      </c>
      <c r="G57" s="7">
        <f t="shared" si="14"/>
        <v>0.10250000000000006</v>
      </c>
      <c r="H57" s="8">
        <f t="shared" si="15"/>
        <v>95.181439619272254</v>
      </c>
      <c r="I57" s="7">
        <f t="shared" si="16"/>
        <v>9.7560975609754106</v>
      </c>
    </row>
    <row r="58" spans="1:9" x14ac:dyDescent="0.2">
      <c r="A58" s="12">
        <v>480</v>
      </c>
      <c r="B58" s="10">
        <f t="shared" si="9"/>
        <v>2.1964792614919887E+20</v>
      </c>
      <c r="C58" s="11">
        <f t="shared" si="10"/>
        <v>4.5527404584768821E-21</v>
      </c>
      <c r="D58" s="10">
        <f t="shared" si="11"/>
        <v>2.14290659657755E+21</v>
      </c>
      <c r="E58" s="9">
        <f t="shared" si="12"/>
        <v>4.6665589699388037E-22</v>
      </c>
      <c r="F58" s="8">
        <f t="shared" si="13"/>
        <v>9.7560975609756113</v>
      </c>
      <c r="G58" s="7">
        <f t="shared" si="14"/>
        <v>0.10249999999999998</v>
      </c>
      <c r="H58" s="8">
        <f t="shared" si="15"/>
        <v>95.181439619274258</v>
      </c>
      <c r="I58" s="7">
        <f t="shared" si="16"/>
        <v>9.7560975609756113</v>
      </c>
    </row>
    <row r="59" spans="1:9" ht="13.5" thickBot="1" x14ac:dyDescent="0.25">
      <c r="A59" s="6">
        <v>600</v>
      </c>
      <c r="B59" s="4">
        <f t="shared" si="9"/>
        <v>2.6739844902768269E+25</v>
      </c>
      <c r="C59" s="5">
        <f t="shared" si="10"/>
        <v>3.7397374728096271E-26</v>
      </c>
      <c r="D59" s="4">
        <f t="shared" si="11"/>
        <v>2.608765356367636E+26</v>
      </c>
      <c r="E59" s="3">
        <f t="shared" si="12"/>
        <v>3.8332309096298682E-27</v>
      </c>
      <c r="F59" s="2">
        <f t="shared" si="13"/>
        <v>9.7560975609756113</v>
      </c>
      <c r="G59" s="1">
        <f t="shared" si="14"/>
        <v>0.10249999999999998</v>
      </c>
      <c r="H59" s="2">
        <f t="shared" si="15"/>
        <v>95.181439619274258</v>
      </c>
      <c r="I59" s="1">
        <f t="shared" si="16"/>
        <v>9.7560975609756113</v>
      </c>
    </row>
    <row r="60" spans="1:9" ht="13.5" thickTop="1" x14ac:dyDescent="0.2"/>
  </sheetData>
  <mergeCells count="4">
    <mergeCell ref="A2:B2"/>
    <mergeCell ref="C2:G2"/>
    <mergeCell ref="H2:I2"/>
    <mergeCell ref="B1:I1"/>
  </mergeCells>
  <pageMargins left="0.75" right="0.75" top="1" bottom="1" header="0.5" footer="0.5"/>
  <pageSetup scale="81"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</dc:creator>
  <cp:lastModifiedBy>M_</cp:lastModifiedBy>
  <dcterms:created xsi:type="dcterms:W3CDTF">2022-04-08T06:20:34Z</dcterms:created>
  <dcterms:modified xsi:type="dcterms:W3CDTF">2022-04-12T09:32:36Z</dcterms:modified>
</cp:coreProperties>
</file>