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1625" yWindow="315" windowWidth="17190" windowHeight="12015" tabRatio="938"/>
  </bookViews>
  <sheets>
    <sheet name="ESTIMACIÓN DE INGRESOS" sheetId="53" r:id="rId1"/>
    <sheet name="PRESUP.EGRESOS FUENTE FINANCIAM" sheetId="14" r:id="rId2"/>
    <sheet name="PROYECCIONES INGRESOS" sheetId="10" r:id="rId3"/>
    <sheet name="PROYECCIONES EGRESOS" sheetId="11" r:id="rId4"/>
    <sheet name="CLASIFIC.ADMINISTRATIVA" sheetId="25" r:id="rId5"/>
    <sheet name="CLASIFIC.FUNCIONAL DEL GASTO" sheetId="24" r:id="rId6"/>
    <sheet name="ESTUDIOS ACTUARIALES" sheetId="54" r:id="rId7"/>
    <sheet name="PLANTILLA  " sheetId="32" r:id="rId8"/>
    <sheet name=" CAT. FUNCION, SUB FUNCION" sheetId="21" r:id="rId9"/>
  </sheets>
  <definedNames>
    <definedName name="_xlnm._FilterDatabase" localSheetId="5" hidden="1">'CLASIFIC.FUNCIONAL DEL GASTO'!$A$6:$F$147</definedName>
    <definedName name="_xlnm._FilterDatabase" localSheetId="0" hidden="1">'ESTIMACIÓN DE INGRESOS'!$A$6:$C$114</definedName>
    <definedName name="_xlnm._FilterDatabase" localSheetId="6" hidden="1">'ESTUDIOS ACTUARIALES'!$A$5:$G$51</definedName>
    <definedName name="_xlnm._FilterDatabase" localSheetId="1" hidden="1">'PRESUP.EGRESOS FUENTE FINANCIAM'!$A$6:$N$431</definedName>
    <definedName name="_xlnm._FilterDatabase" localSheetId="3" hidden="1">'PROYECCIONES EGRESOS'!$A$6:$I$78</definedName>
    <definedName name="_xlnm._FilterDatabase" localSheetId="2" hidden="1">'PROYECCIONES INGRESOS'!$A$6:$I$69</definedName>
    <definedName name="_xlnm.Print_Area" localSheetId="7">'PLANTILLA  '!$A$1:$DE$109</definedName>
    <definedName name="_xlnm.Print_Titles" localSheetId="8">' CAT. FUNCION, SUB FUNCION'!$2:$2</definedName>
    <definedName name="_xlnm.Print_Titles" localSheetId="4">CLASIFIC.ADMINISTRATIVA!$1:$5</definedName>
    <definedName name="_xlnm.Print_Titles" localSheetId="5">'CLASIFIC.FUNCIONAL DEL GASTO'!$1:$3</definedName>
    <definedName name="_xlnm.Print_Titles" localSheetId="0">'ESTIMACIÓN DE INGRESOS'!$1:$2</definedName>
    <definedName name="_xlnm.Print_Titles" localSheetId="7">'PLANTILLA  '!$1:$7</definedName>
    <definedName name="_xlnm.Print_Titles" localSheetId="1">'PRESUP.EGRESOS FUENTE FINANCIAM'!$1:$4</definedName>
    <definedName name="_xlnm.Print_Titles" localSheetId="3">'PROYECCIONES EGRESOS'!$1:$2</definedName>
    <definedName name="_xlnm.Print_Titles" localSheetId="2">'PROYECCIONES INGRESOS'!$1:$1</definedName>
  </definedNames>
  <calcPr calcId="124519"/>
</workbook>
</file>

<file path=xl/calcChain.xml><?xml version="1.0" encoding="utf-8"?>
<calcChain xmlns="http://schemas.openxmlformats.org/spreadsheetml/2006/main">
  <c r="J45" i="11"/>
  <c r="J48"/>
  <c r="J49"/>
  <c r="J50"/>
  <c r="J51"/>
  <c r="J52"/>
  <c r="F95" i="24" l="1"/>
  <c r="F15"/>
  <c r="F28" l="1"/>
  <c r="D23" i="25" l="1"/>
  <c r="D22"/>
  <c r="D21"/>
  <c r="J72" i="11" l="1"/>
  <c r="J71"/>
  <c r="J55"/>
  <c r="J38"/>
  <c r="J36"/>
  <c r="J33"/>
  <c r="J32"/>
  <c r="J31"/>
  <c r="J30"/>
  <c r="J29"/>
  <c r="J28"/>
  <c r="J27"/>
  <c r="J26"/>
  <c r="J25"/>
  <c r="J23"/>
  <c r="J22"/>
  <c r="J21"/>
  <c r="J20"/>
  <c r="J19"/>
  <c r="J18"/>
  <c r="J17"/>
  <c r="J16"/>
  <c r="J15"/>
  <c r="J10"/>
  <c r="J11"/>
  <c r="J9"/>
  <c r="J8"/>
  <c r="J7"/>
  <c r="J52" i="10"/>
  <c r="J37"/>
  <c r="J33"/>
  <c r="J30"/>
  <c r="J29"/>
  <c r="J28"/>
  <c r="J26"/>
  <c r="J23"/>
  <c r="J13"/>
  <c r="J8"/>
  <c r="J7"/>
  <c r="J9"/>
  <c r="A2" i="14" l="1"/>
  <c r="A2" i="54"/>
  <c r="A2" i="32" l="1"/>
  <c r="A2" i="25"/>
  <c r="L70" i="11" l="1"/>
  <c r="L66"/>
  <c r="L58"/>
  <c r="L54"/>
  <c r="L44"/>
  <c r="L34"/>
  <c r="L24"/>
  <c r="L14"/>
  <c r="L6"/>
  <c r="K70"/>
  <c r="K66"/>
  <c r="K58"/>
  <c r="K54"/>
  <c r="K44"/>
  <c r="K34"/>
  <c r="K24"/>
  <c r="K14"/>
  <c r="K6"/>
  <c r="J70"/>
  <c r="J66"/>
  <c r="J58"/>
  <c r="J54"/>
  <c r="J44"/>
  <c r="J34"/>
  <c r="J24"/>
  <c r="J14"/>
  <c r="J6"/>
  <c r="G70"/>
  <c r="G66"/>
  <c r="G58"/>
  <c r="G54"/>
  <c r="G44"/>
  <c r="G34"/>
  <c r="G24"/>
  <c r="G14"/>
  <c r="G6"/>
  <c r="F70"/>
  <c r="F66"/>
  <c r="F58"/>
  <c r="F54"/>
  <c r="F44"/>
  <c r="F34"/>
  <c r="F24"/>
  <c r="F14"/>
  <c r="F6"/>
  <c r="L65" i="10"/>
  <c r="L57"/>
  <c r="L51"/>
  <c r="L41"/>
  <c r="L36"/>
  <c r="L32"/>
  <c r="L25"/>
  <c r="L22"/>
  <c r="L16"/>
  <c r="L69" s="1"/>
  <c r="L6"/>
  <c r="K65"/>
  <c r="K57"/>
  <c r="K51"/>
  <c r="K41"/>
  <c r="K36"/>
  <c r="K32"/>
  <c r="K25"/>
  <c r="K22"/>
  <c r="K16"/>
  <c r="K6"/>
  <c r="K69" s="1"/>
  <c r="J65"/>
  <c r="J57"/>
  <c r="J51"/>
  <c r="J41"/>
  <c r="J36"/>
  <c r="J32"/>
  <c r="J25"/>
  <c r="J22"/>
  <c r="J16"/>
  <c r="J6"/>
  <c r="G65"/>
  <c r="G57"/>
  <c r="G51"/>
  <c r="G41"/>
  <c r="G36"/>
  <c r="G32"/>
  <c r="G25"/>
  <c r="G22"/>
  <c r="G16"/>
  <c r="G6"/>
  <c r="F65"/>
  <c r="F57"/>
  <c r="F51"/>
  <c r="F41"/>
  <c r="F36"/>
  <c r="F32"/>
  <c r="F25"/>
  <c r="F22"/>
  <c r="F16"/>
  <c r="F6"/>
  <c r="F78" i="11" l="1"/>
  <c r="G78"/>
  <c r="L78"/>
  <c r="K78"/>
  <c r="J78"/>
  <c r="F69" i="10"/>
  <c r="J69"/>
  <c r="G69"/>
  <c r="L38" i="14"/>
  <c r="K38"/>
  <c r="J38"/>
  <c r="I38"/>
  <c r="H38"/>
  <c r="G38"/>
  <c r="F38"/>
  <c r="E38"/>
  <c r="D38"/>
  <c r="C287"/>
  <c r="D287"/>
  <c r="C17" i="53"/>
  <c r="E66" i="11" l="1"/>
  <c r="E41" i="10"/>
  <c r="E22"/>
  <c r="E16"/>
  <c r="E6"/>
  <c r="H66"/>
  <c r="H67"/>
  <c r="H68"/>
  <c r="H58"/>
  <c r="H59"/>
  <c r="H60"/>
  <c r="H61"/>
  <c r="H62"/>
  <c r="H63"/>
  <c r="I63" s="1"/>
  <c r="H64"/>
  <c r="H54"/>
  <c r="I54" s="1"/>
  <c r="H55"/>
  <c r="I55" s="1"/>
  <c r="H56"/>
  <c r="H42"/>
  <c r="H43"/>
  <c r="H44"/>
  <c r="H45"/>
  <c r="H46"/>
  <c r="I46" s="1"/>
  <c r="H47"/>
  <c r="I47" s="1"/>
  <c r="H48"/>
  <c r="I48" s="1"/>
  <c r="H49"/>
  <c r="I49" s="1"/>
  <c r="H50"/>
  <c r="H38"/>
  <c r="H39"/>
  <c r="H40"/>
  <c r="H34"/>
  <c r="H35"/>
  <c r="H31"/>
  <c r="H29"/>
  <c r="H27"/>
  <c r="H23"/>
  <c r="H24"/>
  <c r="I24" s="1"/>
  <c r="H17"/>
  <c r="H18"/>
  <c r="H19"/>
  <c r="H20"/>
  <c r="H21"/>
  <c r="H14"/>
  <c r="H15"/>
  <c r="H9"/>
  <c r="H10"/>
  <c r="H11"/>
  <c r="H12"/>
  <c r="A2" i="24"/>
  <c r="A2" i="11"/>
  <c r="A2" i="10"/>
  <c r="C110" i="53"/>
  <c r="C102"/>
  <c r="C94"/>
  <c r="H53" i="10" s="1"/>
  <c r="C91" i="53"/>
  <c r="H52" i="10" s="1"/>
  <c r="C80" i="53"/>
  <c r="C69"/>
  <c r="C68" s="1"/>
  <c r="C62"/>
  <c r="C61" s="1"/>
  <c r="C55"/>
  <c r="H30" i="10" s="1"/>
  <c r="C39" i="53"/>
  <c r="H28" i="10" s="1"/>
  <c r="C35" i="53"/>
  <c r="H26" i="10" s="1"/>
  <c r="C31" i="53"/>
  <c r="C25"/>
  <c r="H13" i="10"/>
  <c r="C9" i="53"/>
  <c r="H8" i="10" s="1"/>
  <c r="C7" i="53"/>
  <c r="H7" i="10" s="1"/>
  <c r="H22" l="1"/>
  <c r="H37"/>
  <c r="H36" s="1"/>
  <c r="H33"/>
  <c r="I33" s="1"/>
  <c r="C90" i="53"/>
  <c r="C34"/>
  <c r="C6"/>
  <c r="I30" i="10"/>
  <c r="I14"/>
  <c r="D430" i="14"/>
  <c r="D427"/>
  <c r="D425"/>
  <c r="D422"/>
  <c r="D419"/>
  <c r="D410"/>
  <c r="D401"/>
  <c r="D396"/>
  <c r="D390"/>
  <c r="D383"/>
  <c r="D378"/>
  <c r="D375"/>
  <c r="D365"/>
  <c r="D355"/>
  <c r="D348"/>
  <c r="D338"/>
  <c r="D335"/>
  <c r="D331"/>
  <c r="D322"/>
  <c r="D313"/>
  <c r="D302"/>
  <c r="D297"/>
  <c r="D278"/>
  <c r="D276"/>
  <c r="D269"/>
  <c r="D266"/>
  <c r="D261"/>
  <c r="D254"/>
  <c r="D249"/>
  <c r="D243"/>
  <c r="D241"/>
  <c r="D233"/>
  <c r="D229"/>
  <c r="D220"/>
  <c r="D210"/>
  <c r="D204"/>
  <c r="D194"/>
  <c r="D183"/>
  <c r="D177"/>
  <c r="D167"/>
  <c r="D159"/>
  <c r="D149"/>
  <c r="D139"/>
  <c r="D129"/>
  <c r="D119"/>
  <c r="D109"/>
  <c r="D98"/>
  <c r="D94"/>
  <c r="D88"/>
  <c r="D85"/>
  <c r="D77"/>
  <c r="D67"/>
  <c r="D57"/>
  <c r="D53"/>
  <c r="D44"/>
  <c r="D40"/>
  <c r="D31"/>
  <c r="D26"/>
  <c r="D17"/>
  <c r="D12"/>
  <c r="D7"/>
  <c r="I39" i="10"/>
  <c r="I68"/>
  <c r="I64"/>
  <c r="I61"/>
  <c r="I56"/>
  <c r="I45"/>
  <c r="I40"/>
  <c r="I34"/>
  <c r="I29"/>
  <c r="I28"/>
  <c r="I15"/>
  <c r="I8"/>
  <c r="F108" i="24"/>
  <c r="F121"/>
  <c r="F146"/>
  <c r="F141"/>
  <c r="F137"/>
  <c r="F133" s="1"/>
  <c r="F134"/>
  <c r="F129"/>
  <c r="F124"/>
  <c r="F119"/>
  <c r="F112"/>
  <c r="F101"/>
  <c r="F94"/>
  <c r="F91"/>
  <c r="F88"/>
  <c r="F78"/>
  <c r="F71"/>
  <c r="F66"/>
  <c r="F60"/>
  <c r="F52"/>
  <c r="F45"/>
  <c r="F38"/>
  <c r="F33"/>
  <c r="F29"/>
  <c r="F26"/>
  <c r="F24"/>
  <c r="F14"/>
  <c r="F9"/>
  <c r="F6"/>
  <c r="AG109" i="32"/>
  <c r="E58" i="11"/>
  <c r="E65" i="10"/>
  <c r="E57"/>
  <c r="AY109" i="32"/>
  <c r="AQ92"/>
  <c r="BO92" s="1"/>
  <c r="AQ91"/>
  <c r="BO91" s="1"/>
  <c r="AQ90"/>
  <c r="BO90" s="1"/>
  <c r="CV90" s="1"/>
  <c r="AQ98"/>
  <c r="BO98" s="1"/>
  <c r="CV98" s="1"/>
  <c r="AQ97"/>
  <c r="AQ96"/>
  <c r="BO96" s="1"/>
  <c r="AQ95"/>
  <c r="BO95" s="1"/>
  <c r="CV95" s="1"/>
  <c r="AQ94"/>
  <c r="AQ93"/>
  <c r="BO93" s="1"/>
  <c r="CV93" s="1"/>
  <c r="AQ89"/>
  <c r="BO89" s="1"/>
  <c r="CV89" s="1"/>
  <c r="F249" i="14"/>
  <c r="G249"/>
  <c r="F266"/>
  <c r="G266"/>
  <c r="F425"/>
  <c r="G425"/>
  <c r="C427"/>
  <c r="C348"/>
  <c r="L313"/>
  <c r="K313"/>
  <c r="J313"/>
  <c r="J322"/>
  <c r="J331"/>
  <c r="E287"/>
  <c r="F287"/>
  <c r="C261"/>
  <c r="L249"/>
  <c r="M18"/>
  <c r="I66" i="10"/>
  <c r="C40" i="14"/>
  <c r="M255"/>
  <c r="E6" i="11"/>
  <c r="C98" i="14"/>
  <c r="C88"/>
  <c r="C85"/>
  <c r="C77"/>
  <c r="C67"/>
  <c r="C57"/>
  <c r="C53"/>
  <c r="C44"/>
  <c r="C94"/>
  <c r="C31"/>
  <c r="E31"/>
  <c r="F31"/>
  <c r="G31"/>
  <c r="H31"/>
  <c r="I31"/>
  <c r="J31"/>
  <c r="K31"/>
  <c r="L31"/>
  <c r="C26"/>
  <c r="E12"/>
  <c r="C12"/>
  <c r="CN109" i="32"/>
  <c r="CE109"/>
  <c r="BW109"/>
  <c r="BG109"/>
  <c r="AK109"/>
  <c r="AQ108"/>
  <c r="BO108"/>
  <c r="CV108" s="1"/>
  <c r="AQ106"/>
  <c r="AQ105"/>
  <c r="BO105" s="1"/>
  <c r="CV105" s="1"/>
  <c r="AQ104"/>
  <c r="BO104" s="1"/>
  <c r="AQ103"/>
  <c r="BO103" s="1"/>
  <c r="CV103" s="1"/>
  <c r="AQ102"/>
  <c r="BO102" s="1"/>
  <c r="CV102" s="1"/>
  <c r="AQ101"/>
  <c r="BO101" s="1"/>
  <c r="CV101" s="1"/>
  <c r="AQ100"/>
  <c r="BO100"/>
  <c r="AQ99"/>
  <c r="AQ88"/>
  <c r="BO88" s="1"/>
  <c r="AQ87"/>
  <c r="BO87" s="1"/>
  <c r="CV87" s="1"/>
  <c r="AQ86"/>
  <c r="BO86"/>
  <c r="CV86" s="1"/>
  <c r="AQ85"/>
  <c r="BO85" s="1"/>
  <c r="CV85" s="1"/>
  <c r="AQ84"/>
  <c r="BO84" s="1"/>
  <c r="CV84" s="1"/>
  <c r="AQ83"/>
  <c r="BO83" s="1"/>
  <c r="AQ82"/>
  <c r="BO82"/>
  <c r="CV82" s="1"/>
  <c r="AQ81"/>
  <c r="AQ80"/>
  <c r="BO80" s="1"/>
  <c r="CV80" s="1"/>
  <c r="AQ79"/>
  <c r="BO79" s="1"/>
  <c r="AQ78"/>
  <c r="BO78"/>
  <c r="CV78" s="1"/>
  <c r="AQ77"/>
  <c r="BO77" s="1"/>
  <c r="AQ76"/>
  <c r="BO76" s="1"/>
  <c r="CV76" s="1"/>
  <c r="AQ75"/>
  <c r="BO75" s="1"/>
  <c r="AQ74"/>
  <c r="BO74"/>
  <c r="CV74" s="1"/>
  <c r="AQ73"/>
  <c r="AQ72"/>
  <c r="BO72" s="1"/>
  <c r="CV72" s="1"/>
  <c r="AQ71"/>
  <c r="BO71" s="1"/>
  <c r="AQ70"/>
  <c r="CV70" s="1"/>
  <c r="BO70"/>
  <c r="AQ69"/>
  <c r="AQ68"/>
  <c r="AQ67"/>
  <c r="BO67" s="1"/>
  <c r="AQ66"/>
  <c r="AQ65"/>
  <c r="BO65" s="1"/>
  <c r="AQ64"/>
  <c r="CV64" s="1"/>
  <c r="BO64"/>
  <c r="AQ63"/>
  <c r="BO63" s="1"/>
  <c r="AQ62"/>
  <c r="BO62" s="1"/>
  <c r="CV62" s="1"/>
  <c r="AQ61"/>
  <c r="BO61" s="1"/>
  <c r="AQ60"/>
  <c r="BO60" s="1"/>
  <c r="CV60" s="1"/>
  <c r="AQ59"/>
  <c r="BO59" s="1"/>
  <c r="AQ58"/>
  <c r="BO58"/>
  <c r="CV58" s="1"/>
  <c r="AQ57"/>
  <c r="AQ56"/>
  <c r="BO56" s="1"/>
  <c r="CV56" s="1"/>
  <c r="AQ55"/>
  <c r="CV55" s="1"/>
  <c r="BO55"/>
  <c r="AQ54"/>
  <c r="BO54" s="1"/>
  <c r="AQ53"/>
  <c r="BO53"/>
  <c r="CV53" s="1"/>
  <c r="AQ52"/>
  <c r="BO52" s="1"/>
  <c r="CV52" s="1"/>
  <c r="AQ51"/>
  <c r="BO51" s="1"/>
  <c r="AQ50"/>
  <c r="BO50"/>
  <c r="CV50" s="1"/>
  <c r="AQ49"/>
  <c r="AQ48"/>
  <c r="BO48"/>
  <c r="AQ47"/>
  <c r="AQ46"/>
  <c r="BO46" s="1"/>
  <c r="AQ45"/>
  <c r="BO45" s="1"/>
  <c r="CV45" s="1"/>
  <c r="AQ44"/>
  <c r="BO44"/>
  <c r="CV44" s="1"/>
  <c r="AQ43"/>
  <c r="BO43"/>
  <c r="AQ42"/>
  <c r="BO42" s="1"/>
  <c r="CV42" s="1"/>
  <c r="AQ41"/>
  <c r="BO41" s="1"/>
  <c r="CV41" s="1"/>
  <c r="AQ40"/>
  <c r="BO40" s="1"/>
  <c r="CV40" s="1"/>
  <c r="AQ39"/>
  <c r="BO39" s="1"/>
  <c r="AQ38"/>
  <c r="BO38" s="1"/>
  <c r="CV38" s="1"/>
  <c r="AQ37"/>
  <c r="BO37" s="1"/>
  <c r="AQ36"/>
  <c r="BO36" s="1"/>
  <c r="CV36" s="1"/>
  <c r="AQ35"/>
  <c r="BO35" s="1"/>
  <c r="AQ34"/>
  <c r="BO34" s="1"/>
  <c r="CV34" s="1"/>
  <c r="AQ33"/>
  <c r="AQ32"/>
  <c r="BO32" s="1"/>
  <c r="CV32" s="1"/>
  <c r="AQ31"/>
  <c r="BO31"/>
  <c r="AQ30"/>
  <c r="BO30" s="1"/>
  <c r="CV30" s="1"/>
  <c r="AQ29"/>
  <c r="BO29" s="1"/>
  <c r="CV29" s="1"/>
  <c r="AQ28"/>
  <c r="BO28" s="1"/>
  <c r="CV28" s="1"/>
  <c r="AQ27"/>
  <c r="CV27" s="1"/>
  <c r="BO27"/>
  <c r="AQ26"/>
  <c r="BO26" s="1"/>
  <c r="AQ25"/>
  <c r="BO25" s="1"/>
  <c r="CV25" s="1"/>
  <c r="AQ24"/>
  <c r="BO24" s="1"/>
  <c r="AQ23"/>
  <c r="AQ22"/>
  <c r="AQ21"/>
  <c r="AQ20"/>
  <c r="BO20" s="1"/>
  <c r="AQ19"/>
  <c r="BO19"/>
  <c r="CV19" s="1"/>
  <c r="AQ18"/>
  <c r="BO18" s="1"/>
  <c r="CV18" s="1"/>
  <c r="AQ17"/>
  <c r="BO17" s="1"/>
  <c r="AQ16"/>
  <c r="BO16" s="1"/>
  <c r="CV16" s="1"/>
  <c r="AQ15"/>
  <c r="BO15" s="1"/>
  <c r="CV15" s="1"/>
  <c r="AQ14"/>
  <c r="AQ13"/>
  <c r="BO13" s="1"/>
  <c r="AQ12"/>
  <c r="AQ11"/>
  <c r="BO11" s="1"/>
  <c r="CV11" s="1"/>
  <c r="AQ10"/>
  <c r="BO10" s="1"/>
  <c r="CV10" s="1"/>
  <c r="AQ9"/>
  <c r="BO9" s="1"/>
  <c r="AQ8"/>
  <c r="BO8" s="1"/>
  <c r="G229" i="14"/>
  <c r="H204"/>
  <c r="G204"/>
  <c r="F204"/>
  <c r="D35" i="25"/>
  <c r="M431" i="14"/>
  <c r="M429"/>
  <c r="M428"/>
  <c r="M426"/>
  <c r="M424"/>
  <c r="M423"/>
  <c r="M421"/>
  <c r="M420"/>
  <c r="M418"/>
  <c r="M417"/>
  <c r="M416"/>
  <c r="M415"/>
  <c r="M414"/>
  <c r="M413"/>
  <c r="M412"/>
  <c r="M411"/>
  <c r="M409"/>
  <c r="M408"/>
  <c r="M407"/>
  <c r="M406"/>
  <c r="M405"/>
  <c r="M404"/>
  <c r="M403"/>
  <c r="M402"/>
  <c r="M399"/>
  <c r="M398"/>
  <c r="M397"/>
  <c r="M395"/>
  <c r="M394"/>
  <c r="M393"/>
  <c r="M392"/>
  <c r="M391"/>
  <c r="M389"/>
  <c r="M388"/>
  <c r="M387"/>
  <c r="M386"/>
  <c r="M385"/>
  <c r="M384"/>
  <c r="M381"/>
  <c r="M380"/>
  <c r="M379"/>
  <c r="M377"/>
  <c r="M376"/>
  <c r="M374"/>
  <c r="M373"/>
  <c r="M372"/>
  <c r="M371"/>
  <c r="M370"/>
  <c r="M369"/>
  <c r="M368"/>
  <c r="M367"/>
  <c r="M366"/>
  <c r="M364"/>
  <c r="M363"/>
  <c r="M362"/>
  <c r="M361"/>
  <c r="M360"/>
  <c r="M359"/>
  <c r="M358"/>
  <c r="M357"/>
  <c r="M356"/>
  <c r="M354"/>
  <c r="M353"/>
  <c r="M352"/>
  <c r="M351"/>
  <c r="M350"/>
  <c r="M349"/>
  <c r="M347"/>
  <c r="M346"/>
  <c r="M345"/>
  <c r="M344"/>
  <c r="M343"/>
  <c r="M342"/>
  <c r="M341"/>
  <c r="M340"/>
  <c r="M339"/>
  <c r="M337"/>
  <c r="M336"/>
  <c r="M333"/>
  <c r="M332"/>
  <c r="M330"/>
  <c r="M329"/>
  <c r="M328"/>
  <c r="M327"/>
  <c r="M326"/>
  <c r="M325"/>
  <c r="M324"/>
  <c r="M323"/>
  <c r="M321"/>
  <c r="M320"/>
  <c r="M319"/>
  <c r="M318"/>
  <c r="M317"/>
  <c r="M316"/>
  <c r="M315"/>
  <c r="M314"/>
  <c r="M311"/>
  <c r="M310"/>
  <c r="M309"/>
  <c r="M308"/>
  <c r="M307"/>
  <c r="M306"/>
  <c r="M305"/>
  <c r="M304"/>
  <c r="M303"/>
  <c r="M301"/>
  <c r="M300"/>
  <c r="M299"/>
  <c r="M298"/>
  <c r="M296"/>
  <c r="M295"/>
  <c r="M294"/>
  <c r="M293"/>
  <c r="M292"/>
  <c r="M291"/>
  <c r="M290"/>
  <c r="M289"/>
  <c r="M288"/>
  <c r="M286"/>
  <c r="M285"/>
  <c r="M284"/>
  <c r="M283"/>
  <c r="M282"/>
  <c r="M281"/>
  <c r="M280"/>
  <c r="M279"/>
  <c r="M277"/>
  <c r="M275"/>
  <c r="M274"/>
  <c r="M273"/>
  <c r="M272"/>
  <c r="M271"/>
  <c r="M270"/>
  <c r="M268"/>
  <c r="M267"/>
  <c r="M265"/>
  <c r="M264"/>
  <c r="M263"/>
  <c r="M262"/>
  <c r="M260"/>
  <c r="M259"/>
  <c r="M258"/>
  <c r="M257"/>
  <c r="M256"/>
  <c r="M252"/>
  <c r="M251"/>
  <c r="M250"/>
  <c r="M248"/>
  <c r="M247"/>
  <c r="M246"/>
  <c r="M245"/>
  <c r="M244"/>
  <c r="M242"/>
  <c r="M240"/>
  <c r="M238"/>
  <c r="M237"/>
  <c r="M236"/>
  <c r="M235"/>
  <c r="M234"/>
  <c r="M232"/>
  <c r="M231"/>
  <c r="M230"/>
  <c r="M228"/>
  <c r="M227"/>
  <c r="M226"/>
  <c r="M225"/>
  <c r="M224"/>
  <c r="M223"/>
  <c r="M222"/>
  <c r="M221"/>
  <c r="M219"/>
  <c r="M218"/>
  <c r="M217"/>
  <c r="M216"/>
  <c r="M215"/>
  <c r="M214"/>
  <c r="M213"/>
  <c r="M212"/>
  <c r="M211"/>
  <c r="M209"/>
  <c r="M208"/>
  <c r="M207"/>
  <c r="M206"/>
  <c r="M205"/>
  <c r="M203"/>
  <c r="M202"/>
  <c r="M201"/>
  <c r="M200"/>
  <c r="M199"/>
  <c r="M198"/>
  <c r="M197"/>
  <c r="M196"/>
  <c r="M195"/>
  <c r="M192"/>
  <c r="M191"/>
  <c r="M190"/>
  <c r="M189"/>
  <c r="M188"/>
  <c r="M187"/>
  <c r="M186"/>
  <c r="M185"/>
  <c r="M184"/>
  <c r="M182"/>
  <c r="M181"/>
  <c r="M180"/>
  <c r="M179"/>
  <c r="M178"/>
  <c r="M176"/>
  <c r="M175"/>
  <c r="M174"/>
  <c r="M173"/>
  <c r="M172"/>
  <c r="M171"/>
  <c r="M170"/>
  <c r="M169"/>
  <c r="M168"/>
  <c r="M166"/>
  <c r="M165"/>
  <c r="M164"/>
  <c r="M163"/>
  <c r="M162"/>
  <c r="M161"/>
  <c r="M160"/>
  <c r="M158"/>
  <c r="M157"/>
  <c r="M156"/>
  <c r="M155"/>
  <c r="M154"/>
  <c r="M153"/>
  <c r="M152"/>
  <c r="M151"/>
  <c r="M150"/>
  <c r="M148"/>
  <c r="M147"/>
  <c r="M146"/>
  <c r="M145"/>
  <c r="M144"/>
  <c r="M143"/>
  <c r="M142"/>
  <c r="M141"/>
  <c r="M140"/>
  <c r="M138"/>
  <c r="M137"/>
  <c r="M136"/>
  <c r="M135"/>
  <c r="M134"/>
  <c r="M133"/>
  <c r="M132"/>
  <c r="M131"/>
  <c r="M130"/>
  <c r="M128"/>
  <c r="M127"/>
  <c r="M126"/>
  <c r="M125"/>
  <c r="M124"/>
  <c r="M123"/>
  <c r="M122"/>
  <c r="M121"/>
  <c r="M120"/>
  <c r="M118"/>
  <c r="M117"/>
  <c r="M116"/>
  <c r="M115"/>
  <c r="M114"/>
  <c r="M113"/>
  <c r="M112"/>
  <c r="M111"/>
  <c r="M110"/>
  <c r="M107"/>
  <c r="M106"/>
  <c r="M105"/>
  <c r="M104"/>
  <c r="M103"/>
  <c r="M102"/>
  <c r="M101"/>
  <c r="M100"/>
  <c r="M99"/>
  <c r="M97"/>
  <c r="M96"/>
  <c r="M95"/>
  <c r="M93"/>
  <c r="M92"/>
  <c r="M91"/>
  <c r="M90"/>
  <c r="M89"/>
  <c r="M87"/>
  <c r="M86"/>
  <c r="M84"/>
  <c r="M83"/>
  <c r="M82"/>
  <c r="M81"/>
  <c r="M80"/>
  <c r="M79"/>
  <c r="M78"/>
  <c r="M76"/>
  <c r="M75"/>
  <c r="M74"/>
  <c r="M73"/>
  <c r="M72"/>
  <c r="M71"/>
  <c r="M70"/>
  <c r="M69"/>
  <c r="M68"/>
  <c r="M66"/>
  <c r="M65"/>
  <c r="M64"/>
  <c r="M63"/>
  <c r="M62"/>
  <c r="M61"/>
  <c r="M60"/>
  <c r="M59"/>
  <c r="M58"/>
  <c r="M56"/>
  <c r="M55"/>
  <c r="M54"/>
  <c r="M52"/>
  <c r="M51"/>
  <c r="M50"/>
  <c r="M49"/>
  <c r="M48"/>
  <c r="M47"/>
  <c r="M46"/>
  <c r="M45"/>
  <c r="M42"/>
  <c r="M41"/>
  <c r="M39"/>
  <c r="M37"/>
  <c r="M36"/>
  <c r="M35"/>
  <c r="M34"/>
  <c r="M33"/>
  <c r="M32"/>
  <c r="M30"/>
  <c r="M29"/>
  <c r="M28"/>
  <c r="M27"/>
  <c r="M25"/>
  <c r="M24"/>
  <c r="M23"/>
  <c r="M22"/>
  <c r="M21"/>
  <c r="M20"/>
  <c r="M19"/>
  <c r="M16"/>
  <c r="M15"/>
  <c r="M14"/>
  <c r="M13"/>
  <c r="M11"/>
  <c r="M10"/>
  <c r="M9"/>
  <c r="M8"/>
  <c r="N430"/>
  <c r="L430"/>
  <c r="K430"/>
  <c r="J430"/>
  <c r="I430"/>
  <c r="H430"/>
  <c r="G430"/>
  <c r="F430"/>
  <c r="E430"/>
  <c r="N427"/>
  <c r="L427"/>
  <c r="K427"/>
  <c r="J427"/>
  <c r="I427"/>
  <c r="H427"/>
  <c r="G427"/>
  <c r="F427"/>
  <c r="E427"/>
  <c r="N422"/>
  <c r="L422"/>
  <c r="K422"/>
  <c r="J422"/>
  <c r="I422"/>
  <c r="H422"/>
  <c r="G422"/>
  <c r="F422"/>
  <c r="E422"/>
  <c r="N419"/>
  <c r="L419"/>
  <c r="K419"/>
  <c r="J419"/>
  <c r="I419"/>
  <c r="H419"/>
  <c r="G419"/>
  <c r="F419"/>
  <c r="E419"/>
  <c r="N410"/>
  <c r="L410"/>
  <c r="K410"/>
  <c r="J410"/>
  <c r="I410"/>
  <c r="H410"/>
  <c r="G410"/>
  <c r="F410"/>
  <c r="E410"/>
  <c r="N401"/>
  <c r="N400"/>
  <c r="L401"/>
  <c r="K401"/>
  <c r="J401"/>
  <c r="I401"/>
  <c r="H401"/>
  <c r="G401"/>
  <c r="F401"/>
  <c r="E401"/>
  <c r="N396"/>
  <c r="L396"/>
  <c r="K396"/>
  <c r="J396"/>
  <c r="I396"/>
  <c r="H396"/>
  <c r="G396"/>
  <c r="F396"/>
  <c r="E396"/>
  <c r="N390"/>
  <c r="L390"/>
  <c r="K390"/>
  <c r="J390"/>
  <c r="I390"/>
  <c r="H390"/>
  <c r="H383"/>
  <c r="H382" s="1"/>
  <c r="G390"/>
  <c r="F390"/>
  <c r="F383"/>
  <c r="E390"/>
  <c r="N383"/>
  <c r="L383"/>
  <c r="K383"/>
  <c r="J383"/>
  <c r="I383"/>
  <c r="G383"/>
  <c r="E383"/>
  <c r="N378"/>
  <c r="L378"/>
  <c r="K378"/>
  <c r="J378"/>
  <c r="I378"/>
  <c r="H378"/>
  <c r="G378"/>
  <c r="F378"/>
  <c r="E378"/>
  <c r="N375"/>
  <c r="L375"/>
  <c r="K375"/>
  <c r="J375"/>
  <c r="I375"/>
  <c r="H375"/>
  <c r="G375"/>
  <c r="F375"/>
  <c r="E375"/>
  <c r="M375" s="1"/>
  <c r="H64" i="11" s="1"/>
  <c r="I64" s="1"/>
  <c r="N365" i="14"/>
  <c r="L365"/>
  <c r="K365"/>
  <c r="J365"/>
  <c r="I365"/>
  <c r="H365"/>
  <c r="G365"/>
  <c r="F365"/>
  <c r="E365"/>
  <c r="N355"/>
  <c r="L355"/>
  <c r="K355"/>
  <c r="J355"/>
  <c r="I355"/>
  <c r="H355"/>
  <c r="G355"/>
  <c r="F355"/>
  <c r="E355"/>
  <c r="N348"/>
  <c r="L348"/>
  <c r="K348"/>
  <c r="J348"/>
  <c r="I348"/>
  <c r="H348"/>
  <c r="G348"/>
  <c r="F348"/>
  <c r="E348"/>
  <c r="N338"/>
  <c r="L338"/>
  <c r="K338"/>
  <c r="J338"/>
  <c r="I338"/>
  <c r="H338"/>
  <c r="G338"/>
  <c r="F338"/>
  <c r="E338"/>
  <c r="N335"/>
  <c r="L335"/>
  <c r="K335"/>
  <c r="J335"/>
  <c r="I335"/>
  <c r="H335"/>
  <c r="G335"/>
  <c r="F335"/>
  <c r="E335"/>
  <c r="N331"/>
  <c r="L331"/>
  <c r="K331"/>
  <c r="K322"/>
  <c r="K312" s="1"/>
  <c r="I331"/>
  <c r="H331"/>
  <c r="G331"/>
  <c r="F331"/>
  <c r="E331"/>
  <c r="N322"/>
  <c r="L322"/>
  <c r="I322"/>
  <c r="H322"/>
  <c r="G322"/>
  <c r="F322"/>
  <c r="E322"/>
  <c r="N313"/>
  <c r="N312"/>
  <c r="I313"/>
  <c r="H313"/>
  <c r="G313"/>
  <c r="F313"/>
  <c r="E313"/>
  <c r="N302"/>
  <c r="L302"/>
  <c r="K302"/>
  <c r="J302"/>
  <c r="I302"/>
  <c r="H302"/>
  <c r="G302"/>
  <c r="F302"/>
  <c r="E302"/>
  <c r="N297"/>
  <c r="L297"/>
  <c r="K297"/>
  <c r="J297"/>
  <c r="I297"/>
  <c r="H297"/>
  <c r="G297"/>
  <c r="F297"/>
  <c r="E297"/>
  <c r="N287"/>
  <c r="L287"/>
  <c r="K287"/>
  <c r="J287"/>
  <c r="I287"/>
  <c r="H287"/>
  <c r="G287"/>
  <c r="N278"/>
  <c r="L278"/>
  <c r="K278"/>
  <c r="J278"/>
  <c r="I278"/>
  <c r="H278"/>
  <c r="G278"/>
  <c r="F278"/>
  <c r="E278"/>
  <c r="N276"/>
  <c r="N253" s="1"/>
  <c r="L276"/>
  <c r="K276"/>
  <c r="J276"/>
  <c r="I276"/>
  <c r="H276"/>
  <c r="G276"/>
  <c r="F276"/>
  <c r="E276"/>
  <c r="N269"/>
  <c r="L269"/>
  <c r="K269"/>
  <c r="J269"/>
  <c r="I269"/>
  <c r="H269"/>
  <c r="G269"/>
  <c r="F269"/>
  <c r="E269"/>
  <c r="N261"/>
  <c r="L261"/>
  <c r="K261"/>
  <c r="J261"/>
  <c r="I261"/>
  <c r="H261"/>
  <c r="G261"/>
  <c r="F261"/>
  <c r="E261"/>
  <c r="N254"/>
  <c r="L254"/>
  <c r="K254"/>
  <c r="J254"/>
  <c r="I254"/>
  <c r="H254"/>
  <c r="G254"/>
  <c r="F254"/>
  <c r="E254"/>
  <c r="N243"/>
  <c r="L243"/>
  <c r="K243"/>
  <c r="J243"/>
  <c r="I243"/>
  <c r="H243"/>
  <c r="G243"/>
  <c r="F243"/>
  <c r="E243"/>
  <c r="N241"/>
  <c r="L241"/>
  <c r="K241"/>
  <c r="J241"/>
  <c r="I241"/>
  <c r="H241"/>
  <c r="G241"/>
  <c r="F241"/>
  <c r="E241"/>
  <c r="N233"/>
  <c r="L233"/>
  <c r="K233"/>
  <c r="J233"/>
  <c r="I233"/>
  <c r="H233"/>
  <c r="G233"/>
  <c r="F233"/>
  <c r="E233"/>
  <c r="N229"/>
  <c r="L229"/>
  <c r="K229"/>
  <c r="J229"/>
  <c r="I229"/>
  <c r="H229"/>
  <c r="F229"/>
  <c r="E229"/>
  <c r="N220"/>
  <c r="L220"/>
  <c r="K220"/>
  <c r="J220"/>
  <c r="I220"/>
  <c r="H220"/>
  <c r="G220"/>
  <c r="F220"/>
  <c r="E220"/>
  <c r="N210"/>
  <c r="N193" s="1"/>
  <c r="L210"/>
  <c r="K210"/>
  <c r="J210"/>
  <c r="I210"/>
  <c r="H210"/>
  <c r="G210"/>
  <c r="F210"/>
  <c r="E210"/>
  <c r="N194"/>
  <c r="L194"/>
  <c r="K194"/>
  <c r="J194"/>
  <c r="I194"/>
  <c r="H194"/>
  <c r="G194"/>
  <c r="F194"/>
  <c r="E194"/>
  <c r="N183"/>
  <c r="L183"/>
  <c r="K183"/>
  <c r="J183"/>
  <c r="I183"/>
  <c r="H183"/>
  <c r="G183"/>
  <c r="F183"/>
  <c r="E183"/>
  <c r="N177"/>
  <c r="L177"/>
  <c r="K177"/>
  <c r="J177"/>
  <c r="I177"/>
  <c r="H177"/>
  <c r="G177"/>
  <c r="F177"/>
  <c r="E177"/>
  <c r="N167"/>
  <c r="L167"/>
  <c r="K167"/>
  <c r="J167"/>
  <c r="I167"/>
  <c r="H167"/>
  <c r="G167"/>
  <c r="F167"/>
  <c r="E167"/>
  <c r="N159"/>
  <c r="L159"/>
  <c r="K159"/>
  <c r="J159"/>
  <c r="I159"/>
  <c r="H159"/>
  <c r="G159"/>
  <c r="F159"/>
  <c r="E159"/>
  <c r="N149"/>
  <c r="L149"/>
  <c r="K149"/>
  <c r="J149"/>
  <c r="I149"/>
  <c r="H149"/>
  <c r="G149"/>
  <c r="F149"/>
  <c r="E149"/>
  <c r="N139"/>
  <c r="L139"/>
  <c r="K139"/>
  <c r="J139"/>
  <c r="I139"/>
  <c r="H139"/>
  <c r="G139"/>
  <c r="F139"/>
  <c r="E139"/>
  <c r="N129"/>
  <c r="N108" s="1"/>
  <c r="L129"/>
  <c r="K129"/>
  <c r="J129"/>
  <c r="I129"/>
  <c r="H129"/>
  <c r="G129"/>
  <c r="F129"/>
  <c r="E129"/>
  <c r="N119"/>
  <c r="L119"/>
  <c r="K119"/>
  <c r="J119"/>
  <c r="I119"/>
  <c r="H119"/>
  <c r="G119"/>
  <c r="F119"/>
  <c r="E119"/>
  <c r="N109"/>
  <c r="L109"/>
  <c r="K109"/>
  <c r="J109"/>
  <c r="I109"/>
  <c r="H109"/>
  <c r="G109"/>
  <c r="F109"/>
  <c r="E109"/>
  <c r="N98"/>
  <c r="L98"/>
  <c r="K98"/>
  <c r="J98"/>
  <c r="I98"/>
  <c r="H98"/>
  <c r="G98"/>
  <c r="F98"/>
  <c r="E98"/>
  <c r="N94"/>
  <c r="L94"/>
  <c r="K94"/>
  <c r="J94"/>
  <c r="I94"/>
  <c r="H94"/>
  <c r="G94"/>
  <c r="F94"/>
  <c r="E94"/>
  <c r="N88"/>
  <c r="L88"/>
  <c r="K88"/>
  <c r="J88"/>
  <c r="I88"/>
  <c r="H88"/>
  <c r="G88"/>
  <c r="F88"/>
  <c r="E88"/>
  <c r="N85"/>
  <c r="L85"/>
  <c r="K85"/>
  <c r="J85"/>
  <c r="I85"/>
  <c r="H85"/>
  <c r="G85"/>
  <c r="F85"/>
  <c r="E85"/>
  <c r="N77"/>
  <c r="L77"/>
  <c r="K77"/>
  <c r="J77"/>
  <c r="I77"/>
  <c r="H77"/>
  <c r="G77"/>
  <c r="F77"/>
  <c r="E77"/>
  <c r="N67"/>
  <c r="L67"/>
  <c r="K67"/>
  <c r="J67"/>
  <c r="I67"/>
  <c r="H67"/>
  <c r="G67"/>
  <c r="F67"/>
  <c r="E67"/>
  <c r="N57"/>
  <c r="L57"/>
  <c r="K57"/>
  <c r="J57"/>
  <c r="I57"/>
  <c r="H57"/>
  <c r="G57"/>
  <c r="F57"/>
  <c r="E57"/>
  <c r="N53"/>
  <c r="L53"/>
  <c r="K53"/>
  <c r="J53"/>
  <c r="I53"/>
  <c r="H53"/>
  <c r="G53"/>
  <c r="F53"/>
  <c r="E53"/>
  <c r="N44"/>
  <c r="L44"/>
  <c r="K44"/>
  <c r="J44"/>
  <c r="I44"/>
  <c r="H44"/>
  <c r="G44"/>
  <c r="F44"/>
  <c r="E44"/>
  <c r="N40"/>
  <c r="L40"/>
  <c r="K40"/>
  <c r="J40"/>
  <c r="I40"/>
  <c r="H40"/>
  <c r="G40"/>
  <c r="F40"/>
  <c r="E40"/>
  <c r="N38"/>
  <c r="N31"/>
  <c r="N26"/>
  <c r="L26"/>
  <c r="K26"/>
  <c r="J26"/>
  <c r="I26"/>
  <c r="H26"/>
  <c r="G26"/>
  <c r="F26"/>
  <c r="E26"/>
  <c r="N17"/>
  <c r="L17"/>
  <c r="K17"/>
  <c r="J17"/>
  <c r="I17"/>
  <c r="H17"/>
  <c r="G17"/>
  <c r="F17"/>
  <c r="E17"/>
  <c r="C17"/>
  <c r="L12"/>
  <c r="K12"/>
  <c r="J12"/>
  <c r="I12"/>
  <c r="H12"/>
  <c r="G12"/>
  <c r="F12"/>
  <c r="L7"/>
  <c r="K7"/>
  <c r="J7"/>
  <c r="I7"/>
  <c r="H7"/>
  <c r="G7"/>
  <c r="F7"/>
  <c r="E7"/>
  <c r="C7"/>
  <c r="I62" i="10"/>
  <c r="I59"/>
  <c r="I42"/>
  <c r="I38"/>
  <c r="I27"/>
  <c r="I21"/>
  <c r="I20"/>
  <c r="I19"/>
  <c r="I12"/>
  <c r="I11"/>
  <c r="I10"/>
  <c r="I9"/>
  <c r="C430" i="14"/>
  <c r="L425"/>
  <c r="K425"/>
  <c r="J425"/>
  <c r="I425"/>
  <c r="H425"/>
  <c r="E425"/>
  <c r="C425"/>
  <c r="C422"/>
  <c r="C419"/>
  <c r="C410"/>
  <c r="C401"/>
  <c r="C396"/>
  <c r="C390"/>
  <c r="C383"/>
  <c r="C378"/>
  <c r="C375"/>
  <c r="C365"/>
  <c r="C355"/>
  <c r="C338"/>
  <c r="C335"/>
  <c r="C331"/>
  <c r="C322"/>
  <c r="C313"/>
  <c r="C302"/>
  <c r="C297"/>
  <c r="C278"/>
  <c r="C276"/>
  <c r="C269"/>
  <c r="L266"/>
  <c r="K266"/>
  <c r="J266"/>
  <c r="I266"/>
  <c r="H266"/>
  <c r="E266"/>
  <c r="C266"/>
  <c r="C254"/>
  <c r="K249"/>
  <c r="K204"/>
  <c r="J249"/>
  <c r="I249"/>
  <c r="H249"/>
  <c r="E249"/>
  <c r="C249"/>
  <c r="C243"/>
  <c r="C241"/>
  <c r="C233"/>
  <c r="C229"/>
  <c r="C220"/>
  <c r="C210"/>
  <c r="L204"/>
  <c r="J204"/>
  <c r="I204"/>
  <c r="E204"/>
  <c r="C204"/>
  <c r="C194"/>
  <c r="C183"/>
  <c r="C177"/>
  <c r="C167"/>
  <c r="C159"/>
  <c r="C149"/>
  <c r="C139"/>
  <c r="C129"/>
  <c r="C119"/>
  <c r="C109"/>
  <c r="C38"/>
  <c r="E70" i="11"/>
  <c r="E54"/>
  <c r="E44"/>
  <c r="E34"/>
  <c r="E24"/>
  <c r="E14"/>
  <c r="E51" i="10"/>
  <c r="E36"/>
  <c r="E32"/>
  <c r="E25"/>
  <c r="I67"/>
  <c r="I50"/>
  <c r="I44"/>
  <c r="I35"/>
  <c r="I17"/>
  <c r="I58"/>
  <c r="I53"/>
  <c r="BO12" i="32"/>
  <c r="CV12"/>
  <c r="BO21"/>
  <c r="CV21"/>
  <c r="BO106"/>
  <c r="CV106"/>
  <c r="I7" i="10"/>
  <c r="BO66" i="32"/>
  <c r="CV66"/>
  <c r="BO69"/>
  <c r="CV69"/>
  <c r="CV48"/>
  <c r="I26" i="10"/>
  <c r="I18"/>
  <c r="H16"/>
  <c r="BO94" i="32"/>
  <c r="CV94"/>
  <c r="BO14"/>
  <c r="BO81"/>
  <c r="CV81" s="1"/>
  <c r="I31" i="10"/>
  <c r="BO57" i="32"/>
  <c r="CV57" s="1"/>
  <c r="BO73"/>
  <c r="CV73"/>
  <c r="BO99"/>
  <c r="CV99" s="1"/>
  <c r="BO22"/>
  <c r="CV22" s="1"/>
  <c r="BO49"/>
  <c r="CV49" s="1"/>
  <c r="CV100"/>
  <c r="H65" i="10"/>
  <c r="C77" s="1"/>
  <c r="BO97" i="32"/>
  <c r="CV97"/>
  <c r="BO68"/>
  <c r="CV68"/>
  <c r="I60" i="10"/>
  <c r="H57"/>
  <c r="I57" s="1"/>
  <c r="I43"/>
  <c r="H41"/>
  <c r="I41" s="1"/>
  <c r="H51"/>
  <c r="I52"/>
  <c r="H25"/>
  <c r="I22"/>
  <c r="I23"/>
  <c r="I13"/>
  <c r="H6"/>
  <c r="CV14" i="32" l="1"/>
  <c r="I25" i="10"/>
  <c r="F90" i="24"/>
  <c r="F44"/>
  <c r="CV33" i="32"/>
  <c r="CV47"/>
  <c r="BO33"/>
  <c r="CV43"/>
  <c r="BO47"/>
  <c r="BO23"/>
  <c r="CV23" s="1"/>
  <c r="CV31"/>
  <c r="F5" i="24"/>
  <c r="CV8" i="32"/>
  <c r="CV77"/>
  <c r="CV61"/>
  <c r="CV39"/>
  <c r="CV91"/>
  <c r="AQ109"/>
  <c r="CV92"/>
  <c r="CV13"/>
  <c r="CV17"/>
  <c r="CV65"/>
  <c r="CV79"/>
  <c r="CV96"/>
  <c r="CV37"/>
  <c r="CV20"/>
  <c r="CV24"/>
  <c r="CV46"/>
  <c r="CV51"/>
  <c r="CV54"/>
  <c r="CV59"/>
  <c r="CV67"/>
  <c r="CV71"/>
  <c r="CV75"/>
  <c r="CV83"/>
  <c r="CV26"/>
  <c r="CV9"/>
  <c r="CV35"/>
  <c r="CV88"/>
  <c r="CV63"/>
  <c r="CV104"/>
  <c r="D400" i="14"/>
  <c r="H108"/>
  <c r="H32" i="10"/>
  <c r="H69" s="1"/>
  <c r="M430" i="14"/>
  <c r="H77" i="11" s="1"/>
  <c r="I77" s="1"/>
  <c r="E400" i="14"/>
  <c r="I400"/>
  <c r="G400"/>
  <c r="E382"/>
  <c r="M355"/>
  <c r="H62" i="11" s="1"/>
  <c r="I62" s="1"/>
  <c r="L334" i="14"/>
  <c r="F312"/>
  <c r="J312"/>
  <c r="F253"/>
  <c r="G253"/>
  <c r="D253"/>
  <c r="H253"/>
  <c r="K253"/>
  <c r="E253"/>
  <c r="M233"/>
  <c r="H40" i="11" s="1"/>
  <c r="I40" s="1"/>
  <c r="F193" i="14"/>
  <c r="L193"/>
  <c r="M129"/>
  <c r="H27" i="11" s="1"/>
  <c r="I27" s="1"/>
  <c r="I108" i="14"/>
  <c r="J108"/>
  <c r="L108"/>
  <c r="I43"/>
  <c r="G43"/>
  <c r="H43"/>
  <c r="L43"/>
  <c r="C400"/>
  <c r="M365"/>
  <c r="H63" i="11" s="1"/>
  <c r="I63" s="1"/>
  <c r="E312" i="14"/>
  <c r="I382"/>
  <c r="M278"/>
  <c r="H50" i="11" s="1"/>
  <c r="I50" s="1"/>
  <c r="H312" i="14"/>
  <c r="M12"/>
  <c r="H8" i="11" s="1"/>
  <c r="I8" s="1"/>
  <c r="M85" i="14"/>
  <c r="H20" i="11" s="1"/>
  <c r="I20" s="1"/>
  <c r="K6" i="14"/>
  <c r="J400"/>
  <c r="M38"/>
  <c r="H12" i="11" s="1"/>
  <c r="I12" s="1"/>
  <c r="D193" i="14"/>
  <c r="N382"/>
  <c r="M119"/>
  <c r="H26" i="11" s="1"/>
  <c r="I26" s="1"/>
  <c r="J193" i="14"/>
  <c r="M335"/>
  <c r="H59" i="11" s="1"/>
  <c r="I59" s="1"/>
  <c r="K382" i="14"/>
  <c r="M210"/>
  <c r="H37" i="11" s="1"/>
  <c r="I37" s="1"/>
  <c r="M322" i="14"/>
  <c r="H56" i="11" s="1"/>
  <c r="I56" s="1"/>
  <c r="M7" i="14"/>
  <c r="H7" i="11" s="1"/>
  <c r="I7" s="1"/>
  <c r="M229" i="14"/>
  <c r="H39" i="11" s="1"/>
  <c r="C85" s="1"/>
  <c r="H400" i="14"/>
  <c r="M338"/>
  <c r="H60" i="11" s="1"/>
  <c r="I60" s="1"/>
  <c r="J6" i="14"/>
  <c r="F43"/>
  <c r="L400"/>
  <c r="I6"/>
  <c r="K108"/>
  <c r="E193"/>
  <c r="L253"/>
  <c r="M419"/>
  <c r="H73" i="11" s="1"/>
  <c r="I73" s="1"/>
  <c r="M40" i="14"/>
  <c r="H13" i="11" s="1"/>
  <c r="I13" s="1"/>
  <c r="M287" i="14"/>
  <c r="H51" i="11" s="1"/>
  <c r="I51" s="1"/>
  <c r="M425" i="14"/>
  <c r="H75" i="11" s="1"/>
  <c r="I75" s="1"/>
  <c r="M149" i="14"/>
  <c r="H29" i="11" s="1"/>
  <c r="I29" s="1"/>
  <c r="I193" i="14"/>
  <c r="I253"/>
  <c r="M269"/>
  <c r="H48" i="11" s="1"/>
  <c r="I48" s="1"/>
  <c r="M396" i="14"/>
  <c r="H69" i="11" s="1"/>
  <c r="I69" s="1"/>
  <c r="M53" i="14"/>
  <c r="H16" i="11" s="1"/>
  <c r="I16" s="1"/>
  <c r="K43" i="14"/>
  <c r="E108"/>
  <c r="G193"/>
  <c r="F382"/>
  <c r="C312"/>
  <c r="E43"/>
  <c r="M249"/>
  <c r="H43" i="11" s="1"/>
  <c r="I43" s="1"/>
  <c r="J253" i="14"/>
  <c r="M302"/>
  <c r="H53" i="11" s="1"/>
  <c r="I53" s="1"/>
  <c r="M378" i="14"/>
  <c r="H65" i="11" s="1"/>
  <c r="I65" s="1"/>
  <c r="M401" i="14"/>
  <c r="H71" i="11" s="1"/>
  <c r="I71" s="1"/>
  <c r="F6" i="14"/>
  <c r="M17"/>
  <c r="H9" i="11" s="1"/>
  <c r="I9" s="1"/>
  <c r="N6" i="14"/>
  <c r="H6"/>
  <c r="L6"/>
  <c r="E334"/>
  <c r="N334"/>
  <c r="G334"/>
  <c r="K334"/>
  <c r="F334"/>
  <c r="I334"/>
  <c r="G382"/>
  <c r="L382"/>
  <c r="K193"/>
  <c r="M390"/>
  <c r="H68" i="11" s="1"/>
  <c r="I68" s="1"/>
  <c r="J382" i="14"/>
  <c r="K400"/>
  <c r="M109"/>
  <c r="H25" i="11" s="1"/>
  <c r="I25" s="1"/>
  <c r="M243" i="14"/>
  <c r="H42" i="11" s="1"/>
  <c r="I42" s="1"/>
  <c r="M183" i="14"/>
  <c r="H33" i="11" s="1"/>
  <c r="I33" s="1"/>
  <c r="M297" i="14"/>
  <c r="H52" i="11" s="1"/>
  <c r="I52" s="1"/>
  <c r="M422" i="14"/>
  <c r="H74" i="11" s="1"/>
  <c r="I74" s="1"/>
  <c r="J43" i="14"/>
  <c r="N43"/>
  <c r="G108"/>
  <c r="H334"/>
  <c r="F400"/>
  <c r="M427"/>
  <c r="H76" i="11" s="1"/>
  <c r="I76" s="1"/>
  <c r="H193" i="14"/>
  <c r="M98"/>
  <c r="H23" i="11" s="1"/>
  <c r="I23" s="1"/>
  <c r="D108" i="14"/>
  <c r="C334"/>
  <c r="G6"/>
  <c r="I312"/>
  <c r="G312"/>
  <c r="J334"/>
  <c r="L312"/>
  <c r="D6"/>
  <c r="D43"/>
  <c r="M77"/>
  <c r="H19" i="11" s="1"/>
  <c r="I19" s="1"/>
  <c r="M241" i="14"/>
  <c r="H41" i="11" s="1"/>
  <c r="I41" s="1"/>
  <c r="D312" i="14"/>
  <c r="D334"/>
  <c r="D382"/>
  <c r="M261"/>
  <c r="H46" i="11" s="1"/>
  <c r="I46" s="1"/>
  <c r="M410" i="14"/>
  <c r="H72" i="11" s="1"/>
  <c r="I72" s="1"/>
  <c r="M31" i="14"/>
  <c r="H11" i="11" s="1"/>
  <c r="I11" s="1"/>
  <c r="M348" i="14"/>
  <c r="H61" i="11" s="1"/>
  <c r="I61" s="1"/>
  <c r="E6" i="14"/>
  <c r="M194"/>
  <c r="H35" i="11" s="1"/>
  <c r="I35" s="1"/>
  <c r="M266" i="14"/>
  <c r="H47" i="11" s="1"/>
  <c r="I47" s="1"/>
  <c r="M276" i="14"/>
  <c r="H49" i="11" s="1"/>
  <c r="I49" s="1"/>
  <c r="M331" i="14"/>
  <c r="H57" i="11" s="1"/>
  <c r="I57" s="1"/>
  <c r="M44" i="14"/>
  <c r="H15" i="11" s="1"/>
  <c r="I15" s="1"/>
  <c r="F108" i="14"/>
  <c r="M67"/>
  <c r="H18" i="11" s="1"/>
  <c r="I18" s="1"/>
  <c r="M26" i="14"/>
  <c r="H10" i="11" s="1"/>
  <c r="I10" s="1"/>
  <c r="M313" i="14"/>
  <c r="H55" i="11" s="1"/>
  <c r="M167" i="14"/>
  <c r="H31" i="11" s="1"/>
  <c r="I31" s="1"/>
  <c r="M204" i="14"/>
  <c r="H36" i="11" s="1"/>
  <c r="I36" s="1"/>
  <c r="M88" i="14"/>
  <c r="H21" i="11" s="1"/>
  <c r="I21" s="1"/>
  <c r="M159" i="14"/>
  <c r="H30" i="11" s="1"/>
  <c r="I30" s="1"/>
  <c r="M220" i="14"/>
  <c r="H38" i="11" s="1"/>
  <c r="I38" s="1"/>
  <c r="C382" i="14"/>
  <c r="M94"/>
  <c r="H22" i="11" s="1"/>
  <c r="I22" s="1"/>
  <c r="M383" i="14"/>
  <c r="H67" i="11" s="1"/>
  <c r="M139" i="14"/>
  <c r="H28" i="11" s="1"/>
  <c r="I28" s="1"/>
  <c r="M177" i="14"/>
  <c r="H32" i="11" s="1"/>
  <c r="I32" s="1"/>
  <c r="C253" i="14"/>
  <c r="M254"/>
  <c r="H45" i="11" s="1"/>
  <c r="I45" s="1"/>
  <c r="C193" i="14"/>
  <c r="C108"/>
  <c r="C43"/>
  <c r="M57"/>
  <c r="H17" i="11" s="1"/>
  <c r="I17" s="1"/>
  <c r="C6" i="14"/>
  <c r="I37" i="10"/>
  <c r="I65"/>
  <c r="C114" i="53"/>
  <c r="E78" i="11"/>
  <c r="E69" i="10"/>
  <c r="I36"/>
  <c r="I6"/>
  <c r="I51"/>
  <c r="C76"/>
  <c r="I16"/>
  <c r="F149" i="24" l="1"/>
  <c r="BO109" i="32"/>
  <c r="I39" i="11"/>
  <c r="I32" i="10"/>
  <c r="CV109" i="32"/>
  <c r="C75" i="10"/>
  <c r="C78" s="1"/>
  <c r="D75" s="1"/>
  <c r="L433" i="14"/>
  <c r="C95" i="10" s="1"/>
  <c r="H58" i="11"/>
  <c r="I58" s="1"/>
  <c r="M400" i="14"/>
  <c r="J433"/>
  <c r="C93" i="10" s="1"/>
  <c r="I433" i="14"/>
  <c r="C87" i="10" s="1"/>
  <c r="D433" i="14"/>
  <c r="C82" i="10" s="1"/>
  <c r="M108" i="14"/>
  <c r="K433"/>
  <c r="C94" i="10" s="1"/>
  <c r="M253" i="14"/>
  <c r="E433"/>
  <c r="C83" i="10" s="1"/>
  <c r="H433" i="14"/>
  <c r="C86" i="10" s="1"/>
  <c r="G433" i="14"/>
  <c r="C85" i="10" s="1"/>
  <c r="M312" i="14"/>
  <c r="N433"/>
  <c r="H6" i="11"/>
  <c r="I6" s="1"/>
  <c r="M382" i="14"/>
  <c r="M193"/>
  <c r="M43"/>
  <c r="F433"/>
  <c r="C84" i="10" s="1"/>
  <c r="M334" i="14"/>
  <c r="I55" i="11"/>
  <c r="H54"/>
  <c r="I54" s="1"/>
  <c r="H34"/>
  <c r="I34" s="1"/>
  <c r="H70"/>
  <c r="C84" s="1"/>
  <c r="I67"/>
  <c r="H66"/>
  <c r="H24"/>
  <c r="I24" s="1"/>
  <c r="H44"/>
  <c r="C433" i="14"/>
  <c r="C81" i="10" s="1"/>
  <c r="H14" i="11"/>
  <c r="M6" i="14"/>
  <c r="I69" i="10"/>
  <c r="C96" l="1"/>
  <c r="D94" s="1"/>
  <c r="I70" i="11"/>
  <c r="C83"/>
  <c r="M433" i="14"/>
  <c r="C88" i="10"/>
  <c r="D82" s="1"/>
  <c r="C86" i="11"/>
  <c r="I66"/>
  <c r="H78"/>
  <c r="I78" s="1"/>
  <c r="I44"/>
  <c r="C82"/>
  <c r="I14"/>
  <c r="D76" i="10"/>
  <c r="D77"/>
  <c r="D95" l="1"/>
  <c r="D93"/>
  <c r="D81"/>
  <c r="D83"/>
  <c r="D87"/>
  <c r="D86"/>
  <c r="D84"/>
  <c r="D85"/>
  <c r="C87" i="11"/>
  <c r="D84" s="1"/>
  <c r="D78" i="10"/>
  <c r="D96" l="1"/>
  <c r="D88"/>
  <c r="D86" i="11"/>
  <c r="D82"/>
  <c r="D83"/>
  <c r="D85"/>
  <c r="D87" l="1"/>
</calcChain>
</file>

<file path=xl/sharedStrings.xml><?xml version="1.0" encoding="utf-8"?>
<sst xmlns="http://schemas.openxmlformats.org/spreadsheetml/2006/main" count="1976" uniqueCount="1197">
  <si>
    <t>Suma</t>
  </si>
  <si>
    <t>Derechos</t>
  </si>
  <si>
    <t>F</t>
  </si>
  <si>
    <t>DESCRIPCIÓN</t>
  </si>
  <si>
    <t>Anual</t>
  </si>
  <si>
    <t>CONCEPTOS</t>
  </si>
  <si>
    <t>I N G R E S O S</t>
  </si>
  <si>
    <t>IMPUESTOS</t>
  </si>
  <si>
    <t>Impuesto Sobre los Ingresos</t>
  </si>
  <si>
    <t>Impuestos Sobre Patrimonio</t>
  </si>
  <si>
    <t>Impuestos Sobre la Producción, el Consumo y las Transacciones</t>
  </si>
  <si>
    <t>Impuestos al Comercio Exterior</t>
  </si>
  <si>
    <t>Impuestos Sobre Nóminas y Asimilables</t>
  </si>
  <si>
    <t>Impuestos Ecológicos</t>
  </si>
  <si>
    <t>Otros Impuestos</t>
  </si>
  <si>
    <t>CUOTAS Y APORTACIONES DE SEGURIDAD SOCIAL</t>
  </si>
  <si>
    <t>CONTRIBUCIONES DE MEJORAS</t>
  </si>
  <si>
    <t>Contribuciones de Mejoras por Obras Públicas</t>
  </si>
  <si>
    <t>DERECHOS.</t>
  </si>
  <si>
    <t>PRODUCTOS</t>
  </si>
  <si>
    <t>APROVECHAMIENTOS</t>
  </si>
  <si>
    <t>PARTICIPACIONES Y APORTACIONES</t>
  </si>
  <si>
    <t>Participaciones</t>
  </si>
  <si>
    <t>Aportaciones</t>
  </si>
  <si>
    <t>Convenios</t>
  </si>
  <si>
    <t>INGRESOS DERIVADOS DE FINANCIAMIENTO</t>
  </si>
  <si>
    <t>TI</t>
  </si>
  <si>
    <t>Descripción</t>
  </si>
  <si>
    <t>%</t>
  </si>
  <si>
    <t>OTROS INGRESOS</t>
  </si>
  <si>
    <t>FF</t>
  </si>
  <si>
    <t>FINANCIAMIENTOS INTERNOS</t>
  </si>
  <si>
    <t>INGRESOS PROPIOS</t>
  </si>
  <si>
    <t>RECURSOS FEDERALES</t>
  </si>
  <si>
    <t xml:space="preserve">E G R E S O S </t>
  </si>
  <si>
    <t>SERVICIOS PERSONALES</t>
  </si>
  <si>
    <t>Remuneraciones al Personal de Carácter Permanente</t>
  </si>
  <si>
    <t>Remuneraciones al Personal de Carácter Transitorio</t>
  </si>
  <si>
    <t>Remuneraciones Adicionales Especiales</t>
  </si>
  <si>
    <t>Seguridad Social</t>
  </si>
  <si>
    <t>Otras Prestaciones Sociales y Económicas</t>
  </si>
  <si>
    <t>Previsiones</t>
  </si>
  <si>
    <t>Pago Estímulos a Servidores Públicos</t>
  </si>
  <si>
    <t>MATERIALES Y SUMINISTROS</t>
  </si>
  <si>
    <t>Materiales de Administración, Emisión de Documentos y Artículos Oficiales</t>
  </si>
  <si>
    <t>Materias Primas y Materiales de Producción y Comercialización</t>
  </si>
  <si>
    <t>Materiales y Artículos de Construcción y de Reparación</t>
  </si>
  <si>
    <t>Productos Químicos, Farmacéuticos y de Laboratorio</t>
  </si>
  <si>
    <t>Combustibles, Lubricantes y Aditivos</t>
  </si>
  <si>
    <t>Vestuario, Blancos, Prendas de Protección y Artículos Deportivos</t>
  </si>
  <si>
    <t>Materiales y Suministros de Seguridad</t>
  </si>
  <si>
    <t>Herramientas, Refacciones y Accesorios Menores</t>
  </si>
  <si>
    <t>SERVICIOS GENERALES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</si>
  <si>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</si>
  <si>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</si>
  <si>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</si>
  <si>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</si>
  <si>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</si>
  <si>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</si>
  <si>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</si>
  <si>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</si>
  <si>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</si>
  <si>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TRANSFERENCIAS, ASIGNACIONES, SUBSIDIOS Y OTRAS AYUDAS</t>
  </si>
  <si>
    <t>Transferencias al Resto del Sector Público</t>
  </si>
  <si>
    <t>Susbsidios y Subvenciones</t>
  </si>
  <si>
    <t>Ayudas Sociales</t>
  </si>
  <si>
    <t>Pensiones y Jubilaciones</t>
  </si>
  <si>
    <t>Transferencias a Fideicomisos, Mandatos y Análogos</t>
  </si>
  <si>
    <t>Transferencias a la Seguridad Social</t>
  </si>
  <si>
    <t>Donativos</t>
  </si>
  <si>
    <t>Transferencias al Exterior</t>
  </si>
  <si>
    <t>BIENES MUEBLES, INMUEBLES E INTANGIBLES</t>
  </si>
  <si>
    <t>Mobiliario y Equipo de Administración</t>
  </si>
  <si>
    <t>Mobiliario y Equipo Educacional y Recreativo</t>
  </si>
  <si>
    <t>Equiipo e Instrumental Médico y de Laboratorio</t>
  </si>
  <si>
    <t>Vehículos y Equipo de Transporte</t>
  </si>
  <si>
    <t>Equipo de Defensa y Seguridad</t>
  </si>
  <si>
    <t>Maquinaria, Otros Equipos y Herramientas</t>
  </si>
  <si>
    <t>Activos Biológicos</t>
  </si>
  <si>
    <t>Bienes Inmuebles</t>
  </si>
  <si>
    <t>Activos Intangibles</t>
  </si>
  <si>
    <t>INVERSIÓN PÚBLICA</t>
  </si>
  <si>
    <t>Obra Pública en Bienes de Dominio Público</t>
  </si>
  <si>
    <t>Obra Pública en Bienes de Dominio Propios</t>
  </si>
  <si>
    <t>Proyectos Productivos y Acciones de Fomento</t>
  </si>
  <si>
    <t>INVERSIONES FINANCIERAS Y OTRAS PROVISIONES</t>
  </si>
  <si>
    <t>Inversiones para el Fomento de Actividades Productivas</t>
  </si>
  <si>
    <t>Acciones y Participaciones de Capital</t>
  </si>
  <si>
    <t>Compra de Títulos y Valores</t>
  </si>
  <si>
    <t>Conseción de Préstamos</t>
  </si>
  <si>
    <t>Inversiones en Fideicomisos, Mandatos y Otros Análogos</t>
  </si>
  <si>
    <t>Otras Inversiones Financieras</t>
  </si>
  <si>
    <t>Provisiones para Contingencias y Otras Erogaciones Especiales</t>
  </si>
  <si>
    <t>DEUDA PÚBLICA</t>
  </si>
  <si>
    <t>Amortización de la Deuda Pública</t>
  </si>
  <si>
    <t>Intereses de la Deuda Pública</t>
  </si>
  <si>
    <t>Comisiones de la Deuda Pública</t>
  </si>
  <si>
    <t>Gastos de la Deuda Pública</t>
  </si>
  <si>
    <t>Costo por Coberturas</t>
  </si>
  <si>
    <t>Adeudos de Ejercicios Fiscales Anteriores (ADEFAS)</t>
  </si>
  <si>
    <t>TG</t>
  </si>
  <si>
    <t>GASTO CORRIENTE</t>
  </si>
  <si>
    <t>GASTO DE CAPITAL</t>
  </si>
  <si>
    <t>AMORTIZACIÓN DE LA DEUDA Y DISMINUCIÓN DE PASIVOS</t>
  </si>
  <si>
    <t>CRI/LI</t>
  </si>
  <si>
    <t>INGRESO ESTIMADO ANUAL</t>
  </si>
  <si>
    <t>IMPUESTOS SOBRE LOS INGRESOS</t>
  </si>
  <si>
    <t>IMPUESTOS SOBRE EL PATRIMONIO</t>
  </si>
  <si>
    <t>IMPUESTO SOBRE LA PRODUCCIÓN, EL CONSUMO Y LAS TRANSACCIONES</t>
  </si>
  <si>
    <t>IMPUESTOS AL COMERCIO EXTERIOR</t>
  </si>
  <si>
    <t>IMPUESTOS SOBRE NÓMINAS Y ASIMILABLES</t>
  </si>
  <si>
    <t>IMPUESTOS ECOLÓGICOS</t>
  </si>
  <si>
    <t>ACCESORIOS DE LOS IMPUESTOS</t>
  </si>
  <si>
    <t>OTROS IMPUESTOS</t>
  </si>
  <si>
    <t>APORTACIONES PARA FONDOS DE VIVIENDA</t>
  </si>
  <si>
    <t>CUOTAS DE AHORRO PARA EL RETIRO</t>
  </si>
  <si>
    <t>OTRAS CUOTAS Y APORTACIONES PARA LA SEGURIDAD SOCIAL</t>
  </si>
  <si>
    <t>CONTRIBUCIÓN DE MEJORAS POR OBRAS PÚBLICAS</t>
  </si>
  <si>
    <t>DERECHOS</t>
  </si>
  <si>
    <t>DERECHOS POR EL USO, GOCE, APROVECHAMIENTO O EXPLOTACIÓN DE BIENES DE DOMINIO PÚBLICO</t>
  </si>
  <si>
    <t>Otros</t>
  </si>
  <si>
    <t>DERECHOS POR PRESTACIÓN DE SERVICIOS</t>
  </si>
  <si>
    <t>OTROS DERECHOS</t>
  </si>
  <si>
    <t>Indemnizaciones</t>
  </si>
  <si>
    <t>PARTICIPACIONES</t>
  </si>
  <si>
    <t>Federales</t>
  </si>
  <si>
    <t>Estatales</t>
  </si>
  <si>
    <t>APORTACIONES</t>
  </si>
  <si>
    <t>Del fondo de infraestructura social municipal</t>
  </si>
  <si>
    <t>Rendimientos financieros del fondo de aportaciones para la infraestructura social</t>
  </si>
  <si>
    <t>Del fondo para el fortalecimiento municipal</t>
  </si>
  <si>
    <t>Rendimientos financieros del fondo de aportaciones para el fortalecimiento municipal</t>
  </si>
  <si>
    <t>CONVENIOS</t>
  </si>
  <si>
    <t>TRANSFERENCIAS INTERNAS Y ASIGNACIONES AL SECTOR PÚBLICO</t>
  </si>
  <si>
    <t>SUBSIDIOS Y SUBVENCIONES</t>
  </si>
  <si>
    <t>AYUDAS SOCIALES</t>
  </si>
  <si>
    <t>PENSIONES Y JUBILACIONES</t>
  </si>
  <si>
    <t>ENDEUDAMIENTO INTERNO</t>
  </si>
  <si>
    <t>ENDEUDAMIENTO EXTERNO</t>
  </si>
  <si>
    <t>TOTAL DE INGRESOS</t>
  </si>
  <si>
    <t>ANUAL</t>
  </si>
  <si>
    <t>REMUNERACIONES AL PERSONAL DE CARÁCTER PERMANENTE</t>
  </si>
  <si>
    <t>Dietas</t>
  </si>
  <si>
    <t>Haberes</t>
  </si>
  <si>
    <t>Sueldos base al personal permanente</t>
  </si>
  <si>
    <t>Remuneraciones por adscripción laboral en el extranjero</t>
  </si>
  <si>
    <t>REMUNERACIONES AL PERSONAL DE CARÁCTER TRANSITORIO</t>
  </si>
  <si>
    <t>Honorarios asimilables a salarios</t>
  </si>
  <si>
    <t>Sueldos base al personal eventual</t>
  </si>
  <si>
    <t>Retribuciones por servicios de carácter social</t>
  </si>
  <si>
    <t>Retribución a los representantes de los trabajadores y de los patrones en la Junta de Conciliación y Arbitraje</t>
  </si>
  <si>
    <t>REMUNERACIONES ADICIONALES Y ESPECIALES</t>
  </si>
  <si>
    <t>Primas por años de servicios efectivos prestados</t>
  </si>
  <si>
    <t>Primas de vacaciones, dominical y gratificación de fin de año</t>
  </si>
  <si>
    <t>Infraestructura</t>
  </si>
  <si>
    <t>Horas extraordinarias</t>
  </si>
  <si>
    <t>Compensaciones</t>
  </si>
  <si>
    <t>Sobrehaberes</t>
  </si>
  <si>
    <t>Asignaciones de técnico, de mando, por comisión, de vuelo y de técnico especial</t>
  </si>
  <si>
    <t>Honorarios especiales</t>
  </si>
  <si>
    <t>Participaciones por vigilancia en el cumplimiento de la leyes y custodia de valores</t>
  </si>
  <si>
    <t>SEGURIDAD SOCIAL</t>
  </si>
  <si>
    <t>Aportaciones de seguridad social</t>
  </si>
  <si>
    <t>Aportaciones a fondos de vivienda</t>
  </si>
  <si>
    <t>Aportaciones al sistema para el retiro</t>
  </si>
  <si>
    <t>Aportaciones para seguros</t>
  </si>
  <si>
    <t>OTRAS PRESTACIONES SOCIALES Y ECONÓMICAS</t>
  </si>
  <si>
    <t>Cuotas para el fondo de ahorro y fondo de trabajo</t>
  </si>
  <si>
    <t>Prestaciones y haberes de retiro</t>
  </si>
  <si>
    <t>Prestaciones contractuales</t>
  </si>
  <si>
    <t>Fortalecimiento</t>
  </si>
  <si>
    <t>Apoyos a la capacitación de los servidores públicos</t>
  </si>
  <si>
    <t>Otras prestaciones sociales y económicas</t>
  </si>
  <si>
    <t>PREVISIONES</t>
  </si>
  <si>
    <t>Previsiones de carácter laboral, económica y de seguridad social</t>
  </si>
  <si>
    <t>PAGO DE ESTÍMULOS A SERVIDORES PÚBLICOS</t>
  </si>
  <si>
    <t>Estímulos</t>
  </si>
  <si>
    <t>Recompensas</t>
  </si>
  <si>
    <t>MATERIALES DE ADMINISTRACIÓN, EMISIÓN DE DOCUMENTOS Y ARTÍCULOS OFICIALES</t>
  </si>
  <si>
    <t>Materiales, útiles y equipos menores de oficina</t>
  </si>
  <si>
    <t>Materiales y útiles de impresión y reproducción</t>
  </si>
  <si>
    <t>Material estadístico y geográfico</t>
  </si>
  <si>
    <t>Materiales, útiles y equipos menores de tecnologías de la información y comunicaciones</t>
  </si>
  <si>
    <t>Material impreso e información digital</t>
  </si>
  <si>
    <t>Material de limpieza</t>
  </si>
  <si>
    <t>Materiales y útiles de enseñanza</t>
  </si>
  <si>
    <t>Materiales para el registro e identificación de bienes y personas</t>
  </si>
  <si>
    <t>ALIMENTOS Y UTENSILIOS</t>
  </si>
  <si>
    <t>Productos alimenticios para personas</t>
  </si>
  <si>
    <t>Productos alimenticios para animales</t>
  </si>
  <si>
    <t>Utensilios para el servicio de alimentación</t>
  </si>
  <si>
    <t>MATERIAS PRIMAS Y MATERIALES DE PRODUCCIÓN Y COMERCIALIZACIÓN</t>
  </si>
  <si>
    <t>Productos alimenticios, agropecuarios y forestales adquiridos como materia prima</t>
  </si>
  <si>
    <t>Insumos textiles adquiridos como materia prima</t>
  </si>
  <si>
    <t>Productos de papel, cartón e impresos adquiridos como materia prima</t>
  </si>
  <si>
    <t>Combustibles, lubricantes, aditivos, carbón y sus derivados adquiridos como materia prima</t>
  </si>
  <si>
    <t>Productos químicos, farmacéuticos y de laboratorio adquiridos como materia prima</t>
  </si>
  <si>
    <t>Productos metálicos y a base de minerales no metálicos adquiridos como materia prima</t>
  </si>
  <si>
    <t>Productos de cuero, piel, plástico y hule adquiridos como materia prima</t>
  </si>
  <si>
    <t>Mercancías adquiridas para su comercialización</t>
  </si>
  <si>
    <t>Otros productos adquiridos como materia prima</t>
  </si>
  <si>
    <t>MATERIALES Y ARTÍCULOS DE CONSTRUCCIÓN Y DE REPARACIÓN</t>
  </si>
  <si>
    <t>Productos minerales no metálicos</t>
  </si>
  <si>
    <t>Cemento y productos de concreto</t>
  </si>
  <si>
    <t>Cal, yeso y productos de yeso</t>
  </si>
  <si>
    <t>Madera y productos de madera</t>
  </si>
  <si>
    <t>Vidrio y productos de vidrio</t>
  </si>
  <si>
    <t>Material eléctrico y electrónico</t>
  </si>
  <si>
    <t>Artículos metálicos para la construcción</t>
  </si>
  <si>
    <t>Materiales complementarios</t>
  </si>
  <si>
    <t>Otros materiales y artículos de construcción y reparación</t>
  </si>
  <si>
    <t>PRODUCTOS QUÍMICOS, FARMACÉUTICOS Y DE LABORATORIO</t>
  </si>
  <si>
    <t>Productos químicos básicos</t>
  </si>
  <si>
    <t>Fertilizantes, pesticidas y otros agroquímicos</t>
  </si>
  <si>
    <t>Medicinas y productos farmacéuticos</t>
  </si>
  <si>
    <t>Materiales, accesorios y suministros médicos</t>
  </si>
  <si>
    <t>Materiales, accesorios y suministros de laboratorio</t>
  </si>
  <si>
    <t>Fibras sintéticas, hules plásticos y derivados</t>
  </si>
  <si>
    <t>Otros productos químicos</t>
  </si>
  <si>
    <t>COMBUSTIBLES, LUBRICANTES Y ADITIVOS</t>
  </si>
  <si>
    <t>Combustibles, lubricantes y aditivos</t>
  </si>
  <si>
    <t>Carbón y sus derivados</t>
  </si>
  <si>
    <t>VESTUARIO, BLANCOS, PRENDAS DE PROTECCIÓN Y ARTÍCULOS DEPORTIVOS</t>
  </si>
  <si>
    <t>Vestuario y uniformes</t>
  </si>
  <si>
    <t>Prendas de seguridad y protección personal</t>
  </si>
  <si>
    <t>Artículos deportivos</t>
  </si>
  <si>
    <t>Productos textiles</t>
  </si>
  <si>
    <t>Blancos y otros productos textiles, excepto prendas de vestir</t>
  </si>
  <si>
    <t>MATERIALES Y SUMINISTROS PARA SEGURIDAD</t>
  </si>
  <si>
    <t>Sustancias y materiales explosivos</t>
  </si>
  <si>
    <t>Materiales de seguridad pública</t>
  </si>
  <si>
    <t>Prendas de protección para seguridad pública y nacional</t>
  </si>
  <si>
    <t>HERRAMIENTAS, REFACCIONES Y ACCESORIOS MENORES</t>
  </si>
  <si>
    <t>Herramientas menores</t>
  </si>
  <si>
    <t>Refacciones y accesorios menores de edificios</t>
  </si>
  <si>
    <t>Refacciones y accesorios menores de mobiliario  y equipo de administración, educacional y recreativo</t>
  </si>
  <si>
    <t>Refacciones y accesorios menores de equipo de cómputo y tecnologías de la información</t>
  </si>
  <si>
    <t>Refacciones y accesorios menores de equipo e instrumental médico y de laboratorio</t>
  </si>
  <si>
    <t>Refacciones y accesorios menores de equipo de transporte</t>
  </si>
  <si>
    <t>Refacciones y accesorios menores de equipo de defensa y seguridad</t>
  </si>
  <si>
    <t>Refacciones y accesorios menores de maquinaria y otros equipos</t>
  </si>
  <si>
    <t>Refacciones y accesorios menores otros bienes muebles</t>
  </si>
  <si>
    <t>SERVICIOS BÁSICOS</t>
  </si>
  <si>
    <t>Energía eléctrica</t>
  </si>
  <si>
    <t xml:space="preserve">Gas </t>
  </si>
  <si>
    <t>Agua</t>
  </si>
  <si>
    <t>Telefonía tradicional</t>
  </si>
  <si>
    <t>Telefonía celular</t>
  </si>
  <si>
    <t>Servicios de telecomunicaciones y satélites</t>
  </si>
  <si>
    <t>Servicios de acceso de Internet, redes y procesamiento de información</t>
  </si>
  <si>
    <t>Servicios postales y telegráficos</t>
  </si>
  <si>
    <t>Servicios integrales y otros servicios</t>
  </si>
  <si>
    <t>SERVICIOS DE ARRENDAMIENTO</t>
  </si>
  <si>
    <t>Arrendamiento de terrenos</t>
  </si>
  <si>
    <t>Arrendamiento de edificios</t>
  </si>
  <si>
    <t>Arrendamiento de mobiliario y equipo de administración, educacional y recreativo</t>
  </si>
  <si>
    <t>Arrendamiento de equipo e instrumental médico y de laboratorio</t>
  </si>
  <si>
    <t>Arrendamiento de equipo de transporte</t>
  </si>
  <si>
    <t>Arrendamiento de maquinaria, otros equipos y herramientas</t>
  </si>
  <si>
    <t>Arrendamiento de activos intangibles</t>
  </si>
  <si>
    <t>Arrendamiento financiero</t>
  </si>
  <si>
    <t>Otros arrendamientos</t>
  </si>
  <si>
    <t>SERVICIOS PROFESIONALES, CIENTÍFICOS, TÉCNICOS Y OTROS SERVICIOS</t>
  </si>
  <si>
    <t>Servicios legales, de contabilidad, auditoría y relacionados</t>
  </si>
  <si>
    <t>Servicios de diseño, arquitectura, ingeniería y actividades relacionadas</t>
  </si>
  <si>
    <t>Servicios de consultoría administrativa, procesos, técnica y en tecnologías de la información</t>
  </si>
  <si>
    <t>Servicios de capacitación</t>
  </si>
  <si>
    <t>Servicios de investigación científica y desarrollo</t>
  </si>
  <si>
    <t>Servicios de apoyo administrativo, traducción, fotocopiado e impresión</t>
  </si>
  <si>
    <t>Servicios de protección y seguridad</t>
  </si>
  <si>
    <t>Servicios de vigilancia</t>
  </si>
  <si>
    <t>Servicios profesionales, científicos y técnicos integrales</t>
  </si>
  <si>
    <t>SERVICIOS FINANCIEROS, BANCARIOS Y COMERCIALES</t>
  </si>
  <si>
    <t>Servicios financieros y bancarios</t>
  </si>
  <si>
    <t>Servicios de cobranza, investigación crediticia y similar</t>
  </si>
  <si>
    <t>Servicios de recaudación, traslado y custodia de valores</t>
  </si>
  <si>
    <t>Seguros de responsabilidad patrimonial y fianzas</t>
  </si>
  <si>
    <t>Seguro de bienes patrimoniales</t>
  </si>
  <si>
    <t>Almacenaje, envase y embalaje</t>
  </si>
  <si>
    <t>Fletes y maniobras</t>
  </si>
  <si>
    <t>Comisiones por ventas</t>
  </si>
  <si>
    <t>Servicios financieros, bancarios y comerciales integrales</t>
  </si>
  <si>
    <t>SERVICIOS DE INSTALACIÓN, REPARACIÓN, MANTENIMIENTO Y CONSERVACIÓN</t>
  </si>
  <si>
    <t>Conservación y mantenimiento menor de inmuebles</t>
  </si>
  <si>
    <t>Instalación, reparación y mantenimiento de mobiliario y equipo de administración, educacional y recreativo</t>
  </si>
  <si>
    <t>Instalación, reparación y mantenimiento de equipo de cómputo y tecnología de la información</t>
  </si>
  <si>
    <t>Instalación, reparación y mantenimiento de equipo e instrumental médico y de laboratorio</t>
  </si>
  <si>
    <t>Reparación y mantenimiento de equipo de transporte</t>
  </si>
  <si>
    <t>Reparación y mantenimiento de equipo de defensa y seguridad</t>
  </si>
  <si>
    <t>Instalación, reparación y mantenimiento de maquinaria, otros equipos y herramienta</t>
  </si>
  <si>
    <t>Servicios de limpieza y manejo de desechos</t>
  </si>
  <si>
    <t>Servicios de jardinería y fumigación</t>
  </si>
  <si>
    <t>SERVICIOS DE COMUNICACIÓN SOCIAL Y PUBLICIDAD</t>
  </si>
  <si>
    <t>Difusión por radio, televisión y otros medios de mensajes sobre programas y actividades gubernamentales</t>
  </si>
  <si>
    <t>Difusión por radio,  televisión y otros medios de mensajes comerciales para promover la venta de bienes o servicios</t>
  </si>
  <si>
    <t>Servicios de creatividad, preproducción y producción de publicidad, excepto Internet</t>
  </si>
  <si>
    <t>Servicios de revelado de  fotografías</t>
  </si>
  <si>
    <t>Servicios de la industria fílmica, del sonido y del video</t>
  </si>
  <si>
    <t>Servicio de creación y difusión de contenido exclusivamente a  través de Internet</t>
  </si>
  <si>
    <t>Otros servicios de información</t>
  </si>
  <si>
    <t>SERVICIOS DE TRASLADO Y VIÁTICOS</t>
  </si>
  <si>
    <t>Pasajes aéreos</t>
  </si>
  <si>
    <t>Pasajes terrestres</t>
  </si>
  <si>
    <t>Pasajes marítimos, lacustres y fluviales</t>
  </si>
  <si>
    <t>Autotransporte</t>
  </si>
  <si>
    <t>Viáticos en el país</t>
  </si>
  <si>
    <t xml:space="preserve">Viáticos en el extranjero </t>
  </si>
  <si>
    <t>Gastos de instalación y traslado de menaje</t>
  </si>
  <si>
    <t>Servicios integrales de traslado y viáticos</t>
  </si>
  <si>
    <t>Otros servicios de traslado y hospedaje</t>
  </si>
  <si>
    <t>SERVICIOS OFICIALES</t>
  </si>
  <si>
    <t>Gastos de ceremonial</t>
  </si>
  <si>
    <t>Gastos de orden  social y cultural</t>
  </si>
  <si>
    <t>Congresos y convenciones</t>
  </si>
  <si>
    <t>Exposiciones</t>
  </si>
  <si>
    <t>Gastos de representación</t>
  </si>
  <si>
    <t>OTROS SERVICIOS GENERALES</t>
  </si>
  <si>
    <t>Servicios funerarios y de cementerios</t>
  </si>
  <si>
    <t>Impuestos y derechos</t>
  </si>
  <si>
    <t>Impuestos y derechos de importación</t>
  </si>
  <si>
    <t>Sentencias y resoluciones por autoridad competente</t>
  </si>
  <si>
    <t>Penas, multas, accesorios y actualizaciones</t>
  </si>
  <si>
    <t>Otros gastos por responsabilidades</t>
  </si>
  <si>
    <t>Utilidades</t>
  </si>
  <si>
    <t>Impuesto sobre nómina y otros que se deriven de una relación laboral</t>
  </si>
  <si>
    <t>Otros servicios generales</t>
  </si>
  <si>
    <t>TRANSFERENCIAS, ASIGNACIONES, SUBSIDIOS Y OTRAS  AYUDAS</t>
  </si>
  <si>
    <t>Asignaciones presupuestarias al Poder Ejecutivo</t>
  </si>
  <si>
    <t>Asignaciones presupuestarias al Poder Legislativo</t>
  </si>
  <si>
    <t>Asignaciones presupuestarias al Poder Judicial</t>
  </si>
  <si>
    <t>Asignaciones presupuestarias a Órganos Autónomos</t>
  </si>
  <si>
    <t>Transferencias internas otorgadas a entidades paraestatales no empresariales y no financieras</t>
  </si>
  <si>
    <t>Transferencias internas otorgadas a entidades paraestatales empresariales y no financieras</t>
  </si>
  <si>
    <t>Transferencias internas otorgadas a fideicomisos públicos empresariales y no financieros</t>
  </si>
  <si>
    <t>Transferencias internas otorgadas a instituciones paraestatales públicas financieras</t>
  </si>
  <si>
    <t>Transferencias internas otorgadas a fideicomisos públicos financieros</t>
  </si>
  <si>
    <t>TRANSFERENCIAS  AL RESTO DEL SECTOR PÚBLICO</t>
  </si>
  <si>
    <t>Transferencias otorgadas a entidades paraestatales no empresariales y no financieras</t>
  </si>
  <si>
    <t>Transferencias otorgadas para entidades paraestatales empresariales y no financieras</t>
  </si>
  <si>
    <t xml:space="preserve">Transferencias otorgadas para instituciones paraestatales públicas financieras  </t>
  </si>
  <si>
    <t>Transferencias otorgadas a entidades federativas y municipios</t>
  </si>
  <si>
    <t>Transferencias a fideicomisos de entidades federativas y municipios</t>
  </si>
  <si>
    <t>Subsidios a la producción</t>
  </si>
  <si>
    <t>Subsidios a la distribución</t>
  </si>
  <si>
    <t>Subsidios a la inversión</t>
  </si>
  <si>
    <t>Subsidios a la prestación de servicios públicos</t>
  </si>
  <si>
    <t>Subsidios para cubrir diferenciales de tasas de interés</t>
  </si>
  <si>
    <t xml:space="preserve">Subsidios a la vivienda </t>
  </si>
  <si>
    <t>Subvenciones al consumo</t>
  </si>
  <si>
    <t>Subsidios a entidades federativas y municipios</t>
  </si>
  <si>
    <t>Otros subsidios</t>
  </si>
  <si>
    <t xml:space="preserve">Ayudas sociales a personas </t>
  </si>
  <si>
    <t>Becas y otras ayudas para programas de capacitación</t>
  </si>
  <si>
    <t>Ayudas sociales a instituciones de enseñanza</t>
  </si>
  <si>
    <t>Ayudas sociales a actividades científicas o académicas</t>
  </si>
  <si>
    <t>Ayudas sociales a instituciones sin fines de lucro</t>
  </si>
  <si>
    <t>Ayudas sociales a cooperativas</t>
  </si>
  <si>
    <t>Ayudas sociales a entidades de interés público</t>
  </si>
  <si>
    <t>Ayudas por desastres naturales y otros siniestros</t>
  </si>
  <si>
    <t>Pensiones</t>
  </si>
  <si>
    <t>Jubilaciones</t>
  </si>
  <si>
    <t>Otras pensiones y jubilaciones</t>
  </si>
  <si>
    <t>TRANSFERENCIAS A FIDEICOMISOS, MANDATOS Y OTROS ANÁLOGOS</t>
  </si>
  <si>
    <t>Transferencias a fideicomisos del Poder Ejecutivo</t>
  </si>
  <si>
    <t>Transferencias a fideicomisos del Poder Legislativo</t>
  </si>
  <si>
    <t>Transferencias a fideicomisos del Poder Judicial</t>
  </si>
  <si>
    <t>Trasferencias a fideicomisos públicos de entidades paraestatales no empresariales y no financieras</t>
  </si>
  <si>
    <t>Transferencias a fideicomisos públicos de entidades paraestatales empresariales y no financieras</t>
  </si>
  <si>
    <t>Transferencias a fideicomisos  de  instituciones públicas financieras</t>
  </si>
  <si>
    <t>TRANSFERENCIAS A LA SEGURIDAD SOCIAL</t>
  </si>
  <si>
    <t>Transferencias por obligación de ley</t>
  </si>
  <si>
    <t>DONATIVOS</t>
  </si>
  <si>
    <t>Donativos a instituciones sin fines de lucro</t>
  </si>
  <si>
    <t xml:space="preserve">Donativos a entidades federativas </t>
  </si>
  <si>
    <t>Donativos a fideicomisos privados</t>
  </si>
  <si>
    <t>Donativos a fideicomisos estatales</t>
  </si>
  <si>
    <t>Donativos internacionales</t>
  </si>
  <si>
    <t>TRANSFERENCIAS AL EXTERIOR</t>
  </si>
  <si>
    <t>Transferencias para gobiernos extranjeros</t>
  </si>
  <si>
    <t>Transferencias para organismos internacionales</t>
  </si>
  <si>
    <t>Transferencias para el sector privado externo</t>
  </si>
  <si>
    <t xml:space="preserve">BIENES MUEBLES, INMUEBLES E INTANGIBLES </t>
  </si>
  <si>
    <t>MOBILIARIO Y EQUIPO DE ADMINISTRACIÓN</t>
  </si>
  <si>
    <t xml:space="preserve">Muebles de oficina y estantería </t>
  </si>
  <si>
    <t>Muebles, excepto de oficina y estantería</t>
  </si>
  <si>
    <t>Bienes artísticos, culturales y científicos</t>
  </si>
  <si>
    <t>Objetos de valor</t>
  </si>
  <si>
    <t>Equipo de cómputo de tecnologías de la información</t>
  </si>
  <si>
    <t>Otros mobiliarios y equipos de administración</t>
  </si>
  <si>
    <t>MOBILIARIO Y EQUIPO EDUCACIONAL Y RECREATIVO</t>
  </si>
  <si>
    <t>Equipos y aparatos audiovisuales</t>
  </si>
  <si>
    <t>Aparatos deportivos</t>
  </si>
  <si>
    <t>Cámaras fotográficas y de video</t>
  </si>
  <si>
    <t xml:space="preserve">Otro mobiliario y equipo educacional y recreativo </t>
  </si>
  <si>
    <t>EQUIPO E INSTRUMENTAL MÉDICO Y DE LABORATORIO</t>
  </si>
  <si>
    <t>Equipo médico y de laboratorio</t>
  </si>
  <si>
    <t>Instrumental médico y de laboratorio</t>
  </si>
  <si>
    <t>VEHÍCULOS Y EQUIPO DE TRANSPORTE</t>
  </si>
  <si>
    <t>Vehículos y equipo de transporte</t>
  </si>
  <si>
    <t>Carrocerías  y remolques</t>
  </si>
  <si>
    <t>Equipo aeroespacial</t>
  </si>
  <si>
    <t>Equipo ferroviario</t>
  </si>
  <si>
    <t>Embarcaciones</t>
  </si>
  <si>
    <t>Otros equipo de transporte</t>
  </si>
  <si>
    <t>EQUIPO DE DEFENSA Y SEGURIDAD</t>
  </si>
  <si>
    <t>Equipo de defensa y seguridad</t>
  </si>
  <si>
    <t>MAQUINARIA, OTROS EQUIPOS Y HERRAMIENTAS</t>
  </si>
  <si>
    <t>Maquinaria y equipo agropecuario</t>
  </si>
  <si>
    <t>Maquinaria y equipo industrial</t>
  </si>
  <si>
    <t>Maquinaria y equipo de construcción</t>
  </si>
  <si>
    <t>Sistemas de aire acondicionado, calefacción y de refrigeración industrial y comercial</t>
  </si>
  <si>
    <t>Equipo de comunicación y telecomunicación</t>
  </si>
  <si>
    <t>Equipo de generación eléctrica, aparatos y accesorios eléctricos</t>
  </si>
  <si>
    <t>Herramientas y máquinas-herramienta</t>
  </si>
  <si>
    <t>Otros equipos</t>
  </si>
  <si>
    <t>ACTIVOS BIOLÓGICOS</t>
  </si>
  <si>
    <t>Bovinos</t>
  </si>
  <si>
    <t>Porcinos</t>
  </si>
  <si>
    <t>Aves</t>
  </si>
  <si>
    <t xml:space="preserve">Ovinos y caprinos </t>
  </si>
  <si>
    <t>Peces y acuicultura</t>
  </si>
  <si>
    <t>Equinos</t>
  </si>
  <si>
    <t>Especies menores y de zoológico</t>
  </si>
  <si>
    <t>Árboles y plantas</t>
  </si>
  <si>
    <t>Otros activos biológicos</t>
  </si>
  <si>
    <t>BIENES INMUEBLES</t>
  </si>
  <si>
    <t>Terrenos</t>
  </si>
  <si>
    <t xml:space="preserve">Viviendas </t>
  </si>
  <si>
    <t>Edificios no residenciales</t>
  </si>
  <si>
    <t>Otros bienes inmuebles</t>
  </si>
  <si>
    <t>ACTIVOS INTANGIBLES</t>
  </si>
  <si>
    <t>Software</t>
  </si>
  <si>
    <t>Patentes</t>
  </si>
  <si>
    <t>Marcas</t>
  </si>
  <si>
    <t>Concesiones</t>
  </si>
  <si>
    <t>Franquicias</t>
  </si>
  <si>
    <t>Licencias informáticas e intelectuales</t>
  </si>
  <si>
    <t>Licencias industriales, comerciales y otras</t>
  </si>
  <si>
    <t>Otros activos intangibles</t>
  </si>
  <si>
    <t>OBRA PÚBLICA EN BIENES DE DOMINIO PÚBLICO</t>
  </si>
  <si>
    <t>Edificación habitacional</t>
  </si>
  <si>
    <t>Edificación no  habitacional</t>
  </si>
  <si>
    <t>Construcción de obras para el abastecimiento de agua, petróleo, gas, electricidad y telecomunicaciones</t>
  </si>
  <si>
    <t>División de terrenos y construcción de obras de urbanización</t>
  </si>
  <si>
    <t>Construcción de vías de comunicación</t>
  </si>
  <si>
    <t>Otras construcciones de ingeniería civil u obra pesada</t>
  </si>
  <si>
    <t>Instalaciones y equipamiento en construcciones</t>
  </si>
  <si>
    <t>Trabajo de acabados en edificaciones  y otros trabajos especializados</t>
  </si>
  <si>
    <t>OBRA PÚBLICA EN BIENES PROPIOS</t>
  </si>
  <si>
    <t>Edificación no habitacional</t>
  </si>
  <si>
    <t>Construcción de obras para  el abastecimiento de agua,  petróleo, gas, electricidad y telecomunicaciones</t>
  </si>
  <si>
    <t>Trabajos de acabados en edificaciones y otros trabajos especializados</t>
  </si>
  <si>
    <t>PROYECTOS PRODUCTIVOS Y ACCIONES DE FOMENTO</t>
  </si>
  <si>
    <t>Estudios, formulación y evaluación de proyectos productivos no incluidos en conceptos anteriores de este capítulo</t>
  </si>
  <si>
    <t>Ejecución de proyectos productivos no incluidos en conceptos anteriores de este capítulo</t>
  </si>
  <si>
    <t>INVERSIONES PARA EL FOMENTO DE ACTIVIDADES PRODUCTIVAS</t>
  </si>
  <si>
    <t>Créditos otorgados por entidades federativas y municipios al sector social y privado para el fomento de actividades productivas</t>
  </si>
  <si>
    <t>Créditos otorgados por las entidades federativas a municipios para el fomento de actividades productivas</t>
  </si>
  <si>
    <t>ACCIONES Y PARTICIPACIONES DE CAPITAL</t>
  </si>
  <si>
    <t>Acciones y participaciones de capital en entidades paraestatales no empresariales y no financieras con fines de política económica</t>
  </si>
  <si>
    <t>Acciones y participaciones de capital en entidades paraestatales empresariales y no financieras con fines de política económica</t>
  </si>
  <si>
    <t>Acciones  y participaciones de capital en instituciones paraestatales públicas financieras con fines de política económica</t>
  </si>
  <si>
    <t>Acciones y participaciones  de capital en el sector privado con fines de política económica</t>
  </si>
  <si>
    <t>Acciones y participaciones de capital en organismos internacionales con fines de política económica</t>
  </si>
  <si>
    <t>Acciones y participaciones de capital en el sector externo con fines de política económica</t>
  </si>
  <si>
    <t>Acciones y participaciones de capital en el sector público con fines de gestión de la liquidez</t>
  </si>
  <si>
    <t>Acciones y participaciones de capital  en el sector privado con fines de gestión de liquidez</t>
  </si>
  <si>
    <t>Acciones y participaciones de capital en el sector externo con fines de gestión  de liquidez</t>
  </si>
  <si>
    <t>COMPRA DE TÍTULOS Y VALORES</t>
  </si>
  <si>
    <t>Bonos</t>
  </si>
  <si>
    <t>Valores representativos de deuda adquiridos con fines de política económica</t>
  </si>
  <si>
    <t>Valores representativos de deuda  adquiridos con fines de gestión de liquidez</t>
  </si>
  <si>
    <t>Obligaciones negociables adquiridas con fines de política económica</t>
  </si>
  <si>
    <t>Obligaciones negociables adquiridas con fines de gestión de liquidez</t>
  </si>
  <si>
    <t>Otros valores</t>
  </si>
  <si>
    <t>CONCESIÓN DE PRÉSTAMOS</t>
  </si>
  <si>
    <t>Concesión de préstamos a entidades paraestatales no empresariales y no financieras con fines de política económica</t>
  </si>
  <si>
    <t>Concesión de préstamos a entidades paraestatales empresariales y no financieras con fines de política económica</t>
  </si>
  <si>
    <t>Concesión de préstamos a instituciones paraestatales públicas financieras con fines de política económica</t>
  </si>
  <si>
    <t>Concesión de préstamos a entidades federativas  y municipios con fines de política económica</t>
  </si>
  <si>
    <t>Concesión de préstamos al sector privado con fines de política económica</t>
  </si>
  <si>
    <t>Concesión de préstamos al sector externo con fines de política económica</t>
  </si>
  <si>
    <t>Concesión de préstamos al sector público con fines de gestión de liquidez</t>
  </si>
  <si>
    <t>Concesión de préstamos al sector privado con fines de gestión de liquidez</t>
  </si>
  <si>
    <t>Concesión de  préstamos al sector externo con fines de gestión de liquidez</t>
  </si>
  <si>
    <t>INVERSIONES EN FIDEICOMISOS, MANDATOS Y OTROS  ANÁLOGOS</t>
  </si>
  <si>
    <t>Inversiones en fideicomisos del Poder Ejecutivo</t>
  </si>
  <si>
    <t>Inversiones en fideicomisos del Poder Legislativo</t>
  </si>
  <si>
    <t>Inversiones en fideicomisos del Poder Judicial</t>
  </si>
  <si>
    <t>Inversiones en fideicomisos públicos no empresariales y no financieros</t>
  </si>
  <si>
    <t>Inversiones en fideicomisos públicos empresariales y no financieros</t>
  </si>
  <si>
    <t xml:space="preserve">Inversiones en fideicomisos públicos financieros </t>
  </si>
  <si>
    <t>Inversiones en fideicomisos de entidades federativas</t>
  </si>
  <si>
    <t>Inversiones en fideicomisos de municipios</t>
  </si>
  <si>
    <t>Fideicomisos de empresas privadas y particulares</t>
  </si>
  <si>
    <t>OTRAS INVERSIONES FINANCIERAS</t>
  </si>
  <si>
    <t>Depósitos a largo plazo en moneda nacional</t>
  </si>
  <si>
    <t>Depósitos a largo plazo en moneda extranjera</t>
  </si>
  <si>
    <t>PROVISIONES PARA CONTINGENCIAS Y OTRAS EROGACIONES ESPECIALES</t>
  </si>
  <si>
    <t>Contingencias  por fenómenos naturales</t>
  </si>
  <si>
    <t>Contingencias socioeconómicas</t>
  </si>
  <si>
    <t>Otras erogaciones especiales</t>
  </si>
  <si>
    <t>Fondo general de participaciones</t>
  </si>
  <si>
    <t>Fondo de fomento municipal</t>
  </si>
  <si>
    <t>Participaciones de las entidades federativas a los municipios</t>
  </si>
  <si>
    <t>Otros conceptos participables de la Federación a entidades federativas</t>
  </si>
  <si>
    <t>Otros conceptos participables de la Federación a municipios</t>
  </si>
  <si>
    <t>Convenios de colaboración administrativa</t>
  </si>
  <si>
    <t>Aportaciones de la Federación a las entidades federativas</t>
  </si>
  <si>
    <t>Aportaciones de la Federación a municipios</t>
  </si>
  <si>
    <t>Aportaciones de las entidades federativas a los municipios</t>
  </si>
  <si>
    <t>Aportaciones  previstas en leyes y decretos al sistema de protección social</t>
  </si>
  <si>
    <t>Aportaciones previstas en leyes y decretos compensatorias a entidades federativas y municipios</t>
  </si>
  <si>
    <t>Convenios de reasignación</t>
  </si>
  <si>
    <t>Convenios de descentralización</t>
  </si>
  <si>
    <t>Otros convenios</t>
  </si>
  <si>
    <t>DEUDA  PÚBLICA</t>
  </si>
  <si>
    <t xml:space="preserve">AMORTIZACIÓN DE LA DEUDA PÚBLICA </t>
  </si>
  <si>
    <t>Amortización de la deuda interna con instituciones de crédito</t>
  </si>
  <si>
    <t>Amortización  de la deuda interna por emisión de títulos y valores</t>
  </si>
  <si>
    <t>Amortización de arrendamientos financieros nacionales</t>
  </si>
  <si>
    <t xml:space="preserve">Amortización de la deuda externa con instituciones de crédito </t>
  </si>
  <si>
    <t>Amortización de deuda externa con organismos financieros internacionales</t>
  </si>
  <si>
    <t>Amortización de la deuda bilateral</t>
  </si>
  <si>
    <t>Amortización de la deuda externa por emisión de títulos y valores</t>
  </si>
  <si>
    <t>Amortización de arrendamientos financieros internacionales</t>
  </si>
  <si>
    <t>INTERESES DE LA DEUDA PÚBLICA</t>
  </si>
  <si>
    <t>Intereses de la deuda interna con instituciones  de crédito</t>
  </si>
  <si>
    <t>Intereses derivados de la colocación de títulos y valores</t>
  </si>
  <si>
    <t>Intereses por arrendamientos  financieros nacionales</t>
  </si>
  <si>
    <t xml:space="preserve">Intereses de la deuda externa con instituciones de crédito </t>
  </si>
  <si>
    <t>Intereses de la deuda con organismos financieros internacionales</t>
  </si>
  <si>
    <t xml:space="preserve">Intereses de la deuda bilateral  </t>
  </si>
  <si>
    <t>Intereses derivados de la colocación de títulos y valores en el exterior</t>
  </si>
  <si>
    <t>Intereses por arrendamientos financieros internacionales</t>
  </si>
  <si>
    <t>COMISIONES DE LA DEUDA PÚBLICA</t>
  </si>
  <si>
    <t>Comisiones de la deuda pública interna</t>
  </si>
  <si>
    <t>Comisiones de la deuda pública externa</t>
  </si>
  <si>
    <t>GASTOS DE LA DEUDA PÚBLICA</t>
  </si>
  <si>
    <t>Gastos de la deuda pública interna</t>
  </si>
  <si>
    <t>Gastos de la deuda  pública externa</t>
  </si>
  <si>
    <t>COSTO POR COBERTURAS</t>
  </si>
  <si>
    <t>Costos por coberturas</t>
  </si>
  <si>
    <t>APOYOS FINANCIEROS</t>
  </si>
  <si>
    <t>Apoyos a intermediarios financieros</t>
  </si>
  <si>
    <t>Apoyos a ahorradores y deudores del Sistema Financiero Nacional</t>
  </si>
  <si>
    <t>ADEUDOS DE EJERCICIOS FISCALES ANTERIORES (ADEFAS)</t>
  </si>
  <si>
    <t>ADEFAS</t>
  </si>
  <si>
    <t>TOTAL DE EGRESOS</t>
  </si>
  <si>
    <t>COG/FF</t>
  </si>
  <si>
    <t>TOTAL ANUAL</t>
  </si>
  <si>
    <t>CA</t>
  </si>
  <si>
    <t>UA</t>
  </si>
  <si>
    <t>Nombre de la unidad responsable</t>
  </si>
  <si>
    <t>3.0.0.0.0.</t>
  </si>
  <si>
    <t>3.1.1.0.0.</t>
  </si>
  <si>
    <t>GOBIERNO GENERAL MUNICIPAL</t>
  </si>
  <si>
    <t>3.1.1.1.0.</t>
  </si>
  <si>
    <t>Gobierno Municipal</t>
  </si>
  <si>
    <t>3.1.1.1.1.</t>
  </si>
  <si>
    <t>Órgano Ejecutivo Municipal (Ayuntamiento)</t>
  </si>
  <si>
    <t>FN</t>
  </si>
  <si>
    <t>SF</t>
  </si>
  <si>
    <t>Definición</t>
  </si>
  <si>
    <t>Nombre de la Plaza</t>
  </si>
  <si>
    <t>Adscripción de la Plaza</t>
  </si>
  <si>
    <t>Dietas y Sueldo Base</t>
  </si>
  <si>
    <t>Mensual</t>
  </si>
  <si>
    <t>111-113</t>
  </si>
  <si>
    <t>No. Plazas</t>
  </si>
  <si>
    <t xml:space="preserve">Primas por años  </t>
  </si>
  <si>
    <t>TOTALES</t>
  </si>
  <si>
    <t>GOBIERNO</t>
  </si>
  <si>
    <t>LEGISLACIÓN</t>
  </si>
  <si>
    <t>Comprende las acciones relativas a la iniciativa, revisión, elaboración, aprobación, emisión y difusión de leyes, reglamentos y acuerdos; así como la fiscalización de la cuenta pública, entre otras.</t>
  </si>
  <si>
    <t>Legislación</t>
  </si>
  <si>
    <t>Comprende las acciones relativas a la iniciativa, revisión, elaboración, aprobación, emisión y difusión de leyes, decretos, reglamentos y acuerdos, a quienes la constitución política del país y de las entidades federativas les otorgan la facultad de hacerlo.</t>
  </si>
  <si>
    <t>Fiscalización</t>
  </si>
  <si>
    <t>Comprende las acciones relativas a la fiscalización de la rendición de cuentas.</t>
  </si>
  <si>
    <t>JUSTICIA</t>
  </si>
  <si>
    <t>Comprende la Administración de la Procuración e Impartición de la Justicia, como las acciones de las fases de investigación, acopio de pruebas e indicios, hasta la imposición, ejecución y cumplimiento de resoluciones de carácter penal, civil, familiar, administrativo, laboral, electoral; del conocimiento y calificación de las infracciones e imposición de sanciones en contra de quienes presuntamente han violado la Ley o disputen un derecho, exijan su reconocimiento o en su caso impongan obligaciones. Así como las acciones orientadas a la persecución oficiosa o a petición de parte ofendida, de las conductas que transgreden las disposiciones legales, las acciones de representación de los intereses sociales en juicios y procedimientos que se realizan ante las instancias de justicia correspondiente. Incluye la administración de los centros de reclusión y readaptación. Así como los programas, actividades y proyectos relacionados con los derechos humanos, entre otros.</t>
  </si>
  <si>
    <t>Impartición  de Justicia</t>
  </si>
  <si>
    <t>Comprende las acciones que desarrollan el Poder Judicial, los Tribunales Agrarios, Fiscales y Administrativos, así como las relativas a la impartición de justicia en materia laboral. Incluye infraestructura y equipamiento necesarios.</t>
  </si>
  <si>
    <t>Procuración de Justicia</t>
  </si>
  <si>
    <t>Comprende la administración de las actividades inherentes a la procuración de justicia, así como la infraestructura y equipamiento.</t>
  </si>
  <si>
    <t>Reclusión y Readaptación Social</t>
  </si>
  <si>
    <t>Comprende la administración, gestión o apoyo de los centros de reclusión y readaptación social, así como acciones encaminadas a corregir conductas antisociales de quienes infringieron la ley y que por tal razón purgan la pena correspondiente en Centros de Reclusión y Readaptación Social para adultos y menores infractores. incluye la infraestructura y el equipamiento necesario.</t>
  </si>
  <si>
    <t>Derechos Humanos</t>
  </si>
  <si>
    <t>Comprende actividades relacionadas con la protección, observancia, promoción, estudio y divulgación de los derechos humanos en los ámbitos estatal, nacional e internacional. Incluye acciones orientadas a la organización del poder público que permita asegurar jurídicamente el pleno goce de los derechos humanos, así como al impulso del respeto y garantía de los mismos.</t>
  </si>
  <si>
    <t>COORDINACIÓN DE LA POLÍTICA DE GOBIERNO</t>
  </si>
  <si>
    <t>Comprende las acciones enfocadas a la formulación y establecimiento de las directrices, lineamientos de acción y estrategias de gobierno.</t>
  </si>
  <si>
    <t>Presidencia / Gubernatura</t>
  </si>
  <si>
    <t>Comprende las actividades que desarrollan las oficinas del Titular del Poder Ejecutivo de la Federación, Entidades Federativas y Municipios.</t>
  </si>
  <si>
    <t>Política Interior</t>
  </si>
  <si>
    <t>Incluye la planeación, formulación, diseño, ejecución e implantación de la política del desarrollo político y las actividades de enlace con el Congreso.</t>
  </si>
  <si>
    <t>Preservación y Cuidado del Patrimonio Público</t>
  </si>
  <si>
    <t>Incluye las actividades para la preservación y cuidado del patrimonio público (monumentos, obras artísticas y edificios, entre otros).</t>
  </si>
  <si>
    <t>Función Pública</t>
  </si>
  <si>
    <t>Incluye  el control, fiscalización y evaluación interna de la gestión gubernamental.</t>
  </si>
  <si>
    <t>Asuntos Jurídicos</t>
  </si>
  <si>
    <t>Comprende las acciones de coordinación jurídica que desarrolla la Consejería Jurídica del Poder Ejecutivo, así como los servicios de asesoría y asistencia jurídica a  gobernadores y presidentes.</t>
  </si>
  <si>
    <t>Organización de Procesos Electorales</t>
  </si>
  <si>
    <t>Comprende la planeación, supervisión, control y organización de acciones inherentes a los procesos electorales; así como la regulación de los recursos financieros que se destinan a los distintos órganos electorales y a los partidos políticos.</t>
  </si>
  <si>
    <t>Población</t>
  </si>
  <si>
    <t>Incluye la planeación, formulación, diseño, ejecución e implantación de la política poblacional y de los servicios migratorios.</t>
  </si>
  <si>
    <t>Territorio</t>
  </si>
  <si>
    <t>Incluye la planeación, formulación, diseño, ejecución e implantación de la política territorial.</t>
  </si>
  <si>
    <t>Incluye otras acciones enfocadas a la formulación y establecimiento de las directrices, lineamientos de acción y estrategias de gobierno no consideradas en otras subfunciones.</t>
  </si>
  <si>
    <t>RELACIONES EXTERIORES</t>
  </si>
  <si>
    <t>Incluye la planeación, formulación, diseño, e implantación de la política exterior en los ámbitos bilaterales y multilaterales, así como la promoción de la cooperación internacional y la ejecución de acciones culturales de igual tipo.</t>
  </si>
  <si>
    <t>Relaciones Exteriores</t>
  </si>
  <si>
    <t>Incluye la planeación, formulación, diseño, e implantación de la política exterior en los ámbitos bilaterales y multilaterales, así  como la promoción de la cooperación nacional e internacional y la ejecución de acciones culturales de igual tipo.</t>
  </si>
  <si>
    <t>ASUNTOS FINANCIEROS Y HACENDARIOS</t>
  </si>
  <si>
    <t>Comprende el diseño y ejecución de los asuntos relativos a cubrir todas las acciones inherentes a los asuntos financieros y hacendarios.</t>
  </si>
  <si>
    <t xml:space="preserve">Asuntos Financieros  </t>
  </si>
  <si>
    <t>Comprende la planeación, formulación, diseño, ejecución, implantación, así como las actividades de normatividad, reglamentación y operación de la política financiera. Así como diseño y ejecución de la política financiera mediante la regulación, normatividad y supervisión del sistema financiero y otros servicios que corresponda realizar de conformidad con los ordenamientos legales vigentes.</t>
  </si>
  <si>
    <t>Asuntos Hacendarios</t>
  </si>
  <si>
    <t>Comprende la planeación, formulación, diseño, ejecución, implantación, así como las actividades de normatividad, reglamentación y operación de la política fiscal (ingreso, gasto y financiamiento), así como la gestión de tesorería y otros servicios que corresponda realizar de conformidad con los ordenamientos legales vigentes. Incluye las actividades de gestión y regulación de las entidades que administran los juegos y sorteos.</t>
  </si>
  <si>
    <t>SEGURIDAD NACIONAL</t>
  </si>
  <si>
    <t xml:space="preserve">Comprende los programas, actividades y proyectos relacionados con la planificación y operación del Ejército, Armada y la Fuerza Aérea de México, así como la administración de los asuntos militares y servicios inherentes a la Seguridad Nacional. </t>
  </si>
  <si>
    <t>Defensa</t>
  </si>
  <si>
    <t>Comprende las  actividades relacionadas con la operación del Ejército y la Fuerza Aérea de México.</t>
  </si>
  <si>
    <t>Marina</t>
  </si>
  <si>
    <t>Comprende las actividades relacionadas con la operación de la Armada de México.</t>
  </si>
  <si>
    <t>Inteligencia para la Preservación de la Seguridad Nacional</t>
  </si>
  <si>
    <t>Comprende las actividades relacionadas con la seguridad  nacional. Incluye la operación del Centro de Investigación y Seguridad Nacional (CISEN).</t>
  </si>
  <si>
    <t>ASUNTOS DE ORDEN PÚBLICO Y DE SEGURIDAD INTERIOR</t>
  </si>
  <si>
    <t>Comprende los programas, actividades y proyectos relacionados con el orden y seguridad pública, así como las acciones que realizan los gobiernos Federal, Estatales y Municipales, para la investigación y prevención de conductas delictivas; también su participación en programas conjuntos de reclutamiento, capacitación, entrenamiento, equipamiento y ejecución de acciones coordinadas, al igual que el de orientación, difusión, auxilio y protección civil para prevención de desastres, entre otras. Incluye los servicios de policía, servicios de protección contra incendios.</t>
  </si>
  <si>
    <t>Policía</t>
  </si>
  <si>
    <t>Incluye la administración de asuntos y servicios policiacos, combate a la delincuencia y narcotráfico, adiestramiento del cuerpo policiaco, estadísticas de arresto y criminalidad, así como la reglamentación y el control del tránsito por carretera.</t>
  </si>
  <si>
    <t>Protección Civil</t>
  </si>
  <si>
    <t>Incluye la planeación, formulación, diseño, ejecución e implantación de la política de protección civil; así como las actividades en materia de prevención, auxilio, atención y rehabilitación del orden y servicios públicos en casos de desastres naturales.</t>
  </si>
  <si>
    <t>Otros Asuntos de Orden Público y Seguridad</t>
  </si>
  <si>
    <t>Incluye las actividades que realicen los entes públicos en materia de orden, seguridad y justicia que no se encuentren consideradas en otras subfunciones.</t>
  </si>
  <si>
    <t>Sistema Nacional de Seguridad Pública</t>
  </si>
  <si>
    <t>Incluye las acciones realizadas bajo la coordinación del Secretariado Ejecutivo del Sistema Nacional de Seguridad Pública.</t>
  </si>
  <si>
    <t>Este grupo comprende servicios que no están vinculados a una función concreta y que generalmente son de cometido de oficinas centrales a los diversos niveles del gobierno, tales como los servicios generales de personal, planificación y estadísticas. También comprende los servicios vinculados a una determinada función que son de cometido de dichas oficinas centrales. Por ejemplo, se incluye aquí la recopilación de estadísticas de la industria, el medio ambiente, la salud o la educación por un organismo estadístico central.</t>
  </si>
  <si>
    <t>Comprende las actividades referentes a la prestación de servicios enfocados a proporcionar seguridad jurídica al ciudadano en su persona, en sus bienes y en su interacción con los demás ciudadanos a través  de las acciones de Registro Civil, Catastro y Registro Público de la Propiedad y del Comercio, entre otros. Así como las Actividades relacionadas con servicios administrativos y patrimoniales.</t>
  </si>
  <si>
    <t>Servicios Estadísticos</t>
  </si>
  <si>
    <t>Considera las acciones que realizan los entes públicos relacionadas con los sistemas de información y las estadísticas nacionales.</t>
  </si>
  <si>
    <t>Servicios de Comunicación y Medios</t>
  </si>
  <si>
    <t>Incluye la planeación, formulación, diseño, ejecución e implantación de servicios de comunicación social y la relación con los medios informativos, estatales y privados, así como los servicios informativos en medios impresos y electrónicos.</t>
  </si>
  <si>
    <t>Acceso a la Información Pública Gubernamental</t>
  </si>
  <si>
    <t>Comprende las actividades y las acciones orientadas a garantizar el acceso de toda persona a la información en posesión de los tres niveles de Gobierno, así como de los organismos autónomos además de su integración y difusión.</t>
  </si>
  <si>
    <t>Incluye las actividades que realizan los entes públicos no consideradas en ninguna función o subfunción de esta clasificación.</t>
  </si>
  <si>
    <t>DESARROLLO SOCIAL</t>
  </si>
  <si>
    <t>Incluye los programas, actividades y proyectos relacionados con la presentación de servicios en beneficio de la población con el fin de favorecer el acceso a mejores niveles de bienestar, tales como: servicios educativos, recreación, cultura y otras manifestaciones sociales, salud, protección social, vivienda, servicios urbanos y rurales básicos, así como protección ambiental.</t>
  </si>
  <si>
    <t>Servicios Comunales</t>
  </si>
  <si>
    <t>Comprende la administración, gestión o apoyo de actividades como formulación, administración, coordinación y vigilancia de políticas, planes, programas y presupuestos generales relacionados con los servicios comunitarios distintos a los referidos en las subfunciones anteriores, por ejemplo rastro, panteones, mercados y centrales de abasto; calles, parques y jardines y su equipamiento. Así como la preparación y ejecución de legislación y normas de actuación relacionadas con los mismos, producción y difusión de información general, documentación técnica y estadísticas relacionadas.</t>
  </si>
  <si>
    <t>Desarrollo Regional</t>
  </si>
  <si>
    <t>Incluye las acciones y programas que se llevan a cabo en el ámbito regional a través de instrumentos o mecanismos específicos para impulsar la  infraestructura y su equipamiento, el bienestar social, la actividad económica y apoyos para saneamiento financiero en municipios y entidades federativas.</t>
  </si>
  <si>
    <t>SALUD</t>
  </si>
  <si>
    <t>Comprende los programas, actividades y proyectos relacionados con la presentación de servicios colectivos y personales de salud, entre ellos los servicios para pacientes externos, servicios médicos y hospitalarios generales y especializados, servicios odontológicos, servicios paramédicos, servicios hospitalarios generales y especializados, servicios médicos y centros de maternidad, servicios de residencia de la tercera edad y de convalecencia y otros servicios de salud; así como productos, útiles y equipo médicos, productos farmacéuticos, aparatos y equipos terapéuticos.</t>
  </si>
  <si>
    <t>Prestación de Servicios de Salud a la Comunidad</t>
  </si>
  <si>
    <t>Incluye las campañas para la promoción y prevención de salud y el fomento de la salud pública, tales como la vigilancia epidemiológica, la salud ambiental, el control de vectores y la regulación sanitaria, así como la prestación de servicios de salud por personal no especializado.</t>
  </si>
  <si>
    <t>Prestación de Servicios de Salud a la Persona</t>
  </si>
  <si>
    <t>Este incluye la atención preventiva, diagnóstico, tratamiento y rehabilitación, así como la atención de urgencias en todos los niveles a cargo de personal especializado.</t>
  </si>
  <si>
    <t>Generación de Recursos para la Salud</t>
  </si>
  <si>
    <t>Incluye la creación, fabricación y elaboración de bienes e insumos para la salud, la comercialización de biológicos y reactivos, la formación y desarrollo de recurso humano, así como el desarrollo de la infraestructura y equipamiento en salud.</t>
  </si>
  <si>
    <t>Rectoría del Sistema de Salud</t>
  </si>
  <si>
    <t>Comprende la formulación, administración, coordinación y vigilancia de políticas generales, la planeación estratégica, la generación de información, la evaluación del desempeño, la coordinación intersectorial, la regulación y emisión de normatividad en materia de salud, así como la administración, gestión o apoyo de actividades inherentes, la comunicación social, los asuntos jurídicos y la administración y gestión de los servicios centralizados y descentralizados de suministros y adquisiciones, entre otro.</t>
  </si>
  <si>
    <t>Protección Social en Salud</t>
  </si>
  <si>
    <t>Incluye la operación de los fondos de gastos de atención a catástrofes y de previsión presupuestaria, la integración de la cuota social que cubre el Gobierno y de la aportación solidaria; incluye asimismo, las acciones de información, evaluación, investigación, capacitación y acreditación del Sistema de Protección Social en Salud.</t>
  </si>
  <si>
    <t>RECREACIÓN, CULTURA Y OTRAS MANIFESTACIONES SOCIALES</t>
  </si>
  <si>
    <t>Comprende los programas, actividades y proyectos relacionados con la promoción, fomento y presentación de servicios culturales, recreativos y deportivos, otras manifestaciones sociales, radio, televisión y editoriales, actividades recreativas.</t>
  </si>
  <si>
    <t>Deporte y Recreación</t>
  </si>
  <si>
    <t>Incluye administración, supervisión, regulación, promoción, difusión y prestación de servicios de asuntos deportivos y recreativos; gestión o apoyo de instalaciones para la práctica deportiva o los acontecimientos relacionados con deportes activos (campos de deporte, canchas de tenis, canchas de squash, pistas de atletismo, campos de golf, cuadriláteros de boxeo, pistas de patinaje, gimnasios, etcétera); gestión o apoyo de instalaciones para actividades recreativas (parque, plazas, playas, zonas de acampada y alojamiento público cercano a estos lugares, piscinas de natación, baños públicos para la higiene personal), entre otros.</t>
  </si>
  <si>
    <t>Cultura</t>
  </si>
  <si>
    <t>Incluye administración, supervisión, regulación, promoción, difusión y prestación de servicios de asuntos culturales; gestión o apoyo de instalaciones para actividades culturales (bibliotecas, museos, galerías de arte, teatros, salones de exposición, monumentos, edificios y lugares históricos, jardines zoológicos y botánicos, acuarios, viveros, entre otros); producción, gestión o apoyo de actos culturales (conciertos, producciones teatrales y cinematográficas, exposiciones de arte, entre otros).</t>
  </si>
  <si>
    <t>Radio, Televisión y Editoriales</t>
  </si>
  <si>
    <t>Incluye la administración, supervisión y regulación de asuntos y servicios relacionados con la radio, la televisión y la edición, así como la gestión o apoyo de los mismos.</t>
  </si>
  <si>
    <t>Asuntos Religiosos y Otras Manifestaciones Sociales</t>
  </si>
  <si>
    <t>Comprende la administración, control y regulación de asuntos religiosos y otras manifestaciones sociales, así como el suministro, apoyo a su gestión, mantenimiento y reparación de instalaciones para servicios religiosos.</t>
  </si>
  <si>
    <t>EDUCACIÓN</t>
  </si>
  <si>
    <t>Comprende la prestación de los servicios educativos en todos los niveles, en general a los programas, actividades y proyectos relacionados con al educación preescolar, primaria, secundaria, media superior, técnica, superior y posgrados, servicios auxiliares de la educación y otras no clasificadas en los conceptos anteriores.</t>
  </si>
  <si>
    <t>Educación Básica</t>
  </si>
  <si>
    <t>Incluye las acciones relacionadas con el fomento, prestación, regulación, seguimiento y evaluación de los servicios de educación básica, así como el desarrollo de la infraestructura en espacios educativos vinculados a la educación preescolar, primaria y secundaria.</t>
  </si>
  <si>
    <t>Educación Media Superior</t>
  </si>
  <si>
    <t>Incluye las acciones relacionadas con el fomento, prestación, regulación, seguimiento y evaluación de los servicios de educación media superior, así como el desarrollo de la infraestructura en espacios educativos vinculados a la misma.</t>
  </si>
  <si>
    <t>Educación Superior</t>
  </si>
  <si>
    <t>Incluye las acciones relacionadas con el fomento, prestación, regulación, seguimiento y evaluación de los servicios de educación superior, así como el desarrollo de la infraestructura en espacios educativos vinculados a la misma.</t>
  </si>
  <si>
    <t>Posgrado</t>
  </si>
  <si>
    <t>Incluye las acciones relacionadas con el fomento, prestación, regulación, seguimiento y evaluación de los servicios educativos de posgrado, así como el desarrollo de la infraestructura en espacios educativos vinculados a la misma.</t>
  </si>
  <si>
    <t>Educación para Adultos</t>
  </si>
  <si>
    <t>Incluye las acciones relacionadas con el fomento, prestación, regulación, seguimiento y evaluación de los servicios educativos para adultos y alfabetización en los diferentes niveles, así como el desarrollo de la infraestructura en espacios educativos vinculados a la misma.</t>
  </si>
  <si>
    <t>Otros Servicios Educativos y Actividades Inherentes</t>
  </si>
  <si>
    <t>Incluye otros servicios educativos no considerados en las subfunciones anterior; así como las acciones la administración, gestión o apoyo de actividades inherentes, como la formulación, administración, coordinación y vigilancia de políticas generales en materia de educación; regulación y normatividad, comunicación social; asuntos jurídicos; y la administración y gestión de los servicios centralizados de suministros y adquisiciones; las acciones que se desarrollan para proporcionar servicios donde concurren diferentes niveles educativos, tales como la distribución de libros de textos gratuitos, material educativo, didáctico y becas; así como desayunos escolares, entre otros.</t>
  </si>
  <si>
    <t>PROTECCIÓN SOCIAL</t>
  </si>
  <si>
    <t>Comprende los programas, actividades y proyectos relacionados con la protección social que desarrollan los entes públicos en materia de incapacidad económica o laboral, edad avanzada, personas en situación económica extrema, familia e hijos, desempleo, vivienda, exclusión social. Incluye las prestaciones económicas y sociales, los beneficios en efectivo o en especie, tanto a la población asegurada como a la no asegurada. Incluye también los gastos en servicios y transferencias a personas y familias y los gastos en servicios proporcionados a distintas agrupaciones.</t>
  </si>
  <si>
    <t>Enfermedad e Incapacidad</t>
  </si>
  <si>
    <t>Incluye las erogaciones que por concepto de los seguros de enfermedad y maternidad, riesgo de trabajo e invalidez y vida (pensiones) realizan entidades como IMSS, ISSSTE, ISSFAM, PEMEX, CFE, entre otras.</t>
  </si>
  <si>
    <t>Edad Avanzada</t>
  </si>
  <si>
    <t>Incluye las erogaciones que por concepto del seguro de cesantía en edad avanzada y vejez (jubilaciones) realizan entidades como IMSS, ISSSTE, ISSFAM, PEMEX, CFE, entre otras.</t>
  </si>
  <si>
    <t>Familia e Hijos</t>
  </si>
  <si>
    <t>Incluye la prestación de protección social en forma de prestaciones en efectivo y en especie a familias con hijos a cargo; administración, gestión o apoyo de estos planes de protección social; prestaciones en efectivo, como asignaciones por maternidad, pagos en caso de nacimiento, licencias por cuidado de los hijos, subsidios familiares o subvenciones por hijos a cargo, otros pagos efectuados periódicamente o de una sola vez para apoyar a las familias y ayudarlas a sufragar los costos de ciertas necesidades (por ejemplo, las familias monoparentales o las familias con hijos minusválidos), entre otros.</t>
  </si>
  <si>
    <t>Desempleo</t>
  </si>
  <si>
    <t>Incluye la prestación de protección social en forma de prestaciones en efectivo o en especie a personas que están capacitadas para trabajar y dispuestas a trabajar pero no pueden encontrar un empleo adecuado; así como la administración, gestión o apoyo de estos planes de protección social.</t>
  </si>
  <si>
    <t>Alimentación y Nutrición</t>
  </si>
  <si>
    <t>Comprende los programas, actividades y proyectos económicos y sociales relacionados con la distribución y dotación de alimentos y bienes básicos y de consumo generalizado a la población en situación económica extrema.</t>
  </si>
  <si>
    <t>Apoyo Social para la Vivienda</t>
  </si>
  <si>
    <t>Incluye la prestación de protección social en forma de prestaciones en especie para ayudar a las familias a sufragar el costo de una vivienda ()previa comprobación de los ingresos de los beneficiarios); así como la administración, gestión o apoyo de estos planes de protección social; prestaciones en especie, como los pagos a corto o a largo plazo para ayudar a los inquilinos a pagar sus alquileres, los pagos para ayudar a los dueños u ocupantes actuales de una vivienda a sufragar los costos de ésta (es decir, para ayudar en el pago de hipotecas o intereses).</t>
  </si>
  <si>
    <t>Indígenas</t>
  </si>
  <si>
    <t>Comprende los servicios de asistencia social que se prestan en comunidades indígenas.</t>
  </si>
  <si>
    <t xml:space="preserve"> Otros Grupos Vulnerables</t>
  </si>
  <si>
    <t>Comprende los servicios que se prestan a grupos con necesidades especiales como: niños, personas con capacidades diferentes, manutención a personas mayores de 60 años; así como atención a diversos grupos vulnerables (incluye albergues y servicios comunitarios).</t>
  </si>
  <si>
    <t>Otras de Seguridad Social y Asistencia Social</t>
  </si>
  <si>
    <t>Incluye esquemas de protección social a población no asegurada (Seguro Popular de Salud), el pago de prestaciones sociales a través de las instituciones de seguridad social, tales como compensaciones de carácter militar, estancias de bienestar social, espacios físicos y educativos, así como pagas y ayudas de defunción. Comprenden las acciones de gestión y apoyo de actividades de asistencia social e incluye la prestación de servicios de asistencia social en forma de beneficios en efectivo y en especie a las víctimas de desastres naturales.</t>
  </si>
  <si>
    <t>OTROS ASUNTOS SOCIALES</t>
  </si>
  <si>
    <t>Comprende otros asuntos sociales no comprendidos en las funciones anteriores.</t>
  </si>
  <si>
    <t>Otros Asuntos Sociales</t>
  </si>
  <si>
    <t>Comprende otros asuntos sociales no comprendidos en las subfunciones anteriores.</t>
  </si>
  <si>
    <t>DESARROLLO ECONÓMICO</t>
  </si>
  <si>
    <t>Comprende los programas, actividades y proyectos relacionados con la promoción del desarrollo económico y fomento a la producción y comercialización agropecuaria, agroindustrial, acuacultura, pesca, desarrollo hidroagrícola y fomento forestal, así como la producción y prestación de bienes y servicios públicos, en forma complementaria a los bienes y servicios que ofrecen los particulares.</t>
  </si>
  <si>
    <t>ASUNTOS ECONÓMICOS, COMERCIALES Y LABORALES EN GENERAL</t>
  </si>
  <si>
    <t>Comprende la administración de asuntos y servicios económicos, comerciales y laborales en general, inclusive asuntos comerciales exteriores; gestión o apoyo de programas laborales y de instituciones que se ocupan de patentes, marcas comerciales, derechos de autor, inscripciones de empresas, pronósticos meteorológicos, pesas y medidas, levantamientos hidrológicos, levantamientos geodésicos, etc.; reglamentación o apoyo de actividades económicas y comerciales generales, tales como el comercio de exportación e importación en su conjunto, mercados de productos básicos y de valores de capital, controles generales de los ingresos, actividades de fomento del comercio en general, reglamentación general de monopolios y otras restricciones al comercio y al acceso al mercado, etc. Así como de la formulación, ejecución y aplicación de políticas económicas, comerciales y laborales.</t>
  </si>
  <si>
    <t>Asuntos Económicos y Comerciales en General</t>
  </si>
  <si>
    <t>Comprende la administración de asuntos y servicios económicos y comerciales en general, formulación y ejecución de políticas económicas y comerciales generales; enlace entre las diferentes ramas del gobierno y entre éste y el comercio; reglamentación o apoyo de actividades económicas y comerciales generales tales como: mercados de productos básicos y de valores de capital, controles generales de los ingresos, actividades de fomento del comercio en general, reglamentación general de monopolios y otras restricciones al comercio y al acceso al mercado.</t>
  </si>
  <si>
    <t>Asuntos Laborales Generales</t>
  </si>
  <si>
    <t>Comprende la administración de asuntos y servicios laborales generales; formulación y aplicación de políticas laborales generales; supervisión y reglamentación de las condiciones de trabajo (jornada de trabajo, salarios, seguridad, entre otras); enlace entre las diferentes ramas del gobierno y entre éste y las organizaciones industriales, empresariales y laborales generales; incluye la gestión o apoyo de programas o planes generales para facilitar la movilidad en el empleo, reducir la discriminación por motivo de sexo, raza, edad y de otra índole, reducir la tasa de desempleo en regiones deprimidas o subdesarrolladas, fomentar el empleo de grupos desfavorecidos u otros grupos caracterizados por elevadas tasas de desempleo, entre otros.</t>
  </si>
  <si>
    <t>AGROPECUARIA, SILVICULTURA, PESCA Y CAZA</t>
  </si>
  <si>
    <t>Comprende los programas, actividades y proyectos relacionados con el fomento a la producción, y comercialización agropecuaria, silvicultura, pesca y caza, agroindustrial, desarrollo hidroagrícola y fomento forestal.</t>
  </si>
  <si>
    <t>Agropecuaria</t>
  </si>
  <si>
    <t>Incluye los programas, actividades y proyectos relacionados con el fomento, regulación , producción, distribución, comercialización e infraestructura agropecuaria. Así como las acciones relativas a la regularización agraria y el pago de obligaciones jurídicas ineludibles en la materia.</t>
  </si>
  <si>
    <t>Silvicultura</t>
  </si>
  <si>
    <t>Incluye los programas, actividades y proyectos relacionados con el fomento a la producción y comercialización de silvicultura como la conservación, ampliación y explotación racionalizada de reservas forestales; supervisión y reglamentación de explotaciones forestales y concesión de licencias para la tala de árboles; la preservación y recuperación de suelos, desarrollo de la infraestructura para la conservación de bosques y selvas, así como el fomento de la producción forestal.</t>
  </si>
  <si>
    <t>Acuacultura, Pesca y Caza</t>
  </si>
  <si>
    <t>Incluye los programas, actividades y proyectos relacionados con el fomento a la producción y comercialización de pesca y caza; la organización, asistencia técnica e investigación en materia acuícola y pesquera, así como la construcción, conservación y mantenimiento de la infraestructura pesquera y sistema acuícola; protección, propagación y explotación racionalizada de poblaciones de peces y animales salvajes; supervisión y reglamentación de la pesca de agua dulce, oceánica y costera, la piscicultura, la caza de animales salvajes y la concesión de licencias de pesca y de caza.</t>
  </si>
  <si>
    <t>Agroindustrial</t>
  </si>
  <si>
    <t>Incluye los programas, actividades y proyectos relacionados con el fomento a la producción y comercialización agroindustrial, como el otorgamiento de apoyos para la industrialización de la producción agropecuaria.</t>
  </si>
  <si>
    <t>Hidroagrícola</t>
  </si>
  <si>
    <t>Incluye la infraestructura hidroagrícola relacionada con el desarrollo agropecuario.</t>
  </si>
  <si>
    <t>Apoyo Financiera a la Banca y Seguro Agropecuario</t>
  </si>
  <si>
    <t>Incluye los programas y acciones relacionadas con el financiamientos al sector y con el seguro agropecuario.</t>
  </si>
  <si>
    <t>COMBUSTIBLES Y ENERGÍA</t>
  </si>
  <si>
    <t>Comprende los programas, actividades y proyectos relacionados con la producción y comercialización de combustibles y energía. Tales como el petróleo y gas natural, carbón y otros combustibles minerales sólidos, combustibles nucleares y otros, electricidad y la energía no eléctrica.</t>
  </si>
  <si>
    <t>Carbón y Otros Combustibles Minerales Sólidos</t>
  </si>
  <si>
    <t>Esta clase comprende carbón de todas las calidades, lignito y turba, sea cual fuere el método de extracción o beneficio y su conversión en otras formas de combustibles, como el coque o el gas; la conservación descubrimiento, aprovechamiento y explotación racionalizada de recursos de combustibles mineras sólidos; así como la administración de asuntos y servicios relacionados con los mismos. Incluye la supervisión y reglamentación de la extracción, el procesamiento, la distribución y la utilización de combustibles minerales sólidos, así como la producción y difusión de información general, documentación técnica y estadísticas sobre asuntos y servicios relacionados con los mismos.</t>
  </si>
  <si>
    <t>Petróleo y Gas Natural (Hidrocarburos)</t>
  </si>
  <si>
    <t xml:space="preserve">Incluye la exploración y explotación de crudo y gas, la refinación del crudo, el procesamiento del gas, así como la petroquímica básica y otros petroquímicos secundarios. Considera entre otras actividades sustantivas: la perforación y terminación de pozos, construcción de plataformas y plantas de proceso de refinación, así como plantas criogénicas. Asimismo incluye la supervisión y reglamentación de la extracción, procesamiento, distribución y utilización de petróleo y gas natural. </t>
  </si>
  <si>
    <t>Combustibles Nucleares</t>
  </si>
  <si>
    <t>Incluye la administración de asuntos y servicios relacionados con los combustibles nucleares; conservación, descubrimiento, aprovechamiento y explotación racionalizada de recursos  de materiales nucleares; supervisión y reglamentación de la extracción y el procesamiento de materiales de combustible nuclear y de la fabricación, distribución y utilización de elementos de combustible nuclear; así como la producción y difusión de información general, documentación técnica  y estadísticas sobre asuntos y servicios relacionados con los mismos.</t>
  </si>
  <si>
    <t>Otros Combustibles</t>
  </si>
  <si>
    <t>Incluye la administración de asuntos y servicios que conciernen a combustibles como el alcohol, la madera y sus desechos, el bagazo y otros combustibles no comerciales; así como la producción y difusión de información general, documentación técnica y estadísticas sobre disponibilidad, producción y utilización de esos combustibles.</t>
  </si>
  <si>
    <t>Electricidad</t>
  </si>
  <si>
    <t>Incluye la generación, transformación, conservación, aprovechamiento, transmisión y venta de energía eléctrica, así como la construcción y mantenimiento de plantas de generación, sistema de transformación y líneas de distribución.  También considera la supervisión, reglamentación, producción y difusión de información general, documentación técnica y estadística.</t>
  </si>
  <si>
    <t>Energía no Eléctrica</t>
  </si>
  <si>
    <t>Comprende la administración de asuntos y servicios de la energía no eléctrica, eólica y solar que se refieren principalmente a generación, transformación, transmisión, producción, distribución y utilización de calor en forma de vapor y agua o aire calientes; así como la construcción y mantenimiento de plantas de generación, sistemas de transformación y líneas de distribución; la producción y difusión de información general, documentación técnica y estadísticas sobre disponibilidad, producción y utilización de las mismas.</t>
  </si>
  <si>
    <t>MINERÍA, MANUFACTURAS Y CONSTRUCCIÓN</t>
  </si>
  <si>
    <t>Comprende los programas, actividades, y proyectos relacionados con la administración de asuntos y servicios relacionados con la minería, los recursos minerales (excepto combustibles minerales), manufacturas y construcción; la conservación, descubrimiento, aprovechamiento y explotación racionalizada de recursos minerales; desarrollo, ampliación o mejoramiento de las manufacturas; supervisión, reglamentación, producción y difusión de información para actividades de minería, manufactura y construcción.</t>
  </si>
  <si>
    <t>Extracción de Recursos Minerales excepto los Combustibles Minerales</t>
  </si>
  <si>
    <t>Comprende la administración de asuntos y servicios relacionados con la minería y los recursos minerales como minerales metalíferos, arena, arcilla, piedra, minerales para la fabricación de productos químicos y fertilizantes, sal, piedras preciosos, amianto, yeso, entre otros; conservación, descubrimiento, aprovechamiento y explotación racionalizada de recursos minerales; supervisión y reglamentación de la prospección , la extracción,  la comercialización y otros aspectos de la producción de minerales.</t>
  </si>
  <si>
    <t>Manufacturas</t>
  </si>
  <si>
    <t>Comprende la administración de asuntos y servicios de manufacturas; desarrollo, ampliación o mejoramiento; supervisión y reglamentación del establecimiento y funcionamiento de plantas fabriles; enlace con asociaciones de fabricantes y otras organizaciones interesadas en asuntos y servicios de manufacturas.</t>
  </si>
  <si>
    <t>Construcción</t>
  </si>
  <si>
    <t>Comprende la administración, promoción, reglamentación y control de la industria de la construcción. Las edificaciones se clasifican en la función que corresponda de acuerdo a su propósito.</t>
  </si>
  <si>
    <t>TRANSPORTE</t>
  </si>
  <si>
    <t>Comprende la administración de asuntos y servicios relacionados con la explotación, la utilización, la construcción y el mantenimiento de sistemas e instalaciones del transporte por carretera, ferroviario, aéreo, agua, oleoductos y gasoductos y otros sistemas. Así como la supervisión y reglamentación.</t>
  </si>
  <si>
    <t>Transporte por Carretera</t>
  </si>
  <si>
    <t>Incluye las acciones relacionadas con la construcción, explotación, utilización y mantenimiento de sistemas e instalaciones del transporte por carretera, como carreteras troncales, red de carreteras carreteras alimentadoras, caminos rurales, brechas forestales, puentes, túneles, parques de estacionamiento, terminales de autobuses, entre otras. Así como la supervisión, reglamentación, producción y difusión de información general, documentación técnica y estadísticas sobre el funcionamiento del sistema de transporte por carretera.</t>
  </si>
  <si>
    <t>Transporte por Agua y Puertos</t>
  </si>
  <si>
    <t>Incluye las acciones relacionadas con la construcción, explotación, utilización y mantenimiento de sistemas y servicios de transporte por vías de navegación interior, costeras y por mar, como la operación de la infraestructura en puertos, vigilancia, ayudas a la navegación marítima y mantenimiento de edificios de terminales marítimas. Así como la supervisión, reglamentación, producción y difusión de información general, documentación técnica y estadísticas sobre el funcionamiento del sistema de transporte por agua.</t>
  </si>
  <si>
    <t>Transporte por Ferrocarril</t>
  </si>
  <si>
    <t>Incluye las acciones relacionadas con la construcción, explotación, utilización y mantenimiento de sistemas e instalaciones de transporte ferroviario. Así como el desarrollo de la infraestructura correspondiente; supervisión, reglamentación, producción y difusión de información general, documentación técnica y estadísticas sobre el funcionamiento del sistema de transporte por ferrocarril.</t>
  </si>
  <si>
    <t>Transporte Aéreo</t>
  </si>
  <si>
    <t>Incluye las acciones relacionadas con la explotación, utilización, construcción y mantenimiento de sistemas e instalaciones de transporte aéreo y espacial, como la operación de la infraestructura en aeropuertos, vigilancia y ayudas a la navegación aérea, así como la conservación de pistas, plataformas y edificios de terminales aéreas. También la supervisión, reglamentación, producción y difusión de información general, documentación técnica y estadísticas sobre el funcionamiento de los mismos.</t>
  </si>
  <si>
    <t>Transporte por Oleoductos y Gasoductos y Otros Sistemas de Transporte</t>
  </si>
  <si>
    <t>Incluye las acciones relacionadas con la explotación, utilización, construcción, rehabilitación y modernización, mantenimiento, operación, medición y monitoreo de sistemas de transporte por oleoductos y gasoductos y otros sistemas de transporte. Así como la supervisión, reglamentación, producción y difusión de información general, documentación técnica y estadísticas sobre el funcionamiento de dichos sistemas.</t>
  </si>
  <si>
    <t>Otros Relacionados con Transporte</t>
  </si>
  <si>
    <t>Incluye la prestación de servicios con este sector, no considerados en subfunciones anteriores.</t>
  </si>
  <si>
    <t>COMUNICACIONES</t>
  </si>
  <si>
    <t>Comprende los programas, actividades y proyectos relacionados con la administración de asuntos y servicios relacionados con la construcción, la ampliación, el mejoramiento, la explotación y el mantenimiento de sistemas de comunicaciones, telecomunicaciones y postal.</t>
  </si>
  <si>
    <t>Comunicaciones</t>
  </si>
  <si>
    <t>Incluye la prestación de servicios en materia de comunicaciones, telecomunicaciones y postal, así como el desarrollo de la infraestructura correspondiente. También la reglamentación del funcionamiento de los sistemas de comunicaciones, producción y difusión de información general, documentación técnica y estadísticas sobre asuntos y servicios relacionados con la misma.</t>
  </si>
  <si>
    <t>TURISMO</t>
  </si>
  <si>
    <t>Comprende la administración, fomento y desarrollo de asuntos y servicios de turismo; enlace con las industrias del transporte, los hoteles y los restaurantes y otras industrias que se beneficien con la presencia de turistas, la explotación de oficinas de turismo en el país y en el exterior; organización de campañas publicitarias, inclusive la producción y difusión de literatura de promoción, entre otras.</t>
  </si>
  <si>
    <t>Turismo</t>
  </si>
  <si>
    <t>Incluye las acciones de fomento, financiamiento y regulación de la infraestructura turística, así como la regulación de los servicios de turismo y ecoturismo y prestación de servicios turísticos.</t>
  </si>
  <si>
    <t>Hoteles y Restaurantes</t>
  </si>
  <si>
    <t>Comprende la administración de asuntos y servicios relativos a la construcción, ampliación, mejoramiento, explotación y mantenimiento de hoteles y restaurantes; así como la supervisión y reglamentación. incluye la producción y difusión de información general, documentación técnica y estadísticas sobre los mismos.</t>
  </si>
  <si>
    <t>CIENCIA, TECNOLOGÍA E INNOVAVIÓN</t>
  </si>
  <si>
    <t>Comprende los programas y actividades que realizan los entes públicos, orientadas al desarrollo de las actividades científicas y tecnológicas, así como de innovación e infraestructura científica y tecnológica.</t>
  </si>
  <si>
    <t>Investigación Científica</t>
  </si>
  <si>
    <t>Incluye las actividades relacionadas con la investigación científica en la administración pública. Consiste en el trabajo experimental o teórico realizado principalmente con el objeto de generar nuevos conocimientos sobre los fundamentos de fenómenos y hechos observables, así como en la investigación original realizada para la adquisición de nuevos conocimientos, dirigida hacia un fin u objetivo práctico, determinado y específico. Incluye infraestructura científica y tecnológica.</t>
  </si>
  <si>
    <t>Desarrollo Tecnológico</t>
  </si>
  <si>
    <t xml:space="preserve">Incluye las actividades relacionadas con el desarrollo tecnológico en la administración pública, así como la introducción de nuevas tecnologías para los productores. Consiste en el trabajo sistemático llevado a cabo sobre el conocimiento ya existente, adquirido de la investigación o experiencia práctica, dirigido hacia la producción de nuevos materiales, productos o servicios, a la instalación de nuevos procesos, sistemas y servicios hacia el mejoramiento sustancial de los ya producidos e instalados. Incluye infraestructura científica y tecnológica. </t>
  </si>
  <si>
    <t>Servicios Científicos y Tecnológicos</t>
  </si>
  <si>
    <t>Incluye todas las actividades que relacionadas con la investigación científica y desarrollo tecnológico contribuyen a la producción, difusión y aplicación del conocimiento científico y tecnológico en la administración pública. Incluye infraestructura científica y tecnológica.</t>
  </si>
  <si>
    <t>Innovación</t>
  </si>
  <si>
    <t>Incluye las actividades relacionadas con la implementación de un producto (bien o servicio) o proceso nuevo o significativamente mejorado; un  nuevo método de comercialización; o un nuevo método organizacional en prácticas de negocios, la organización del área de trabajo o de relaciones públicas en la administración pública. Incluye infraestructura científica y tecnológica.</t>
  </si>
  <si>
    <t>OTRAS INDUSTRIAS Y OTROS ASUNTOS ECONÓMICOS</t>
  </si>
  <si>
    <t>Comprende el comercio, distribución, almacenamiento y depósito y otras industrias no incluidas en funciones anteriores. Incluye las actividades y prestación de servicios relacionados con asuntos económicos no consideradas en las funciones anteriores.</t>
  </si>
  <si>
    <t>Comercio, Distribución, Almacenamiento y Depósito</t>
  </si>
  <si>
    <t>Comprende la administración de asuntos y servicios relacionados con el comercio, distribución y la industria de almacenamiento y depósito; así como la supervisión y reglamentación del comercio al por mayor y al por menor (concesión de licencias, prácticas de venta, rotulación de alimentos envasados y otras mercaderías destinadas al consumo doméstico, inspección de balanza y otras máquinas de pesar, etcétera) y de la industria de almacenamiento y depósito(inclusive concesión de licencias y reglamentación de almacenes aduaneros públicos etcétera); Producción y difusión de información a los comerciantes y al público sobre precios, sobre la disponibilidad de mercaderías y sobre otros aspectos del comercio de distribución y de la industria de almacenamiento y depósito; recopilación y publicación de estadísticas sobre el comercio de distribución y la industria de almacenamiento y depósito.</t>
  </si>
  <si>
    <t>Otras Industrias</t>
  </si>
  <si>
    <t>Comprende las actividades y prestación de servicios relacionadas con otras industrias no consideradas en las funciones anteriores.</t>
  </si>
  <si>
    <t>Otros Asuntos Económicos</t>
  </si>
  <si>
    <t>Comprende las actividades y prestación de servicios relacionadas con asuntos económicos no consideradas en las funciones anteriores.</t>
  </si>
  <si>
    <t>OTRAS NO CLASIFICADAS EN FUNCIONES ANTERIORES</t>
  </si>
  <si>
    <t>Comprende los pagos de compromisos inherentes a la contratación de Deuda; las transferencias, participaciones y aportaciones entre diferentes niveles y órdenes de gobierno que no se pueden registrar en clasificaciones anteriores, así como aquellas actividades no susceptibles de etiquetar en las funciones existentes.</t>
  </si>
  <si>
    <t>TRANSACCIONES DE LA DEUDA PÚBLICA / COSTO FINANCIERO DE LA DEUDA</t>
  </si>
  <si>
    <t>Comprende los pagos de compromisos que por concepto de intereses, comisiones, amortizaciones y otras erogaciones derivadas de la contratación de deuda pública. Se refiere al pago de la deuda pública contratada y documentada, tanto con instituciones internas como externas. Así como pago de intereses y gastos por concepto de suscripción y emisión de empréstitos gubernamentales.</t>
  </si>
  <si>
    <t>Deuda Pública Interna</t>
  </si>
  <si>
    <t>Incluye el pago de compromisos por concepto de interese, comisiones y otras erogaciones derivadas de la contratación de deuda pública interna.</t>
  </si>
  <si>
    <t>Deuda Pública Externa</t>
  </si>
  <si>
    <t>Incluye el pago de compromisos por concepto de intereses, comisiones y gastos de deuda pública emitida y contratada en el exterior.</t>
  </si>
  <si>
    <t>TRANSFERENCIAS, PARTICIPACIONES Y APORTACIONES ENTRE DIFERENTES NIVELES Y ÓRDENES DE GOBIERNO</t>
  </si>
  <si>
    <t>Transferencias, participaciones y aportaciones entre diferentes niveles y órdenes de gobierno que son de carácter general y no están asignadas a una función determinada.</t>
  </si>
  <si>
    <t>Transferencias entre Diferentes Niveles y Órdenes de Gobierno</t>
  </si>
  <si>
    <t>Comprende el registro de las transferencias que le corresponden a los entes públicos.</t>
  </si>
  <si>
    <t>Participaciones entre Diferentes Niveles y Órdenes de Gobierno</t>
  </si>
  <si>
    <t>Corresponde el registro de los recursos que corresponden a las estados y municipios de conformidad a la Ley de Coordinación Fiscal, así como las que correspondan a sistemas estatales de coordinación fiscal determinados por las leyes correspondientes.</t>
  </si>
  <si>
    <t>Aportaciones entre Diferentes Niveles y Órdenes de Gobierno</t>
  </si>
  <si>
    <t>Comprende el registro de los recursos que corresponden a las entidades federativas y municipios que se derivan del Sistema Nacional de Coordinación Fiscal, de conformidad a lo establecido por el capítulo V de la Ley de Coordinación Fiscal y que no resultan asociables a otras funciones específicas.</t>
  </si>
  <si>
    <t>SANEAMIENTO DEL SISTEMA FINANCIERO</t>
  </si>
  <si>
    <t>Comprende el apoyo financiero a las operaciones y programas para atender la problemática de pago de los deudores del Sistema Bancario Nacional e impulsar el saneamiento financiero.</t>
  </si>
  <si>
    <t>Saneamiento del Sistema Financiero</t>
  </si>
  <si>
    <t>Comprende el apoyo financiero a las operaciones y programas instrumentados por el Gobierno para atender la problemática de pago de los deudores del Sistema Bancario Nacional e impulsar el saneamiento financiero.</t>
  </si>
  <si>
    <t>Apoyo IPAB</t>
  </si>
  <si>
    <t>Apoyo a los programas dirigidos a ahorradores y deudores de la banca por conducto del instituto para la protección del ahorro bancario.</t>
  </si>
  <si>
    <t>Banca de Desarrollo</t>
  </si>
  <si>
    <t>Apoyo a los programas a favor de los deudores por conducto de la banca en desarrollo.</t>
  </si>
  <si>
    <t>Apoyo a los programas de reestructura en unidades de inversión (UDIS)</t>
  </si>
  <si>
    <t>Apoyo a los programas a favor de reestructura en unidades de inversión (UDIS).</t>
  </si>
  <si>
    <t>ADEUDOS DE EJERCICIOS FISCALES ANTERIORES</t>
  </si>
  <si>
    <t>Comprende los pagos que realiza el Gobierno derivados del gasto devengado no pagado de ejercicios fiscales anteriores.</t>
  </si>
  <si>
    <t>Adeudo de Ejercicios Fiscales Anteriores</t>
  </si>
  <si>
    <t>IMPORTE ANUAL</t>
  </si>
  <si>
    <t>IMPORTE</t>
  </si>
  <si>
    <t>Presidencia</t>
  </si>
  <si>
    <t xml:space="preserve">Secretaría Particular </t>
  </si>
  <si>
    <t xml:space="preserve">Secretaría de Ayuntamiento </t>
  </si>
  <si>
    <t>Sindicatura</t>
  </si>
  <si>
    <t xml:space="preserve">Dirección General de Inspección y Reglamentos </t>
  </si>
  <si>
    <t>Dirección General de Desarrollo Social y Humano</t>
  </si>
  <si>
    <t xml:space="preserve">Dirección General de Obras Públicas </t>
  </si>
  <si>
    <t>Dirección General de Ecología y Fomento Agropecuario</t>
  </si>
  <si>
    <t xml:space="preserve">Dirección General de Servicios Públicos </t>
  </si>
  <si>
    <t xml:space="preserve">Dirección General de Seguridad Pública </t>
  </si>
  <si>
    <t xml:space="preserve">Centro de Promoción Economica </t>
  </si>
  <si>
    <t>Instituto de Cultura</t>
  </si>
  <si>
    <t>Ordenación de Desechos</t>
  </si>
  <si>
    <t>Protección de la Diversidad Biológica y del Paisaje</t>
  </si>
  <si>
    <t>Otros de Protección Ambiental</t>
  </si>
  <si>
    <t>Desarrollo Comunitario</t>
  </si>
  <si>
    <t>Abastecimiento de Agua</t>
  </si>
  <si>
    <t>Otros Grupos Vulnerables</t>
  </si>
  <si>
    <t>RECURSOS FISCALES</t>
  </si>
  <si>
    <t>Catalógo para Presupuesto de Egresos Funcional Programática</t>
  </si>
  <si>
    <t>8.1.1</t>
  </si>
  <si>
    <t>8.2.1</t>
  </si>
  <si>
    <t>SUMA</t>
  </si>
  <si>
    <t>ESTIMACIÓN</t>
  </si>
  <si>
    <t xml:space="preserve">Horas 
Extraordinarias
</t>
  </si>
  <si>
    <t>Suma Total de 
Remuneraciones</t>
  </si>
  <si>
    <t>Prima Vacacional y Dominical</t>
  </si>
  <si>
    <t xml:space="preserve"> de Servicios Efectivos Prestados</t>
  </si>
  <si>
    <t>Gratificación  de Fin de Año (Aguinaldo)</t>
  </si>
  <si>
    <t>Dererechos por el Uso, Goce, Aprovechamiento o Explotación de Bienes de Dominio Público</t>
  </si>
  <si>
    <t>Derechos por Prestación de Servicios</t>
  </si>
  <si>
    <t>Otros Derechos</t>
  </si>
  <si>
    <t>Endeudamiento Interno</t>
  </si>
  <si>
    <t>Apoyos Financieros</t>
  </si>
  <si>
    <t>Aportaciones para Fondos de Vivienda</t>
  </si>
  <si>
    <t xml:space="preserve">Cuotas para el Seguro Social </t>
  </si>
  <si>
    <t>Cuotas de Ahorro para el Retiro</t>
  </si>
  <si>
    <t>Otras Cuotas y Aportaciones para la Seguridad Social</t>
  </si>
  <si>
    <t>CLASIFICACIÓN POR TIPO DE GASTO (CTG)</t>
  </si>
  <si>
    <t>1.</t>
  </si>
  <si>
    <t>2</t>
  </si>
  <si>
    <t>3</t>
  </si>
  <si>
    <t>5</t>
  </si>
  <si>
    <t>7</t>
  </si>
  <si>
    <t>2.</t>
  </si>
  <si>
    <t>Impartición de Justicia</t>
  </si>
  <si>
    <t>Presidencia/Gubernatura</t>
  </si>
  <si>
    <t>Servicios Registrales, Administrativos y Patrimoniales</t>
  </si>
  <si>
    <t>PROTECCIÓN AMBIENAL</t>
  </si>
  <si>
    <t>Adminstración del Agua</t>
  </si>
  <si>
    <t>Ordenación de Aguas Residuales, Drenaje y Alcantarillado</t>
  </si>
  <si>
    <t>Reducción de la Contaminación</t>
  </si>
  <si>
    <t>VIVIENDA Y SERVICIOS A LA COMUNIDAD</t>
  </si>
  <si>
    <t xml:space="preserve">Urbanización </t>
  </si>
  <si>
    <t>Alumbrado Público</t>
  </si>
  <si>
    <t>Vivienda</t>
  </si>
  <si>
    <t>Otros de Seguridad Social y Asistencia Social</t>
  </si>
  <si>
    <t>Apoyo Financiero  a la Banca y Seguro Agropecuario</t>
  </si>
  <si>
    <t>Transporte por Oleaductos y Gasoductos y Otros Sistemas de Transporte</t>
  </si>
  <si>
    <t>COMUNICACIÓN</t>
  </si>
  <si>
    <t>CIENCIA, TECNOLOGÍA E INNOVACIÓN</t>
  </si>
  <si>
    <t>TRANSACCIONES DE LA DEUDA PÚBLICA/COSTO FINANCIERO DE LA DEUDA</t>
  </si>
  <si>
    <t>Apoyos IPAB</t>
  </si>
  <si>
    <t>1</t>
  </si>
  <si>
    <t>3.</t>
  </si>
  <si>
    <t>4.</t>
  </si>
  <si>
    <t>4</t>
  </si>
  <si>
    <t>6</t>
  </si>
  <si>
    <t>8</t>
  </si>
  <si>
    <t>9</t>
  </si>
  <si>
    <t>5.</t>
  </si>
  <si>
    <t>6.</t>
  </si>
  <si>
    <t>7.</t>
  </si>
  <si>
    <t>8.</t>
  </si>
  <si>
    <t>9.</t>
  </si>
  <si>
    <t>Productos</t>
  </si>
  <si>
    <t>Aprovechamientos</t>
  </si>
  <si>
    <t>EJERCICIO
 2018</t>
  </si>
  <si>
    <t>ESTIMACIÓN
 2019</t>
  </si>
  <si>
    <t>VARIACIÓN           2018 - 2019</t>
  </si>
  <si>
    <t>EJERCICIO 2018</t>
  </si>
  <si>
    <t>ESTIMACIÓN  2019</t>
  </si>
  <si>
    <t>VARIACIÓN  2018- 2019</t>
  </si>
  <si>
    <t xml:space="preserve">
Estimación de Ingresos por Clasificación por Rubro de Ingresos y  Ley de Ingresos Municipal - 2019
</t>
  </si>
  <si>
    <t xml:space="preserve">Presupuesto de Egresos por Clasificación por Objeto del Gasto y Fuentes de Financiamiento - 2019
</t>
  </si>
  <si>
    <t>Plantilla de Personal de Carácter Permanente 2019</t>
  </si>
  <si>
    <t>Presupuesto de Egresos por Clasificación Administrativa 2019</t>
  </si>
  <si>
    <t>Presupuesto de Egresos por Clasificación Funcional del Gasto 2019
(Finalidad, Función y Subfunción)</t>
  </si>
  <si>
    <t>IMPUESTOS NO COMPRENDIDOS EN LA LEY DE INGRESOS VIGENTE,CAUSADOS EN EJERCICIOS FISCALES ANTERIORES PENDIENTES DE LIQUIDACIÓN O PAGO</t>
  </si>
  <si>
    <t>ACCESORIOS DE CUOTAS Y APORTACIONES DE SEGURIDAD SOCIAL</t>
  </si>
  <si>
    <t>DERECHOS A LOS HIDROCARBUROS (Derogado)</t>
  </si>
  <si>
    <t>DERECHOS NO COMPRENDIDOS EN LA LEY DE INGRESOS VIGENTE CAUSADOS EN EJERCICIOS FISCALES ANTERIORES PENDIENTES DE LIQUIDACIÓN O PAGO</t>
  </si>
  <si>
    <t>PRODUCTOS DE CAPITAL (Derogado)</t>
  </si>
  <si>
    <t xml:space="preserve">APROVECHAMIENTOS </t>
  </si>
  <si>
    <t>INGRESOS POR VENTAS DE BIENES, PRESTACIÓN DE SERVICIOS Y OTROS INGRESOS</t>
  </si>
  <si>
    <t>INGRESOS POR VENTA DE BIENES Y PRESTACIÓN DE SERVICIOS DE EMPRESAS PRODUCTIVAS DEL ESTADO</t>
  </si>
  <si>
    <t xml:space="preserve">INGRESOS POR VENTA DE BIENES Y PRESTACIÓN DE SERVICIOS DE ENTIDADES PARAESTATALES Y FIDEICOMISOS NO EMPRESARIALES Y NO FINANCIEROS </t>
  </si>
  <si>
    <t xml:space="preserve">INGRESOS POR VENTA DE BIENES Y PRESTACIÓN DE SERVICIOS DE ENTIDADES PARAESTATALES EMPRESARIALES  NO FINANCIERAS CON PARTICIPACIÓN ESTATAL MAYORITARIA </t>
  </si>
  <si>
    <t xml:space="preserve">INGRESOS POR VENTA DE BIENES Y PRESTACIÓN DE SERVICIOS DE ENTIDADES PARAESTATALES EMPRESARIALES  FINANCIERAS  MONETARIAS CON PARTICIPACIÓN ESTATAL MAYORITARIA </t>
  </si>
  <si>
    <t xml:space="preserve">INGRESOS POR VENTA DE BIENES Y PRESTACIÓN DE SERVICIOS DE ENTIDADES PARAESTATALES EMPRESARIALES  FINANCIERAS NO MONETARIAS CON PARTICIPACIÓN ESTATAL MAYORITARIA </t>
  </si>
  <si>
    <t>INGRESOS POR VENTA DE BIENES Y PRESTACIÓN DE SERVICIOS DE FIDEICOMISOS FINANCIEROS PÚBLICOS CON PARTICIPACIÓN ESTATAL MAYORITARIA</t>
  </si>
  <si>
    <t xml:space="preserve">INGRESOS POR VENTA DE BIENES Y PRESTACIÓN DE SERVICIOS DE LOS PODERES LEGISLATIVO Y JUDICIAL Y DE LOS ORGANOS AUTONOMOS </t>
  </si>
  <si>
    <t>1.1.1</t>
  </si>
  <si>
    <t>Impuestos sobre espectáculos públicos</t>
  </si>
  <si>
    <t>1.2.1</t>
  </si>
  <si>
    <t>Impuesto predial</t>
  </si>
  <si>
    <t>1.2.2</t>
  </si>
  <si>
    <t>Impuesto sobre transmisiones patrimoniales</t>
  </si>
  <si>
    <t>1.2.3</t>
  </si>
  <si>
    <t>Impuestos sobre negocios jurídicos</t>
  </si>
  <si>
    <t>1.7.1</t>
  </si>
  <si>
    <t>Recargos</t>
  </si>
  <si>
    <t>1.7.2</t>
  </si>
  <si>
    <t>Multas</t>
  </si>
  <si>
    <t>1.7.3</t>
  </si>
  <si>
    <t>Intereses</t>
  </si>
  <si>
    <t>1.7.4</t>
  </si>
  <si>
    <t>Gastos de ejecución y de embargo</t>
  </si>
  <si>
    <t>1.7.9</t>
  </si>
  <si>
    <t>Otros no especificados</t>
  </si>
  <si>
    <t xml:space="preserve">CUOTAS PARA EL SEGURO SOCIAL </t>
  </si>
  <si>
    <t>4.1.1</t>
  </si>
  <si>
    <t>Uso del piso</t>
  </si>
  <si>
    <t>4.1.4</t>
  </si>
  <si>
    <t>Uso, goce, aprovechamiento o explotación de otros bienes de dominio público</t>
  </si>
  <si>
    <t>4.3.1</t>
  </si>
  <si>
    <t>Licencias y permisos de giros</t>
  </si>
  <si>
    <t>4.3.2</t>
  </si>
  <si>
    <t>Licencias y permisos para anuncios</t>
  </si>
  <si>
    <t>4.3.3</t>
  </si>
  <si>
    <t>Licencias de construcción, reconstrucción, reparación o demolición de obras</t>
  </si>
  <si>
    <t>4.3.4</t>
  </si>
  <si>
    <t>Alineamiento, designación de número oficial e inspección</t>
  </si>
  <si>
    <t>4.3.5</t>
  </si>
  <si>
    <t>Licencias de cambio de régimen de propiedad y urbanización</t>
  </si>
  <si>
    <t>4.3.6</t>
  </si>
  <si>
    <t>Servicios de obra</t>
  </si>
  <si>
    <t>4.3.7</t>
  </si>
  <si>
    <t>Regularizaciones de los registros de obra</t>
  </si>
  <si>
    <t>4.3.8</t>
  </si>
  <si>
    <t>Servicios de sanidad</t>
  </si>
  <si>
    <t>4.3.9</t>
  </si>
  <si>
    <t>Servicio de limpieza, recolección, traslado, tratamiento y disposición final de residuos</t>
  </si>
  <si>
    <t>4.3.10</t>
  </si>
  <si>
    <t>4.3.11</t>
  </si>
  <si>
    <t>Rastro</t>
  </si>
  <si>
    <t>4.3.12</t>
  </si>
  <si>
    <t>Registro civil</t>
  </si>
  <si>
    <t>4.3.13</t>
  </si>
  <si>
    <t>Certificaciones</t>
  </si>
  <si>
    <t>4.3.14</t>
  </si>
  <si>
    <t>Servicios de catastro</t>
  </si>
  <si>
    <t>4.5.1</t>
  </si>
  <si>
    <t>4.5.2</t>
  </si>
  <si>
    <t>4.5.3</t>
  </si>
  <si>
    <t>4.5.4</t>
  </si>
  <si>
    <t>5.1.1</t>
  </si>
  <si>
    <t>Uso, goce, aprovechamiento o explotación de  bienes de dominio privado</t>
  </si>
  <si>
    <t>5.1.2</t>
  </si>
  <si>
    <t>Cementerios de dominio privado</t>
  </si>
  <si>
    <t>5.1.9</t>
  </si>
  <si>
    <t>Productos diversos</t>
  </si>
  <si>
    <t>6.1.1</t>
  </si>
  <si>
    <t>Incentivos derivados de la colaboración fiscal</t>
  </si>
  <si>
    <t>6.1.2</t>
  </si>
  <si>
    <t>6.1.3</t>
  </si>
  <si>
    <t>6.1.4</t>
  </si>
  <si>
    <t>Reintegros</t>
  </si>
  <si>
    <t>6.1.5</t>
  </si>
  <si>
    <t>Aprovechamiento provenientes de obras públicas</t>
  </si>
  <si>
    <t>6.1.6</t>
  </si>
  <si>
    <t>Aprovechamiento por participaciones derivadas de la aplicación de leyes</t>
  </si>
  <si>
    <t>6.1.7</t>
  </si>
  <si>
    <t>Aprovechamientos por aportaciones y cooperaciones</t>
  </si>
  <si>
    <t>APROVECHAMIENTOS PATRIMONIALES</t>
  </si>
  <si>
    <t>ACCESORIOS DE APORVECHAMIENTOS</t>
  </si>
  <si>
    <t>8.1.2</t>
  </si>
  <si>
    <t>8.2.2</t>
  </si>
  <si>
    <t>8.2 3</t>
  </si>
  <si>
    <t>8.2 4</t>
  </si>
  <si>
    <t>INCENTIVOS DERIVADOS DE LA COLABORACIÓN FISCAL</t>
  </si>
  <si>
    <t>FONDOS DISTINTOS DE APORTACIONES</t>
  </si>
  <si>
    <t>TRANSFERENCIAS DEL FONDO MEXICANO DEL PETRÓLEO PARA LA ESTABILIZACIÓN Y EL DESARROLLO</t>
  </si>
  <si>
    <t>FINANCIAMIENTO INTERNO</t>
  </si>
  <si>
    <t>CONTRIBUCIONES DE MEJORAS NO COMPRENDIDAS EN LA LEY DE INGRESOS VIGENTE. CAUSADAS EN EJERCICIOS ANTERIORES PENDIENTES DE LIQUIDACIÓN O PAGO</t>
  </si>
  <si>
    <t>ACCESORIOS DE DERECHOS</t>
  </si>
  <si>
    <t>TRANSFERENCIAS AL RESTO DEL SECTOR PÚBLICO (Derogado)</t>
  </si>
  <si>
    <t>AYUDAS SOCIALES (Derogado)</t>
  </si>
  <si>
    <t>Accesorios de Derechos</t>
  </si>
  <si>
    <t>Productos de Capital (Derogado)</t>
  </si>
  <si>
    <t>Productos no Comprendidos en la Ley de Ingresos Vigente, Causados en Ejercicios Fiscales Anteriores Pendientes de Liquidación o Pago</t>
  </si>
  <si>
    <t>Aprovechamientos Patrimoniales</t>
  </si>
  <si>
    <t>Accesosrios de Aprovechamientos</t>
  </si>
  <si>
    <t xml:space="preserve">PRODUCTOS NO COMPRENDIDOS EN LA LEY DE INGRESOS VIGENTE, CAUSADOS EN EJERCICIOS FISCALES ANTERIORES, PENDIENTES DE LIQUIDACIÓN O PAGO </t>
  </si>
  <si>
    <t xml:space="preserve">APROVECHAMIENTOS  NO COMPRENDIDOS EN EN LA LEY DE INGRESOS VIGENTE, CAUSADOS EN EJERCICIOS FISCALES ANTERIORES, PENDIENTES DE LIQUIDACIÓN O PAGO </t>
  </si>
  <si>
    <t>Aprovechamientos no Comprendidos en la Ley de Ingresos Vigente, Causados en Ejercicios Fiscales Anteriores, Pendientes de Liquidación o Pago</t>
  </si>
  <si>
    <t xml:space="preserve">INGRESOS POR VENTA DE BIENES, PRESTACIÓN DE SERVICIOS Y OTROS INGRESOS </t>
  </si>
  <si>
    <t>Ingreso por Venta de Bienes y Prestación de Servicios de Instituciones Públicas de Seguridad Social</t>
  </si>
  <si>
    <t>Ingresos por Venta de Bienes y Prestación de Servicios de Empresas Productivas del Estado</t>
  </si>
  <si>
    <t>Ingresos por Venta de Bienes y Prestación de Servicios de Entidades Paraestatales y Fideicomisos No Empresariales y No Financieros</t>
  </si>
  <si>
    <t>Ingresos por Venta de Bienes y Prestación de Servicios de Entidades Paraestatales Empresariales No Financieras con Participación Estatal Mayoritaria</t>
  </si>
  <si>
    <t>Ingresos por Venta de Bienes y Prestación de Servicios de Entidades Paraestatales Empresariales Financieras Monetarias con Participación Estatal Mayoritaria</t>
  </si>
  <si>
    <t>Ingresos por Venta de Bienes y Prestación de Servicios de Entidades Paraestatales Empresariales Financieras No Monetarias con Participación Estatal Mayoritaria</t>
  </si>
  <si>
    <t>Ingresos por Venta de Bienes y Prestación de Servicios de Fideicomisos Financieros Públicos con Participación Estatal Mayoritaria</t>
  </si>
  <si>
    <t>Ingresos por Venta de Bienes y Prestación de Servicios de los Poderes Legislativo y Judicial, y de los Órganos Autónomos</t>
  </si>
  <si>
    <t>Otros Ingresos</t>
  </si>
  <si>
    <t>PARTICIPACIONES, APORTACIONES, CONVENIOS, INCENTIVOS DERIVADOS DE LA COLABORACIÓN FISCAL Y FONDOS DISTINTOS DE APORTACIONES</t>
  </si>
  <si>
    <t>Incentivos Derivados de la Colaboración Fiscal</t>
  </si>
  <si>
    <t>Fondos Distintos de Aportaciones</t>
  </si>
  <si>
    <t>TRANSFERENCIAS, ASIGNACIONES, SUBSIDIOS Y SUBVENCIONES, Y PENSIONES Y JUBILACIONES</t>
  </si>
  <si>
    <t>Transferencias y Asignaciones</t>
  </si>
  <si>
    <t>Transferencias al Resto del Sector Público (Derogado)</t>
  </si>
  <si>
    <t>Subsidios y Subvenciones</t>
  </si>
  <si>
    <t>Ayudas Sociales (Derogado)</t>
  </si>
  <si>
    <t>Transferencias a Fideicomisos, Mandatos y Análogos (Derogado)</t>
  </si>
  <si>
    <t>Transferencias del Fondo Mexicano del Petróleo para la Estabilización y el Desarrollo</t>
  </si>
  <si>
    <t>Endeudamiento Externo</t>
  </si>
  <si>
    <t>Financiamiento Interno</t>
  </si>
  <si>
    <t>CLASIFICACIÓN POR RUBRO DE INGRESOS</t>
  </si>
  <si>
    <t>INGRESOS DE GESTIÓN ( 1 al 7 )</t>
  </si>
  <si>
    <t>INGRESOS DERIVADOS DE FINANCIAMIENTO ( 0 )</t>
  </si>
  <si>
    <t>FINANCIAMIENTOS EXTERNOS</t>
  </si>
  <si>
    <t>OTROS RECURSOS DE LIBRE DISPOSICIÓN</t>
  </si>
  <si>
    <t>CLASIFICACIÓN POR FUENTE DE FINANCIAMIENTO 
1  NO ETIQUETADO</t>
  </si>
  <si>
    <t>CLASIFICACIÓN POR FUENTE DE FINANCIAMIENTO 
2   ETIQUETADO</t>
  </si>
  <si>
    <r>
      <t xml:space="preserve">Otras transferencias a fideicomisos  </t>
    </r>
    <r>
      <rPr>
        <sz val="10"/>
        <color rgb="FFFF0000"/>
        <rFont val="Calibri"/>
        <family val="2"/>
        <scheme val="minor"/>
      </rPr>
      <t xml:space="preserve"> </t>
    </r>
  </si>
  <si>
    <t>1.1
RECURSOS FISCALES</t>
  </si>
  <si>
    <t>1.  NO ETIQUETADO</t>
  </si>
  <si>
    <t>2.  ETIQUETADO</t>
  </si>
  <si>
    <t>2.5 
RECURSOS FEDERALES</t>
  </si>
  <si>
    <t>2.6
RECURSOS ESTATALES</t>
  </si>
  <si>
    <t>2.7
OTROS RECURSOS DE TRANSFERENCIAS FEDERALES ETIQUETADAS</t>
  </si>
  <si>
    <t>1.2
FINANCIAMIENTOS INTERNOS</t>
  </si>
  <si>
    <t>1.3
FINANCIAMIENTOS EXTERNOS</t>
  </si>
  <si>
    <t>1.4
INGRESOS 
PROPIOS</t>
  </si>
  <si>
    <t>1.5
RECURSOS
FEDERALES</t>
  </si>
  <si>
    <t>1.6
RECURSOS ESTATALES</t>
  </si>
  <si>
    <t>1.7
OTROS RECURSOS DE LIBRE DISPOSICIÓN</t>
  </si>
  <si>
    <t>OTROS RECURSOS DE TRANSFERENCIAS
FEDERALES ETIQUETADAS</t>
  </si>
  <si>
    <t>Salud</t>
  </si>
  <si>
    <t>Tipo de Sistema</t>
  </si>
  <si>
    <t>Activos</t>
  </si>
  <si>
    <t>Pensionados y Jubilados</t>
  </si>
  <si>
    <t>Beneficiarios</t>
  </si>
  <si>
    <t>Edad de Jubilación o Pensión</t>
  </si>
  <si>
    <t>Ingresos Anuales al Fondo de Pensiones</t>
  </si>
  <si>
    <t>Beneficiarios de Pensionados y Jubilados</t>
  </si>
  <si>
    <t>Máximo</t>
  </si>
  <si>
    <t>Mínimo</t>
  </si>
  <si>
    <t>Promedio</t>
  </si>
  <si>
    <t>Generación actual</t>
  </si>
  <si>
    <t>Generaciones futuras</t>
  </si>
  <si>
    <t>Riesgo de Trabajo</t>
  </si>
  <si>
    <t>Invalidez y Vida</t>
  </si>
  <si>
    <t>Otras Prestaciones Sociales</t>
  </si>
  <si>
    <t>Prestación Afiliada</t>
  </si>
  <si>
    <t>Ingreso del Fondo</t>
  </si>
  <si>
    <t>Nómina Anual</t>
  </si>
  <si>
    <t>Déficit/Superávit</t>
  </si>
  <si>
    <t>Estudio Actuarial</t>
  </si>
  <si>
    <t>EJERCICIO
 2020</t>
  </si>
  <si>
    <t>EJERCICIO
 2016</t>
  </si>
  <si>
    <t>EJERCICIO
 2017</t>
  </si>
  <si>
    <t>EJERCICIO
 2021</t>
  </si>
  <si>
    <t>EJERCICIO
 2022</t>
  </si>
  <si>
    <t>EJERCICIO 2016</t>
  </si>
  <si>
    <t>EJERCICIO 2017</t>
  </si>
  <si>
    <t>EJERCICIO 2020</t>
  </si>
  <si>
    <t>EJERCICIO 2021</t>
  </si>
  <si>
    <t>EJERCICIO 2022</t>
  </si>
  <si>
    <t xml:space="preserve">PROYECCIONES Y RESULTADOS DE INGRESOS  L D F - 2019
</t>
  </si>
  <si>
    <t>INGRESOS POR VENTA DE BIENES Y PRESTACIÓN DE SERVICIOS DE INSTITUCIONES PÚBLICAS DE SEGURIDAD SOCIAL</t>
  </si>
  <si>
    <t>Impuestos no comprendidos en la Ley de Ingresos Vigente, causados en Ejercicios Fiscales Anteriores
 Pendientes de Liquidación  o Pago</t>
  </si>
  <si>
    <t>Accesorios de Cuotas y Aportaciones de Seguridad Social</t>
  </si>
  <si>
    <t>Contribuciones de Mejoras no comprendidas en la Ley de Ingresos Vigente, causadas en Ejercicios 
 Anteriores Pendientes de Liquidación o Pago</t>
  </si>
  <si>
    <t>Accesorios de los Impuestos</t>
  </si>
  <si>
    <t>Derechos no comprendidos en la Ley de Ingresos Vigente, causados en Ejercicios Fiscales Anteriores Pendientes de Liquidación o Pago</t>
  </si>
  <si>
    <t>Derecho a los Hidrocarburos (Derogado)</t>
  </si>
  <si>
    <t>RECURSOS ESTATALES</t>
  </si>
  <si>
    <t>PARTICIPACIONES, APORTACIONES, CONVENIOS, INCENTIVOS DERIVADOS DE LA COLABORACIÓN FISCAL Y FONDOS DISTINTOS DE APORTACIONES,TRANSFERENCIAS, ASIGNACIONES, SUBSIDIOS,SUBVENCIONES,  PENSIONES Y JUBILACIONES ( 8 y 9 )</t>
  </si>
  <si>
    <t>Alimentos y Utensilios</t>
  </si>
  <si>
    <t>Transferencias Internas y Asignaciones al Sector Público</t>
  </si>
  <si>
    <t>Tesorería</t>
  </si>
  <si>
    <t xml:space="preserve">Oficialía Mayor de Padrón y Licencias </t>
  </si>
  <si>
    <t>Oficialía Mayor Administrativa</t>
  </si>
  <si>
    <t xml:space="preserve">Dirección de Inovacion Gubernamental y Tecnologías de la Información </t>
  </si>
  <si>
    <t xml:space="preserve">Dirección General de Comunicación Social </t>
  </si>
  <si>
    <t xml:space="preserve">Dirección General de Relaciones Públicas </t>
  </si>
  <si>
    <t>SECTOR PÚBLICO MUNICIPAL</t>
  </si>
  <si>
    <t>Asuntos Financieros</t>
  </si>
  <si>
    <t>Apoyo a los Programas de Reestructura en unidades de inversión (UDIS)</t>
  </si>
  <si>
    <t>Adeudos de Ejercicios Fiscales Anteriores</t>
  </si>
  <si>
    <t>Prestación Laboral o Fondo General para Trabajadores del Estado o Municipio</t>
  </si>
  <si>
    <t>Beneficio definido, Contribución Definida o Mixto</t>
  </si>
  <si>
    <t>INFORME SOBRE ESTUDIOS ACTUARIALES LDF 2019</t>
  </si>
  <si>
    <t>Año de Elaboración del Estudio Actuarial</t>
  </si>
  <si>
    <t>Empresa que Elaboró el Estudio Actuarial</t>
  </si>
  <si>
    <t>Tasa de Rendimiento</t>
  </si>
  <si>
    <t>Año de Descapitalización</t>
  </si>
  <si>
    <t>Generaciones Futuras</t>
  </si>
  <si>
    <t>Periodo de Suficiencia</t>
  </si>
  <si>
    <t>Generación Actual</t>
  </si>
  <si>
    <t>Valor presente de las Contribuciones Asociadas a los Sueldos Futuros de Cotización X%</t>
  </si>
  <si>
    <t>Pensiones y Jubilaciones en Curso de Pago</t>
  </si>
  <si>
    <t>Valor presente de las Obligaciones</t>
  </si>
  <si>
    <t>Monto de la Reserva</t>
  </si>
  <si>
    <t>Monto Mensual por Pensión</t>
  </si>
  <si>
    <t>Esperanza de Vida</t>
  </si>
  <si>
    <t>Crecimiento Esperado de los Activos (como%)</t>
  </si>
  <si>
    <t>Crecimiento Esperdo de los Pensionados y Jubilados (como%)</t>
  </si>
  <si>
    <t>Aportación Individual al Plan de Pensión como % del Salario</t>
  </si>
  <si>
    <t>Promedio de Años de Servicio (Trabajadores Activos)</t>
  </si>
  <si>
    <t>Edad Promedio</t>
  </si>
  <si>
    <t>Edad Mínima</t>
  </si>
  <si>
    <t>Edad Máxima</t>
  </si>
  <si>
    <t>Comprende las acciones propias de la gestión gubernamental, tales como la administración de asuntos de carácter legislativo, procuración e impartición de justicia, asuntos militares y seguridad nacional, asuntos con el exterior, asuntos hacendarios, política interior, organización de los procesos electorales, regulación y normatividad aplicable a los particulares y al propio sector público y la administración interna del sector público.</t>
  </si>
  <si>
    <t xml:space="preserve">PROYECCIONES Y RESULTADOS DE EGRESOS LDF  - 2019
</t>
  </si>
  <si>
    <t>1500 
Otras
Prestaciones</t>
  </si>
  <si>
    <t>PARTICIPACIONES, APORTACIONES, CONVENIOS, INCENTIVOS DERIVADOS DE LA 
COLABORACIÓN FISCAL Y FONDOS DISTINTOS DE LAS APORTACIONES</t>
  </si>
  <si>
    <t>Agua potable, drenaje, alcantarillado, tratamiento y disposición final de aguas residuales</t>
  </si>
  <si>
    <t>TRANSFERENCIAS, ASIGNACIONES, SUBSIDIOS Y SUBVENCIONES Y PENSIONES 
Y JUBILACIONES</t>
  </si>
  <si>
    <t>TRANSFERENCIAS Y ASIGNACIONES</t>
  </si>
  <si>
    <t>TRANSFERENCIAS A FIDEICOMISOS, MANDATOS Y ANÁLOGOS (Derogado)</t>
  </si>
  <si>
    <t>Nombre del Municipio: SAN SEBASTIAN DEL OESTE</t>
  </si>
  <si>
    <t>REGIDOR</t>
  </si>
  <si>
    <t>SALA DE REGIDORES</t>
  </si>
  <si>
    <t>PRESIDENTE</t>
  </si>
  <si>
    <t>PRESIDENCIA</t>
  </si>
  <si>
    <t>SECRETARIA</t>
  </si>
  <si>
    <t>OFICIAL MAYOR</t>
  </si>
  <si>
    <t>ENCARGADO DE TRANSPARENCIA</t>
  </si>
  <si>
    <t>CHOFER</t>
  </si>
  <si>
    <t>SECRETARIO GENERAL</t>
  </si>
  <si>
    <t>SINDICO</t>
  </si>
  <si>
    <t>SINDICATURA</t>
  </si>
  <si>
    <t xml:space="preserve">ENCARGADA </t>
  </si>
  <si>
    <t>HACIENDA MUNICIPAL</t>
  </si>
  <si>
    <t>CONTADOR</t>
  </si>
  <si>
    <t>ENCARGADA DE EGRESOS</t>
  </si>
  <si>
    <t>ENCARGADA DE INGRESOS</t>
  </si>
  <si>
    <t>DIRECTOR</t>
  </si>
  <si>
    <t>DESARROLLO AGROPECUARIO</t>
  </si>
  <si>
    <t>OBRAS PUBICAS</t>
  </si>
  <si>
    <t>SUB-DIRECTOR</t>
  </si>
  <si>
    <t>ENCARGADO DE PLANEACION</t>
  </si>
  <si>
    <t>CHOFER DE MAQUINARIA</t>
  </si>
  <si>
    <t>PROMOCION ECONOMICA</t>
  </si>
  <si>
    <t>SEGURIDAD PUBLICA</t>
  </si>
  <si>
    <t>COMANDANTE</t>
  </si>
  <si>
    <t>POLICIA EN LINEA</t>
  </si>
  <si>
    <t>DIRECTORA</t>
  </si>
  <si>
    <t>AUXILIAR ADMINISTRATIVO</t>
  </si>
  <si>
    <t>CONTRALOR</t>
  </si>
  <si>
    <t>CONTRALORIA</t>
  </si>
  <si>
    <t>REGISTRO CIVIL</t>
  </si>
  <si>
    <t>EDUCACION Y CULTURA</t>
  </si>
  <si>
    <t>DELEGADO</t>
  </si>
  <si>
    <t>DELEGACION SAN FELIPE DE HIJAR</t>
  </si>
  <si>
    <t>DESARROLLO SOCIAL Y HUMANO</t>
  </si>
  <si>
    <t>SERVICIOS PUBLICOS</t>
  </si>
  <si>
    <t>ENCARGADA DE ECOLOGIA</t>
  </si>
  <si>
    <t>AUXILIAR</t>
  </si>
  <si>
    <t>JARDINERO</t>
  </si>
  <si>
    <t>PARQUES Y JARDINES</t>
  </si>
  <si>
    <t>ASEADOR</t>
  </si>
  <si>
    <t>CATASTRO</t>
  </si>
  <si>
    <t>ENCARGADA DESARROLLO SOCIAL DIGITAL</t>
  </si>
  <si>
    <t>JUVENTUD Y DEPORTES</t>
  </si>
  <si>
    <t>0</t>
  </si>
</sst>
</file>

<file path=xl/styles.xml><?xml version="1.0" encoding="utf-8"?>
<styleSheet xmlns="http://schemas.openxmlformats.org/spreadsheetml/2006/main">
  <numFmts count="10">
    <numFmt numFmtId="42" formatCode="_-&quot;$&quot;* #,##0_-;\-&quot;$&quot;* #,##0_-;_-&quot;$&quot;* &quot;-&quot;_-;_-@_-"/>
    <numFmt numFmtId="41" formatCode="_-* #,##0_-;\-* #,##0_-;_-* &quot;-&quot;_-;_-@_-"/>
    <numFmt numFmtId="44" formatCode="_-&quot;$&quot;* #,##0.00_-;\-&quot;$&quot;* #,##0.00_-;_-&quot;$&quot;* &quot;-&quot;??_-;_-@_-"/>
    <numFmt numFmtId="164" formatCode="000"/>
    <numFmt numFmtId="165" formatCode="0000"/>
    <numFmt numFmtId="166" formatCode="_-[$€]* #,##0.00_-;\-[$€]* #,##0.00_-;_-[$€]* &quot;-&quot;??_-;_-@_-"/>
    <numFmt numFmtId="167" formatCode="_-&quot;$&quot;* #,##0_-;\-&quot;$&quot;* #,##0_-;_-&quot;$&quot;* &quot;-&quot;??_-;_-@_-"/>
    <numFmt numFmtId="168" formatCode="0_ ;\-0\ "/>
    <numFmt numFmtId="169" formatCode="#,##0_ ;\-#,##0\ "/>
    <numFmt numFmtId="170" formatCode="0."/>
  </numFmts>
  <fonts count="40">
    <font>
      <sz val="11"/>
      <color theme="1"/>
      <name val="Calibri"/>
      <family val="2"/>
      <scheme val="minor"/>
    </font>
    <font>
      <sz val="10"/>
      <name val="Arial"/>
      <family val="2"/>
    </font>
    <font>
      <b/>
      <sz val="11"/>
      <name val="Calibri"/>
      <family val="2"/>
    </font>
    <font>
      <b/>
      <sz val="11"/>
      <color indexed="8"/>
      <name val="Calibri"/>
      <family val="2"/>
    </font>
    <font>
      <sz val="11"/>
      <color indexed="8"/>
      <name val="Calibri"/>
      <family val="2"/>
    </font>
    <font>
      <sz val="11"/>
      <color indexed="9"/>
      <name val="Calibri"/>
      <family val="2"/>
    </font>
    <font>
      <b/>
      <sz val="18"/>
      <color indexed="62"/>
      <name val="Cambria"/>
      <family val="2"/>
    </font>
    <font>
      <sz val="10"/>
      <name val="Arial"/>
      <family val="2"/>
    </font>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sz val="10"/>
      <color theme="1"/>
      <name val="Calibri"/>
      <family val="2"/>
      <scheme val="minor"/>
    </font>
    <font>
      <sz val="10"/>
      <name val="Calibri"/>
      <family val="2"/>
      <scheme val="minor"/>
    </font>
    <font>
      <sz val="12"/>
      <name val="Calibri"/>
      <family val="2"/>
      <scheme val="minor"/>
    </font>
    <font>
      <b/>
      <sz val="12"/>
      <color theme="1"/>
      <name val="Calibri"/>
      <family val="2"/>
      <scheme val="minor"/>
    </font>
    <font>
      <b/>
      <sz val="10"/>
      <color theme="1"/>
      <name val="Calibri"/>
      <family val="2"/>
      <scheme val="minor"/>
    </font>
    <font>
      <b/>
      <sz val="16"/>
      <color theme="0" tint="-4.9989318521683403E-2"/>
      <name val="Calibri"/>
      <family val="2"/>
      <scheme val="minor"/>
    </font>
    <font>
      <b/>
      <sz val="16"/>
      <color theme="1"/>
      <name val="Calibri"/>
      <family val="2"/>
      <scheme val="minor"/>
    </font>
    <font>
      <b/>
      <sz val="18"/>
      <color theme="1"/>
      <name val="Calibri"/>
      <family val="2"/>
      <scheme val="minor"/>
    </font>
    <font>
      <b/>
      <sz val="11"/>
      <name val="Calibri"/>
      <family val="2"/>
      <scheme val="minor"/>
    </font>
    <font>
      <b/>
      <sz val="11"/>
      <color indexed="8"/>
      <name val="Calibri"/>
      <family val="2"/>
      <scheme val="minor"/>
    </font>
    <font>
      <b/>
      <sz val="10"/>
      <color theme="0"/>
      <name val="Calibri"/>
      <family val="2"/>
      <scheme val="minor"/>
    </font>
    <font>
      <b/>
      <sz val="12"/>
      <name val="Calibri"/>
      <family val="2"/>
      <scheme val="minor"/>
    </font>
    <font>
      <sz val="10"/>
      <color theme="0"/>
      <name val="Calibri"/>
      <family val="2"/>
      <scheme val="minor"/>
    </font>
    <font>
      <sz val="11"/>
      <name val="Calibri"/>
      <family val="2"/>
      <scheme val="minor"/>
    </font>
    <font>
      <b/>
      <sz val="10"/>
      <name val="Calibri"/>
      <family val="2"/>
      <scheme val="minor"/>
    </font>
    <font>
      <b/>
      <sz val="20"/>
      <color theme="1"/>
      <name val="Calibri"/>
      <family val="2"/>
      <scheme val="minor"/>
    </font>
    <font>
      <b/>
      <i/>
      <sz val="12"/>
      <name val="Calibri"/>
      <family val="2"/>
      <scheme val="minor"/>
    </font>
    <font>
      <sz val="10"/>
      <color rgb="FFFF0000"/>
      <name val="Calibri"/>
      <family val="2"/>
      <scheme val="minor"/>
    </font>
    <font>
      <b/>
      <sz val="12"/>
      <name val="Calibri"/>
      <family val="2"/>
    </font>
    <font>
      <b/>
      <i/>
      <sz val="10"/>
      <name val="Calibri"/>
      <family val="2"/>
      <scheme val="minor"/>
    </font>
    <font>
      <b/>
      <i/>
      <sz val="11"/>
      <name val="Calibri"/>
      <family val="2"/>
      <scheme val="minor"/>
    </font>
    <font>
      <b/>
      <sz val="12"/>
      <color theme="1"/>
      <name val="Arial"/>
      <family val="2"/>
    </font>
    <font>
      <sz val="12"/>
      <color theme="1"/>
      <name val="Arial"/>
      <family val="2"/>
    </font>
    <font>
      <b/>
      <sz val="11"/>
      <color theme="1"/>
      <name val="Arial"/>
      <family val="2"/>
    </font>
    <font>
      <sz val="11"/>
      <color theme="1"/>
      <name val="Arial"/>
      <family val="2"/>
    </font>
    <font>
      <sz val="36"/>
      <color theme="1"/>
      <name val="C39HrP24DhTt"/>
    </font>
    <font>
      <sz val="28"/>
      <color theme="1"/>
      <name val="C39HrP24DhTt"/>
    </font>
    <font>
      <sz val="11"/>
      <color indexed="8"/>
      <name val="Calibri"/>
      <family val="2"/>
      <scheme val="minor"/>
    </font>
  </fonts>
  <fills count="26">
    <fill>
      <patternFill patternType="none"/>
    </fill>
    <fill>
      <patternFill patternType="gray125"/>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31"/>
        <bgColor indexed="31"/>
      </patternFill>
    </fill>
    <fill>
      <patternFill patternType="solid">
        <fgColor indexed="44"/>
        <bgColor indexed="4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27"/>
        <bgColor indexed="27"/>
      </patternFill>
    </fill>
    <fill>
      <patternFill patternType="solid">
        <fgColor indexed="47"/>
        <bgColor indexed="47"/>
      </patternFill>
    </fill>
    <fill>
      <patternFill patternType="solid">
        <fgColor theme="0"/>
        <bgColor indexed="64"/>
      </patternFill>
    </fill>
    <fill>
      <patternFill patternType="solid">
        <fgColor rgb="FFFFF2D4"/>
        <bgColor indexed="64"/>
      </patternFill>
    </fill>
    <fill>
      <patternFill patternType="solid">
        <fgColor rgb="FF0DFFEE"/>
        <bgColor indexed="64"/>
      </patternFill>
    </fill>
    <fill>
      <patternFill patternType="solid">
        <fgColor rgb="FF00C4BF"/>
        <bgColor indexed="64"/>
      </patternFill>
    </fill>
    <fill>
      <patternFill patternType="solid">
        <fgColor rgb="FFFFE6CB"/>
        <bgColor indexed="64"/>
      </patternFill>
    </fill>
    <fill>
      <patternFill patternType="solid">
        <fgColor theme="9" tint="0.39997558519241921"/>
        <bgColor indexed="64"/>
      </patternFill>
    </fill>
    <fill>
      <patternFill patternType="solid">
        <fgColor rgb="FF00A79D"/>
        <bgColor indexed="64"/>
      </patternFill>
    </fill>
    <fill>
      <patternFill patternType="solid">
        <fgColor rgb="FF00736F"/>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002060"/>
        <bgColor indexed="64"/>
      </patternFill>
    </fill>
    <fill>
      <patternFill patternType="solid">
        <fgColor theme="0" tint="-0.14999847407452621"/>
        <bgColor indexed="64"/>
      </patternFill>
    </fill>
    <fill>
      <patternFill patternType="solid">
        <fgColor rgb="FFFFFF00"/>
        <bgColor indexed="64"/>
      </patternFill>
    </fill>
  </fills>
  <borders count="140">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bottom/>
      <diagonal/>
    </border>
    <border>
      <left/>
      <right style="double">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diagonal/>
    </border>
    <border>
      <left style="thin">
        <color indexed="64"/>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double">
        <color indexed="64"/>
      </right>
      <top style="thin">
        <color indexed="64"/>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double">
        <color indexed="64"/>
      </left>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right style="double">
        <color indexed="64"/>
      </right>
      <top style="thin">
        <color indexed="64"/>
      </top>
      <bottom/>
      <diagonal/>
    </border>
    <border>
      <left/>
      <right style="double">
        <color indexed="64"/>
      </right>
      <top/>
      <bottom style="thin">
        <color indexed="64"/>
      </bottom>
      <diagonal/>
    </border>
    <border>
      <left style="thin">
        <color rgb="FF92D050"/>
      </left>
      <right style="thin">
        <color rgb="FF92D050"/>
      </right>
      <top style="thin">
        <color rgb="FF92D050"/>
      </top>
      <bottom style="thin">
        <color rgb="FF92D050"/>
      </bottom>
      <diagonal/>
    </border>
    <border>
      <left style="thin">
        <color rgb="FF92D050"/>
      </left>
      <right style="thin">
        <color rgb="FF92D050"/>
      </right>
      <top/>
      <bottom style="thin">
        <color rgb="FF92D050"/>
      </bottom>
      <diagonal/>
    </border>
    <border>
      <left style="thin">
        <color theme="6"/>
      </left>
      <right style="thin">
        <color theme="6"/>
      </right>
      <top style="thin">
        <color theme="6"/>
      </top>
      <bottom style="thin">
        <color theme="6"/>
      </bottom>
      <diagonal/>
    </border>
    <border>
      <left style="thin">
        <color indexed="64"/>
      </left>
      <right style="thin">
        <color rgb="FF92D050"/>
      </right>
      <top style="thin">
        <color rgb="FF92D050"/>
      </top>
      <bottom style="thin">
        <color rgb="FF92D050"/>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indexed="64"/>
      </left>
      <right style="thin">
        <color rgb="FF92D050"/>
      </right>
      <top/>
      <bottom style="thin">
        <color rgb="FF92D050"/>
      </bottom>
      <diagonal/>
    </border>
    <border>
      <left style="thin">
        <color indexed="64"/>
      </left>
      <right style="thin">
        <color rgb="FF92D050"/>
      </right>
      <top style="thin">
        <color rgb="FF92D050"/>
      </top>
      <bottom/>
      <diagonal/>
    </border>
    <border>
      <left style="thin">
        <color rgb="FF92D050"/>
      </left>
      <right style="thin">
        <color rgb="FF92D050"/>
      </right>
      <top style="thin">
        <color rgb="FF92D050"/>
      </top>
      <bottom/>
      <diagonal/>
    </border>
    <border>
      <left style="thin">
        <color rgb="FF92D050"/>
      </left>
      <right style="thin">
        <color indexed="64"/>
      </right>
      <top style="thin">
        <color rgb="FF92D050"/>
      </top>
      <bottom style="thin">
        <color rgb="FF92D05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right style="medium">
        <color theme="0" tint="-0.499984740745262"/>
      </right>
      <top/>
      <bottom/>
      <diagonal/>
    </border>
    <border>
      <left/>
      <right style="medium">
        <color theme="0" tint="-0.499984740745262"/>
      </right>
      <top style="thin">
        <color theme="4" tint="0.79992065187536243"/>
      </top>
      <bottom style="thin">
        <color theme="4" tint="0.79992065187536243"/>
      </bottom>
      <diagonal/>
    </border>
    <border>
      <left style="medium">
        <color theme="0" tint="-0.499984740745262"/>
      </left>
      <right/>
      <top/>
      <bottom/>
      <diagonal/>
    </border>
    <border>
      <left/>
      <right/>
      <top/>
      <bottom style="medium">
        <color theme="0" tint="-0.499984740745262"/>
      </bottom>
      <diagonal/>
    </border>
    <border>
      <left/>
      <right/>
      <top style="medium">
        <color theme="0" tint="-0.499984740745262"/>
      </top>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rgb="FF92D050"/>
      </left>
      <right/>
      <top style="thin">
        <color rgb="FF92D050"/>
      </top>
      <bottom style="thin">
        <color rgb="FF92D050"/>
      </bottom>
      <diagonal/>
    </border>
    <border>
      <left/>
      <right/>
      <top style="thin">
        <color rgb="FF92D050"/>
      </top>
      <bottom style="thin">
        <color rgb="FF92D050"/>
      </bottom>
      <diagonal/>
    </border>
    <border>
      <left/>
      <right style="thin">
        <color rgb="FF92D050"/>
      </right>
      <top style="thin">
        <color rgb="FF92D050"/>
      </top>
      <bottom style="thin">
        <color rgb="FF92D050"/>
      </bottom>
      <diagonal/>
    </border>
    <border>
      <left style="thin">
        <color rgb="FF92D050"/>
      </left>
      <right style="thin">
        <color rgb="FF92D050"/>
      </right>
      <top style="thin">
        <color indexed="64"/>
      </top>
      <bottom style="thin">
        <color rgb="FF92D050"/>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
      <left style="thin">
        <color indexed="64"/>
      </left>
      <right style="thin">
        <color rgb="FF92D050"/>
      </right>
      <top style="thin">
        <color indexed="64"/>
      </top>
      <bottom style="thin">
        <color rgb="FF92D050"/>
      </bottom>
      <diagonal/>
    </border>
    <border>
      <left style="thin">
        <color rgb="FF92D050"/>
      </left>
      <right style="thin">
        <color indexed="64"/>
      </right>
      <top style="thin">
        <color indexed="64"/>
      </top>
      <bottom style="thin">
        <color rgb="FF92D050"/>
      </bottom>
      <diagonal/>
    </border>
    <border>
      <left style="thin">
        <color rgb="FF92D050"/>
      </left>
      <right style="thin">
        <color rgb="FF92D050"/>
      </right>
      <top style="thin">
        <color rgb="FF92D050"/>
      </top>
      <bottom style="thin">
        <color indexed="64"/>
      </bottom>
      <diagonal/>
    </border>
    <border>
      <left style="thin">
        <color rgb="FF92D050"/>
      </left>
      <right style="thin">
        <color indexed="64"/>
      </right>
      <top style="thin">
        <color rgb="FF92D050"/>
      </top>
      <bottom style="thin">
        <color indexed="64"/>
      </bottom>
      <diagonal/>
    </border>
    <border>
      <left style="thin">
        <color rgb="FF92D050"/>
      </left>
      <right style="thin">
        <color indexed="64"/>
      </right>
      <top style="thin">
        <color rgb="FF92D050"/>
      </top>
      <bottom/>
      <diagonal/>
    </border>
    <border>
      <left style="thin">
        <color rgb="FF92D050"/>
      </left>
      <right style="thin">
        <color indexed="64"/>
      </right>
      <top/>
      <bottom style="thin">
        <color rgb="FF92D050"/>
      </bottom>
      <diagonal/>
    </border>
    <border>
      <left style="thin">
        <color rgb="FF92D050"/>
      </left>
      <right style="thin">
        <color indexed="64"/>
      </right>
      <top style="thin">
        <color rgb="FF92D050"/>
      </top>
      <bottom style="thin">
        <color rgb="FF00A79D"/>
      </bottom>
      <diagonal/>
    </border>
    <border>
      <left style="thin">
        <color rgb="FF92D050"/>
      </left>
      <right style="thin">
        <color indexed="64"/>
      </right>
      <top style="thin">
        <color rgb="FF00A79D"/>
      </top>
      <bottom style="thin">
        <color indexed="64"/>
      </bottom>
      <diagonal/>
    </border>
    <border>
      <left/>
      <right style="thin">
        <color theme="4" tint="0.79998168889431442"/>
      </right>
      <top style="thin">
        <color theme="4" tint="0.79998168889431442"/>
      </top>
      <bottom/>
      <diagonal/>
    </border>
    <border>
      <left/>
      <right style="thin">
        <color theme="0" tint="-0.499984740745262"/>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indexed="64"/>
      </right>
      <top style="thin">
        <color theme="0" tint="-0.499984740745262"/>
      </top>
      <bottom/>
      <diagonal/>
    </border>
    <border>
      <left style="thin">
        <color theme="0" tint="-4.9989318521683403E-2"/>
      </left>
      <right style="thin">
        <color theme="0"/>
      </right>
      <top style="thin">
        <color theme="0"/>
      </top>
      <bottom/>
      <diagonal/>
    </border>
    <border>
      <left style="thin">
        <color theme="0"/>
      </left>
      <right style="thin">
        <color theme="0"/>
      </right>
      <top style="thin">
        <color theme="0"/>
      </top>
      <bottom/>
      <diagonal/>
    </border>
    <border>
      <left/>
      <right/>
      <top style="thin">
        <color theme="0"/>
      </top>
      <bottom/>
      <diagonal/>
    </border>
    <border>
      <left/>
      <right style="medium">
        <color theme="0" tint="-0.499984740745262"/>
      </right>
      <top style="thin">
        <color theme="0" tint="-4.9989318521683403E-2"/>
      </top>
      <bottom style="thin">
        <color theme="0" tint="-4.9989318521683403E-2"/>
      </bottom>
      <diagonal/>
    </border>
    <border>
      <left style="medium">
        <color theme="0" tint="-0.499984740745262"/>
      </left>
      <right style="thin">
        <color theme="0" tint="-0.499984740745262"/>
      </right>
      <top style="thin">
        <color theme="0" tint="-0.499984740745262"/>
      </top>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right style="medium">
        <color theme="0" tint="-0.499984740745262"/>
      </right>
      <top style="thin">
        <color theme="4" tint="0.79992065187536243"/>
      </top>
      <bottom style="medium">
        <color theme="0" tint="-0.499984740745262"/>
      </bottom>
      <diagonal/>
    </border>
    <border>
      <left style="thin">
        <color theme="0" tint="-4.9989318521683403E-2"/>
      </left>
      <right style="medium">
        <color theme="0" tint="-0.499984740745262"/>
      </right>
      <top style="thin">
        <color theme="0" tint="-0.499984740745262"/>
      </top>
      <bottom/>
      <diagonal/>
    </border>
    <border>
      <left style="thin">
        <color theme="0" tint="-4.9989318521683403E-2"/>
      </left>
      <right style="medium">
        <color theme="0" tint="-0.499984740745262"/>
      </right>
      <top/>
      <bottom style="thin">
        <color theme="0" tint="-0.499984740745262"/>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right style="thin">
        <color theme="0" tint="-0.499984740745262"/>
      </right>
      <top/>
      <bottom style="thin">
        <color theme="0" tint="-0.499984740745262"/>
      </bottom>
      <diagonal/>
    </border>
    <border>
      <left/>
      <right/>
      <top/>
      <bottom style="thin">
        <color theme="0" tint="-0.499984740745262"/>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indexed="64"/>
      </right>
      <top/>
      <bottom style="thin">
        <color theme="0" tint="-0.499984740745262"/>
      </bottom>
      <diagonal/>
    </border>
    <border>
      <left style="thin">
        <color indexed="64"/>
      </left>
      <right/>
      <top/>
      <bottom style="thin">
        <color theme="0" tint="-0.499984740745262"/>
      </bottom>
      <diagonal/>
    </border>
    <border>
      <left style="thin">
        <color indexed="64"/>
      </left>
      <right/>
      <top style="thin">
        <color theme="0" tint="-0.499984740745262"/>
      </top>
      <bottom/>
      <diagonal/>
    </border>
    <border>
      <left/>
      <right/>
      <top/>
      <bottom style="thin">
        <color theme="6"/>
      </bottom>
      <diagonal/>
    </border>
    <border>
      <left style="thin">
        <color indexed="64"/>
      </left>
      <right style="thin">
        <color rgb="FF92D050"/>
      </right>
      <top style="thin">
        <color rgb="FF92D050"/>
      </top>
      <bottom style="thin">
        <color indexed="64"/>
      </bottom>
      <diagonal/>
    </border>
    <border>
      <left style="thin">
        <color indexed="64"/>
      </left>
      <right style="thin">
        <color theme="0" tint="-0.499984740745262"/>
      </right>
      <top style="thin">
        <color theme="0" tint="-0.499984740745262"/>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style="thin">
        <color indexed="64"/>
      </left>
      <right/>
      <top style="thin">
        <color indexed="64"/>
      </top>
      <bottom style="thin">
        <color theme="0" tint="-0.499984740745262"/>
      </bottom>
      <diagonal/>
    </border>
    <border>
      <left style="thin">
        <color theme="0"/>
      </left>
      <right style="thin">
        <color theme="0"/>
      </right>
      <top style="thin">
        <color indexed="64"/>
      </top>
      <bottom style="thin">
        <color theme="0" tint="-0.499984740745262"/>
      </bottom>
      <diagonal/>
    </border>
    <border>
      <left style="thin">
        <color theme="0"/>
      </left>
      <right style="thin">
        <color theme="0"/>
      </right>
      <top style="thin">
        <color theme="0" tint="-0.499984740745262"/>
      </top>
      <bottom style="thin">
        <color theme="0" tint="-0.499984740745262"/>
      </bottom>
      <diagonal/>
    </border>
    <border>
      <left/>
      <right style="thin">
        <color indexed="64"/>
      </right>
      <top style="thin">
        <color indexed="64"/>
      </top>
      <bottom style="thin">
        <color theme="0" tint="-0.499984740745262"/>
      </bottom>
      <diagonal/>
    </border>
    <border>
      <left style="medium">
        <color theme="0"/>
      </left>
      <right/>
      <top style="medium">
        <color theme="0"/>
      </top>
      <bottom/>
      <diagonal/>
    </border>
    <border>
      <left/>
      <right/>
      <top style="medium">
        <color theme="0"/>
      </top>
      <bottom/>
      <diagonal/>
    </border>
    <border>
      <left style="thin">
        <color theme="4" tint="0.79989013336588644"/>
      </left>
      <right/>
      <top/>
      <bottom style="thin">
        <color theme="4" tint="0.79989013336588644"/>
      </bottom>
      <diagonal/>
    </border>
    <border>
      <left style="thin">
        <color theme="4" tint="0.79989013336588644"/>
      </left>
      <right/>
      <top style="thin">
        <color theme="4" tint="0.79989013336588644"/>
      </top>
      <bottom/>
      <diagonal/>
    </border>
    <border>
      <left style="medium">
        <color theme="0" tint="-0.499984740745262"/>
      </left>
      <right/>
      <top style="medium">
        <color theme="0" tint="-0.499984740745262"/>
      </top>
      <bottom/>
      <diagonal/>
    </border>
    <border>
      <left/>
      <right style="medium">
        <color theme="0" tint="-0.499984740745262"/>
      </right>
      <top style="medium">
        <color theme="0" tint="-0.499984740745262"/>
      </top>
      <bottom/>
      <diagonal/>
    </border>
    <border>
      <left style="thin">
        <color theme="4" tint="0.79989013336588644"/>
      </left>
      <right/>
      <top/>
      <bottom/>
      <diagonal/>
    </border>
    <border>
      <left style="medium">
        <color theme="0" tint="-0.499984740745262"/>
      </left>
      <right style="thin">
        <color theme="4" tint="0.79989013336588644"/>
      </right>
      <top/>
      <bottom style="thin">
        <color theme="4" tint="0.79989013336588644"/>
      </bottom>
      <diagonal/>
    </border>
    <border>
      <left style="medium">
        <color theme="0" tint="-0.499984740745262"/>
      </left>
      <right style="thin">
        <color theme="4" tint="0.79989013336588644"/>
      </right>
      <top style="thin">
        <color theme="4" tint="0.79989013336588644"/>
      </top>
      <bottom/>
      <diagonal/>
    </border>
    <border>
      <left style="thin">
        <color indexed="64"/>
      </left>
      <right style="thin">
        <color indexed="64"/>
      </right>
      <top style="thin">
        <color indexed="64"/>
      </top>
      <bottom style="thin">
        <color rgb="FF00736F"/>
      </bottom>
      <diagonal/>
    </border>
    <border>
      <left style="thin">
        <color indexed="64"/>
      </left>
      <right/>
      <top style="thin">
        <color rgb="FF00736F"/>
      </top>
      <bottom style="thin">
        <color indexed="64"/>
      </bottom>
      <diagonal/>
    </border>
    <border>
      <left/>
      <right/>
      <top style="thin">
        <color rgb="FF00736F"/>
      </top>
      <bottom style="thin">
        <color indexed="64"/>
      </bottom>
      <diagonal/>
    </border>
    <border>
      <left/>
      <right style="thin">
        <color indexed="64"/>
      </right>
      <top style="thin">
        <color rgb="FF00736F"/>
      </top>
      <bottom style="thin">
        <color indexed="64"/>
      </bottom>
      <diagonal/>
    </border>
    <border>
      <left style="thin">
        <color indexed="64"/>
      </left>
      <right/>
      <top style="thin">
        <color indexed="64"/>
      </top>
      <bottom style="thin">
        <color rgb="FF00736F"/>
      </bottom>
      <diagonal/>
    </border>
    <border>
      <left/>
      <right/>
      <top style="thin">
        <color indexed="64"/>
      </top>
      <bottom style="thin">
        <color rgb="FF00736F"/>
      </bottom>
      <diagonal/>
    </border>
    <border>
      <left/>
      <right style="thin">
        <color indexed="64"/>
      </right>
      <top style="thin">
        <color indexed="64"/>
      </top>
      <bottom style="thin">
        <color rgb="FF00736F"/>
      </bottom>
      <diagonal/>
    </border>
    <border>
      <left style="medium">
        <color theme="0" tint="-0.499984740745262"/>
      </left>
      <right/>
      <top style="thin">
        <color theme="0" tint="-0.499984740745262"/>
      </top>
      <bottom/>
      <diagonal/>
    </border>
    <border>
      <left style="medium">
        <color theme="0" tint="-0.499984740745262"/>
      </left>
      <right/>
      <top/>
      <bottom style="thin">
        <color theme="0" tint="-0.499984740745262"/>
      </bottom>
      <diagonal/>
    </border>
    <border>
      <left style="thin">
        <color theme="0" tint="-4.9989318521683403E-2"/>
      </left>
      <right/>
      <top style="thin">
        <color theme="0" tint="-0.499984740745262"/>
      </top>
      <bottom/>
      <diagonal/>
    </border>
    <border>
      <left style="thin">
        <color theme="0" tint="-4.9989318521683403E-2"/>
      </left>
      <right/>
      <top/>
      <bottom style="thin">
        <color theme="0" tint="-0.499984740745262"/>
      </bottom>
      <diagonal/>
    </border>
    <border>
      <left style="thin">
        <color indexed="64"/>
      </left>
      <right/>
      <top style="thin">
        <color theme="0" tint="-0.499984740745262"/>
      </top>
      <bottom style="thin">
        <color indexed="64"/>
      </bottom>
      <diagonal/>
    </border>
    <border>
      <left/>
      <right/>
      <top style="thin">
        <color theme="0" tint="-0.499984740745262"/>
      </top>
      <bottom style="thin">
        <color indexed="64"/>
      </bottom>
      <diagonal/>
    </border>
    <border>
      <left/>
      <right style="thin">
        <color theme="0" tint="-0.499984740745262"/>
      </right>
      <top style="thin">
        <color theme="0" tint="-0.499984740745262"/>
      </top>
      <bottom style="thin">
        <color indexed="64"/>
      </bottom>
      <diagonal/>
    </border>
    <border>
      <left style="thin">
        <color indexed="64"/>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left>
      <right/>
      <top style="thin">
        <color indexed="64"/>
      </top>
      <bottom/>
      <diagonal/>
    </border>
    <border>
      <left/>
      <right style="thin">
        <color theme="4" tint="0.79989013336588644"/>
      </right>
      <top style="thin">
        <color indexed="64"/>
      </top>
      <bottom/>
      <diagonal/>
    </border>
    <border>
      <left style="thin">
        <color theme="0" tint="-4.9989318521683403E-2"/>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style="thin">
        <color rgb="FF92D050"/>
      </left>
      <right/>
      <top style="thin">
        <color indexed="64"/>
      </top>
      <bottom style="thin">
        <color rgb="FF92D050"/>
      </bottom>
      <diagonal/>
    </border>
    <border>
      <left style="thin">
        <color rgb="FF92D050"/>
      </left>
      <right/>
      <top style="thin">
        <color rgb="FF92D050"/>
      </top>
      <bottom/>
      <diagonal/>
    </border>
    <border>
      <left style="thin">
        <color rgb="FF92D050"/>
      </left>
      <right/>
      <top style="thin">
        <color rgb="FF92D050"/>
      </top>
      <bottom style="thin">
        <color indexed="64"/>
      </bottom>
      <diagonal/>
    </border>
    <border>
      <left style="thin">
        <color indexed="64"/>
      </left>
      <right style="thin">
        <color indexed="64"/>
      </right>
      <top/>
      <bottom/>
      <diagonal/>
    </border>
  </borders>
  <cellStyleXfs count="30">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5" fillId="9" borderId="0" applyNumberFormat="0" applyBorder="0" applyAlignment="0" applyProtection="0"/>
    <xf numFmtId="0" fontId="4" fillId="7" borderId="0" applyNumberFormat="0" applyBorder="0" applyAlignment="0" applyProtection="0"/>
    <xf numFmtId="0" fontId="4" fillId="10" borderId="0" applyNumberFormat="0" applyBorder="0" applyAlignment="0" applyProtection="0"/>
    <xf numFmtId="0" fontId="5" fillId="8"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5" fillId="8" borderId="0" applyNumberFormat="0" applyBorder="0" applyAlignment="0" applyProtection="0"/>
    <xf numFmtId="0" fontId="4" fillId="11" borderId="0" applyNumberFormat="0" applyBorder="0" applyAlignment="0" applyProtection="0"/>
    <xf numFmtId="0" fontId="4" fillId="5" borderId="0" applyNumberFormat="0" applyBorder="0" applyAlignment="0" applyProtection="0"/>
    <xf numFmtId="0" fontId="5" fillId="6" borderId="0" applyNumberFormat="0" applyBorder="0" applyAlignment="0" applyProtection="0"/>
    <xf numFmtId="0" fontId="4" fillId="7" borderId="0" applyNumberFormat="0" applyBorder="0" applyAlignment="0" applyProtection="0"/>
    <xf numFmtId="0" fontId="4" fillId="12" borderId="0" applyNumberFormat="0" applyBorder="0" applyAlignment="0" applyProtection="0"/>
    <xf numFmtId="0" fontId="5" fillId="12" borderId="0" applyNumberFormat="0" applyBorder="0" applyAlignment="0" applyProtection="0"/>
    <xf numFmtId="166" fontId="1" fillId="0" borderId="0" applyFont="0" applyFill="0" applyBorder="0" applyAlignment="0" applyProtection="0"/>
    <xf numFmtId="44" fontId="8" fillId="0" borderId="0" applyFont="0" applyFill="0" applyBorder="0" applyAlignment="0" applyProtection="0"/>
    <xf numFmtId="0" fontId="1" fillId="0" borderId="0"/>
    <xf numFmtId="0" fontId="8" fillId="0" borderId="0"/>
    <xf numFmtId="0" fontId="7" fillId="0" borderId="0"/>
    <xf numFmtId="9" fontId="8"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cellStyleXfs>
  <cellXfs count="614">
    <xf numFmtId="0" fontId="0" fillId="0" borderId="0" xfId="0"/>
    <xf numFmtId="0" fontId="0" fillId="0" borderId="0" xfId="0" applyFill="1"/>
    <xf numFmtId="0" fontId="12" fillId="0" borderId="0" xfId="0" applyFont="1"/>
    <xf numFmtId="0" fontId="12" fillId="0" borderId="0" xfId="0" applyFont="1" applyFill="1" applyProtection="1"/>
    <xf numFmtId="0" fontId="12" fillId="0" borderId="0" xfId="0" applyFont="1" applyFill="1" applyAlignment="1" applyProtection="1">
      <alignment horizontal="center"/>
    </xf>
    <xf numFmtId="0" fontId="12" fillId="0" borderId="37" xfId="0" applyFont="1" applyFill="1" applyBorder="1" applyAlignment="1" applyProtection="1">
      <alignment horizontal="center" vertical="center"/>
    </xf>
    <xf numFmtId="0" fontId="12" fillId="0" borderId="37" xfId="0" applyFont="1" applyFill="1" applyBorder="1" applyAlignment="1" applyProtection="1">
      <alignment vertical="center" wrapText="1"/>
    </xf>
    <xf numFmtId="3" fontId="12" fillId="0" borderId="37" xfId="0" applyNumberFormat="1" applyFont="1" applyFill="1" applyBorder="1" applyAlignment="1" applyProtection="1">
      <alignment vertical="center"/>
    </xf>
    <xf numFmtId="10" fontId="12" fillId="0" borderId="37" xfId="0" applyNumberFormat="1" applyFont="1" applyFill="1" applyBorder="1" applyAlignment="1" applyProtection="1">
      <alignment horizontal="center" vertical="center"/>
    </xf>
    <xf numFmtId="0" fontId="12" fillId="0" borderId="37" xfId="0" applyFont="1" applyFill="1" applyBorder="1" applyAlignment="1" applyProtection="1">
      <alignment vertical="center"/>
    </xf>
    <xf numFmtId="41" fontId="12" fillId="0" borderId="37" xfId="0" applyNumberFormat="1" applyFont="1" applyFill="1" applyBorder="1" applyAlignment="1" applyProtection="1">
      <alignment vertical="center"/>
    </xf>
    <xf numFmtId="41" fontId="12" fillId="0" borderId="0" xfId="0" applyNumberFormat="1" applyFont="1" applyFill="1" applyProtection="1"/>
    <xf numFmtId="9" fontId="12" fillId="0" borderId="0" xfId="0" applyNumberFormat="1" applyFont="1" applyFill="1" applyAlignment="1" applyProtection="1">
      <alignment horizontal="center" vertical="center"/>
    </xf>
    <xf numFmtId="0" fontId="11" fillId="0" borderId="0" xfId="0" applyFont="1" applyFill="1" applyProtection="1"/>
    <xf numFmtId="168" fontId="14" fillId="14" borderId="1" xfId="0" applyNumberFormat="1" applyFont="1" applyFill="1" applyBorder="1" applyAlignment="1">
      <alignment horizontal="center" vertical="center"/>
    </xf>
    <xf numFmtId="168" fontId="14" fillId="14" borderId="2" xfId="0" applyNumberFormat="1" applyFont="1" applyFill="1" applyBorder="1" applyAlignment="1">
      <alignment horizontal="center" vertical="center"/>
    </xf>
    <xf numFmtId="0" fontId="14" fillId="14" borderId="1" xfId="0" applyFont="1" applyFill="1" applyBorder="1" applyAlignment="1">
      <alignment horizontal="left" vertical="center" wrapText="1"/>
    </xf>
    <xf numFmtId="0" fontId="14" fillId="14" borderId="3" xfId="0" applyFont="1" applyFill="1" applyBorder="1" applyAlignment="1">
      <alignment horizontal="left" vertical="center" wrapText="1"/>
    </xf>
    <xf numFmtId="0" fontId="0" fillId="0" borderId="0" xfId="0" applyFont="1" applyFill="1" applyProtection="1"/>
    <xf numFmtId="0" fontId="15" fillId="0" borderId="0" xfId="0" applyFont="1" applyFill="1" applyAlignment="1" applyProtection="1"/>
    <xf numFmtId="0" fontId="0" fillId="0" borderId="0" xfId="0" applyFont="1" applyFill="1" applyAlignment="1" applyProtection="1">
      <alignment horizontal="center"/>
    </xf>
    <xf numFmtId="3" fontId="0" fillId="0" borderId="37" xfId="0" applyNumberFormat="1" applyFont="1" applyFill="1" applyBorder="1" applyAlignment="1" applyProtection="1">
      <alignment vertical="center"/>
    </xf>
    <xf numFmtId="41" fontId="0" fillId="0" borderId="0" xfId="0" applyNumberFormat="1" applyFont="1" applyFill="1" applyProtection="1"/>
    <xf numFmtId="9" fontId="0" fillId="0" borderId="0" xfId="0" applyNumberFormat="1" applyFont="1" applyFill="1" applyAlignment="1" applyProtection="1">
      <alignment horizontal="center" vertical="center"/>
    </xf>
    <xf numFmtId="41" fontId="12" fillId="0" borderId="0" xfId="0" applyNumberFormat="1" applyFont="1" applyAlignment="1">
      <alignment horizontal="right" vertical="center"/>
    </xf>
    <xf numFmtId="0" fontId="10" fillId="0" borderId="0" xfId="0" applyFont="1"/>
    <xf numFmtId="0" fontId="12" fillId="0" borderId="0" xfId="0" applyFont="1" applyFill="1" applyBorder="1" applyAlignment="1">
      <alignment horizontal="center" vertical="center"/>
    </xf>
    <xf numFmtId="0" fontId="12" fillId="0" borderId="0" xfId="0" applyFont="1" applyFill="1" applyBorder="1" applyAlignment="1">
      <alignment vertical="center" wrapText="1"/>
    </xf>
    <xf numFmtId="0" fontId="16" fillId="0" borderId="0" xfId="0" applyFont="1" applyFill="1" applyBorder="1" applyAlignment="1">
      <alignment vertical="center" wrapText="1"/>
    </xf>
    <xf numFmtId="0" fontId="0" fillId="0" borderId="0" xfId="0" applyFill="1" applyBorder="1"/>
    <xf numFmtId="170" fontId="12" fillId="0" borderId="0" xfId="0" applyNumberFormat="1" applyFont="1" applyFill="1" applyBorder="1" applyAlignment="1">
      <alignment horizontal="right" vertical="center"/>
    </xf>
    <xf numFmtId="0" fontId="10" fillId="0" borderId="0" xfId="0" applyFont="1" applyFill="1" applyAlignment="1">
      <alignment horizontal="justify" vertical="center" wrapText="1"/>
    </xf>
    <xf numFmtId="0" fontId="0" fillId="0" borderId="0" xfId="0" applyFill="1" applyAlignment="1">
      <alignment horizontal="justify" vertical="center" wrapText="1"/>
    </xf>
    <xf numFmtId="170" fontId="12" fillId="0" borderId="0" xfId="0" applyNumberFormat="1" applyFont="1" applyFill="1" applyAlignment="1">
      <alignment horizontal="right" vertical="center"/>
    </xf>
    <xf numFmtId="0" fontId="12" fillId="0" borderId="0" xfId="0" applyFont="1" applyFill="1" applyAlignment="1">
      <alignment horizontal="center" vertical="center"/>
    </xf>
    <xf numFmtId="0" fontId="12" fillId="0" borderId="0" xfId="0" applyFont="1" applyFill="1" applyAlignment="1">
      <alignment vertical="center" wrapText="1"/>
    </xf>
    <xf numFmtId="0" fontId="16" fillId="0" borderId="0" xfId="0" applyFont="1" applyFill="1" applyAlignment="1">
      <alignment vertical="center" wrapText="1"/>
    </xf>
    <xf numFmtId="168" fontId="14" fillId="0" borderId="38" xfId="0" applyNumberFormat="1" applyFont="1" applyFill="1" applyBorder="1" applyAlignment="1" applyProtection="1">
      <alignment horizontal="center" vertical="center"/>
    </xf>
    <xf numFmtId="0" fontId="12" fillId="0" borderId="4" xfId="0" applyFont="1" applyBorder="1" applyProtection="1">
      <protection locked="0"/>
    </xf>
    <xf numFmtId="0" fontId="12" fillId="0" borderId="0" xfId="0" applyFont="1" applyBorder="1" applyProtection="1">
      <protection locked="0"/>
    </xf>
    <xf numFmtId="167" fontId="12" fillId="0" borderId="0" xfId="23" applyNumberFormat="1" applyFont="1" applyBorder="1" applyAlignment="1" applyProtection="1">
      <protection locked="0"/>
    </xf>
    <xf numFmtId="0" fontId="12" fillId="0" borderId="5" xfId="0" applyFont="1" applyBorder="1" applyProtection="1">
      <protection locked="0"/>
    </xf>
    <xf numFmtId="0" fontId="0" fillId="0" borderId="39" xfId="0" applyFill="1" applyBorder="1" applyAlignment="1" applyProtection="1">
      <alignment horizontal="right"/>
      <protection locked="0"/>
    </xf>
    <xf numFmtId="168" fontId="12" fillId="0" borderId="39" xfId="0" applyNumberFormat="1" applyFont="1" applyBorder="1" applyAlignment="1" applyProtection="1">
      <alignment horizontal="center" vertical="center"/>
      <protection locked="0"/>
    </xf>
    <xf numFmtId="0" fontId="12" fillId="0" borderId="39" xfId="0" applyFont="1" applyFill="1" applyBorder="1" applyAlignment="1" applyProtection="1">
      <alignment wrapText="1"/>
      <protection locked="0"/>
    </xf>
    <xf numFmtId="0" fontId="12" fillId="0" borderId="0" xfId="0" applyFont="1" applyFill="1" applyBorder="1" applyProtection="1"/>
    <xf numFmtId="3" fontId="12" fillId="0" borderId="0" xfId="0" applyNumberFormat="1" applyFont="1"/>
    <xf numFmtId="169" fontId="12" fillId="0" borderId="0" xfId="0" applyNumberFormat="1" applyFont="1"/>
    <xf numFmtId="0" fontId="14" fillId="0" borderId="38" xfId="24" applyFont="1" applyFill="1" applyBorder="1" applyAlignment="1" applyProtection="1">
      <alignment horizontal="center" vertical="center"/>
    </xf>
    <xf numFmtId="168" fontId="14" fillId="0" borderId="40" xfId="0" applyNumberFormat="1" applyFont="1" applyFill="1" applyBorder="1" applyAlignment="1" applyProtection="1">
      <alignment horizontal="center" vertical="center"/>
    </xf>
    <xf numFmtId="168" fontId="14" fillId="0" borderId="41" xfId="0" applyNumberFormat="1" applyFont="1" applyFill="1" applyBorder="1" applyAlignment="1" applyProtection="1">
      <alignment horizontal="center" vertical="center"/>
    </xf>
    <xf numFmtId="0" fontId="15" fillId="0" borderId="0" xfId="0" applyFont="1" applyAlignment="1">
      <alignment vertical="center"/>
    </xf>
    <xf numFmtId="0" fontId="16" fillId="0" borderId="0" xfId="0" applyFont="1" applyFill="1" applyAlignment="1" applyProtection="1">
      <alignment vertical="center"/>
    </xf>
    <xf numFmtId="3" fontId="0" fillId="0" borderId="0" xfId="0" applyNumberFormat="1"/>
    <xf numFmtId="3" fontId="12" fillId="0" borderId="0" xfId="0" applyNumberFormat="1" applyFont="1" applyAlignment="1">
      <alignment horizontal="right" vertical="center"/>
    </xf>
    <xf numFmtId="9" fontId="14" fillId="14" borderId="43" xfId="24" applyNumberFormat="1" applyFont="1" applyFill="1" applyBorder="1" applyAlignment="1" applyProtection="1">
      <alignment horizontal="center" vertical="center"/>
    </xf>
    <xf numFmtId="0" fontId="0" fillId="16" borderId="0" xfId="0" applyFont="1" applyFill="1" applyBorder="1"/>
    <xf numFmtId="0" fontId="10" fillId="16" borderId="0" xfId="0" applyFont="1" applyFill="1" applyBorder="1"/>
    <xf numFmtId="41" fontId="16" fillId="16" borderId="0" xfId="0" applyNumberFormat="1" applyFont="1" applyFill="1" applyAlignment="1">
      <alignment horizontal="right" vertical="center"/>
    </xf>
    <xf numFmtId="41" fontId="12" fillId="0" borderId="37" xfId="0" applyNumberFormat="1" applyFont="1" applyFill="1" applyBorder="1" applyAlignment="1" applyProtection="1">
      <alignment horizontal="left" vertical="center"/>
    </xf>
    <xf numFmtId="0" fontId="17" fillId="0" borderId="4" xfId="0" applyFont="1" applyFill="1" applyBorder="1" applyAlignment="1" applyProtection="1">
      <alignment horizontal="center" vertical="center"/>
    </xf>
    <xf numFmtId="0" fontId="17" fillId="0" borderId="0" xfId="0" applyFont="1" applyFill="1" applyBorder="1" applyAlignment="1" applyProtection="1">
      <alignment horizontal="center" vertical="center"/>
    </xf>
    <xf numFmtId="0" fontId="0" fillId="0" borderId="0" xfId="0" applyFill="1" applyBorder="1" applyProtection="1"/>
    <xf numFmtId="0" fontId="0" fillId="0" borderId="5" xfId="0" applyFill="1" applyBorder="1" applyProtection="1"/>
    <xf numFmtId="41" fontId="0" fillId="0" borderId="39" xfId="0" applyNumberFormat="1" applyFont="1" applyBorder="1" applyProtection="1">
      <protection locked="0"/>
    </xf>
    <xf numFmtId="0" fontId="18" fillId="0" borderId="0" xfId="0" applyFont="1" applyFill="1" applyBorder="1" applyAlignment="1" applyProtection="1">
      <alignment horizontal="left" vertical="center"/>
    </xf>
    <xf numFmtId="0" fontId="19" fillId="0" borderId="0" xfId="0" applyFont="1" applyFill="1" applyBorder="1" applyAlignment="1" applyProtection="1">
      <alignment horizontal="center" vertical="center"/>
    </xf>
    <xf numFmtId="41" fontId="20" fillId="14" borderId="44" xfId="0" applyNumberFormat="1" applyFont="1" applyFill="1" applyBorder="1" applyAlignment="1" applyProtection="1">
      <alignment horizontal="right" vertical="center"/>
    </xf>
    <xf numFmtId="0" fontId="0" fillId="0" borderId="45" xfId="0" applyFill="1" applyBorder="1" applyAlignment="1" applyProtection="1">
      <alignment horizontal="right"/>
      <protection locked="0"/>
    </xf>
    <xf numFmtId="168" fontId="12" fillId="0" borderId="46" xfId="0" applyNumberFormat="1" applyFont="1" applyBorder="1" applyAlignment="1" applyProtection="1">
      <alignment horizontal="center" vertical="center"/>
      <protection locked="0"/>
    </xf>
    <xf numFmtId="0" fontId="12" fillId="0" borderId="46" xfId="0" applyFont="1" applyFill="1" applyBorder="1" applyAlignment="1" applyProtection="1">
      <alignment wrapText="1"/>
      <protection locked="0"/>
    </xf>
    <xf numFmtId="41" fontId="0" fillId="0" borderId="46" xfId="0" applyNumberFormat="1" applyFont="1" applyBorder="1" applyProtection="1">
      <protection locked="0"/>
    </xf>
    <xf numFmtId="0" fontId="0" fillId="0" borderId="46" xfId="0" applyFill="1" applyBorder="1" applyAlignment="1" applyProtection="1">
      <alignment horizontal="right"/>
      <protection locked="0"/>
    </xf>
    <xf numFmtId="0" fontId="10" fillId="0" borderId="44" xfId="0" applyFont="1" applyBorder="1" applyAlignment="1" applyProtection="1">
      <alignment horizontal="right" vertical="center" wrapText="1"/>
      <protection locked="0"/>
    </xf>
    <xf numFmtId="41" fontId="0" fillId="0" borderId="44" xfId="0" applyNumberFormat="1" applyBorder="1" applyAlignment="1" applyProtection="1">
      <alignment horizontal="right" vertical="center"/>
    </xf>
    <xf numFmtId="41" fontId="10" fillId="0" borderId="44" xfId="0" applyNumberFormat="1" applyFont="1" applyBorder="1" applyAlignment="1" applyProtection="1">
      <alignment horizontal="right" vertical="center"/>
    </xf>
    <xf numFmtId="41" fontId="0" fillId="0" borderId="44" xfId="0" applyNumberFormat="1" applyFont="1" applyBorder="1" applyAlignment="1" applyProtection="1">
      <alignment horizontal="right" vertical="center"/>
      <protection locked="0"/>
    </xf>
    <xf numFmtId="41" fontId="20" fillId="15" borderId="44" xfId="0" applyNumberFormat="1" applyFont="1" applyFill="1" applyBorder="1" applyAlignment="1" applyProtection="1">
      <alignment horizontal="right" vertical="center"/>
    </xf>
    <xf numFmtId="0" fontId="20" fillId="14" borderId="44" xfId="0" applyFont="1" applyFill="1" applyBorder="1" applyAlignment="1" applyProtection="1">
      <alignment vertical="center" wrapText="1"/>
    </xf>
    <xf numFmtId="41" fontId="0" fillId="0" borderId="44" xfId="0" applyNumberFormat="1" applyFont="1" applyBorder="1" applyAlignment="1" applyProtection="1">
      <alignment horizontal="right" vertical="center"/>
    </xf>
    <xf numFmtId="41" fontId="3" fillId="0" borderId="44" xfId="0" applyNumberFormat="1" applyFont="1" applyBorder="1" applyAlignment="1" applyProtection="1">
      <alignment horizontal="right" vertical="center" wrapText="1"/>
    </xf>
    <xf numFmtId="41" fontId="3" fillId="0" borderId="44" xfId="0" applyNumberFormat="1" applyFont="1" applyBorder="1" applyAlignment="1" applyProtection="1">
      <alignment horizontal="right" vertical="center"/>
    </xf>
    <xf numFmtId="41" fontId="2" fillId="0" borderId="44" xfId="0" applyNumberFormat="1" applyFont="1" applyBorder="1" applyAlignment="1" applyProtection="1">
      <alignment horizontal="right"/>
    </xf>
    <xf numFmtId="0" fontId="10" fillId="14" borderId="47" xfId="0" applyFont="1" applyFill="1" applyBorder="1" applyAlignment="1" applyProtection="1">
      <alignment horizontal="center" vertical="center"/>
    </xf>
    <xf numFmtId="0" fontId="10" fillId="14" borderId="44" xfId="0" applyFont="1" applyFill="1" applyBorder="1" applyAlignment="1" applyProtection="1">
      <alignment vertical="center" wrapText="1"/>
    </xf>
    <xf numFmtId="0" fontId="12" fillId="0" borderId="44" xfId="0" applyFont="1" applyBorder="1" applyAlignment="1" applyProtection="1">
      <alignment vertical="center"/>
    </xf>
    <xf numFmtId="0" fontId="12" fillId="0" borderId="44" xfId="0" applyFont="1" applyFill="1" applyBorder="1" applyAlignment="1" applyProtection="1">
      <alignment vertical="center" wrapText="1"/>
    </xf>
    <xf numFmtId="0" fontId="0" fillId="14" borderId="44" xfId="0" applyFont="1" applyFill="1" applyBorder="1" applyAlignment="1" applyProtection="1">
      <alignment vertical="center" wrapText="1"/>
    </xf>
    <xf numFmtId="0" fontId="0" fillId="0" borderId="44" xfId="0" applyFont="1" applyFill="1" applyBorder="1" applyAlignment="1" applyProtection="1">
      <alignment vertical="center" wrapText="1"/>
    </xf>
    <xf numFmtId="0" fontId="12" fillId="0" borderId="47" xfId="0" applyFont="1" applyFill="1" applyBorder="1" applyAlignment="1" applyProtection="1">
      <alignment horizontal="center" vertical="center"/>
    </xf>
    <xf numFmtId="0" fontId="20" fillId="14" borderId="47" xfId="0" applyFont="1" applyFill="1" applyBorder="1" applyAlignment="1" applyProtection="1">
      <alignment horizontal="center" vertical="center"/>
    </xf>
    <xf numFmtId="0" fontId="0" fillId="0" borderId="47" xfId="0" applyFont="1" applyFill="1" applyBorder="1" applyAlignment="1" applyProtection="1">
      <alignment horizontal="center" vertical="center"/>
    </xf>
    <xf numFmtId="0" fontId="0" fillId="14" borderId="47" xfId="0" applyFont="1" applyFill="1" applyBorder="1" applyAlignment="1" applyProtection="1">
      <alignment horizontal="center" vertical="center"/>
    </xf>
    <xf numFmtId="165" fontId="12" fillId="0" borderId="44" xfId="0" applyNumberFormat="1" applyFont="1" applyFill="1" applyBorder="1" applyAlignment="1" applyProtection="1">
      <alignment horizontal="center" vertical="center"/>
      <protection locked="0"/>
    </xf>
    <xf numFmtId="0" fontId="12" fillId="0" borderId="44" xfId="0" applyFont="1" applyFill="1" applyBorder="1" applyAlignment="1" applyProtection="1">
      <alignment vertical="center"/>
      <protection locked="0"/>
    </xf>
    <xf numFmtId="0" fontId="12" fillId="0" borderId="44" xfId="0" applyFont="1" applyFill="1" applyBorder="1" applyAlignment="1" applyProtection="1">
      <alignment vertical="center" wrapText="1"/>
      <protection locked="0"/>
    </xf>
    <xf numFmtId="0" fontId="19" fillId="0" borderId="50" xfId="0" applyFont="1" applyFill="1" applyBorder="1" applyAlignment="1" applyProtection="1">
      <alignment horizontal="center" vertical="center"/>
    </xf>
    <xf numFmtId="0" fontId="11" fillId="20" borderId="0" xfId="0" applyFont="1" applyFill="1" applyBorder="1" applyProtection="1"/>
    <xf numFmtId="0" fontId="11" fillId="0" borderId="0" xfId="0" applyFont="1" applyBorder="1" applyProtection="1"/>
    <xf numFmtId="49" fontId="15" fillId="20" borderId="0" xfId="0" applyNumberFormat="1" applyFont="1" applyFill="1" applyBorder="1" applyAlignment="1" applyProtection="1">
      <alignment horizontal="center" vertical="center"/>
    </xf>
    <xf numFmtId="49" fontId="15" fillId="0" borderId="0" xfId="0" applyNumberFormat="1" applyFont="1" applyBorder="1" applyAlignment="1" applyProtection="1">
      <alignment horizontal="center" vertical="center"/>
    </xf>
    <xf numFmtId="0" fontId="12" fillId="0" borderId="47" xfId="0" applyFont="1" applyFill="1" applyBorder="1" applyAlignment="1" applyProtection="1">
      <alignment horizontal="center" vertical="center"/>
      <protection locked="0"/>
    </xf>
    <xf numFmtId="42" fontId="0" fillId="0" borderId="0" xfId="0" applyNumberFormat="1" applyBorder="1" applyProtection="1">
      <protection locked="0"/>
    </xf>
    <xf numFmtId="42" fontId="0" fillId="0" borderId="0" xfId="0" applyNumberFormat="1" applyBorder="1"/>
    <xf numFmtId="42" fontId="0" fillId="17" borderId="51" xfId="0" applyNumberFormat="1" applyFill="1" applyBorder="1" applyProtection="1">
      <protection locked="0"/>
    </xf>
    <xf numFmtId="42" fontId="0" fillId="0" borderId="51" xfId="0" applyNumberFormat="1" applyBorder="1"/>
    <xf numFmtId="0" fontId="19" fillId="0" borderId="52" xfId="0" applyFont="1" applyFill="1" applyBorder="1" applyAlignment="1" applyProtection="1">
      <alignment vertical="center"/>
    </xf>
    <xf numFmtId="0" fontId="19" fillId="0" borderId="48" xfId="0" applyFont="1" applyFill="1" applyBorder="1" applyAlignment="1" applyProtection="1">
      <alignment horizontal="center" vertical="center"/>
    </xf>
    <xf numFmtId="0" fontId="0" fillId="0" borderId="37" xfId="0" applyNumberFormat="1" applyFont="1" applyFill="1" applyBorder="1" applyAlignment="1" applyProtection="1">
      <alignment horizontal="center" vertical="center"/>
    </xf>
    <xf numFmtId="0" fontId="0" fillId="0" borderId="0" xfId="0" applyProtection="1"/>
    <xf numFmtId="49" fontId="10" fillId="20" borderId="0" xfId="0" applyNumberFormat="1" applyFont="1" applyFill="1" applyAlignment="1" applyProtection="1">
      <alignment horizontal="center" vertical="center"/>
    </xf>
    <xf numFmtId="49" fontId="10" fillId="0" borderId="0" xfId="0" applyNumberFormat="1" applyFont="1" applyAlignment="1" applyProtection="1">
      <alignment horizontal="center" vertical="center"/>
    </xf>
    <xf numFmtId="3" fontId="0" fillId="0" borderId="0" xfId="0" applyNumberFormat="1" applyProtection="1"/>
    <xf numFmtId="3" fontId="10" fillId="0" borderId="0" xfId="0" applyNumberFormat="1" applyFont="1" applyProtection="1"/>
    <xf numFmtId="3" fontId="0" fillId="14" borderId="0" xfId="0" applyNumberFormat="1" applyFill="1" applyProtection="1"/>
    <xf numFmtId="49" fontId="12" fillId="0" borderId="44" xfId="0" applyNumberFormat="1" applyFont="1" applyFill="1" applyBorder="1" applyAlignment="1" applyProtection="1">
      <alignment horizontal="center" vertical="center"/>
    </xf>
    <xf numFmtId="9" fontId="12" fillId="0" borderId="44" xfId="0" applyNumberFormat="1" applyFont="1" applyFill="1" applyBorder="1" applyAlignment="1" applyProtection="1">
      <alignment vertical="center" wrapText="1"/>
    </xf>
    <xf numFmtId="49" fontId="16" fillId="14" borderId="44" xfId="0" applyNumberFormat="1" applyFont="1" applyFill="1" applyBorder="1" applyAlignment="1" applyProtection="1">
      <alignment horizontal="center" vertical="center"/>
    </xf>
    <xf numFmtId="0" fontId="24" fillId="19" borderId="59" xfId="0" applyFont="1" applyFill="1" applyBorder="1" applyAlignment="1" applyProtection="1">
      <alignment horizontal="center" vertical="center"/>
    </xf>
    <xf numFmtId="0" fontId="22" fillId="19" borderId="37" xfId="0" applyFont="1" applyFill="1" applyBorder="1" applyAlignment="1" applyProtection="1">
      <alignment horizontal="center"/>
    </xf>
    <xf numFmtId="41" fontId="22" fillId="19" borderId="37" xfId="0" applyNumberFormat="1" applyFont="1" applyFill="1" applyBorder="1" applyAlignment="1" applyProtection="1">
      <alignment horizontal="center"/>
    </xf>
    <xf numFmtId="9" fontId="22" fillId="19" borderId="37" xfId="0" applyNumberFormat="1" applyFont="1" applyFill="1" applyBorder="1" applyAlignment="1" applyProtection="1">
      <alignment horizontal="center" vertical="center"/>
    </xf>
    <xf numFmtId="0" fontId="13" fillId="0" borderId="38" xfId="24" applyFont="1" applyFill="1" applyBorder="1" applyAlignment="1" applyProtection="1">
      <alignment horizontal="left" vertical="center"/>
    </xf>
    <xf numFmtId="9" fontId="13" fillId="14" borderId="43" xfId="27" applyNumberFormat="1" applyFont="1" applyFill="1" applyBorder="1" applyAlignment="1" applyProtection="1">
      <alignment horizontal="center" vertical="center"/>
    </xf>
    <xf numFmtId="9" fontId="13" fillId="14" borderId="66" xfId="27" applyNumberFormat="1" applyFont="1" applyFill="1" applyBorder="1" applyAlignment="1" applyProtection="1">
      <alignment horizontal="center" vertical="center"/>
    </xf>
    <xf numFmtId="9" fontId="13" fillId="14" borderId="68" xfId="27" applyNumberFormat="1" applyFont="1" applyFill="1" applyBorder="1" applyAlignment="1" applyProtection="1">
      <alignment horizontal="center" vertical="center"/>
    </xf>
    <xf numFmtId="0" fontId="0" fillId="0" borderId="70" xfId="0" applyFill="1" applyBorder="1" applyAlignment="1" applyProtection="1">
      <alignment horizontal="right"/>
      <protection locked="0"/>
    </xf>
    <xf numFmtId="0" fontId="10" fillId="0" borderId="71" xfId="0" applyFont="1" applyBorder="1" applyAlignment="1" applyProtection="1">
      <alignment horizontal="right" vertical="center" wrapText="1"/>
      <protection locked="0"/>
    </xf>
    <xf numFmtId="41" fontId="0" fillId="0" borderId="71" xfId="0" applyNumberFormat="1" applyBorder="1" applyAlignment="1" applyProtection="1">
      <alignment horizontal="right" vertical="center"/>
    </xf>
    <xf numFmtId="41" fontId="10" fillId="0" borderId="71" xfId="0" applyNumberFormat="1" applyFont="1" applyBorder="1" applyAlignment="1" applyProtection="1">
      <alignment horizontal="right" vertical="center"/>
    </xf>
    <xf numFmtId="41" fontId="20" fillId="14" borderId="71" xfId="0" applyNumberFormat="1" applyFont="1" applyFill="1" applyBorder="1" applyAlignment="1" applyProtection="1">
      <alignment horizontal="right" vertical="center"/>
    </xf>
    <xf numFmtId="41" fontId="0" fillId="0" borderId="71" xfId="0" applyNumberFormat="1" applyFont="1" applyBorder="1" applyAlignment="1" applyProtection="1">
      <alignment horizontal="right" vertical="center"/>
      <protection locked="0"/>
    </xf>
    <xf numFmtId="41" fontId="20" fillId="15" borderId="71" xfId="0" applyNumberFormat="1" applyFont="1" applyFill="1" applyBorder="1" applyAlignment="1" applyProtection="1">
      <alignment horizontal="right" vertical="center"/>
    </xf>
    <xf numFmtId="41" fontId="0" fillId="0" borderId="71" xfId="0" applyNumberFormat="1" applyFont="1" applyBorder="1" applyAlignment="1" applyProtection="1">
      <alignment horizontal="right" vertical="center"/>
    </xf>
    <xf numFmtId="41" fontId="3" fillId="0" borderId="71" xfId="0" applyNumberFormat="1" applyFont="1" applyBorder="1" applyAlignment="1" applyProtection="1">
      <alignment horizontal="right" vertical="center" wrapText="1"/>
    </xf>
    <xf numFmtId="41" fontId="3" fillId="0" borderId="71" xfId="0" applyNumberFormat="1" applyFont="1" applyBorder="1" applyAlignment="1" applyProtection="1">
      <alignment horizontal="right" vertical="center"/>
    </xf>
    <xf numFmtId="41" fontId="2" fillId="0" borderId="71" xfId="0" applyNumberFormat="1" applyFont="1" applyBorder="1" applyAlignment="1" applyProtection="1">
      <alignment horizontal="right"/>
    </xf>
    <xf numFmtId="41" fontId="9" fillId="19" borderId="71" xfId="0" applyNumberFormat="1" applyFont="1" applyFill="1" applyBorder="1" applyAlignment="1" applyProtection="1">
      <alignment horizontal="right" vertical="center"/>
    </xf>
    <xf numFmtId="41" fontId="9" fillId="19" borderId="44" xfId="0" applyNumberFormat="1" applyFont="1" applyFill="1" applyBorder="1" applyAlignment="1" applyProtection="1">
      <alignment horizontal="right" vertical="center"/>
    </xf>
    <xf numFmtId="0" fontId="15" fillId="0" borderId="50" xfId="0" applyFont="1" applyFill="1" applyBorder="1" applyAlignment="1">
      <alignment horizontal="center" vertical="center" wrapText="1"/>
    </xf>
    <xf numFmtId="0" fontId="15" fillId="0" borderId="0" xfId="0" applyFont="1" applyFill="1" applyBorder="1" applyAlignment="1">
      <alignment horizontal="center" vertical="center" wrapText="1"/>
    </xf>
    <xf numFmtId="164" fontId="15" fillId="0" borderId="0" xfId="0" applyNumberFormat="1" applyFont="1" applyFill="1" applyBorder="1" applyAlignment="1">
      <alignment horizontal="center" vertical="center" wrapText="1"/>
    </xf>
    <xf numFmtId="41" fontId="15" fillId="0" borderId="0" xfId="0" applyNumberFormat="1" applyFont="1" applyFill="1" applyBorder="1" applyAlignment="1">
      <alignment horizontal="center" vertical="center" wrapText="1"/>
    </xf>
    <xf numFmtId="0" fontId="10" fillId="0" borderId="48" xfId="0" applyFont="1" applyFill="1" applyBorder="1" applyAlignment="1">
      <alignment horizontal="center" vertical="center" wrapText="1"/>
    </xf>
    <xf numFmtId="0" fontId="10" fillId="0" borderId="0" xfId="0" applyFont="1" applyFill="1" applyAlignment="1">
      <alignment horizontal="center" vertical="center" wrapText="1"/>
    </xf>
    <xf numFmtId="0" fontId="12" fillId="0" borderId="84" xfId="0" applyFont="1" applyFill="1" applyBorder="1" applyAlignment="1" applyProtection="1">
      <alignment horizontal="center" vertical="center"/>
    </xf>
    <xf numFmtId="0" fontId="12" fillId="0" borderId="78" xfId="0" applyFont="1" applyFill="1" applyBorder="1" applyAlignment="1" applyProtection="1">
      <alignment vertical="center" wrapText="1"/>
    </xf>
    <xf numFmtId="49" fontId="9" fillId="0" borderId="92" xfId="0" applyNumberFormat="1" applyFont="1" applyFill="1" applyBorder="1" applyAlignment="1" applyProtection="1">
      <alignment horizontal="center" vertical="center"/>
    </xf>
    <xf numFmtId="49" fontId="9" fillId="0" borderId="91" xfId="0" applyNumberFormat="1" applyFont="1" applyFill="1" applyBorder="1" applyAlignment="1" applyProtection="1">
      <alignment horizontal="center" vertical="center"/>
    </xf>
    <xf numFmtId="49" fontId="10" fillId="0" borderId="0" xfId="0" applyNumberFormat="1" applyFont="1" applyFill="1" applyAlignment="1" applyProtection="1">
      <alignment horizontal="center" vertical="center"/>
    </xf>
    <xf numFmtId="49" fontId="12" fillId="0" borderId="93" xfId="0" applyNumberFormat="1" applyFont="1" applyFill="1" applyBorder="1" applyAlignment="1" applyProtection="1">
      <alignment horizontal="center" vertical="center"/>
    </xf>
    <xf numFmtId="0" fontId="12" fillId="0" borderId="94" xfId="0" applyFont="1" applyFill="1" applyBorder="1" applyAlignment="1" applyProtection="1">
      <alignment vertical="center" wrapText="1"/>
    </xf>
    <xf numFmtId="49" fontId="9" fillId="0" borderId="96" xfId="0" applyNumberFormat="1" applyFont="1" applyFill="1" applyBorder="1" applyAlignment="1" applyProtection="1">
      <alignment horizontal="center" vertical="center"/>
    </xf>
    <xf numFmtId="49" fontId="9" fillId="0" borderId="95" xfId="0" applyNumberFormat="1" applyFont="1" applyFill="1" applyBorder="1" applyAlignment="1" applyProtection="1">
      <alignment horizontal="center" vertical="center" wrapText="1"/>
    </xf>
    <xf numFmtId="49" fontId="16" fillId="14" borderId="72" xfId="0" applyNumberFormat="1" applyFont="1" applyFill="1" applyBorder="1" applyAlignment="1" applyProtection="1">
      <alignment horizontal="center" vertical="center"/>
    </xf>
    <xf numFmtId="49" fontId="12" fillId="0" borderId="72" xfId="0" applyNumberFormat="1" applyFont="1" applyFill="1" applyBorder="1" applyAlignment="1" applyProtection="1">
      <alignment horizontal="center" vertical="center"/>
    </xf>
    <xf numFmtId="49" fontId="16" fillId="0" borderId="72" xfId="0" applyNumberFormat="1" applyFont="1" applyFill="1" applyBorder="1" applyAlignment="1" applyProtection="1">
      <alignment horizontal="center" vertical="center"/>
    </xf>
    <xf numFmtId="49" fontId="12" fillId="0" borderId="97" xfId="0" applyNumberFormat="1" applyFont="1" applyFill="1" applyBorder="1" applyAlignment="1" applyProtection="1">
      <alignment horizontal="center" vertical="center"/>
    </xf>
    <xf numFmtId="0" fontId="26" fillId="14" borderId="8" xfId="0" applyFont="1" applyFill="1" applyBorder="1" applyAlignment="1">
      <alignment horizontal="center" vertical="center"/>
    </xf>
    <xf numFmtId="0" fontId="26" fillId="14" borderId="0" xfId="0" applyFont="1" applyFill="1" applyBorder="1" applyAlignment="1">
      <alignment horizontal="center" vertical="center"/>
    </xf>
    <xf numFmtId="0" fontId="26" fillId="14" borderId="0" xfId="0" applyFont="1" applyFill="1" applyBorder="1" applyAlignment="1">
      <alignment horizontal="center" vertical="center" wrapText="1"/>
    </xf>
    <xf numFmtId="0" fontId="26" fillId="14" borderId="9" xfId="0" applyFont="1" applyFill="1" applyBorder="1" applyAlignment="1">
      <alignment horizontal="center" vertical="center"/>
    </xf>
    <xf numFmtId="170" fontId="12" fillId="0" borderId="8" xfId="0" applyNumberFormat="1" applyFont="1" applyFill="1" applyBorder="1" applyAlignment="1">
      <alignment horizontal="right" vertical="center"/>
    </xf>
    <xf numFmtId="0" fontId="10" fillId="0" borderId="9" xfId="0" applyFont="1" applyFill="1" applyBorder="1" applyAlignment="1">
      <alignment horizontal="justify" vertical="center" wrapText="1"/>
    </xf>
    <xf numFmtId="0" fontId="0" fillId="0" borderId="9" xfId="0" applyFill="1" applyBorder="1" applyAlignment="1">
      <alignment horizontal="justify" vertical="center" wrapText="1"/>
    </xf>
    <xf numFmtId="9" fontId="12" fillId="0" borderId="0" xfId="0" applyNumberFormat="1" applyFont="1" applyFill="1" applyBorder="1" applyAlignment="1">
      <alignment horizontal="left" vertical="center" wrapText="1"/>
    </xf>
    <xf numFmtId="9" fontId="12" fillId="0" borderId="0" xfId="0" applyNumberFormat="1" applyFont="1" applyFill="1" applyBorder="1" applyAlignment="1">
      <alignment vertical="center" wrapText="1"/>
    </xf>
    <xf numFmtId="170" fontId="12" fillId="0" borderId="10" xfId="0" applyNumberFormat="1" applyFont="1" applyFill="1" applyBorder="1" applyAlignment="1">
      <alignment horizontal="right" vertical="center"/>
    </xf>
    <xf numFmtId="170" fontId="12" fillId="0" borderId="17" xfId="0" applyNumberFormat="1" applyFont="1" applyFill="1" applyBorder="1" applyAlignment="1">
      <alignment horizontal="right" vertical="center"/>
    </xf>
    <xf numFmtId="0" fontId="12" fillId="0" borderId="17" xfId="0" applyFont="1" applyFill="1" applyBorder="1" applyAlignment="1">
      <alignment horizontal="center" vertical="center"/>
    </xf>
    <xf numFmtId="0" fontId="12" fillId="0" borderId="17" xfId="0" applyFont="1" applyFill="1" applyBorder="1" applyAlignment="1">
      <alignment vertical="center" wrapText="1"/>
    </xf>
    <xf numFmtId="0" fontId="0" fillId="0" borderId="11" xfId="0" applyFill="1" applyBorder="1" applyAlignment="1">
      <alignment horizontal="justify" vertical="center" wrapText="1"/>
    </xf>
    <xf numFmtId="0" fontId="23" fillId="19" borderId="47" xfId="0" applyFont="1" applyFill="1" applyBorder="1" applyAlignment="1" applyProtection="1">
      <alignment horizontal="center" vertical="center"/>
    </xf>
    <xf numFmtId="0" fontId="23" fillId="19" borderId="44" xfId="0" applyFont="1" applyFill="1" applyBorder="1" applyAlignment="1" applyProtection="1">
      <alignment vertical="center" wrapText="1"/>
    </xf>
    <xf numFmtId="41" fontId="26" fillId="19" borderId="44" xfId="0" applyNumberFormat="1" applyFont="1" applyFill="1" applyBorder="1" applyAlignment="1" applyProtection="1">
      <alignment horizontal="right" vertical="center"/>
    </xf>
    <xf numFmtId="41" fontId="26" fillId="19" borderId="83" xfId="0" applyNumberFormat="1" applyFont="1" applyFill="1" applyBorder="1" applyAlignment="1" applyProtection="1">
      <alignment horizontal="right" vertical="center"/>
    </xf>
    <xf numFmtId="0" fontId="25" fillId="15" borderId="0" xfId="0" applyFont="1" applyFill="1"/>
    <xf numFmtId="0" fontId="25" fillId="0" borderId="0" xfId="0" applyFont="1"/>
    <xf numFmtId="0" fontId="23" fillId="0" borderId="0" xfId="0" applyFont="1" applyAlignment="1">
      <alignment vertical="center"/>
    </xf>
    <xf numFmtId="0" fontId="28" fillId="19" borderId="85" xfId="0" applyFont="1" applyFill="1" applyBorder="1" applyAlignment="1" applyProtection="1">
      <alignment vertical="center"/>
    </xf>
    <xf numFmtId="0" fontId="23" fillId="19" borderId="86" xfId="0" applyFont="1" applyFill="1" applyBorder="1" applyAlignment="1" applyProtection="1">
      <alignment horizontal="right" vertical="center"/>
    </xf>
    <xf numFmtId="0" fontId="23" fillId="0" borderId="0" xfId="0" applyFont="1"/>
    <xf numFmtId="0" fontId="20" fillId="19" borderId="48" xfId="0" applyFont="1" applyFill="1" applyBorder="1" applyAlignment="1">
      <alignment horizontal="center" vertical="center" wrapText="1"/>
    </xf>
    <xf numFmtId="0" fontId="20" fillId="16" borderId="0" xfId="0" applyFont="1" applyFill="1" applyAlignment="1">
      <alignment horizontal="center" vertical="center" wrapText="1"/>
    </xf>
    <xf numFmtId="41" fontId="0" fillId="0" borderId="71" xfId="0" applyNumberFormat="1" applyFont="1" applyBorder="1" applyAlignment="1" applyProtection="1">
      <alignment horizontal="right"/>
    </xf>
    <xf numFmtId="41" fontId="0" fillId="0" borderId="44" xfId="0" applyNumberFormat="1" applyFont="1" applyBorder="1" applyAlignment="1" applyProtection="1">
      <alignment horizontal="right"/>
    </xf>
    <xf numFmtId="41" fontId="10" fillId="22" borderId="71" xfId="0" applyNumberFormat="1" applyFont="1" applyFill="1" applyBorder="1" applyAlignment="1" applyProtection="1">
      <alignment horizontal="right" vertical="center"/>
    </xf>
    <xf numFmtId="41" fontId="10" fillId="22" borderId="44" xfId="0" applyNumberFormat="1" applyFont="1" applyFill="1" applyBorder="1" applyAlignment="1" applyProtection="1">
      <alignment horizontal="right" vertical="center"/>
    </xf>
    <xf numFmtId="41" fontId="20" fillId="22" borderId="71" xfId="0" applyNumberFormat="1" applyFont="1" applyFill="1" applyBorder="1" applyAlignment="1" applyProtection="1">
      <alignment horizontal="right" vertical="center"/>
    </xf>
    <xf numFmtId="41" fontId="20" fillId="22" borderId="44" xfId="0" applyNumberFormat="1" applyFont="1" applyFill="1" applyBorder="1" applyAlignment="1" applyProtection="1">
      <alignment horizontal="right" vertical="center"/>
    </xf>
    <xf numFmtId="41" fontId="2" fillId="22" borderId="71" xfId="0" applyNumberFormat="1" applyFont="1" applyFill="1" applyBorder="1" applyAlignment="1" applyProtection="1">
      <alignment horizontal="right" vertical="center"/>
    </xf>
    <xf numFmtId="41" fontId="2" fillId="22" borderId="44" xfId="0" applyNumberFormat="1" applyFont="1" applyFill="1" applyBorder="1" applyAlignment="1" applyProtection="1">
      <alignment horizontal="right" vertical="center"/>
    </xf>
    <xf numFmtId="41" fontId="15" fillId="22" borderId="71" xfId="0" applyNumberFormat="1" applyFont="1" applyFill="1" applyBorder="1" applyAlignment="1" applyProtection="1">
      <alignment horizontal="right" vertical="center"/>
    </xf>
    <xf numFmtId="41" fontId="15" fillId="22" borderId="44" xfId="0" applyNumberFormat="1" applyFont="1" applyFill="1" applyBorder="1" applyAlignment="1" applyProtection="1">
      <alignment horizontal="right" vertical="center"/>
    </xf>
    <xf numFmtId="41" fontId="0" fillId="22" borderId="71" xfId="0" applyNumberFormat="1" applyFont="1" applyFill="1" applyBorder="1" applyAlignment="1" applyProtection="1">
      <alignment horizontal="right" vertical="center"/>
    </xf>
    <xf numFmtId="41" fontId="0" fillId="22" borderId="44" xfId="0" applyNumberFormat="1" applyFont="1" applyFill="1" applyBorder="1" applyAlignment="1" applyProtection="1">
      <alignment horizontal="right" vertical="center"/>
    </xf>
    <xf numFmtId="41" fontId="0" fillId="22" borderId="71" xfId="0" applyNumberFormat="1" applyFont="1" applyFill="1" applyBorder="1" applyAlignment="1" applyProtection="1">
      <alignment horizontal="right" vertical="center"/>
      <protection locked="0"/>
    </xf>
    <xf numFmtId="41" fontId="0" fillId="22" borderId="44" xfId="0" applyNumberFormat="1" applyFont="1" applyFill="1" applyBorder="1" applyAlignment="1" applyProtection="1">
      <alignment horizontal="right" vertical="center"/>
      <protection locked="0"/>
    </xf>
    <xf numFmtId="41" fontId="0" fillId="0" borderId="91" xfId="0" applyNumberFormat="1" applyFont="1" applyBorder="1" applyAlignment="1" applyProtection="1">
      <alignment horizontal="right" vertical="center"/>
    </xf>
    <xf numFmtId="41" fontId="0" fillId="0" borderId="130" xfId="0" applyNumberFormat="1" applyFont="1" applyBorder="1" applyAlignment="1" applyProtection="1">
      <alignment horizontal="right" vertical="center"/>
    </xf>
    <xf numFmtId="41" fontId="0" fillId="22" borderId="128" xfId="0" applyNumberFormat="1" applyFont="1" applyFill="1" applyBorder="1" applyAlignment="1" applyProtection="1">
      <alignment horizontal="right" vertical="center"/>
    </xf>
    <xf numFmtId="41" fontId="0" fillId="22" borderId="101" xfId="0" applyNumberFormat="1" applyFont="1" applyFill="1" applyBorder="1" applyAlignment="1" applyProtection="1">
      <alignment horizontal="right" vertical="center"/>
    </xf>
    <xf numFmtId="41" fontId="3" fillId="22" borderId="71" xfId="0" applyNumberFormat="1" applyFont="1" applyFill="1" applyBorder="1" applyAlignment="1" applyProtection="1">
      <alignment horizontal="right" vertical="center"/>
    </xf>
    <xf numFmtId="41" fontId="3" fillId="22" borderId="44" xfId="0" applyNumberFormat="1" applyFont="1" applyFill="1" applyBorder="1" applyAlignment="1" applyProtection="1">
      <alignment horizontal="right" vertical="center"/>
    </xf>
    <xf numFmtId="41" fontId="10" fillId="21" borderId="71" xfId="0" applyNumberFormat="1" applyFont="1" applyFill="1" applyBorder="1" applyAlignment="1" applyProtection="1">
      <alignment horizontal="right" vertical="center"/>
    </xf>
    <xf numFmtId="41" fontId="10" fillId="21" borderId="44" xfId="0" applyNumberFormat="1" applyFont="1" applyFill="1" applyBorder="1" applyAlignment="1" applyProtection="1">
      <alignment horizontal="right" vertical="center"/>
    </xf>
    <xf numFmtId="41" fontId="0" fillId="21" borderId="71" xfId="0" applyNumberFormat="1" applyFont="1" applyFill="1" applyBorder="1" applyAlignment="1" applyProtection="1">
      <alignment horizontal="right" vertical="center"/>
    </xf>
    <xf numFmtId="41" fontId="0" fillId="21" borderId="44" xfId="0" applyNumberFormat="1" applyFont="1" applyFill="1" applyBorder="1" applyAlignment="1" applyProtection="1">
      <alignment horizontal="right" vertical="center"/>
    </xf>
    <xf numFmtId="0" fontId="12" fillId="13" borderId="44" xfId="0" applyFont="1" applyFill="1" applyBorder="1" applyAlignment="1" applyProtection="1">
      <alignment vertical="center" wrapText="1"/>
    </xf>
    <xf numFmtId="41" fontId="20" fillId="19" borderId="81" xfId="0" applyNumberFormat="1" applyFont="1" applyFill="1" applyBorder="1" applyAlignment="1">
      <alignment horizontal="center" vertical="center" wrapText="1"/>
    </xf>
    <xf numFmtId="41" fontId="26" fillId="19" borderId="81" xfId="0" applyNumberFormat="1" applyFont="1" applyFill="1" applyBorder="1" applyAlignment="1">
      <alignment horizontal="center" vertical="center" wrapText="1"/>
    </xf>
    <xf numFmtId="0" fontId="20" fillId="19" borderId="80" xfId="0" applyFont="1" applyFill="1" applyBorder="1" applyAlignment="1">
      <alignment horizontal="center" vertical="center" wrapText="1"/>
    </xf>
    <xf numFmtId="0" fontId="20" fillId="19" borderId="81" xfId="0" applyFont="1" applyFill="1" applyBorder="1" applyAlignment="1">
      <alignment horizontal="center" vertical="center" wrapText="1"/>
    </xf>
    <xf numFmtId="0" fontId="20" fillId="19" borderId="82" xfId="0" applyFont="1" applyFill="1" applyBorder="1" applyAlignment="1">
      <alignment horizontal="center" vertical="center" wrapText="1"/>
    </xf>
    <xf numFmtId="0" fontId="20" fillId="0" borderId="74" xfId="0" applyFont="1" applyFill="1" applyBorder="1" applyAlignment="1" applyProtection="1">
      <alignment horizontal="center" vertical="center" wrapText="1"/>
    </xf>
    <xf numFmtId="0" fontId="20" fillId="0" borderId="75" xfId="0" applyFont="1" applyFill="1" applyBorder="1" applyAlignment="1" applyProtection="1">
      <alignment horizontal="center" vertical="center" wrapText="1"/>
    </xf>
    <xf numFmtId="164" fontId="20" fillId="0" borderId="76" xfId="0" applyNumberFormat="1" applyFont="1" applyFill="1" applyBorder="1" applyAlignment="1" applyProtection="1">
      <alignment horizontal="center" vertical="center" wrapText="1"/>
    </xf>
    <xf numFmtId="0" fontId="23" fillId="19" borderId="72" xfId="0" applyFont="1" applyFill="1" applyBorder="1" applyAlignment="1" applyProtection="1">
      <alignment horizontal="center" vertical="center" wrapText="1"/>
    </xf>
    <xf numFmtId="0" fontId="23" fillId="19" borderId="44" xfId="0" applyFont="1" applyFill="1" applyBorder="1" applyAlignment="1" applyProtection="1">
      <alignment horizontal="left" vertical="center" wrapText="1"/>
    </xf>
    <xf numFmtId="168" fontId="23" fillId="19" borderId="44" xfId="0" applyNumberFormat="1" applyFont="1" applyFill="1" applyBorder="1" applyAlignment="1" applyProtection="1">
      <alignment horizontal="left" vertical="center"/>
    </xf>
    <xf numFmtId="0" fontId="23" fillId="19" borderId="44" xfId="0" applyNumberFormat="1" applyFont="1" applyFill="1" applyBorder="1" applyAlignment="1" applyProtection="1">
      <alignment horizontal="left" vertical="center" wrapText="1"/>
    </xf>
    <xf numFmtId="0" fontId="23" fillId="19" borderId="44" xfId="0" applyNumberFormat="1" applyFont="1" applyFill="1" applyBorder="1" applyAlignment="1" applyProtection="1">
      <alignment horizontal="left" vertical="center"/>
    </xf>
    <xf numFmtId="168" fontId="23" fillId="19" borderId="44" xfId="0" applyNumberFormat="1" applyFont="1" applyFill="1" applyBorder="1" applyAlignment="1" applyProtection="1">
      <alignment horizontal="left" vertical="center" wrapText="1"/>
    </xf>
    <xf numFmtId="168" fontId="26" fillId="19" borderId="38" xfId="0" applyNumberFormat="1" applyFont="1" applyFill="1" applyBorder="1" applyAlignment="1" applyProtection="1">
      <alignment horizontal="center" vertical="center"/>
    </xf>
    <xf numFmtId="9" fontId="26" fillId="19" borderId="43" xfId="27" applyNumberFormat="1" applyFont="1" applyFill="1" applyBorder="1" applyAlignment="1" applyProtection="1">
      <alignment horizontal="center" vertical="center"/>
    </xf>
    <xf numFmtId="9" fontId="26" fillId="19" borderId="67" xfId="27" applyNumberFormat="1" applyFont="1" applyFill="1" applyBorder="1" applyAlignment="1" applyProtection="1">
      <alignment horizontal="center" vertical="center"/>
    </xf>
    <xf numFmtId="10" fontId="31" fillId="19" borderId="69" xfId="27" applyNumberFormat="1" applyFont="1" applyFill="1" applyBorder="1" applyAlignment="1" applyProtection="1">
      <alignment horizontal="center" vertical="center"/>
    </xf>
    <xf numFmtId="168" fontId="26" fillId="19" borderId="62" xfId="0" applyNumberFormat="1" applyFont="1" applyFill="1" applyBorder="1" applyAlignment="1" applyProtection="1">
      <alignment horizontal="center" vertical="center"/>
    </xf>
    <xf numFmtId="9" fontId="26" fillId="19" borderId="63" xfId="27" applyNumberFormat="1" applyFont="1" applyFill="1" applyBorder="1" applyAlignment="1" applyProtection="1">
      <alignment horizontal="center" vertical="center"/>
    </xf>
    <xf numFmtId="0" fontId="26" fillId="19" borderId="59" xfId="0" applyFont="1" applyFill="1" applyBorder="1" applyAlignment="1" applyProtection="1">
      <alignment horizontal="center"/>
    </xf>
    <xf numFmtId="0" fontId="26" fillId="19" borderId="60" xfId="0" applyFont="1" applyFill="1" applyBorder="1" applyAlignment="1" applyProtection="1">
      <alignment horizontal="center"/>
    </xf>
    <xf numFmtId="41" fontId="26" fillId="19" borderId="60" xfId="0" applyNumberFormat="1" applyFont="1" applyFill="1" applyBorder="1" applyAlignment="1" applyProtection="1">
      <alignment horizontal="center"/>
    </xf>
    <xf numFmtId="9" fontId="26" fillId="19" borderId="61" xfId="0" applyNumberFormat="1" applyFont="1" applyFill="1" applyBorder="1" applyAlignment="1" applyProtection="1">
      <alignment horizontal="center" vertical="center"/>
    </xf>
    <xf numFmtId="0" fontId="31" fillId="19" borderId="60" xfId="0" applyFont="1" applyFill="1" applyBorder="1" applyAlignment="1" applyProtection="1">
      <alignment horizontal="right" vertical="center" wrapText="1"/>
    </xf>
    <xf numFmtId="41" fontId="31" fillId="19" borderId="37" xfId="0" applyNumberFormat="1" applyFont="1" applyFill="1" applyBorder="1" applyAlignment="1" applyProtection="1">
      <alignment vertical="center"/>
    </xf>
    <xf numFmtId="10" fontId="31" fillId="19" borderId="37" xfId="0" applyNumberFormat="1" applyFont="1" applyFill="1" applyBorder="1" applyAlignment="1" applyProtection="1">
      <alignment vertical="center"/>
    </xf>
    <xf numFmtId="0" fontId="26" fillId="19" borderId="37" xfId="0" applyFont="1" applyFill="1" applyBorder="1" applyAlignment="1" applyProtection="1">
      <alignment horizontal="center"/>
    </xf>
    <xf numFmtId="41" fontId="26" fillId="19" borderId="37" xfId="0" applyNumberFormat="1" applyFont="1" applyFill="1" applyBorder="1" applyAlignment="1" applyProtection="1">
      <alignment horizontal="center"/>
    </xf>
    <xf numFmtId="9" fontId="26" fillId="19" borderId="37" xfId="0" applyNumberFormat="1" applyFont="1" applyFill="1" applyBorder="1" applyAlignment="1" applyProtection="1">
      <alignment horizontal="center" vertical="center"/>
    </xf>
    <xf numFmtId="0" fontId="13" fillId="19" borderId="59" xfId="0" applyFont="1" applyFill="1" applyBorder="1" applyAlignment="1" applyProtection="1">
      <alignment horizontal="center" vertical="center"/>
    </xf>
    <xf numFmtId="10" fontId="31" fillId="19" borderId="37" xfId="27" applyNumberFormat="1" applyFont="1" applyFill="1" applyBorder="1" applyAlignment="1" applyProtection="1">
      <alignment horizontal="center" vertical="center"/>
    </xf>
    <xf numFmtId="168" fontId="23" fillId="19" borderId="62" xfId="0" applyNumberFormat="1" applyFont="1" applyFill="1" applyBorder="1" applyAlignment="1" applyProtection="1">
      <alignment horizontal="center" vertical="center"/>
    </xf>
    <xf numFmtId="9" fontId="23" fillId="19" borderId="63" xfId="27" applyNumberFormat="1" applyFont="1" applyFill="1" applyBorder="1" applyAlignment="1" applyProtection="1">
      <alignment horizontal="center" vertical="center"/>
    </xf>
    <xf numFmtId="168" fontId="23" fillId="19" borderId="38" xfId="0" applyNumberFormat="1" applyFont="1" applyFill="1" applyBorder="1" applyAlignment="1" applyProtection="1">
      <alignment horizontal="center" vertical="center"/>
    </xf>
    <xf numFmtId="9" fontId="23" fillId="19" borderId="43" xfId="27" applyNumberFormat="1" applyFont="1" applyFill="1" applyBorder="1" applyAlignment="1" applyProtection="1">
      <alignment horizontal="center" vertical="center"/>
    </xf>
    <xf numFmtId="10" fontId="28" fillId="19" borderId="65" xfId="27" applyNumberFormat="1" applyFont="1" applyFill="1" applyBorder="1" applyAlignment="1" applyProtection="1">
      <alignment horizontal="center" vertical="center"/>
    </xf>
    <xf numFmtId="0" fontId="20" fillId="19" borderId="59" xfId="0" applyFont="1" applyFill="1" applyBorder="1" applyAlignment="1" applyProtection="1">
      <alignment horizontal="center" vertical="center"/>
    </xf>
    <xf numFmtId="0" fontId="20" fillId="19" borderId="60" xfId="0" applyFont="1" applyFill="1" applyBorder="1" applyAlignment="1" applyProtection="1">
      <alignment horizontal="center" vertical="center"/>
    </xf>
    <xf numFmtId="41" fontId="20" fillId="19" borderId="60" xfId="0" applyNumberFormat="1" applyFont="1" applyFill="1" applyBorder="1" applyAlignment="1" applyProtection="1">
      <alignment horizontal="center" vertical="center"/>
    </xf>
    <xf numFmtId="9" fontId="20" fillId="19" borderId="61" xfId="0" applyNumberFormat="1" applyFont="1" applyFill="1" applyBorder="1" applyAlignment="1" applyProtection="1">
      <alignment horizontal="center" vertical="center"/>
    </xf>
    <xf numFmtId="0" fontId="25" fillId="19" borderId="59" xfId="0" applyFont="1" applyFill="1" applyBorder="1" applyAlignment="1" applyProtection="1">
      <alignment horizontal="center" vertical="center"/>
    </xf>
    <xf numFmtId="0" fontId="32" fillId="19" borderId="60" xfId="0" applyFont="1" applyFill="1" applyBorder="1" applyAlignment="1" applyProtection="1">
      <alignment horizontal="right" vertical="center" wrapText="1"/>
    </xf>
    <xf numFmtId="41" fontId="32" fillId="19" borderId="37" xfId="0" applyNumberFormat="1" applyFont="1" applyFill="1" applyBorder="1" applyAlignment="1" applyProtection="1">
      <alignment vertical="center"/>
    </xf>
    <xf numFmtId="10" fontId="32" fillId="19" borderId="37" xfId="0" applyNumberFormat="1" applyFont="1" applyFill="1" applyBorder="1" applyAlignment="1" applyProtection="1">
      <alignment vertical="center"/>
    </xf>
    <xf numFmtId="41" fontId="23" fillId="19" borderId="88" xfId="0" applyNumberFormat="1" applyFont="1" applyFill="1" applyBorder="1" applyAlignment="1" applyProtection="1">
      <alignment horizontal="center" vertical="center"/>
    </xf>
    <xf numFmtId="49" fontId="23" fillId="19" borderId="89" xfId="0" applyNumberFormat="1" applyFont="1" applyFill="1" applyBorder="1" applyAlignment="1" applyProtection="1">
      <alignment horizontal="center" vertical="center"/>
    </xf>
    <xf numFmtId="0" fontId="23" fillId="19" borderId="85" xfId="0" applyFont="1" applyFill="1" applyBorder="1" applyAlignment="1" applyProtection="1">
      <alignment horizontal="center" vertical="center"/>
    </xf>
    <xf numFmtId="0" fontId="23" fillId="19" borderId="86" xfId="0" applyFont="1" applyFill="1" applyBorder="1" applyAlignment="1" applyProtection="1">
      <alignment horizontal="center" vertical="center"/>
    </xf>
    <xf numFmtId="0" fontId="28" fillId="19" borderId="86" xfId="0" applyFont="1" applyFill="1" applyBorder="1" applyAlignment="1" applyProtection="1">
      <alignment horizontal="right" vertical="center" wrapText="1"/>
    </xf>
    <xf numFmtId="49" fontId="20" fillId="19" borderId="91" xfId="0" applyNumberFormat="1" applyFont="1" applyFill="1" applyBorder="1" applyAlignment="1" applyProtection="1">
      <alignment horizontal="center" vertical="center"/>
    </xf>
    <xf numFmtId="49" fontId="20" fillId="19" borderId="95" xfId="0" applyNumberFormat="1" applyFont="1" applyFill="1" applyBorder="1" applyAlignment="1" applyProtection="1">
      <alignment horizontal="center" vertical="center" wrapText="1"/>
    </xf>
    <xf numFmtId="49" fontId="20" fillId="19" borderId="72" xfId="0" applyNumberFormat="1" applyFont="1" applyFill="1" applyBorder="1" applyAlignment="1" applyProtection="1">
      <alignment horizontal="center" vertical="center"/>
    </xf>
    <xf numFmtId="0" fontId="25" fillId="0" borderId="72" xfId="24" applyFont="1" applyFill="1" applyBorder="1" applyAlignment="1" applyProtection="1">
      <alignment horizontal="center" vertical="center"/>
    </xf>
    <xf numFmtId="0" fontId="21" fillId="0" borderId="44" xfId="0" applyFont="1" applyFill="1" applyBorder="1" applyAlignment="1" applyProtection="1">
      <alignment horizontal="left" vertical="center" wrapText="1"/>
    </xf>
    <xf numFmtId="3" fontId="20" fillId="0" borderId="44" xfId="0" applyNumberFormat="1" applyFont="1" applyFill="1" applyBorder="1" applyAlignment="1" applyProtection="1">
      <alignment vertical="center"/>
    </xf>
    <xf numFmtId="0" fontId="25" fillId="0" borderId="129" xfId="24" applyFont="1" applyFill="1" applyBorder="1" applyAlignment="1" applyProtection="1">
      <alignment horizontal="center" vertical="center"/>
    </xf>
    <xf numFmtId="0" fontId="21" fillId="0" borderId="130" xfId="0" applyFont="1" applyFill="1" applyBorder="1" applyAlignment="1" applyProtection="1">
      <alignment horizontal="left" vertical="center" wrapText="1"/>
    </xf>
    <xf numFmtId="0" fontId="12" fillId="0" borderId="37" xfId="0" applyFont="1" applyFill="1" applyBorder="1" applyAlignment="1" applyProtection="1">
      <alignment horizontal="left" vertical="center" wrapText="1"/>
    </xf>
    <xf numFmtId="0" fontId="15" fillId="0" borderId="6" xfId="0" applyFont="1" applyFill="1" applyBorder="1" applyAlignment="1" applyProtection="1">
      <alignment vertical="center"/>
    </xf>
    <xf numFmtId="37" fontId="20" fillId="19" borderId="73" xfId="0" applyNumberFormat="1" applyFont="1" applyFill="1" applyBorder="1" applyAlignment="1" applyProtection="1">
      <alignment vertical="center"/>
    </xf>
    <xf numFmtId="37" fontId="20" fillId="19" borderId="73" xfId="0" applyNumberFormat="1" applyFont="1" applyFill="1" applyBorder="1" applyAlignment="1" applyProtection="1">
      <alignment horizontal="right" vertical="center" wrapText="1"/>
    </xf>
    <xf numFmtId="37" fontId="20" fillId="23" borderId="73" xfId="0" applyNumberFormat="1" applyFont="1" applyFill="1" applyBorder="1" applyAlignment="1" applyProtection="1">
      <alignment vertical="center"/>
    </xf>
    <xf numFmtId="37" fontId="0" fillId="0" borderId="73" xfId="0" applyNumberFormat="1" applyFont="1" applyFill="1" applyBorder="1" applyAlignment="1" applyProtection="1">
      <alignment vertical="center"/>
      <protection locked="0"/>
    </xf>
    <xf numFmtId="37" fontId="25" fillId="0" borderId="73" xfId="0" applyNumberFormat="1" applyFont="1" applyFill="1" applyBorder="1" applyAlignment="1" applyProtection="1">
      <alignment horizontal="right" vertical="center"/>
      <protection locked="0"/>
    </xf>
    <xf numFmtId="37" fontId="10" fillId="23" borderId="73" xfId="0" applyNumberFormat="1" applyFont="1" applyFill="1" applyBorder="1" applyAlignment="1" applyProtection="1">
      <alignment vertical="center"/>
    </xf>
    <xf numFmtId="37" fontId="21" fillId="23" borderId="73" xfId="0" applyNumberFormat="1" applyFont="1" applyFill="1" applyBorder="1" applyAlignment="1" applyProtection="1">
      <alignment vertical="center"/>
    </xf>
    <xf numFmtId="37" fontId="30" fillId="19" borderId="77" xfId="0" applyNumberFormat="1" applyFont="1" applyFill="1" applyBorder="1" applyAlignment="1" applyProtection="1">
      <alignment horizontal="right" vertical="center"/>
    </xf>
    <xf numFmtId="37" fontId="0" fillId="0" borderId="95" xfId="0" applyNumberFormat="1" applyFont="1" applyFill="1" applyBorder="1" applyAlignment="1" applyProtection="1">
      <alignment vertical="center"/>
      <protection locked="0"/>
    </xf>
    <xf numFmtId="3" fontId="16" fillId="14" borderId="44" xfId="0" applyNumberFormat="1" applyFont="1" applyFill="1" applyBorder="1" applyAlignment="1" applyProtection="1">
      <alignment horizontal="right" vertical="center"/>
    </xf>
    <xf numFmtId="3" fontId="0" fillId="0" borderId="48" xfId="0" applyNumberFormat="1" applyBorder="1"/>
    <xf numFmtId="3" fontId="12" fillId="0" borderId="44" xfId="0" applyNumberFormat="1" applyFont="1" applyFill="1" applyBorder="1" applyAlignment="1" applyProtection="1">
      <alignment horizontal="right" vertical="center"/>
      <protection locked="0"/>
    </xf>
    <xf numFmtId="3" fontId="12" fillId="17" borderId="44" xfId="0" applyNumberFormat="1" applyFont="1" applyFill="1" applyBorder="1" applyAlignment="1" applyProtection="1">
      <alignment horizontal="right" vertical="center"/>
    </xf>
    <xf numFmtId="3" fontId="0" fillId="18" borderId="48" xfId="0" applyNumberFormat="1" applyFill="1" applyBorder="1"/>
    <xf numFmtId="3" fontId="0" fillId="14" borderId="48" xfId="0" applyNumberFormat="1" applyFill="1" applyBorder="1"/>
    <xf numFmtId="3" fontId="16" fillId="14" borderId="49" xfId="0" applyNumberFormat="1" applyFont="1" applyFill="1" applyBorder="1" applyAlignment="1" applyProtection="1">
      <alignment horizontal="right" vertical="center"/>
    </xf>
    <xf numFmtId="3" fontId="26" fillId="19" borderId="44" xfId="0" applyNumberFormat="1" applyFont="1" applyFill="1" applyBorder="1" applyAlignment="1" applyProtection="1">
      <alignment horizontal="right" vertical="center"/>
    </xf>
    <xf numFmtId="3" fontId="26" fillId="19" borderId="49" xfId="0" applyNumberFormat="1" applyFont="1" applyFill="1" applyBorder="1" applyAlignment="1" applyProtection="1">
      <alignment horizontal="right" vertical="center"/>
    </xf>
    <xf numFmtId="3" fontId="26" fillId="15" borderId="49" xfId="0" applyNumberFormat="1" applyFont="1" applyFill="1" applyBorder="1" applyAlignment="1" applyProtection="1">
      <alignment horizontal="right" vertical="center"/>
    </xf>
    <xf numFmtId="3" fontId="16" fillId="17" borderId="44" xfId="0" applyNumberFormat="1" applyFont="1" applyFill="1" applyBorder="1" applyAlignment="1" applyProtection="1">
      <alignment horizontal="right" vertical="center"/>
    </xf>
    <xf numFmtId="3" fontId="10" fillId="0" borderId="48" xfId="0" applyNumberFormat="1" applyFont="1" applyBorder="1"/>
    <xf numFmtId="3" fontId="12" fillId="14" borderId="49" xfId="0" applyNumberFormat="1" applyFont="1" applyFill="1" applyBorder="1" applyAlignment="1" applyProtection="1">
      <alignment horizontal="right" vertical="center"/>
    </xf>
    <xf numFmtId="3" fontId="12" fillId="0" borderId="44" xfId="0" applyNumberFormat="1" applyFont="1" applyBorder="1" applyAlignment="1" applyProtection="1">
      <alignment horizontal="right" vertical="center"/>
      <protection locked="0"/>
    </xf>
    <xf numFmtId="3" fontId="12" fillId="0" borderId="49" xfId="0" applyNumberFormat="1" applyFont="1" applyBorder="1" applyAlignment="1" applyProtection="1">
      <alignment horizontal="right" vertical="center"/>
    </xf>
    <xf numFmtId="3" fontId="12" fillId="0" borderId="78" xfId="0" applyNumberFormat="1" applyFont="1" applyFill="1" applyBorder="1" applyAlignment="1" applyProtection="1">
      <alignment horizontal="right" vertical="center"/>
    </xf>
    <xf numFmtId="3" fontId="12" fillId="17" borderId="78" xfId="0" applyNumberFormat="1" applyFont="1" applyFill="1" applyBorder="1" applyAlignment="1" applyProtection="1">
      <alignment horizontal="right" vertical="center"/>
    </xf>
    <xf numFmtId="3" fontId="23" fillId="19" borderId="86" xfId="0" applyNumberFormat="1" applyFont="1" applyFill="1" applyBorder="1" applyAlignment="1" applyProtection="1">
      <alignment horizontal="center" vertical="center"/>
    </xf>
    <xf numFmtId="3" fontId="23" fillId="19" borderId="87" xfId="0" applyNumberFormat="1" applyFont="1" applyFill="1" applyBorder="1" applyAlignment="1" applyProtection="1">
      <alignment horizontal="center" vertical="center"/>
    </xf>
    <xf numFmtId="3" fontId="23" fillId="19" borderId="86" xfId="0" applyNumberFormat="1" applyFont="1" applyFill="1" applyBorder="1" applyAlignment="1" applyProtection="1">
      <alignment horizontal="right" vertical="center"/>
    </xf>
    <xf numFmtId="9" fontId="13" fillId="23" borderId="43" xfId="27" applyNumberFormat="1" applyFont="1" applyFill="1" applyBorder="1" applyAlignment="1" applyProtection="1">
      <alignment horizontal="center" vertical="center"/>
    </xf>
    <xf numFmtId="9" fontId="13" fillId="23" borderId="68" xfId="27" applyNumberFormat="1" applyFont="1" applyFill="1" applyBorder="1" applyAlignment="1" applyProtection="1">
      <alignment horizontal="center" vertical="center"/>
    </xf>
    <xf numFmtId="37" fontId="26" fillId="19" borderId="58" xfId="24" applyNumberFormat="1" applyFont="1" applyFill="1" applyBorder="1" applyAlignment="1" applyProtection="1">
      <alignment vertical="center"/>
    </xf>
    <xf numFmtId="37" fontId="13" fillId="13" borderId="35" xfId="24" applyNumberFormat="1" applyFont="1" applyFill="1" applyBorder="1" applyAlignment="1" applyProtection="1">
      <alignment vertical="center"/>
      <protection locked="0"/>
    </xf>
    <xf numFmtId="37" fontId="13" fillId="0" borderId="35" xfId="24" applyNumberFormat="1" applyFont="1" applyFill="1" applyBorder="1" applyAlignment="1" applyProtection="1">
      <alignment vertical="center"/>
      <protection locked="0"/>
    </xf>
    <xf numFmtId="37" fontId="26" fillId="19" borderId="35" xfId="24" applyNumberFormat="1" applyFont="1" applyFill="1" applyBorder="1" applyAlignment="1" applyProtection="1">
      <alignment vertical="center"/>
    </xf>
    <xf numFmtId="37" fontId="31" fillId="19" borderId="64" xfId="24" applyNumberFormat="1" applyFont="1" applyFill="1" applyBorder="1" applyProtection="1"/>
    <xf numFmtId="37" fontId="13" fillId="0" borderId="35" xfId="0" applyNumberFormat="1" applyFont="1" applyFill="1" applyBorder="1" applyAlignment="1" applyProtection="1">
      <alignment horizontal="right" vertical="center"/>
      <protection locked="0"/>
    </xf>
    <xf numFmtId="37" fontId="13" fillId="0" borderId="42" xfId="24" applyNumberFormat="1" applyFont="1" applyFill="1" applyBorder="1" applyAlignment="1" applyProtection="1">
      <alignment horizontal="right" vertical="center"/>
      <protection locked="0"/>
    </xf>
    <xf numFmtId="37" fontId="23" fillId="19" borderId="58" xfId="24" applyNumberFormat="1" applyFont="1" applyFill="1" applyBorder="1" applyAlignment="1" applyProtection="1">
      <alignment vertical="center"/>
    </xf>
    <xf numFmtId="37" fontId="14" fillId="13" borderId="35" xfId="24" applyNumberFormat="1" applyFont="1" applyFill="1" applyBorder="1" applyAlignment="1" applyProtection="1">
      <alignment vertical="center"/>
      <protection locked="0"/>
    </xf>
    <xf numFmtId="37" fontId="14" fillId="0" borderId="35" xfId="24" applyNumberFormat="1" applyFont="1" applyFill="1" applyBorder="1" applyAlignment="1" applyProtection="1">
      <alignment vertical="center"/>
      <protection locked="0"/>
    </xf>
    <xf numFmtId="37" fontId="23" fillId="19" borderId="35" xfId="24" applyNumberFormat="1" applyFont="1" applyFill="1" applyBorder="1" applyAlignment="1" applyProtection="1">
      <alignment vertical="center"/>
    </xf>
    <xf numFmtId="37" fontId="14" fillId="13" borderId="36" xfId="24" applyNumberFormat="1" applyFont="1" applyFill="1" applyBorder="1" applyAlignment="1" applyProtection="1">
      <alignment vertical="center"/>
      <protection locked="0"/>
    </xf>
    <xf numFmtId="37" fontId="23" fillId="19" borderId="35" xfId="24" applyNumberFormat="1" applyFont="1" applyFill="1" applyBorder="1" applyAlignment="1" applyProtection="1">
      <alignment vertical="center"/>
      <protection locked="0"/>
    </xf>
    <xf numFmtId="37" fontId="14" fillId="0" borderId="42" xfId="24" applyNumberFormat="1" applyFont="1" applyFill="1" applyBorder="1" applyAlignment="1" applyProtection="1">
      <alignment vertical="center"/>
      <protection locked="0"/>
    </xf>
    <xf numFmtId="37" fontId="28" fillId="19" borderId="64" xfId="24" applyNumberFormat="1" applyFont="1" applyFill="1" applyBorder="1" applyProtection="1"/>
    <xf numFmtId="37" fontId="14" fillId="0" borderId="35" xfId="0" applyNumberFormat="1" applyFont="1" applyFill="1" applyBorder="1" applyAlignment="1" applyProtection="1">
      <alignment horizontal="right" vertical="center"/>
      <protection locked="0"/>
    </xf>
    <xf numFmtId="37" fontId="14" fillId="13" borderId="35" xfId="24" applyNumberFormat="1" applyFont="1" applyFill="1" applyBorder="1" applyAlignment="1" applyProtection="1">
      <alignment horizontal="right" vertical="center"/>
      <protection locked="0"/>
    </xf>
    <xf numFmtId="0" fontId="25" fillId="14" borderId="72" xfId="24" applyFont="1" applyFill="1" applyBorder="1" applyAlignment="1" applyProtection="1">
      <alignment horizontal="center" vertical="center"/>
    </xf>
    <xf numFmtId="0" fontId="20" fillId="14" borderId="44" xfId="0" applyFont="1" applyFill="1" applyBorder="1" applyAlignment="1" applyProtection="1">
      <alignment horizontal="left" vertical="center" wrapText="1"/>
    </xf>
    <xf numFmtId="37" fontId="20" fillId="14" borderId="73" xfId="0" applyNumberFormat="1" applyFont="1" applyFill="1" applyBorder="1" applyAlignment="1" applyProtection="1">
      <alignment vertical="center"/>
    </xf>
    <xf numFmtId="37" fontId="20" fillId="14" borderId="73" xfId="0" applyNumberFormat="1" applyFont="1" applyFill="1" applyBorder="1" applyAlignment="1" applyProtection="1">
      <alignment vertical="center"/>
      <protection locked="0"/>
    </xf>
    <xf numFmtId="3" fontId="20" fillId="14" borderId="44" xfId="0" applyNumberFormat="1" applyFont="1" applyFill="1" applyBorder="1" applyAlignment="1" applyProtection="1">
      <alignment vertical="center"/>
    </xf>
    <xf numFmtId="0" fontId="21" fillId="14" borderId="44" xfId="0" applyFont="1" applyFill="1" applyBorder="1" applyAlignment="1" applyProtection="1">
      <alignment horizontal="left" vertical="center" wrapText="1"/>
    </xf>
    <xf numFmtId="37" fontId="10" fillId="14" borderId="73" xfId="0" applyNumberFormat="1" applyFont="1" applyFill="1" applyBorder="1" applyAlignment="1" applyProtection="1">
      <alignment vertical="center"/>
      <protection locked="0"/>
    </xf>
    <xf numFmtId="37" fontId="20" fillId="14" borderId="73" xfId="0" applyNumberFormat="1" applyFont="1" applyFill="1" applyBorder="1" applyAlignment="1" applyProtection="1">
      <alignment horizontal="right" vertical="center"/>
      <protection locked="0"/>
    </xf>
    <xf numFmtId="0" fontId="25" fillId="14" borderId="100" xfId="24" applyFont="1" applyFill="1" applyBorder="1" applyAlignment="1" applyProtection="1">
      <alignment horizontal="center" vertical="center"/>
    </xf>
    <xf numFmtId="0" fontId="20" fillId="14" borderId="101" xfId="0" applyFont="1" applyFill="1" applyBorder="1" applyAlignment="1" applyProtection="1">
      <alignment horizontal="left" vertical="center" wrapText="1"/>
    </xf>
    <xf numFmtId="37" fontId="20" fillId="14" borderId="77" xfId="0" applyNumberFormat="1" applyFont="1" applyFill="1" applyBorder="1" applyAlignment="1" applyProtection="1">
      <alignment vertical="center"/>
    </xf>
    <xf numFmtId="0" fontId="21" fillId="14" borderId="44" xfId="0" applyFont="1" applyFill="1" applyBorder="1" applyAlignment="1" applyProtection="1">
      <alignment vertical="center" wrapText="1"/>
    </xf>
    <xf numFmtId="3" fontId="10" fillId="14" borderId="44" xfId="0" applyNumberFormat="1" applyFont="1" applyFill="1" applyBorder="1" applyAlignment="1" applyProtection="1">
      <alignment vertical="center" wrapText="1"/>
    </xf>
    <xf numFmtId="37" fontId="21" fillId="14" borderId="73" xfId="0" applyNumberFormat="1" applyFont="1" applyFill="1" applyBorder="1" applyAlignment="1" applyProtection="1">
      <alignment vertical="center"/>
      <protection locked="0"/>
    </xf>
    <xf numFmtId="37" fontId="12" fillId="0" borderId="53" xfId="0" applyNumberFormat="1" applyFont="1" applyFill="1" applyBorder="1" applyAlignment="1" applyProtection="1">
      <alignment horizontal="right" vertical="center"/>
      <protection locked="0"/>
    </xf>
    <xf numFmtId="37" fontId="12" fillId="0" borderId="53" xfId="0" applyNumberFormat="1" applyFont="1" applyBorder="1" applyAlignment="1" applyProtection="1">
      <alignment horizontal="right" vertical="center"/>
      <protection locked="0"/>
    </xf>
    <xf numFmtId="37" fontId="23" fillId="19" borderId="90" xfId="0" applyNumberFormat="1" applyFont="1" applyFill="1" applyBorder="1" applyAlignment="1" applyProtection="1">
      <alignment horizontal="right" vertical="center"/>
    </xf>
    <xf numFmtId="37" fontId="20" fillId="19" borderId="73" xfId="0" applyNumberFormat="1" applyFont="1" applyFill="1" applyBorder="1" applyAlignment="1" applyProtection="1">
      <alignment horizontal="right" vertical="center"/>
    </xf>
    <xf numFmtId="37" fontId="16" fillId="14" borderId="73" xfId="0" applyNumberFormat="1" applyFont="1" applyFill="1" applyBorder="1" applyAlignment="1" applyProtection="1">
      <alignment horizontal="right" vertical="center"/>
    </xf>
    <xf numFmtId="37" fontId="12" fillId="0" borderId="73" xfId="0" applyNumberFormat="1" applyFont="1" applyFill="1" applyBorder="1" applyAlignment="1" applyProtection="1">
      <alignment horizontal="right" vertical="center"/>
      <protection locked="0"/>
    </xf>
    <xf numFmtId="37" fontId="23" fillId="19" borderId="77" xfId="0" applyNumberFormat="1" applyFont="1" applyFill="1" applyBorder="1" applyAlignment="1" applyProtection="1">
      <alignment horizontal="right" vertical="center"/>
    </xf>
    <xf numFmtId="37" fontId="12" fillId="0" borderId="79" xfId="0" applyNumberFormat="1" applyFont="1" applyFill="1" applyBorder="1" applyAlignment="1" applyProtection="1">
      <alignment horizontal="right" vertical="center"/>
    </xf>
    <xf numFmtId="0" fontId="13" fillId="0" borderId="55" xfId="0" applyFont="1" applyFill="1" applyBorder="1" applyAlignment="1" applyProtection="1">
      <alignment horizontal="left" vertical="center" wrapText="1"/>
    </xf>
    <xf numFmtId="0" fontId="13" fillId="0" borderId="56" xfId="0" applyFont="1" applyFill="1" applyBorder="1" applyAlignment="1" applyProtection="1">
      <alignment horizontal="left" vertical="center" wrapText="1"/>
    </xf>
    <xf numFmtId="0" fontId="13" fillId="0" borderId="57" xfId="0" applyFont="1" applyFill="1" applyBorder="1" applyAlignment="1" applyProtection="1">
      <alignment horizontal="left" vertical="center" wrapText="1"/>
    </xf>
    <xf numFmtId="0" fontId="34" fillId="0" borderId="0" xfId="0" applyFont="1"/>
    <xf numFmtId="42" fontId="34" fillId="0" borderId="0" xfId="0" applyNumberFormat="1" applyFont="1"/>
    <xf numFmtId="0" fontId="36" fillId="0" borderId="0" xfId="0" applyFont="1"/>
    <xf numFmtId="0" fontId="36" fillId="0" borderId="0" xfId="0" applyFont="1" applyBorder="1" applyAlignment="1">
      <alignment horizontal="center"/>
    </xf>
    <xf numFmtId="0" fontId="36" fillId="0" borderId="0" xfId="0" applyFont="1" applyBorder="1" applyAlignment="1">
      <alignment wrapText="1"/>
    </xf>
    <xf numFmtId="44" fontId="36" fillId="0" borderId="0" xfId="23" applyFont="1" applyBorder="1" applyAlignment="1">
      <alignment horizontal="center"/>
    </xf>
    <xf numFmtId="44" fontId="36" fillId="0" borderId="0" xfId="23" applyFont="1" applyFill="1" applyBorder="1" applyAlignment="1">
      <alignment horizontal="center"/>
    </xf>
    <xf numFmtId="0" fontId="35" fillId="0" borderId="0" xfId="0" applyFont="1" applyBorder="1" applyAlignment="1">
      <alignment horizontal="center"/>
    </xf>
    <xf numFmtId="0" fontId="36" fillId="0" borderId="0" xfId="0" applyFont="1" applyBorder="1"/>
    <xf numFmtId="0" fontId="34" fillId="0" borderId="0" xfId="0" applyFont="1" applyBorder="1"/>
    <xf numFmtId="42" fontId="34" fillId="0" borderId="0" xfId="0" applyNumberFormat="1" applyFont="1" applyBorder="1"/>
    <xf numFmtId="0" fontId="34" fillId="0" borderId="0" xfId="0" applyFont="1" applyAlignment="1">
      <alignment horizontal="center"/>
    </xf>
    <xf numFmtId="42" fontId="34" fillId="0" borderId="0" xfId="0" applyNumberFormat="1" applyFont="1" applyAlignment="1">
      <alignment horizontal="center"/>
    </xf>
    <xf numFmtId="42" fontId="37" fillId="0" borderId="0" xfId="0" applyNumberFormat="1" applyFont="1" applyAlignment="1">
      <alignment vertical="center"/>
    </xf>
    <xf numFmtId="42" fontId="38" fillId="0" borderId="0" xfId="0" applyNumberFormat="1" applyFont="1" applyAlignment="1">
      <alignment vertical="center"/>
    </xf>
    <xf numFmtId="42" fontId="33" fillId="0" borderId="0" xfId="0" applyNumberFormat="1" applyFont="1" applyBorder="1" applyAlignment="1">
      <alignment horizontal="center"/>
    </xf>
    <xf numFmtId="0" fontId="33" fillId="0" borderId="0" xfId="0" applyFont="1" applyBorder="1" applyAlignment="1">
      <alignment horizontal="center"/>
    </xf>
    <xf numFmtId="0" fontId="12" fillId="0" borderId="9" xfId="0" applyFont="1" applyFill="1" applyBorder="1" applyProtection="1"/>
    <xf numFmtId="37" fontId="26" fillId="19" borderId="63" xfId="24" applyNumberFormat="1" applyFont="1" applyFill="1" applyBorder="1" applyAlignment="1" applyProtection="1">
      <alignment vertical="center"/>
    </xf>
    <xf numFmtId="37" fontId="13" fillId="13" borderId="43" xfId="24" applyNumberFormat="1" applyFont="1" applyFill="1" applyBorder="1" applyAlignment="1" applyProtection="1">
      <alignment vertical="center"/>
      <protection locked="0"/>
    </xf>
    <xf numFmtId="37" fontId="13" fillId="0" borderId="43" xfId="24" applyNumberFormat="1" applyFont="1" applyFill="1" applyBorder="1" applyAlignment="1" applyProtection="1">
      <alignment vertical="center"/>
      <protection locked="0"/>
    </xf>
    <xf numFmtId="37" fontId="26" fillId="19" borderId="43" xfId="24" applyNumberFormat="1" applyFont="1" applyFill="1" applyBorder="1" applyAlignment="1" applyProtection="1">
      <alignment vertical="center"/>
    </xf>
    <xf numFmtId="37" fontId="13" fillId="0" borderId="43" xfId="0" applyNumberFormat="1" applyFont="1" applyFill="1" applyBorder="1" applyAlignment="1" applyProtection="1">
      <alignment horizontal="right" vertical="center"/>
      <protection locked="0"/>
    </xf>
    <xf numFmtId="37" fontId="13" fillId="0" borderId="66" xfId="24" applyNumberFormat="1" applyFont="1" applyFill="1" applyBorder="1" applyAlignment="1" applyProtection="1">
      <alignment horizontal="right" vertical="center"/>
      <protection locked="0"/>
    </xf>
    <xf numFmtId="37" fontId="31" fillId="19" borderId="65" xfId="24" applyNumberFormat="1" applyFont="1" applyFill="1" applyBorder="1" applyProtection="1"/>
    <xf numFmtId="0" fontId="26" fillId="13" borderId="8" xfId="24" applyFont="1" applyFill="1" applyBorder="1" applyAlignment="1" applyProtection="1">
      <alignment vertical="center"/>
    </xf>
    <xf numFmtId="0" fontId="26" fillId="13" borderId="0" xfId="24" applyFont="1" applyFill="1" applyBorder="1" applyAlignment="1" applyProtection="1">
      <alignment vertical="center"/>
    </xf>
    <xf numFmtId="0" fontId="26" fillId="13" borderId="9" xfId="24" applyFont="1" applyFill="1" applyBorder="1" applyAlignment="1" applyProtection="1">
      <alignment vertical="center"/>
    </xf>
    <xf numFmtId="37" fontId="26" fillId="19" borderId="136" xfId="24" applyNumberFormat="1" applyFont="1" applyFill="1" applyBorder="1" applyAlignment="1" applyProtection="1">
      <alignment vertical="center"/>
    </xf>
    <xf numFmtId="37" fontId="13" fillId="13" borderId="55" xfId="24" applyNumberFormat="1" applyFont="1" applyFill="1" applyBorder="1" applyAlignment="1" applyProtection="1">
      <alignment vertical="center"/>
      <protection locked="0"/>
    </xf>
    <xf numFmtId="37" fontId="13" fillId="0" borderId="55" xfId="24" applyNumberFormat="1" applyFont="1" applyFill="1" applyBorder="1" applyAlignment="1" applyProtection="1">
      <alignment vertical="center"/>
      <protection locked="0"/>
    </xf>
    <xf numFmtId="37" fontId="26" fillId="19" borderId="55" xfId="24" applyNumberFormat="1" applyFont="1" applyFill="1" applyBorder="1" applyAlignment="1" applyProtection="1">
      <alignment vertical="center"/>
    </xf>
    <xf numFmtId="37" fontId="13" fillId="0" borderId="55" xfId="0" applyNumberFormat="1" applyFont="1" applyFill="1" applyBorder="1" applyAlignment="1" applyProtection="1">
      <alignment horizontal="right" vertical="center"/>
      <protection locked="0"/>
    </xf>
    <xf numFmtId="37" fontId="13" fillId="0" borderId="137" xfId="24" applyNumberFormat="1" applyFont="1" applyFill="1" applyBorder="1" applyAlignment="1" applyProtection="1">
      <alignment horizontal="right" vertical="center"/>
      <protection locked="0"/>
    </xf>
    <xf numFmtId="37" fontId="31" fillId="19" borderId="138" xfId="24" applyNumberFormat="1" applyFont="1" applyFill="1" applyBorder="1" applyProtection="1"/>
    <xf numFmtId="37" fontId="26" fillId="19" borderId="62" xfId="24" applyNumberFormat="1" applyFont="1" applyFill="1" applyBorder="1" applyAlignment="1" applyProtection="1">
      <alignment vertical="center"/>
    </xf>
    <xf numFmtId="37" fontId="13" fillId="14" borderId="38" xfId="24" applyNumberFormat="1" applyFont="1" applyFill="1" applyBorder="1" applyAlignment="1" applyProtection="1">
      <alignment vertical="center"/>
    </xf>
    <xf numFmtId="37" fontId="26" fillId="19" borderId="38" xfId="24" applyNumberFormat="1" applyFont="1" applyFill="1" applyBorder="1" applyAlignment="1" applyProtection="1">
      <alignment vertical="center"/>
    </xf>
    <xf numFmtId="37" fontId="13" fillId="23" borderId="38" xfId="24" applyNumberFormat="1" applyFont="1" applyFill="1" applyBorder="1" applyAlignment="1" applyProtection="1">
      <alignment vertical="center"/>
    </xf>
    <xf numFmtId="37" fontId="13" fillId="14" borderId="41" xfId="24" applyNumberFormat="1" applyFont="1" applyFill="1" applyBorder="1" applyAlignment="1" applyProtection="1">
      <alignment horizontal="right" vertical="center"/>
    </xf>
    <xf numFmtId="37" fontId="13" fillId="23" borderId="41" xfId="24" applyNumberFormat="1" applyFont="1" applyFill="1" applyBorder="1" applyAlignment="1" applyProtection="1">
      <alignment horizontal="left" vertical="center"/>
    </xf>
    <xf numFmtId="37" fontId="31" fillId="19" borderId="99" xfId="24" applyNumberFormat="1" applyFont="1" applyFill="1" applyBorder="1" applyProtection="1"/>
    <xf numFmtId="0" fontId="23" fillId="13" borderId="8" xfId="24" applyFont="1" applyFill="1" applyBorder="1" applyAlignment="1" applyProtection="1">
      <alignment vertical="center"/>
    </xf>
    <xf numFmtId="0" fontId="23" fillId="13" borderId="0" xfId="24" applyFont="1" applyFill="1" applyBorder="1" applyAlignment="1" applyProtection="1">
      <alignment vertical="center"/>
    </xf>
    <xf numFmtId="0" fontId="23" fillId="13" borderId="9" xfId="24" applyFont="1" applyFill="1" applyBorder="1" applyAlignment="1" applyProtection="1">
      <alignment vertical="center"/>
    </xf>
    <xf numFmtId="37" fontId="23" fillId="19" borderId="62" xfId="24" applyNumberFormat="1" applyFont="1" applyFill="1" applyBorder="1" applyAlignment="1" applyProtection="1">
      <alignment vertical="center"/>
    </xf>
    <xf numFmtId="37" fontId="14" fillId="14" borderId="38" xfId="24" applyNumberFormat="1" applyFont="1" applyFill="1" applyBorder="1" applyAlignment="1" applyProtection="1">
      <alignment vertical="center"/>
    </xf>
    <xf numFmtId="37" fontId="23" fillId="19" borderId="38" xfId="24" applyNumberFormat="1" applyFont="1" applyFill="1" applyBorder="1" applyAlignment="1" applyProtection="1">
      <alignment vertical="center"/>
    </xf>
    <xf numFmtId="37" fontId="28" fillId="19" borderId="99" xfId="24" applyNumberFormat="1" applyFont="1" applyFill="1" applyBorder="1" applyProtection="1"/>
    <xf numFmtId="0" fontId="11" fillId="0" borderId="0" xfId="0" applyFont="1" applyFill="1" applyBorder="1" applyProtection="1"/>
    <xf numFmtId="0" fontId="11" fillId="0" borderId="9" xfId="0" applyFont="1" applyFill="1" applyBorder="1" applyProtection="1"/>
    <xf numFmtId="37" fontId="20" fillId="19" borderId="73" xfId="0" applyNumberFormat="1" applyFont="1" applyFill="1" applyBorder="1" applyAlignment="1" applyProtection="1">
      <alignment horizontal="left" vertical="center"/>
    </xf>
    <xf numFmtId="0" fontId="0" fillId="0" borderId="139" xfId="0" applyFont="1" applyBorder="1" applyAlignment="1" applyProtection="1">
      <alignment horizontal="right" wrapText="1"/>
      <protection locked="0"/>
    </xf>
    <xf numFmtId="42" fontId="35" fillId="24" borderId="12" xfId="0" applyNumberFormat="1" applyFont="1" applyFill="1" applyBorder="1" applyAlignment="1" applyProtection="1">
      <alignment horizontal="center" vertical="center" wrapText="1"/>
    </xf>
    <xf numFmtId="0" fontId="33" fillId="0" borderId="2" xfId="0" applyFont="1" applyFill="1" applyBorder="1" applyProtection="1"/>
    <xf numFmtId="0" fontId="33" fillId="0" borderId="1" xfId="0" applyFont="1" applyFill="1" applyBorder="1" applyAlignment="1" applyProtection="1">
      <alignment horizontal="center" vertical="center" wrapText="1"/>
    </xf>
    <xf numFmtId="42" fontId="33" fillId="13" borderId="12" xfId="0" applyNumberFormat="1" applyFont="1" applyFill="1" applyBorder="1" applyAlignment="1" applyProtection="1">
      <alignment horizontal="center" vertical="center" wrapText="1"/>
    </xf>
    <xf numFmtId="0" fontId="0" fillId="0" borderId="11" xfId="0" applyFont="1" applyBorder="1" applyAlignment="1" applyProtection="1">
      <alignment wrapText="1"/>
      <protection locked="0"/>
    </xf>
    <xf numFmtId="49" fontId="0" fillId="0" borderId="19" xfId="23" applyNumberFormat="1" applyFont="1" applyBorder="1" applyAlignment="1" applyProtection="1">
      <alignment horizontal="justify" vertical="top" wrapText="1"/>
      <protection locked="0"/>
    </xf>
    <xf numFmtId="49" fontId="0" fillId="0" borderId="19" xfId="23" applyNumberFormat="1" applyFont="1" applyFill="1" applyBorder="1" applyAlignment="1" applyProtection="1">
      <alignment horizontal="justify" vertical="top" wrapText="1"/>
      <protection locked="0"/>
    </xf>
    <xf numFmtId="0" fontId="0" fillId="0" borderId="3" xfId="0" applyFont="1" applyBorder="1" applyAlignment="1" applyProtection="1">
      <alignment wrapText="1"/>
      <protection locked="0"/>
    </xf>
    <xf numFmtId="49" fontId="0" fillId="0" borderId="12" xfId="23" applyNumberFormat="1" applyFont="1" applyBorder="1" applyAlignment="1" applyProtection="1">
      <alignment horizontal="justify" vertical="top" wrapText="1"/>
      <protection locked="0"/>
    </xf>
    <xf numFmtId="49" fontId="0" fillId="0" borderId="12" xfId="23" applyNumberFormat="1" applyFont="1" applyFill="1" applyBorder="1" applyAlignment="1" applyProtection="1">
      <alignment horizontal="justify" vertical="top" wrapText="1"/>
      <protection locked="0"/>
    </xf>
    <xf numFmtId="0" fontId="0" fillId="0" borderId="11" xfId="0" applyFont="1" applyFill="1" applyBorder="1" applyAlignment="1" applyProtection="1">
      <alignment wrapText="1"/>
      <protection locked="0"/>
    </xf>
    <xf numFmtId="0" fontId="0" fillId="0" borderId="18" xfId="0" applyFont="1" applyBorder="1" applyAlignment="1" applyProtection="1">
      <alignment horizontal="right" wrapText="1"/>
      <protection locked="0"/>
    </xf>
    <xf numFmtId="0" fontId="0" fillId="0" borderId="19" xfId="0" applyFont="1" applyBorder="1" applyAlignment="1" applyProtection="1">
      <alignment horizontal="right" wrapText="1"/>
      <protection locked="0"/>
    </xf>
    <xf numFmtId="0" fontId="39" fillId="0" borderId="44" xfId="0" applyFont="1" applyFill="1" applyBorder="1" applyAlignment="1" applyProtection="1">
      <alignment vertical="center" wrapText="1"/>
    </xf>
    <xf numFmtId="168" fontId="30" fillId="19" borderId="100" xfId="0" applyNumberFormat="1" applyFont="1" applyFill="1" applyBorder="1" applyAlignment="1" applyProtection="1">
      <alignment horizontal="right" vertical="center"/>
    </xf>
    <xf numFmtId="168" fontId="30" fillId="19" borderId="101" xfId="0" applyNumberFormat="1" applyFont="1" applyFill="1" applyBorder="1" applyAlignment="1" applyProtection="1">
      <alignment horizontal="right" vertical="center"/>
    </xf>
    <xf numFmtId="168" fontId="19" fillId="0" borderId="106" xfId="0" applyNumberFormat="1" applyFont="1" applyBorder="1" applyAlignment="1" applyProtection="1">
      <alignment horizontal="center" vertical="center" wrapText="1"/>
    </xf>
    <xf numFmtId="168" fontId="19" fillId="0" borderId="107" xfId="0" applyNumberFormat="1" applyFont="1" applyBorder="1" applyAlignment="1" applyProtection="1">
      <alignment horizontal="center" vertical="center"/>
    </xf>
    <xf numFmtId="168" fontId="18" fillId="0" borderId="2" xfId="0" applyNumberFormat="1" applyFont="1" applyBorder="1" applyAlignment="1" applyProtection="1">
      <alignment horizontal="left" vertical="top"/>
      <protection locked="0"/>
    </xf>
    <xf numFmtId="168" fontId="18" fillId="0" borderId="1" xfId="0" applyNumberFormat="1" applyFont="1" applyBorder="1" applyAlignment="1" applyProtection="1">
      <alignment horizontal="left" vertical="top"/>
      <protection locked="0"/>
    </xf>
    <xf numFmtId="168" fontId="18" fillId="0" borderId="3" xfId="0" applyNumberFormat="1" applyFont="1" applyBorder="1" applyAlignment="1" applyProtection="1">
      <alignment horizontal="left" vertical="top"/>
      <protection locked="0"/>
    </xf>
    <xf numFmtId="0" fontId="20" fillId="19" borderId="102" xfId="0" applyFont="1" applyFill="1" applyBorder="1" applyAlignment="1" applyProtection="1">
      <alignment horizontal="center" vertical="center" wrapText="1"/>
    </xf>
    <xf numFmtId="0" fontId="20" fillId="19" borderId="74" xfId="0" applyFont="1" applyFill="1" applyBorder="1" applyAlignment="1" applyProtection="1">
      <alignment horizontal="center" vertical="center" wrapText="1"/>
    </xf>
    <xf numFmtId="0" fontId="20" fillId="19" borderId="103" xfId="0" applyFont="1" applyFill="1" applyBorder="1" applyAlignment="1" applyProtection="1">
      <alignment horizontal="center" vertical="center" wrapText="1"/>
    </xf>
    <xf numFmtId="0" fontId="20" fillId="19" borderId="104" xfId="0" applyFont="1" applyFill="1" applyBorder="1" applyAlignment="1" applyProtection="1">
      <alignment horizontal="center" vertical="center" wrapText="1"/>
    </xf>
    <xf numFmtId="164" fontId="20" fillId="19" borderId="105" xfId="0" applyNumberFormat="1" applyFont="1" applyFill="1" applyBorder="1" applyAlignment="1" applyProtection="1">
      <alignment horizontal="center" vertical="center" wrapText="1"/>
    </xf>
    <xf numFmtId="164" fontId="20" fillId="19" borderId="76" xfId="0" applyNumberFormat="1" applyFont="1" applyFill="1" applyBorder="1" applyAlignment="1" applyProtection="1">
      <alignment horizontal="center" vertical="center" wrapText="1"/>
    </xf>
    <xf numFmtId="0" fontId="27" fillId="0" borderId="110" xfId="0" applyFont="1" applyFill="1" applyBorder="1" applyAlignment="1">
      <alignment horizontal="center" vertical="top" wrapText="1"/>
    </xf>
    <xf numFmtId="0" fontId="27" fillId="0" borderId="52" xfId="0" applyFont="1" applyFill="1" applyBorder="1" applyAlignment="1">
      <alignment horizontal="center" vertical="top"/>
    </xf>
    <xf numFmtId="0" fontId="27" fillId="0" borderId="111" xfId="0" applyFont="1" applyFill="1" applyBorder="1" applyAlignment="1">
      <alignment horizontal="center" vertical="top"/>
    </xf>
    <xf numFmtId="0" fontId="18" fillId="0" borderId="2" xfId="0" applyFont="1" applyFill="1" applyBorder="1" applyAlignment="1" applyProtection="1">
      <alignment horizontal="left"/>
    </xf>
    <xf numFmtId="0" fontId="18" fillId="0" borderId="1" xfId="0" applyFont="1" applyFill="1" applyBorder="1" applyAlignment="1" applyProtection="1">
      <alignment horizontal="left"/>
    </xf>
    <xf numFmtId="0" fontId="18" fillId="0" borderId="3" xfId="0" applyFont="1" applyFill="1" applyBorder="1" applyAlignment="1" applyProtection="1">
      <alignment horizontal="left"/>
    </xf>
    <xf numFmtId="41" fontId="23" fillId="19" borderId="112" xfId="0" applyNumberFormat="1" applyFont="1" applyFill="1" applyBorder="1" applyAlignment="1">
      <alignment horizontal="center" vertical="center" wrapText="1"/>
    </xf>
    <xf numFmtId="0" fontId="23" fillId="19" borderId="113" xfId="0" applyFont="1" applyFill="1" applyBorder="1" applyAlignment="1">
      <alignment horizontal="center" vertical="center" wrapText="1"/>
    </xf>
    <xf numFmtId="0" fontId="23" fillId="19" borderId="114" xfId="0" applyFont="1" applyFill="1" applyBorder="1" applyAlignment="1">
      <alignment horizontal="center" vertical="center" wrapText="1"/>
    </xf>
    <xf numFmtId="0" fontId="23" fillId="19" borderId="108" xfId="0" applyFont="1" applyFill="1" applyBorder="1" applyAlignment="1">
      <alignment horizontal="center" vertical="center" wrapText="1"/>
    </xf>
    <xf numFmtId="0" fontId="23" fillId="19" borderId="109" xfId="0" applyFont="1" applyFill="1" applyBorder="1" applyAlignment="1">
      <alignment horizontal="center" vertical="center" wrapText="1"/>
    </xf>
    <xf numFmtId="41" fontId="23" fillId="19" borderId="131" xfId="0" applyNumberFormat="1" applyFont="1" applyFill="1" applyBorder="1" applyAlignment="1">
      <alignment horizontal="center" vertical="center"/>
    </xf>
    <xf numFmtId="41" fontId="23" fillId="19" borderId="6" xfId="0" applyNumberFormat="1" applyFont="1" applyFill="1" applyBorder="1" applyAlignment="1">
      <alignment horizontal="center" vertical="center"/>
    </xf>
    <xf numFmtId="41" fontId="23" fillId="19" borderId="132" xfId="0" applyNumberFormat="1" applyFont="1" applyFill="1" applyBorder="1" applyAlignment="1">
      <alignment horizontal="center" vertical="center"/>
    </xf>
    <xf numFmtId="41" fontId="23" fillId="19" borderId="133" xfId="0" applyNumberFormat="1" applyFont="1" applyFill="1" applyBorder="1" applyAlignment="1">
      <alignment horizontal="center" vertical="center" wrapText="1"/>
    </xf>
    <xf numFmtId="41" fontId="23" fillId="19" borderId="134" xfId="0" applyNumberFormat="1" applyFont="1" applyFill="1" applyBorder="1" applyAlignment="1">
      <alignment horizontal="center" vertical="center" wrapText="1"/>
    </xf>
    <xf numFmtId="41" fontId="23" fillId="19" borderId="135" xfId="0" applyNumberFormat="1" applyFont="1" applyFill="1" applyBorder="1" applyAlignment="1">
      <alignment horizontal="center" vertical="center" wrapText="1"/>
    </xf>
    <xf numFmtId="0" fontId="13" fillId="0" borderId="35" xfId="24" applyFont="1" applyFill="1" applyBorder="1" applyAlignment="1" applyProtection="1">
      <alignment horizontal="left" vertical="center"/>
    </xf>
    <xf numFmtId="0" fontId="26" fillId="19" borderId="35" xfId="0" applyFont="1" applyFill="1" applyBorder="1" applyAlignment="1" applyProtection="1">
      <alignment horizontal="left" vertical="center" wrapText="1"/>
    </xf>
    <xf numFmtId="0" fontId="13" fillId="0" borderId="55" xfId="24" applyFont="1" applyFill="1" applyBorder="1" applyAlignment="1" applyProtection="1">
      <alignment horizontal="left" vertical="center"/>
    </xf>
    <xf numFmtId="0" fontId="13" fillId="0" borderId="56" xfId="24" applyFont="1" applyFill="1" applyBorder="1" applyAlignment="1" applyProtection="1">
      <alignment horizontal="left" vertical="center"/>
    </xf>
    <xf numFmtId="0" fontId="13" fillId="0" borderId="57" xfId="24" applyFont="1" applyFill="1" applyBorder="1" applyAlignment="1" applyProtection="1">
      <alignment horizontal="left" vertical="center"/>
    </xf>
    <xf numFmtId="0" fontId="13" fillId="0" borderId="35" xfId="24" applyFont="1" applyFill="1" applyBorder="1" applyAlignment="1" applyProtection="1">
      <alignment horizontal="left" vertical="center" wrapText="1"/>
    </xf>
    <xf numFmtId="0" fontId="13" fillId="0" borderId="35" xfId="0" applyFont="1" applyFill="1" applyBorder="1" applyAlignment="1" applyProtection="1">
      <alignment horizontal="left" vertical="center" wrapText="1"/>
    </xf>
    <xf numFmtId="0" fontId="16" fillId="0" borderId="60" xfId="0" applyFont="1" applyFill="1" applyBorder="1" applyAlignment="1" applyProtection="1">
      <alignment horizontal="center" wrapText="1"/>
    </xf>
    <xf numFmtId="0" fontId="13" fillId="0" borderId="55" xfId="0" applyFont="1" applyFill="1" applyBorder="1" applyAlignment="1" applyProtection="1">
      <alignment horizontal="left" vertical="center" wrapText="1"/>
    </xf>
    <xf numFmtId="0" fontId="13" fillId="0" borderId="56" xfId="0" applyFont="1" applyFill="1" applyBorder="1" applyAlignment="1" applyProtection="1">
      <alignment horizontal="left" vertical="center" wrapText="1"/>
    </xf>
    <xf numFmtId="0" fontId="13" fillId="0" borderId="57" xfId="0" applyFont="1" applyFill="1" applyBorder="1" applyAlignment="1" applyProtection="1">
      <alignment horizontal="left" vertical="center" wrapText="1"/>
    </xf>
    <xf numFmtId="0" fontId="26" fillId="19" borderId="58" xfId="0" applyFont="1" applyFill="1" applyBorder="1" applyAlignment="1" applyProtection="1">
      <alignment horizontal="left" vertical="center" wrapText="1"/>
    </xf>
    <xf numFmtId="0" fontId="13" fillId="0" borderId="55" xfId="24" applyFont="1" applyFill="1" applyBorder="1" applyAlignment="1" applyProtection="1">
      <alignment horizontal="left" vertical="center" wrapText="1"/>
    </xf>
    <xf numFmtId="0" fontId="16" fillId="0" borderId="98" xfId="0" applyFont="1" applyFill="1" applyBorder="1" applyAlignment="1" applyProtection="1">
      <alignment horizontal="center" wrapText="1"/>
    </xf>
    <xf numFmtId="0" fontId="27" fillId="0" borderId="0" xfId="0" applyFont="1" applyFill="1" applyAlignment="1" applyProtection="1">
      <alignment horizontal="left" vertical="top" wrapText="1"/>
    </xf>
    <xf numFmtId="0" fontId="31" fillId="19" borderId="99" xfId="24" applyFont="1" applyFill="1" applyBorder="1" applyAlignment="1" applyProtection="1">
      <alignment horizontal="right"/>
    </xf>
    <xf numFmtId="0" fontId="31" fillId="19" borderId="64" xfId="24" applyFont="1" applyFill="1" applyBorder="1" applyAlignment="1" applyProtection="1">
      <alignment horizontal="right"/>
    </xf>
    <xf numFmtId="0" fontId="27" fillId="0" borderId="8" xfId="0" applyFont="1" applyFill="1" applyBorder="1" applyAlignment="1" applyProtection="1">
      <alignment horizontal="center" vertical="top" wrapText="1"/>
    </xf>
    <xf numFmtId="0" fontId="27" fillId="0" borderId="0" xfId="0" applyFont="1" applyFill="1" applyBorder="1" applyAlignment="1" applyProtection="1">
      <alignment horizontal="center" vertical="top" wrapText="1"/>
    </xf>
    <xf numFmtId="0" fontId="18" fillId="0" borderId="8" xfId="0" applyFont="1" applyFill="1" applyBorder="1" applyAlignment="1" applyProtection="1">
      <alignment horizontal="left" vertical="center"/>
    </xf>
    <xf numFmtId="0" fontId="18" fillId="0" borderId="0" xfId="0" applyFont="1" applyFill="1" applyBorder="1" applyAlignment="1" applyProtection="1">
      <alignment horizontal="left" vertical="center"/>
    </xf>
    <xf numFmtId="3" fontId="26" fillId="19" borderId="12" xfId="24" applyNumberFormat="1" applyFont="1" applyFill="1" applyBorder="1" applyAlignment="1" applyProtection="1">
      <alignment horizontal="center" vertical="center" wrapText="1"/>
    </xf>
    <xf numFmtId="3" fontId="26" fillId="19" borderId="2" xfId="24" applyNumberFormat="1" applyFont="1" applyFill="1" applyBorder="1" applyAlignment="1" applyProtection="1">
      <alignment horizontal="center" vertical="center" wrapText="1"/>
    </xf>
    <xf numFmtId="1" fontId="26" fillId="19" borderId="12" xfId="24" applyNumberFormat="1" applyFont="1" applyFill="1" applyBorder="1" applyAlignment="1" applyProtection="1">
      <alignment horizontal="center" vertical="center" wrapText="1"/>
    </xf>
    <xf numFmtId="0" fontId="26" fillId="19" borderId="12" xfId="24" applyFont="1" applyFill="1" applyBorder="1" applyAlignment="1" applyProtection="1">
      <alignment horizontal="center" vertical="center"/>
    </xf>
    <xf numFmtId="3" fontId="23" fillId="19" borderId="12" xfId="24" applyNumberFormat="1" applyFont="1" applyFill="1" applyBorder="1" applyAlignment="1" applyProtection="1">
      <alignment horizontal="center" vertical="center" wrapText="1"/>
    </xf>
    <xf numFmtId="0" fontId="14" fillId="0" borderId="55" xfId="24" applyFont="1" applyFill="1" applyBorder="1" applyAlignment="1" applyProtection="1">
      <alignment horizontal="left" vertical="center"/>
    </xf>
    <xf numFmtId="0" fontId="14" fillId="0" borderId="56" xfId="24" applyFont="1" applyFill="1" applyBorder="1" applyAlignment="1" applyProtection="1">
      <alignment horizontal="left" vertical="center"/>
    </xf>
    <xf numFmtId="0" fontId="14" fillId="0" borderId="57" xfId="24" applyFont="1" applyFill="1" applyBorder="1" applyAlignment="1" applyProtection="1">
      <alignment horizontal="left" vertical="center"/>
    </xf>
    <xf numFmtId="0" fontId="14" fillId="0" borderId="35" xfId="24" applyFont="1" applyFill="1" applyBorder="1" applyAlignment="1" applyProtection="1">
      <alignment horizontal="left" vertical="center"/>
    </xf>
    <xf numFmtId="0" fontId="23" fillId="19" borderId="35" xfId="0" applyFont="1" applyFill="1" applyBorder="1" applyAlignment="1" applyProtection="1">
      <alignment horizontal="left" vertical="center" wrapText="1"/>
    </xf>
    <xf numFmtId="1" fontId="23" fillId="19" borderId="12" xfId="24" applyNumberFormat="1" applyFont="1" applyFill="1" applyBorder="1" applyAlignment="1" applyProtection="1">
      <alignment horizontal="center" vertical="center" wrapText="1"/>
    </xf>
    <xf numFmtId="0" fontId="23" fillId="19" borderId="58" xfId="0" applyFont="1" applyFill="1" applyBorder="1" applyAlignment="1" applyProtection="1">
      <alignment horizontal="left" vertical="center" wrapText="1"/>
    </xf>
    <xf numFmtId="3" fontId="23" fillId="19" borderId="2" xfId="24" applyNumberFormat="1" applyFont="1" applyFill="1" applyBorder="1" applyAlignment="1" applyProtection="1">
      <alignment horizontal="center" vertical="center" wrapText="1"/>
    </xf>
    <xf numFmtId="0" fontId="23" fillId="19" borderId="12" xfId="24" applyFont="1" applyFill="1" applyBorder="1" applyAlignment="1" applyProtection="1">
      <alignment horizontal="center" vertical="center"/>
    </xf>
    <xf numFmtId="0" fontId="14" fillId="14" borderId="1" xfId="0" applyFont="1" applyFill="1" applyBorder="1" applyAlignment="1">
      <alignment horizontal="left" vertical="center" wrapText="1"/>
    </xf>
    <xf numFmtId="0" fontId="14" fillId="14" borderId="3" xfId="0" applyFont="1" applyFill="1" applyBorder="1" applyAlignment="1">
      <alignment horizontal="left" vertical="center" wrapText="1"/>
    </xf>
    <xf numFmtId="0" fontId="14" fillId="0" borderId="35" xfId="0" applyFont="1" applyFill="1" applyBorder="1" applyAlignment="1" applyProtection="1">
      <alignment horizontal="left" vertical="center" wrapText="1"/>
    </xf>
    <xf numFmtId="0" fontId="14" fillId="0" borderId="36" xfId="0" applyFont="1" applyFill="1" applyBorder="1" applyAlignment="1" applyProtection="1">
      <alignment horizontal="left" vertical="center" wrapText="1"/>
    </xf>
    <xf numFmtId="0" fontId="14" fillId="0" borderId="55" xfId="0" applyFont="1" applyFill="1" applyBorder="1" applyAlignment="1" applyProtection="1">
      <alignment horizontal="left" vertical="center" wrapText="1"/>
    </xf>
    <xf numFmtId="0" fontId="14" fillId="0" borderId="56" xfId="0" applyFont="1" applyFill="1" applyBorder="1" applyAlignment="1" applyProtection="1">
      <alignment horizontal="left" vertical="center" wrapText="1"/>
    </xf>
    <xf numFmtId="0" fontId="14" fillId="0" borderId="57" xfId="0" applyFont="1" applyFill="1" applyBorder="1" applyAlignment="1" applyProtection="1">
      <alignment horizontal="left" vertical="center" wrapText="1"/>
    </xf>
    <xf numFmtId="0" fontId="14" fillId="0" borderId="42" xfId="0" applyFont="1" applyFill="1" applyBorder="1" applyAlignment="1" applyProtection="1">
      <alignment horizontal="left" vertical="center" wrapText="1"/>
    </xf>
    <xf numFmtId="0" fontId="28" fillId="19" borderId="99" xfId="24" applyFont="1" applyFill="1" applyBorder="1" applyAlignment="1" applyProtection="1">
      <alignment horizontal="right"/>
    </xf>
    <xf numFmtId="0" fontId="28" fillId="19" borderId="64" xfId="24" applyFont="1" applyFill="1" applyBorder="1" applyAlignment="1" applyProtection="1">
      <alignment horizontal="right"/>
    </xf>
    <xf numFmtId="0" fontId="15" fillId="0" borderId="98" xfId="0" applyFont="1" applyFill="1" applyBorder="1" applyAlignment="1" applyProtection="1">
      <alignment horizontal="center" vertical="center"/>
    </xf>
    <xf numFmtId="49" fontId="23" fillId="19" borderId="122" xfId="0" applyNumberFormat="1" applyFont="1" applyFill="1" applyBorder="1" applyAlignment="1" applyProtection="1">
      <alignment horizontal="center" vertical="center"/>
    </xf>
    <xf numFmtId="49" fontId="23" fillId="19" borderId="123" xfId="0" applyNumberFormat="1" applyFont="1" applyFill="1" applyBorder="1" applyAlignment="1" applyProtection="1">
      <alignment horizontal="center" vertical="center"/>
    </xf>
    <xf numFmtId="49" fontId="23" fillId="19" borderId="124" xfId="0" applyNumberFormat="1" applyFont="1" applyFill="1" applyBorder="1" applyAlignment="1" applyProtection="1">
      <alignment horizontal="center" vertical="center"/>
    </xf>
    <xf numFmtId="49" fontId="23" fillId="19" borderId="125" xfId="0" applyNumberFormat="1" applyFont="1" applyFill="1" applyBorder="1" applyAlignment="1" applyProtection="1">
      <alignment horizontal="center" vertical="center"/>
    </xf>
    <xf numFmtId="0" fontId="19" fillId="0" borderId="2" xfId="0" applyFont="1" applyFill="1" applyBorder="1" applyAlignment="1" applyProtection="1">
      <alignment horizontal="left" vertical="center"/>
    </xf>
    <xf numFmtId="0" fontId="19" fillId="0" borderId="1" xfId="0" applyFont="1" applyFill="1" applyBorder="1" applyAlignment="1" applyProtection="1">
      <alignment horizontal="left" vertical="center"/>
    </xf>
    <xf numFmtId="0" fontId="19" fillId="0" borderId="3" xfId="0" applyFont="1" applyFill="1" applyBorder="1" applyAlignment="1" applyProtection="1">
      <alignment horizontal="left" vertical="center"/>
    </xf>
    <xf numFmtId="0" fontId="19" fillId="0" borderId="110" xfId="0" applyFont="1" applyFill="1" applyBorder="1" applyAlignment="1" applyProtection="1">
      <alignment horizontal="center" vertical="center"/>
    </xf>
    <xf numFmtId="0" fontId="19" fillId="0" borderId="52" xfId="0" applyFont="1" applyFill="1" applyBorder="1" applyAlignment="1" applyProtection="1">
      <alignment horizontal="center" vertical="center"/>
    </xf>
    <xf numFmtId="0" fontId="19" fillId="0" borderId="111" xfId="0" applyFont="1" applyFill="1" applyBorder="1" applyAlignment="1" applyProtection="1">
      <alignment horizontal="center" vertical="center"/>
    </xf>
    <xf numFmtId="0" fontId="16" fillId="14" borderId="54" xfId="0" applyFont="1" applyFill="1" applyBorder="1" applyAlignment="1" applyProtection="1">
      <alignment horizontal="left" vertical="center" wrapText="1"/>
    </xf>
    <xf numFmtId="0" fontId="16" fillId="14" borderId="75" xfId="0" applyFont="1" applyFill="1" applyBorder="1" applyAlignment="1" applyProtection="1">
      <alignment horizontal="left" vertical="center" wrapText="1"/>
    </xf>
    <xf numFmtId="0" fontId="16" fillId="14" borderId="71" xfId="0" applyFont="1" applyFill="1" applyBorder="1" applyAlignment="1" applyProtection="1">
      <alignment horizontal="left" vertical="center" wrapText="1"/>
    </xf>
    <xf numFmtId="0" fontId="20" fillId="19" borderId="54" xfId="0" applyFont="1" applyFill="1" applyBorder="1" applyAlignment="1" applyProtection="1">
      <alignment horizontal="left" vertical="center" wrapText="1"/>
    </xf>
    <xf numFmtId="0" fontId="20" fillId="19" borderId="75" xfId="0" applyFont="1" applyFill="1" applyBorder="1" applyAlignment="1" applyProtection="1">
      <alignment horizontal="left" vertical="center" wrapText="1"/>
    </xf>
    <xf numFmtId="0" fontId="20" fillId="19" borderId="71" xfId="0" applyFont="1" applyFill="1" applyBorder="1" applyAlignment="1" applyProtection="1">
      <alignment horizontal="left" vertical="center" wrapText="1"/>
    </xf>
    <xf numFmtId="0" fontId="28" fillId="19" borderId="126" xfId="0" applyFont="1" applyFill="1" applyBorder="1" applyAlignment="1" applyProtection="1">
      <alignment horizontal="right" vertical="center" wrapText="1"/>
    </xf>
    <xf numFmtId="0" fontId="28" fillId="19" borderId="127" xfId="0" applyFont="1" applyFill="1" applyBorder="1" applyAlignment="1" applyProtection="1">
      <alignment horizontal="right" vertical="center" wrapText="1"/>
    </xf>
    <xf numFmtId="0" fontId="28" fillId="19" borderId="128" xfId="0" applyFont="1" applyFill="1" applyBorder="1" applyAlignment="1" applyProtection="1">
      <alignment horizontal="right" vertical="center" wrapText="1"/>
    </xf>
    <xf numFmtId="0" fontId="18" fillId="0" borderId="16" xfId="0" applyFont="1" applyFill="1" applyBorder="1" applyAlignment="1" applyProtection="1">
      <alignment horizontal="center" vertical="center" wrapText="1"/>
    </xf>
    <xf numFmtId="0" fontId="18" fillId="0" borderId="6" xfId="0" applyFont="1" applyFill="1" applyBorder="1" applyAlignment="1" applyProtection="1">
      <alignment horizontal="center" vertical="center"/>
    </xf>
    <xf numFmtId="0" fontId="18" fillId="0" borderId="7" xfId="0" applyFont="1" applyFill="1" applyBorder="1" applyAlignment="1" applyProtection="1">
      <alignment horizontal="center" vertical="center"/>
    </xf>
    <xf numFmtId="0" fontId="18" fillId="0" borderId="2" xfId="0" applyFont="1" applyFill="1" applyBorder="1" applyAlignment="1" applyProtection="1">
      <alignment horizontal="left" vertical="center"/>
    </xf>
    <xf numFmtId="0" fontId="18" fillId="0" borderId="1" xfId="0" applyFont="1" applyFill="1" applyBorder="1" applyAlignment="1" applyProtection="1">
      <alignment horizontal="left" vertical="center"/>
    </xf>
    <xf numFmtId="0" fontId="18" fillId="0" borderId="3" xfId="0" applyFont="1" applyFill="1" applyBorder="1" applyAlignment="1" applyProtection="1">
      <alignment horizontal="left" vertical="center"/>
    </xf>
    <xf numFmtId="49" fontId="20" fillId="19" borderId="96" xfId="0" applyNumberFormat="1" applyFont="1" applyFill="1" applyBorder="1" applyAlignment="1" applyProtection="1">
      <alignment horizontal="center" vertical="center"/>
    </xf>
    <xf numFmtId="49" fontId="20" fillId="19" borderId="92" xfId="0" applyNumberFormat="1" applyFont="1" applyFill="1" applyBorder="1" applyAlignment="1" applyProtection="1">
      <alignment horizontal="center" vertical="center"/>
    </xf>
    <xf numFmtId="49" fontId="20" fillId="19" borderId="91" xfId="0" applyNumberFormat="1" applyFont="1" applyFill="1" applyBorder="1" applyAlignment="1" applyProtection="1">
      <alignment horizontal="center" vertical="center"/>
    </xf>
    <xf numFmtId="0" fontId="33" fillId="0" borderId="0" xfId="0" applyFont="1" applyFill="1" applyBorder="1" applyAlignment="1" applyProtection="1">
      <alignment horizontal="center" vertical="center"/>
    </xf>
    <xf numFmtId="0" fontId="33" fillId="24" borderId="2" xfId="0" applyFont="1" applyFill="1" applyBorder="1" applyAlignment="1" applyProtection="1">
      <alignment horizontal="center" vertical="center" wrapText="1"/>
    </xf>
    <xf numFmtId="0" fontId="33" fillId="24" borderId="3" xfId="0" applyFont="1" applyFill="1" applyBorder="1" applyAlignment="1" applyProtection="1">
      <alignment horizontal="center" vertical="center" wrapText="1"/>
    </xf>
    <xf numFmtId="37" fontId="20" fillId="19" borderId="102" xfId="0" applyNumberFormat="1" applyFont="1" applyFill="1" applyBorder="1" applyAlignment="1" applyProtection="1">
      <alignment horizontal="left" vertical="center"/>
    </xf>
    <xf numFmtId="37" fontId="20" fillId="19" borderId="105" xfId="0" applyNumberFormat="1" applyFont="1" applyFill="1" applyBorder="1" applyAlignment="1" applyProtection="1">
      <alignment horizontal="left" vertical="center"/>
    </xf>
    <xf numFmtId="37" fontId="20" fillId="19" borderId="102" xfId="0" applyNumberFormat="1" applyFont="1" applyFill="1" applyBorder="1" applyAlignment="1" applyProtection="1">
      <alignment horizontal="left" vertical="center" wrapText="1"/>
    </xf>
    <xf numFmtId="37" fontId="20" fillId="19" borderId="105" xfId="0" applyNumberFormat="1" applyFont="1" applyFill="1" applyBorder="1" applyAlignment="1" applyProtection="1">
      <alignment horizontal="left" vertical="center" wrapText="1"/>
    </xf>
    <xf numFmtId="0" fontId="33" fillId="0" borderId="17" xfId="0" applyFont="1" applyBorder="1" applyAlignment="1" applyProtection="1">
      <alignment horizontal="left"/>
    </xf>
    <xf numFmtId="37" fontId="12" fillId="14" borderId="12" xfId="0" applyNumberFormat="1" applyFont="1" applyFill="1" applyBorder="1" applyAlignment="1" applyProtection="1">
      <alignment horizontal="right" vertical="center" wrapText="1"/>
      <protection locked="0"/>
    </xf>
    <xf numFmtId="37" fontId="12" fillId="14" borderId="22" xfId="0" applyNumberFormat="1" applyFont="1" applyFill="1" applyBorder="1" applyAlignment="1" applyProtection="1">
      <alignment horizontal="right" vertical="center" wrapText="1"/>
      <protection locked="0"/>
    </xf>
    <xf numFmtId="3" fontId="12" fillId="0" borderId="15" xfId="0" applyNumberFormat="1" applyFont="1" applyBorder="1" applyAlignment="1">
      <alignment horizontal="center"/>
    </xf>
    <xf numFmtId="0" fontId="12" fillId="0" borderId="15" xfId="0" applyFont="1" applyBorder="1" applyAlignment="1">
      <alignment horizontal="center"/>
    </xf>
    <xf numFmtId="37" fontId="12" fillId="0" borderId="12" xfId="0" applyNumberFormat="1" applyFont="1" applyFill="1" applyBorder="1" applyAlignment="1" applyProtection="1">
      <alignment horizontal="right" vertical="center" wrapText="1"/>
      <protection locked="0"/>
    </xf>
    <xf numFmtId="0" fontId="12" fillId="0" borderId="27" xfId="0" applyFont="1" applyFill="1" applyBorder="1" applyAlignment="1" applyProtection="1">
      <alignment horizontal="justify" vertical="top" wrapText="1"/>
      <protection locked="0"/>
    </xf>
    <xf numFmtId="0" fontId="12" fillId="0" borderId="12" xfId="0" applyFont="1" applyFill="1" applyBorder="1" applyAlignment="1" applyProtection="1">
      <alignment horizontal="justify" vertical="top" wrapText="1"/>
      <protection locked="0"/>
    </xf>
    <xf numFmtId="0" fontId="12" fillId="0" borderId="12" xfId="0" applyFont="1" applyFill="1" applyBorder="1" applyAlignment="1" applyProtection="1">
      <alignment horizontal="left" vertical="top" wrapText="1"/>
      <protection locked="0"/>
    </xf>
    <xf numFmtId="0" fontId="12" fillId="0" borderId="12" xfId="0" applyFont="1" applyFill="1" applyBorder="1" applyAlignment="1" applyProtection="1">
      <alignment horizontal="center" vertical="center" wrapText="1"/>
      <protection locked="0"/>
    </xf>
    <xf numFmtId="169" fontId="12" fillId="0" borderId="12" xfId="0" applyNumberFormat="1" applyFont="1" applyFill="1" applyBorder="1" applyAlignment="1" applyProtection="1">
      <alignment horizontal="center" vertical="center"/>
      <protection locked="0"/>
    </xf>
    <xf numFmtId="37" fontId="12" fillId="0" borderId="2" xfId="23" applyNumberFormat="1" applyFont="1" applyFill="1" applyBorder="1" applyAlignment="1" applyProtection="1">
      <alignment horizontal="right" vertical="center"/>
      <protection locked="0"/>
    </xf>
    <xf numFmtId="37" fontId="12" fillId="0" borderId="1" xfId="23" applyNumberFormat="1" applyFont="1" applyFill="1" applyBorder="1" applyAlignment="1" applyProtection="1">
      <alignment horizontal="right" vertical="center"/>
      <protection locked="0"/>
    </xf>
    <xf numFmtId="37" fontId="12" fillId="0" borderId="3" xfId="23" applyNumberFormat="1" applyFont="1" applyFill="1" applyBorder="1" applyAlignment="1" applyProtection="1">
      <alignment horizontal="right" vertical="center"/>
      <protection locked="0"/>
    </xf>
    <xf numFmtId="37" fontId="12" fillId="0" borderId="2" xfId="0" applyNumberFormat="1" applyFont="1" applyFill="1" applyBorder="1" applyAlignment="1" applyProtection="1">
      <alignment horizontal="right" vertical="center" wrapText="1"/>
      <protection locked="0"/>
    </xf>
    <xf numFmtId="37" fontId="12" fillId="0" borderId="1" xfId="0" applyNumberFormat="1" applyFont="1" applyFill="1" applyBorder="1" applyAlignment="1" applyProtection="1">
      <alignment horizontal="right" vertical="center" wrapText="1"/>
      <protection locked="0"/>
    </xf>
    <xf numFmtId="37" fontId="12" fillId="0" borderId="3" xfId="0" applyNumberFormat="1" applyFont="1" applyFill="1" applyBorder="1" applyAlignment="1" applyProtection="1">
      <alignment horizontal="right" vertical="center" wrapText="1"/>
      <protection locked="0"/>
    </xf>
    <xf numFmtId="37" fontId="12" fillId="14" borderId="2" xfId="0" applyNumberFormat="1" applyFont="1" applyFill="1" applyBorder="1" applyAlignment="1" applyProtection="1">
      <alignment horizontal="right" vertical="center" wrapText="1"/>
      <protection locked="0"/>
    </xf>
    <xf numFmtId="37" fontId="12" fillId="14" borderId="1" xfId="0" applyNumberFormat="1" applyFont="1" applyFill="1" applyBorder="1" applyAlignment="1" applyProtection="1">
      <alignment horizontal="right" vertical="center" wrapText="1"/>
      <protection locked="0"/>
    </xf>
    <xf numFmtId="37" fontId="12" fillId="14" borderId="3" xfId="0" applyNumberFormat="1" applyFont="1" applyFill="1" applyBorder="1" applyAlignment="1" applyProtection="1">
      <alignment horizontal="right" vertical="center" wrapText="1"/>
      <protection locked="0"/>
    </xf>
    <xf numFmtId="0" fontId="20" fillId="17" borderId="8" xfId="0" applyFont="1" applyFill="1" applyBorder="1" applyAlignment="1" applyProtection="1">
      <alignment horizontal="center" vertical="center" wrapText="1"/>
    </xf>
    <xf numFmtId="0" fontId="20" fillId="17" borderId="0" xfId="0" applyFont="1" applyFill="1" applyBorder="1" applyAlignment="1" applyProtection="1">
      <alignment horizontal="center" vertical="center" wrapText="1"/>
    </xf>
    <xf numFmtId="0" fontId="20" fillId="17" borderId="9" xfId="0" applyFont="1" applyFill="1" applyBorder="1" applyAlignment="1" applyProtection="1">
      <alignment horizontal="center" vertical="center" wrapText="1"/>
    </xf>
    <xf numFmtId="0" fontId="20" fillId="17" borderId="10" xfId="0" applyFont="1" applyFill="1" applyBorder="1" applyAlignment="1" applyProtection="1">
      <alignment horizontal="center" vertical="center" wrapText="1"/>
    </xf>
    <xf numFmtId="0" fontId="20" fillId="17" borderId="17" xfId="0" applyFont="1" applyFill="1" applyBorder="1" applyAlignment="1" applyProtection="1">
      <alignment horizontal="center" vertical="center" wrapText="1"/>
    </xf>
    <xf numFmtId="0" fontId="20" fillId="17" borderId="11" xfId="0" applyFont="1" applyFill="1" applyBorder="1" applyAlignment="1" applyProtection="1">
      <alignment horizontal="center" vertical="center" wrapText="1"/>
    </xf>
    <xf numFmtId="0" fontId="20" fillId="17" borderId="0" xfId="0" applyFont="1" applyFill="1" applyBorder="1" applyAlignment="1" applyProtection="1">
      <alignment horizontal="center" vertical="center"/>
    </xf>
    <xf numFmtId="0" fontId="20" fillId="17" borderId="9" xfId="0" applyFont="1" applyFill="1" applyBorder="1" applyAlignment="1" applyProtection="1">
      <alignment horizontal="center" vertical="center"/>
    </xf>
    <xf numFmtId="0" fontId="20" fillId="17" borderId="10" xfId="0" applyFont="1" applyFill="1" applyBorder="1" applyAlignment="1" applyProtection="1">
      <alignment horizontal="center" vertical="center"/>
    </xf>
    <xf numFmtId="0" fontId="20" fillId="17" borderId="17" xfId="0" applyFont="1" applyFill="1" applyBorder="1" applyAlignment="1" applyProtection="1">
      <alignment horizontal="center" vertical="center"/>
    </xf>
    <xf numFmtId="0" fontId="20" fillId="17" borderId="11" xfId="0" applyFont="1" applyFill="1" applyBorder="1" applyAlignment="1" applyProtection="1">
      <alignment horizontal="center" vertical="center"/>
    </xf>
    <xf numFmtId="37" fontId="12" fillId="0" borderId="119" xfId="0" applyNumberFormat="1" applyFont="1" applyFill="1" applyBorder="1" applyAlignment="1" applyProtection="1">
      <alignment horizontal="right" vertical="center" wrapText="1"/>
      <protection locked="0"/>
    </xf>
    <xf numFmtId="37" fontId="12" fillId="0" borderId="120" xfId="0" applyNumberFormat="1" applyFont="1" applyFill="1" applyBorder="1" applyAlignment="1" applyProtection="1">
      <alignment horizontal="right" vertical="center" wrapText="1"/>
      <protection locked="0"/>
    </xf>
    <xf numFmtId="37" fontId="12" fillId="0" borderId="121" xfId="0" applyNumberFormat="1" applyFont="1" applyFill="1" applyBorder="1" applyAlignment="1" applyProtection="1">
      <alignment horizontal="right" vertical="center" wrapText="1"/>
      <protection locked="0"/>
    </xf>
    <xf numFmtId="0" fontId="20" fillId="17" borderId="16" xfId="0" applyFont="1" applyFill="1" applyBorder="1" applyAlignment="1" applyProtection="1">
      <alignment horizontal="center"/>
    </xf>
    <xf numFmtId="0" fontId="20" fillId="17" borderId="6" xfId="0" applyFont="1" applyFill="1" applyBorder="1" applyAlignment="1" applyProtection="1">
      <alignment horizontal="center"/>
    </xf>
    <xf numFmtId="0" fontId="20" fillId="17" borderId="7" xfId="0" applyFont="1" applyFill="1" applyBorder="1" applyAlignment="1" applyProtection="1">
      <alignment horizontal="center"/>
    </xf>
    <xf numFmtId="0" fontId="20" fillId="17" borderId="8" xfId="0" applyFont="1" applyFill="1" applyBorder="1" applyAlignment="1" applyProtection="1">
      <alignment horizontal="center" vertical="center"/>
    </xf>
    <xf numFmtId="0" fontId="20" fillId="17" borderId="19" xfId="0" applyFont="1" applyFill="1" applyBorder="1" applyAlignment="1" applyProtection="1">
      <alignment horizontal="center" vertical="center"/>
    </xf>
    <xf numFmtId="0" fontId="20" fillId="17" borderId="10" xfId="0" applyFont="1" applyFill="1" applyBorder="1" applyAlignment="1" applyProtection="1">
      <alignment horizontal="center" wrapText="1"/>
    </xf>
    <xf numFmtId="0" fontId="20" fillId="17" borderId="17" xfId="0" applyFont="1" applyFill="1" applyBorder="1" applyAlignment="1" applyProtection="1">
      <alignment horizontal="center" wrapText="1"/>
    </xf>
    <xf numFmtId="0" fontId="20" fillId="17" borderId="11" xfId="0" applyFont="1" applyFill="1" applyBorder="1" applyAlignment="1" applyProtection="1">
      <alignment horizontal="center" wrapText="1"/>
    </xf>
    <xf numFmtId="0" fontId="18" fillId="0" borderId="30" xfId="0" applyFont="1" applyFill="1" applyBorder="1" applyAlignment="1" applyProtection="1">
      <alignment horizontal="center" vertical="center"/>
    </xf>
    <xf numFmtId="0" fontId="18" fillId="0" borderId="31" xfId="0" applyFont="1" applyFill="1" applyBorder="1" applyAlignment="1" applyProtection="1">
      <alignment horizontal="center" vertical="center"/>
    </xf>
    <xf numFmtId="0" fontId="18" fillId="0" borderId="32" xfId="0" applyFont="1" applyFill="1" applyBorder="1" applyAlignment="1" applyProtection="1">
      <alignment horizontal="center" vertical="center"/>
    </xf>
    <xf numFmtId="0" fontId="20" fillId="17" borderId="27" xfId="0" applyFont="1" applyFill="1" applyBorder="1" applyAlignment="1" applyProtection="1">
      <alignment horizontal="center" vertical="center"/>
    </xf>
    <xf numFmtId="0" fontId="20" fillId="17" borderId="12" xfId="0" applyFont="1" applyFill="1" applyBorder="1" applyAlignment="1" applyProtection="1">
      <alignment horizontal="center" vertical="center"/>
    </xf>
    <xf numFmtId="0" fontId="20" fillId="17" borderId="12" xfId="0" applyFont="1" applyFill="1" applyBorder="1" applyAlignment="1" applyProtection="1">
      <alignment horizontal="center" vertical="center" wrapText="1"/>
    </xf>
    <xf numFmtId="0" fontId="20" fillId="17" borderId="2" xfId="0" applyFont="1" applyFill="1" applyBorder="1" applyAlignment="1" applyProtection="1">
      <alignment horizontal="center" vertical="center" wrapText="1"/>
    </xf>
    <xf numFmtId="0" fontId="20" fillId="17" borderId="16" xfId="0" applyFont="1" applyFill="1" applyBorder="1" applyAlignment="1" applyProtection="1">
      <alignment horizontal="center" vertical="center" wrapText="1"/>
    </xf>
    <xf numFmtId="0" fontId="20" fillId="17" borderId="6" xfId="0" applyFont="1" applyFill="1" applyBorder="1" applyAlignment="1" applyProtection="1">
      <alignment horizontal="center" vertical="center" wrapText="1"/>
    </xf>
    <xf numFmtId="0" fontId="20" fillId="17" borderId="7" xfId="0" applyFont="1" applyFill="1" applyBorder="1" applyAlignment="1" applyProtection="1">
      <alignment horizontal="center" vertical="center" wrapText="1"/>
    </xf>
    <xf numFmtId="0" fontId="20" fillId="17" borderId="33" xfId="0" applyFont="1" applyFill="1" applyBorder="1" applyAlignment="1" applyProtection="1">
      <alignment horizontal="center" vertical="center" wrapText="1"/>
    </xf>
    <xf numFmtId="0" fontId="20" fillId="17" borderId="5" xfId="0" applyFont="1" applyFill="1" applyBorder="1" applyAlignment="1" applyProtection="1">
      <alignment horizontal="center" vertical="center" wrapText="1"/>
    </xf>
    <xf numFmtId="0" fontId="20" fillId="17" borderId="34" xfId="0" applyFont="1" applyFill="1" applyBorder="1" applyAlignment="1" applyProtection="1">
      <alignment horizontal="center" vertical="center" wrapText="1"/>
    </xf>
    <xf numFmtId="49" fontId="18" fillId="0" borderId="2" xfId="0" applyNumberFormat="1" applyFont="1" applyFill="1" applyBorder="1" applyAlignment="1" applyProtection="1">
      <alignment horizontal="left" vertical="center" wrapText="1"/>
    </xf>
    <xf numFmtId="49" fontId="18" fillId="0" borderId="1" xfId="0" applyNumberFormat="1" applyFont="1" applyFill="1" applyBorder="1" applyAlignment="1" applyProtection="1">
      <alignment horizontal="left" vertical="center" wrapText="1"/>
    </xf>
    <xf numFmtId="49" fontId="18" fillId="0" borderId="3" xfId="0" applyNumberFormat="1" applyFont="1" applyFill="1" applyBorder="1" applyAlignment="1" applyProtection="1">
      <alignment horizontal="left" vertical="center" wrapText="1"/>
    </xf>
    <xf numFmtId="0" fontId="12" fillId="0" borderId="29" xfId="0" applyFont="1" applyFill="1" applyBorder="1" applyAlignment="1" applyProtection="1">
      <alignment horizontal="justify" vertical="top" wrapText="1"/>
      <protection locked="0"/>
    </xf>
    <xf numFmtId="0" fontId="12" fillId="0" borderId="1" xfId="0" applyFont="1" applyFill="1" applyBorder="1" applyAlignment="1" applyProtection="1">
      <alignment horizontal="justify" vertical="top" wrapText="1"/>
      <protection locked="0"/>
    </xf>
    <xf numFmtId="0" fontId="12" fillId="0" borderId="3" xfId="0" applyFont="1" applyFill="1" applyBorder="1" applyAlignment="1" applyProtection="1">
      <alignment horizontal="justify" vertical="top" wrapText="1"/>
      <protection locked="0"/>
    </xf>
    <xf numFmtId="169" fontId="12" fillId="0" borderId="0" xfId="23" applyNumberFormat="1" applyFont="1" applyBorder="1" applyAlignment="1" applyProtection="1">
      <alignment horizontal="center"/>
      <protection locked="0"/>
    </xf>
    <xf numFmtId="3" fontId="12" fillId="0" borderId="0" xfId="0" applyNumberFormat="1" applyFont="1" applyBorder="1" applyAlignment="1" applyProtection="1">
      <alignment horizontal="center"/>
      <protection locked="0"/>
    </xf>
    <xf numFmtId="37" fontId="12" fillId="0" borderId="12" xfId="23" applyNumberFormat="1" applyFont="1" applyFill="1" applyBorder="1" applyAlignment="1" applyProtection="1">
      <alignment horizontal="right" vertical="center"/>
      <protection locked="0"/>
    </xf>
    <xf numFmtId="37" fontId="12" fillId="0" borderId="116" xfId="0" applyNumberFormat="1" applyFont="1" applyFill="1" applyBorder="1" applyAlignment="1" applyProtection="1">
      <alignment horizontal="right" vertical="center" wrapText="1"/>
      <protection locked="0"/>
    </xf>
    <xf numFmtId="37" fontId="12" fillId="0" borderId="117" xfId="0" applyNumberFormat="1" applyFont="1" applyFill="1" applyBorder="1" applyAlignment="1" applyProtection="1">
      <alignment horizontal="right" vertical="center" wrapText="1"/>
      <protection locked="0"/>
    </xf>
    <xf numFmtId="37" fontId="12" fillId="0" borderId="118" xfId="0" applyNumberFormat="1" applyFont="1" applyFill="1" applyBorder="1" applyAlignment="1" applyProtection="1">
      <alignment horizontal="right" vertical="center" wrapText="1"/>
      <protection locked="0"/>
    </xf>
    <xf numFmtId="0" fontId="12" fillId="0" borderId="115" xfId="0" applyFont="1" applyFill="1" applyBorder="1" applyAlignment="1" applyProtection="1">
      <alignment horizontal="left" vertical="top" wrapText="1"/>
      <protection locked="0"/>
    </xf>
    <xf numFmtId="0" fontId="12" fillId="0" borderId="2" xfId="0" applyFont="1" applyFill="1" applyBorder="1" applyAlignment="1" applyProtection="1">
      <alignment horizontal="left" vertical="top" wrapText="1"/>
      <protection locked="0"/>
    </xf>
    <xf numFmtId="0" fontId="12" fillId="0" borderId="1" xfId="0" applyFont="1" applyFill="1" applyBorder="1" applyAlignment="1" applyProtection="1">
      <alignment horizontal="left" vertical="top" wrapText="1"/>
      <protection locked="0"/>
    </xf>
    <xf numFmtId="0" fontId="12" fillId="0" borderId="3" xfId="0" applyFont="1" applyFill="1" applyBorder="1" applyAlignment="1" applyProtection="1">
      <alignment horizontal="left" vertical="top" wrapText="1"/>
      <protection locked="0"/>
    </xf>
    <xf numFmtId="3" fontId="12" fillId="0" borderId="0" xfId="0" applyNumberFormat="1" applyFont="1" applyAlignment="1">
      <alignment horizontal="center"/>
    </xf>
    <xf numFmtId="0" fontId="12" fillId="0" borderId="0" xfId="0" applyFont="1" applyAlignment="1">
      <alignment horizontal="center"/>
    </xf>
    <xf numFmtId="37" fontId="12" fillId="0" borderId="18" xfId="0" applyNumberFormat="1" applyFont="1" applyFill="1" applyBorder="1" applyAlignment="1" applyProtection="1">
      <alignment horizontal="right" vertical="center" wrapText="1"/>
      <protection locked="0"/>
    </xf>
    <xf numFmtId="37" fontId="12" fillId="14" borderId="18" xfId="0" applyNumberFormat="1" applyFont="1" applyFill="1" applyBorder="1" applyAlignment="1" applyProtection="1">
      <alignment horizontal="right" vertical="center" wrapText="1"/>
      <protection locked="0"/>
    </xf>
    <xf numFmtId="37" fontId="12" fillId="14" borderId="28" xfId="0" applyNumberFormat="1" applyFont="1" applyFill="1" applyBorder="1" applyAlignment="1" applyProtection="1">
      <alignment horizontal="right" vertical="center" wrapText="1"/>
      <protection locked="0"/>
    </xf>
    <xf numFmtId="0" fontId="12" fillId="0" borderId="18" xfId="0" applyFont="1" applyFill="1" applyBorder="1" applyAlignment="1" applyProtection="1">
      <alignment horizontal="left" vertical="top" wrapText="1"/>
      <protection locked="0"/>
    </xf>
    <xf numFmtId="37" fontId="10" fillId="17" borderId="20" xfId="0" applyNumberFormat="1" applyFont="1" applyFill="1" applyBorder="1" applyAlignment="1" applyProtection="1">
      <alignment horizontal="right" vertical="center" wrapText="1"/>
      <protection locked="0"/>
    </xf>
    <xf numFmtId="37" fontId="10" fillId="17" borderId="21" xfId="0" applyNumberFormat="1" applyFont="1" applyFill="1" applyBorder="1" applyAlignment="1" applyProtection="1">
      <alignment horizontal="right" vertical="center" wrapText="1"/>
      <protection locked="0"/>
    </xf>
    <xf numFmtId="37" fontId="12" fillId="14" borderId="13" xfId="0" applyNumberFormat="1" applyFont="1" applyFill="1" applyBorder="1" applyAlignment="1" applyProtection="1">
      <alignment horizontal="right" vertical="center" wrapText="1"/>
      <protection locked="0"/>
    </xf>
    <xf numFmtId="37" fontId="12" fillId="14" borderId="23" xfId="0" applyNumberFormat="1" applyFont="1" applyFill="1" applyBorder="1" applyAlignment="1" applyProtection="1">
      <alignment horizontal="right" vertical="center" wrapText="1"/>
      <protection locked="0"/>
    </xf>
    <xf numFmtId="37" fontId="12" fillId="14" borderId="14" xfId="0" applyNumberFormat="1" applyFont="1" applyFill="1" applyBorder="1" applyAlignment="1" applyProtection="1">
      <alignment horizontal="right" vertical="center" wrapText="1"/>
      <protection locked="0"/>
    </xf>
    <xf numFmtId="0" fontId="10" fillId="17" borderId="24" xfId="0" applyFont="1" applyFill="1" applyBorder="1" applyAlignment="1" applyProtection="1">
      <alignment horizontal="right" vertical="center" wrapText="1"/>
      <protection locked="0"/>
    </xf>
    <xf numFmtId="0" fontId="10" fillId="17" borderId="25" xfId="0" applyFont="1" applyFill="1" applyBorder="1" applyAlignment="1" applyProtection="1">
      <alignment horizontal="right" vertical="center" wrapText="1"/>
      <protection locked="0"/>
    </xf>
    <xf numFmtId="0" fontId="10" fillId="17" borderId="26" xfId="0" applyFont="1" applyFill="1" applyBorder="1" applyAlignment="1" applyProtection="1">
      <alignment horizontal="right" vertical="center" wrapText="1"/>
      <protection locked="0"/>
    </xf>
    <xf numFmtId="169" fontId="10" fillId="17" borderId="20" xfId="0" applyNumberFormat="1" applyFont="1" applyFill="1" applyBorder="1" applyAlignment="1" applyProtection="1">
      <alignment horizontal="center" vertical="center"/>
      <protection locked="0"/>
    </xf>
    <xf numFmtId="37" fontId="10" fillId="17" borderId="20" xfId="23" applyNumberFormat="1" applyFont="1" applyFill="1" applyBorder="1" applyAlignment="1" applyProtection="1">
      <alignment horizontal="right" vertical="center"/>
      <protection locked="0"/>
    </xf>
    <xf numFmtId="37" fontId="12" fillId="0" borderId="13" xfId="23" applyNumberFormat="1" applyFont="1" applyFill="1" applyBorder="1" applyAlignment="1" applyProtection="1">
      <alignment horizontal="right" vertical="center"/>
      <protection locked="0"/>
    </xf>
    <xf numFmtId="37" fontId="12" fillId="0" borderId="23" xfId="23" applyNumberFormat="1" applyFont="1" applyFill="1" applyBorder="1" applyAlignment="1" applyProtection="1">
      <alignment horizontal="right" vertical="center"/>
      <protection locked="0"/>
    </xf>
    <xf numFmtId="37" fontId="12" fillId="0" borderId="14" xfId="23" applyNumberFormat="1" applyFont="1" applyFill="1" applyBorder="1" applyAlignment="1" applyProtection="1">
      <alignment horizontal="right" vertical="center"/>
      <protection locked="0"/>
    </xf>
    <xf numFmtId="0" fontId="19" fillId="0" borderId="16" xfId="0" applyFont="1" applyBorder="1" applyAlignment="1">
      <alignment horizontal="center" vertical="center"/>
    </xf>
    <xf numFmtId="0" fontId="19" fillId="0" borderId="6" xfId="0" applyFont="1" applyBorder="1" applyAlignment="1">
      <alignment horizontal="center" vertical="center"/>
    </xf>
    <xf numFmtId="0" fontId="19" fillId="0" borderId="7" xfId="0" applyFont="1" applyBorder="1" applyAlignment="1">
      <alignment horizontal="center" vertical="center"/>
    </xf>
    <xf numFmtId="37" fontId="12" fillId="25" borderId="53" xfId="0" applyNumberFormat="1" applyFont="1" applyFill="1" applyBorder="1" applyAlignment="1" applyProtection="1">
      <alignment horizontal="right" vertical="center"/>
      <protection locked="0"/>
    </xf>
  </cellXfs>
  <cellStyles count="30">
    <cellStyle name="Énfasis 1" xfId="1"/>
    <cellStyle name="Énfasis 2" xfId="2"/>
    <cellStyle name="Énfasis 3" xfId="3"/>
    <cellStyle name="Énfasis1 - 20%" xfId="4"/>
    <cellStyle name="Énfasis1 - 40%" xfId="5"/>
    <cellStyle name="Énfasis1 - 60%" xfId="6"/>
    <cellStyle name="Énfasis2 - 20%" xfId="7"/>
    <cellStyle name="Énfasis2 - 40%" xfId="8"/>
    <cellStyle name="Énfasis2 - 60%" xfId="9"/>
    <cellStyle name="Énfasis3 - 20%" xfId="10"/>
    <cellStyle name="Énfasis3 - 40%" xfId="11"/>
    <cellStyle name="Énfasis3 - 60%" xfId="12"/>
    <cellStyle name="Énfasis4 - 20%" xfId="13"/>
    <cellStyle name="Énfasis4 - 40%" xfId="14"/>
    <cellStyle name="Énfasis4 - 60%" xfId="15"/>
    <cellStyle name="Énfasis5 - 20%" xfId="16"/>
    <cellStyle name="Énfasis5 - 40%" xfId="17"/>
    <cellStyle name="Énfasis5 - 60%" xfId="18"/>
    <cellStyle name="Énfasis6 - 20%" xfId="19"/>
    <cellStyle name="Énfasis6 - 40%" xfId="20"/>
    <cellStyle name="Énfasis6 - 60%" xfId="21"/>
    <cellStyle name="Euro" xfId="22"/>
    <cellStyle name="Moneda" xfId="23" builtinId="4"/>
    <cellStyle name="Normal" xfId="0" builtinId="0"/>
    <cellStyle name="Normal 2" xfId="24"/>
    <cellStyle name="Normal 3" xfId="25"/>
    <cellStyle name="Normal 4" xfId="26"/>
    <cellStyle name="Porcentual" xfId="27" builtinId="5"/>
    <cellStyle name="Porcentual 2" xfId="28"/>
    <cellStyle name="Título de hoja" xfId="29"/>
  </cellStyles>
  <dxfs count="9">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9" defaultPivotStyle="PivotStyleLight16"/>
  <colors>
    <mruColors>
      <color rgb="FFFFF2D4"/>
      <color rgb="FFFFE6CB"/>
      <color rgb="FFFFE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lang val="es-ES"/>
  <c:style val="26"/>
  <c:chart>
    <c:plotArea>
      <c:layout/>
      <c:barChart>
        <c:barDir val="col"/>
        <c:grouping val="clustered"/>
        <c:ser>
          <c:idx val="0"/>
          <c:order val="0"/>
          <c:dPt>
            <c:idx val="1"/>
            <c:spPr>
              <a:solidFill>
                <a:srgbClr val="C00000"/>
              </a:solidFill>
            </c:spPr>
            <c:extLst xmlns:c16r2="http://schemas.microsoft.com/office/drawing/2015/06/chart">
              <c:ext xmlns:c16="http://schemas.microsoft.com/office/drawing/2014/chart" uri="{C3380CC4-5D6E-409C-BE32-E72D297353CC}">
                <c16:uniqueId val="{00000000-B4BD-4C7A-94D7-F55A22D85AC2}"/>
              </c:ext>
            </c:extLst>
          </c:dPt>
          <c:dPt>
            <c:idx val="2"/>
            <c:spPr>
              <a:solidFill>
                <a:srgbClr val="009900"/>
              </a:solidFill>
            </c:spPr>
            <c:extLst xmlns:c16r2="http://schemas.microsoft.com/office/drawing/2015/06/chart">
              <c:ext xmlns:c16="http://schemas.microsoft.com/office/drawing/2014/chart" uri="{C3380CC4-5D6E-409C-BE32-E72D297353CC}">
                <c16:uniqueId val="{00000001-B4BD-4C7A-94D7-F55A22D85AC2}"/>
              </c:ext>
            </c:extLst>
          </c:dPt>
          <c:val>
            <c:numRef>
              <c:f>'PROYECCIONES INGRESOS'!$C$75:$C$77</c:f>
              <c:numCache>
                <c:formatCode>#,##0</c:formatCode>
                <c:ptCount val="3"/>
                <c:pt idx="0">
                  <c:v>2766522</c:v>
                </c:pt>
                <c:pt idx="1">
                  <c:v>40923022</c:v>
                </c:pt>
                <c:pt idx="2">
                  <c:v>0</c:v>
                </c:pt>
              </c:numCache>
            </c:numRef>
          </c:val>
          <c:extLst xmlns:c16r2="http://schemas.microsoft.com/office/drawing/2015/06/chart">
            <c:ext xmlns:c16="http://schemas.microsoft.com/office/drawing/2014/chart" uri="{C3380CC4-5D6E-409C-BE32-E72D297353CC}">
              <c16:uniqueId val="{00000002-B4BD-4C7A-94D7-F55A22D85AC2}"/>
            </c:ext>
          </c:extLst>
        </c:ser>
        <c:gapWidth val="18"/>
        <c:overlap val="90"/>
        <c:axId val="82012800"/>
        <c:axId val="82014592"/>
      </c:barChart>
      <c:catAx>
        <c:axId val="82012800"/>
        <c:scaling>
          <c:orientation val="minMax"/>
        </c:scaling>
        <c:axPos val="b"/>
        <c:numFmt formatCode="General" sourceLinked="1"/>
        <c:tickLblPos val="nextTo"/>
        <c:txPr>
          <a:bodyPr rot="0" vert="horz"/>
          <a:lstStyle/>
          <a:p>
            <a:pPr>
              <a:defRPr sz="1200" b="1" i="0" u="none" strike="noStrike" baseline="0">
                <a:solidFill>
                  <a:srgbClr val="000000"/>
                </a:solidFill>
                <a:latin typeface="Calibri"/>
                <a:ea typeface="Calibri"/>
                <a:cs typeface="Calibri"/>
              </a:defRPr>
            </a:pPr>
            <a:endParaRPr lang="es-ES"/>
          </a:p>
        </c:txPr>
        <c:crossAx val="82014592"/>
        <c:crosses val="autoZero"/>
        <c:auto val="1"/>
        <c:lblAlgn val="ctr"/>
        <c:lblOffset val="100"/>
      </c:catAx>
      <c:valAx>
        <c:axId val="82014592"/>
        <c:scaling>
          <c:orientation val="minMax"/>
        </c:scaling>
        <c:delete val="1"/>
        <c:axPos val="l"/>
        <c:majorGridlines/>
        <c:numFmt formatCode="#,##0" sourceLinked="1"/>
        <c:tickLblPos val="nextTo"/>
        <c:crossAx val="82012800"/>
        <c:crosses val="autoZero"/>
        <c:crossBetween val="between"/>
      </c:valAx>
    </c:plotArea>
    <c:plotVisOnly val="1"/>
    <c:dispBlanksAs val="gap"/>
  </c:chart>
  <c:spPr>
    <a:ln>
      <a:solidFill>
        <a:schemeClr val="accent3">
          <a:lumMod val="60000"/>
          <a:lumOff val="40000"/>
        </a:schemeClr>
      </a:solidFill>
    </a:ln>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s-ES"/>
  <c:style val="26"/>
  <c:chart>
    <c:autoTitleDeleted val="1"/>
    <c:view3D>
      <c:rotX val="0"/>
      <c:hPercent val="289"/>
      <c:rotY val="0"/>
      <c:depthPercent val="100"/>
      <c:perspective val="0"/>
    </c:view3D>
    <c:plotArea>
      <c:layout/>
      <c:bar3DChart>
        <c:barDir val="bar"/>
        <c:grouping val="stacked"/>
        <c:ser>
          <c:idx val="0"/>
          <c:order val="0"/>
          <c:dPt>
            <c:idx val="0"/>
            <c:spPr>
              <a:solidFill>
                <a:srgbClr val="C00000"/>
              </a:solidFill>
            </c:spPr>
            <c:extLst xmlns:c16r2="http://schemas.microsoft.com/office/drawing/2015/06/chart">
              <c:ext xmlns:c16="http://schemas.microsoft.com/office/drawing/2014/chart" uri="{C3380CC4-5D6E-409C-BE32-E72D297353CC}">
                <c16:uniqueId val="{00000000-0B64-4C63-9CB5-56A1D5AD3A9E}"/>
              </c:ext>
            </c:extLst>
          </c:dPt>
          <c:dPt>
            <c:idx val="2"/>
            <c:spPr>
              <a:solidFill>
                <a:srgbClr val="009900"/>
              </a:solidFill>
            </c:spPr>
            <c:extLst xmlns:c16r2="http://schemas.microsoft.com/office/drawing/2015/06/chart">
              <c:ext xmlns:c16="http://schemas.microsoft.com/office/drawing/2014/chart" uri="{C3380CC4-5D6E-409C-BE32-E72D297353CC}">
                <c16:uniqueId val="{00000001-0B64-4C63-9CB5-56A1D5AD3A9E}"/>
              </c:ext>
            </c:extLst>
          </c:dPt>
          <c:dPt>
            <c:idx val="3"/>
            <c:spPr>
              <a:solidFill>
                <a:schemeClr val="accent6">
                  <a:lumMod val="75000"/>
                </a:schemeClr>
              </a:solidFill>
            </c:spPr>
            <c:extLst xmlns:c16r2="http://schemas.microsoft.com/office/drawing/2015/06/chart">
              <c:ext xmlns:c16="http://schemas.microsoft.com/office/drawing/2014/chart" uri="{C3380CC4-5D6E-409C-BE32-E72D297353CC}">
                <c16:uniqueId val="{00000002-0B64-4C63-9CB5-56A1D5AD3A9E}"/>
              </c:ext>
            </c:extLst>
          </c:dPt>
          <c:dPt>
            <c:idx val="4"/>
            <c:spPr>
              <a:solidFill>
                <a:srgbClr val="7030A0"/>
              </a:solidFill>
            </c:spPr>
            <c:extLst xmlns:c16r2="http://schemas.microsoft.com/office/drawing/2015/06/chart">
              <c:ext xmlns:c16="http://schemas.microsoft.com/office/drawing/2014/chart" uri="{C3380CC4-5D6E-409C-BE32-E72D297353CC}">
                <c16:uniqueId val="{00000003-0B64-4C63-9CB5-56A1D5AD3A9E}"/>
              </c:ext>
            </c:extLst>
          </c:dPt>
          <c:cat>
            <c:numRef>
              <c:f>'PROYECCIONES INGRESOS'!$A$81:$A$87</c:f>
              <c:numCache>
                <c:formatCode>General</c:formatCode>
                <c:ptCount val="7"/>
                <c:pt idx="0">
                  <c:v>1.1000000000000001</c:v>
                </c:pt>
                <c:pt idx="1">
                  <c:v>1.2</c:v>
                </c:pt>
                <c:pt idx="2">
                  <c:v>1.3</c:v>
                </c:pt>
                <c:pt idx="3">
                  <c:v>1.4</c:v>
                </c:pt>
                <c:pt idx="4">
                  <c:v>1.5</c:v>
                </c:pt>
                <c:pt idx="5">
                  <c:v>1.6</c:v>
                </c:pt>
                <c:pt idx="6">
                  <c:v>1.7</c:v>
                </c:pt>
              </c:numCache>
            </c:numRef>
          </c:cat>
          <c:val>
            <c:numRef>
              <c:f>'PROYECCIONES INGRESOS'!$C$81:$C$87</c:f>
              <c:numCache>
                <c:formatCode>_-* #,##0_-;\-* #,##0_-;_-* "-"_-;_-@_-</c:formatCode>
                <c:ptCount val="7"/>
                <c:pt idx="0">
                  <c:v>32450544</c:v>
                </c:pt>
                <c:pt idx="1">
                  <c:v>0</c:v>
                </c:pt>
                <c:pt idx="2">
                  <c:v>0</c:v>
                </c:pt>
                <c:pt idx="3">
                  <c:v>0</c:v>
                </c:pt>
                <c:pt idx="4">
                  <c:v>11239000</c:v>
                </c:pt>
                <c:pt idx="5">
                  <c:v>0</c:v>
                </c:pt>
                <c:pt idx="6">
                  <c:v>0</c:v>
                </c:pt>
              </c:numCache>
            </c:numRef>
          </c:val>
          <c:extLst xmlns:c16r2="http://schemas.microsoft.com/office/drawing/2015/06/chart">
            <c:ext xmlns:c16="http://schemas.microsoft.com/office/drawing/2014/chart" uri="{C3380CC4-5D6E-409C-BE32-E72D297353CC}">
              <c16:uniqueId val="{00000004-0B64-4C63-9CB5-56A1D5AD3A9E}"/>
            </c:ext>
          </c:extLst>
        </c:ser>
        <c:gapWidth val="55"/>
        <c:gapDepth val="55"/>
        <c:shape val="cylinder"/>
        <c:axId val="60429440"/>
        <c:axId val="60430976"/>
        <c:axId val="0"/>
      </c:bar3DChart>
      <c:catAx>
        <c:axId val="60429440"/>
        <c:scaling>
          <c:orientation val="minMax"/>
        </c:scaling>
        <c:axPos val="l"/>
        <c:numFmt formatCode="General" sourceLinked="1"/>
        <c:majorTickMark val="none"/>
        <c:tickLblPos val="nextTo"/>
        <c:txPr>
          <a:bodyPr rot="0" vert="horz"/>
          <a:lstStyle/>
          <a:p>
            <a:pPr>
              <a:defRPr sz="1100" b="1" i="0" u="none" strike="noStrike" baseline="0">
                <a:solidFill>
                  <a:srgbClr val="000000"/>
                </a:solidFill>
                <a:latin typeface="Calibri"/>
                <a:ea typeface="Calibri"/>
                <a:cs typeface="Calibri"/>
              </a:defRPr>
            </a:pPr>
            <a:endParaRPr lang="es-ES"/>
          </a:p>
        </c:txPr>
        <c:crossAx val="60430976"/>
        <c:crosses val="autoZero"/>
        <c:auto val="1"/>
        <c:lblAlgn val="ctr"/>
        <c:lblOffset val="100"/>
      </c:catAx>
      <c:valAx>
        <c:axId val="60430976"/>
        <c:scaling>
          <c:orientation val="minMax"/>
        </c:scaling>
        <c:axPos val="b"/>
        <c:majorGridlines/>
        <c:numFmt formatCode="_-* #,##0_-;\-* #,##0_-;_-* &quot;-&quot;_-;_-@_-" sourceLinked="1"/>
        <c:majorTickMark val="none"/>
        <c:tickLblPos val="nextTo"/>
        <c:crossAx val="60429440"/>
        <c:crosses val="autoZero"/>
        <c:crossBetween val="between"/>
      </c:valAx>
      <c:spPr>
        <a:noFill/>
        <a:ln w="25400">
          <a:noFill/>
        </a:ln>
      </c:spPr>
    </c:plotArea>
    <c:legend>
      <c:legendPos val="r"/>
    </c:legend>
    <c:plotVisOnly val="1"/>
    <c:dispBlanksAs val="gap"/>
  </c:chart>
  <c:spPr>
    <a:ln>
      <a:solidFill>
        <a:schemeClr val="accent3">
          <a:lumMod val="60000"/>
          <a:lumOff val="40000"/>
        </a:schemeClr>
      </a:solidFill>
    </a:ln>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lang val="es-ES"/>
  <c:style val="26"/>
  <c:chart>
    <c:autoTitleDeleted val="1"/>
    <c:view3D>
      <c:rotX val="0"/>
      <c:hPercent val="289"/>
      <c:rotY val="0"/>
      <c:depthPercent val="100"/>
      <c:perspective val="0"/>
    </c:view3D>
    <c:plotArea>
      <c:layout/>
      <c:bar3DChart>
        <c:barDir val="bar"/>
        <c:grouping val="stacked"/>
        <c:ser>
          <c:idx val="0"/>
          <c:order val="0"/>
          <c:dPt>
            <c:idx val="0"/>
            <c:spPr>
              <a:solidFill>
                <a:srgbClr val="C00000"/>
              </a:solidFill>
            </c:spPr>
            <c:extLst xmlns:c16r2="http://schemas.microsoft.com/office/drawing/2015/06/chart">
              <c:ext xmlns:c16="http://schemas.microsoft.com/office/drawing/2014/chart" uri="{C3380CC4-5D6E-409C-BE32-E72D297353CC}">
                <c16:uniqueId val="{00000000-0B64-4C63-9CB5-56A1D5AD3A9E}"/>
              </c:ext>
            </c:extLst>
          </c:dPt>
          <c:dPt>
            <c:idx val="2"/>
            <c:spPr>
              <a:solidFill>
                <a:srgbClr val="009900"/>
              </a:solidFill>
            </c:spPr>
            <c:extLst xmlns:c16r2="http://schemas.microsoft.com/office/drawing/2015/06/chart">
              <c:ext xmlns:c16="http://schemas.microsoft.com/office/drawing/2014/chart" uri="{C3380CC4-5D6E-409C-BE32-E72D297353CC}">
                <c16:uniqueId val="{00000001-0B64-4C63-9CB5-56A1D5AD3A9E}"/>
              </c:ext>
            </c:extLst>
          </c:dPt>
          <c:val>
            <c:numRef>
              <c:f>'PROYECCIONES INGRESOS'!$A$93:$A$95</c:f>
              <c:numCache>
                <c:formatCode>General</c:formatCode>
                <c:ptCount val="3"/>
                <c:pt idx="0">
                  <c:v>2.5</c:v>
                </c:pt>
                <c:pt idx="1">
                  <c:v>2.6</c:v>
                </c:pt>
                <c:pt idx="2">
                  <c:v>2.7</c:v>
                </c:pt>
              </c:numCache>
            </c:numRef>
          </c:val>
          <c:extLst xmlns:c16r2="http://schemas.microsoft.com/office/drawing/2015/06/chart">
            <c:ext xmlns:c16="http://schemas.microsoft.com/office/drawing/2014/chart" uri="{C3380CC4-5D6E-409C-BE32-E72D297353CC}">
              <c16:uniqueId val="{00000004-0B64-4C63-9CB5-56A1D5AD3A9E}"/>
            </c:ext>
          </c:extLst>
        </c:ser>
        <c:ser>
          <c:idx val="1"/>
          <c:order val="1"/>
          <c:val>
            <c:numRef>
              <c:f>'PROYECCIONES INGRESOS'!$C$93:$C$95</c:f>
              <c:numCache>
                <c:formatCode>_-* #,##0_-;\-* #,##0_-;_-* "-"_-;_-@_-</c:formatCode>
                <c:ptCount val="3"/>
                <c:pt idx="0">
                  <c:v>0</c:v>
                </c:pt>
                <c:pt idx="1">
                  <c:v>0</c:v>
                </c:pt>
                <c:pt idx="2">
                  <c:v>0</c:v>
                </c:pt>
              </c:numCache>
            </c:numRef>
          </c:val>
        </c:ser>
        <c:gapWidth val="55"/>
        <c:gapDepth val="55"/>
        <c:shape val="cylinder"/>
        <c:axId val="60465152"/>
        <c:axId val="60466688"/>
        <c:axId val="0"/>
      </c:bar3DChart>
      <c:catAx>
        <c:axId val="60465152"/>
        <c:scaling>
          <c:orientation val="minMax"/>
        </c:scaling>
        <c:delete val="1"/>
        <c:axPos val="l"/>
        <c:numFmt formatCode="General" sourceLinked="1"/>
        <c:majorTickMark val="none"/>
        <c:tickLblPos val="nextTo"/>
        <c:crossAx val="60466688"/>
        <c:crosses val="autoZero"/>
        <c:auto val="1"/>
        <c:lblAlgn val="ctr"/>
        <c:lblOffset val="100"/>
      </c:catAx>
      <c:valAx>
        <c:axId val="60466688"/>
        <c:scaling>
          <c:orientation val="minMax"/>
        </c:scaling>
        <c:axPos val="b"/>
        <c:majorGridlines/>
        <c:numFmt formatCode="General" sourceLinked="1"/>
        <c:majorTickMark val="none"/>
        <c:tickLblPos val="nextTo"/>
        <c:crossAx val="60465152"/>
        <c:crosses val="autoZero"/>
        <c:crossBetween val="between"/>
      </c:valAx>
      <c:spPr>
        <a:noFill/>
        <a:ln w="25400">
          <a:noFill/>
        </a:ln>
      </c:spPr>
    </c:plotArea>
    <c:plotVisOnly val="1"/>
    <c:dispBlanksAs val="gap"/>
  </c:chart>
  <c:spPr>
    <a:ln>
      <a:solidFill>
        <a:schemeClr val="accent3">
          <a:lumMod val="60000"/>
          <a:lumOff val="40000"/>
        </a:schemeClr>
      </a:solidFill>
    </a:ln>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lang val="es-ES"/>
  <c:style val="26"/>
  <c:chart>
    <c:plotArea>
      <c:layout/>
      <c:barChart>
        <c:barDir val="col"/>
        <c:grouping val="clustered"/>
        <c:ser>
          <c:idx val="0"/>
          <c:order val="0"/>
          <c:dPt>
            <c:idx val="1"/>
            <c:spPr>
              <a:solidFill>
                <a:srgbClr val="C00000"/>
              </a:solidFill>
            </c:spPr>
            <c:extLst xmlns:c16r2="http://schemas.microsoft.com/office/drawing/2015/06/chart">
              <c:ext xmlns:c16="http://schemas.microsoft.com/office/drawing/2014/chart" uri="{C3380CC4-5D6E-409C-BE32-E72D297353CC}">
                <c16:uniqueId val="{00000000-BEA8-410B-8371-2DF84F48F4AE}"/>
              </c:ext>
            </c:extLst>
          </c:dPt>
          <c:dPt>
            <c:idx val="2"/>
            <c:spPr>
              <a:solidFill>
                <a:srgbClr val="009900"/>
              </a:solidFill>
            </c:spPr>
            <c:extLst xmlns:c16r2="http://schemas.microsoft.com/office/drawing/2015/06/chart">
              <c:ext xmlns:c16="http://schemas.microsoft.com/office/drawing/2014/chart" uri="{C3380CC4-5D6E-409C-BE32-E72D297353CC}">
                <c16:uniqueId val="{00000001-BEA8-410B-8371-2DF84F48F4AE}"/>
              </c:ext>
            </c:extLst>
          </c:dPt>
          <c:val>
            <c:numRef>
              <c:f>'PROYECCIONES EGRESOS'!$C$82:$C$86</c:f>
              <c:numCache>
                <c:formatCode>#,##0</c:formatCode>
                <c:ptCount val="5"/>
                <c:pt idx="0">
                  <c:v>39834844</c:v>
                </c:pt>
                <c:pt idx="1">
                  <c:v>1654700</c:v>
                </c:pt>
                <c:pt idx="2">
                  <c:v>2200000</c:v>
                </c:pt>
                <c:pt idx="3">
                  <c:v>0</c:v>
                </c:pt>
                <c:pt idx="4">
                  <c:v>0</c:v>
                </c:pt>
              </c:numCache>
            </c:numRef>
          </c:val>
          <c:extLst xmlns:c16r2="http://schemas.microsoft.com/office/drawing/2015/06/chart">
            <c:ext xmlns:c16="http://schemas.microsoft.com/office/drawing/2014/chart" uri="{C3380CC4-5D6E-409C-BE32-E72D297353CC}">
              <c16:uniqueId val="{00000002-BEA8-410B-8371-2DF84F48F4AE}"/>
            </c:ext>
          </c:extLst>
        </c:ser>
        <c:gapWidth val="18"/>
        <c:overlap val="90"/>
        <c:axId val="82188160"/>
        <c:axId val="82189696"/>
      </c:barChart>
      <c:catAx>
        <c:axId val="82188160"/>
        <c:scaling>
          <c:orientation val="minMax"/>
        </c:scaling>
        <c:axPos val="b"/>
        <c:numFmt formatCode="General" sourceLinked="1"/>
        <c:tickLblPos val="nextTo"/>
        <c:txPr>
          <a:bodyPr rot="0" vert="horz"/>
          <a:lstStyle/>
          <a:p>
            <a:pPr>
              <a:defRPr sz="1200" b="1" i="0" u="none" strike="noStrike" baseline="0">
                <a:solidFill>
                  <a:srgbClr val="000000"/>
                </a:solidFill>
                <a:latin typeface="Calibri"/>
                <a:ea typeface="Calibri"/>
                <a:cs typeface="Calibri"/>
              </a:defRPr>
            </a:pPr>
            <a:endParaRPr lang="es-ES"/>
          </a:p>
        </c:txPr>
        <c:crossAx val="82189696"/>
        <c:crosses val="autoZero"/>
        <c:auto val="1"/>
        <c:lblAlgn val="ctr"/>
        <c:lblOffset val="100"/>
      </c:catAx>
      <c:valAx>
        <c:axId val="82189696"/>
        <c:scaling>
          <c:orientation val="minMax"/>
        </c:scaling>
        <c:delete val="1"/>
        <c:axPos val="l"/>
        <c:majorGridlines/>
        <c:numFmt formatCode="#,##0" sourceLinked="1"/>
        <c:tickLblPos val="nextTo"/>
        <c:crossAx val="82188160"/>
        <c:crosses val="autoZero"/>
        <c:crossBetween val="between"/>
      </c:valAx>
    </c:plotArea>
    <c:plotVisOnly val="1"/>
    <c:dispBlanksAs val="gap"/>
  </c:chart>
  <c:spPr>
    <a:ln>
      <a:solidFill>
        <a:schemeClr val="accent3">
          <a:lumMod val="60000"/>
          <a:lumOff val="40000"/>
        </a:schemeClr>
      </a:solidFill>
    </a:ln>
  </c:spPr>
  <c:txPr>
    <a:bodyPr/>
    <a:lstStyle/>
    <a:p>
      <a:pPr>
        <a:defRPr sz="1000" b="0" i="0" u="none" strike="noStrike" baseline="0">
          <a:solidFill>
            <a:srgbClr val="000000"/>
          </a:solidFill>
          <a:latin typeface="Calibri"/>
          <a:ea typeface="Calibri"/>
          <a:cs typeface="Calibri"/>
        </a:defRPr>
      </a:pPr>
      <a:endParaRPr lang="es-ES"/>
    </a:p>
  </c:txPr>
  <c:printSettings>
    <c:headerFooter/>
    <c:pageMargins b="0.75000000000001465" l="0.70000000000000062" r="0.70000000000000062" t="0.75000000000001465"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3152775</xdr:colOff>
      <xdr:row>2</xdr:row>
      <xdr:rowOff>247650</xdr:rowOff>
    </xdr:from>
    <xdr:to>
      <xdr:col>1</xdr:col>
      <xdr:colOff>3152775</xdr:colOff>
      <xdr:row>5</xdr:row>
      <xdr:rowOff>21801</xdr:rowOff>
    </xdr:to>
    <xdr:pic>
      <xdr:nvPicPr>
        <xdr:cNvPr id="6" name="Picture 3" descr="C:\Documents and Settings\mfv-dt\Configuración local\Archivos temporales de Internet\Content.IE5\G9YBWLQB\MC900434750[2].png"/>
        <xdr:cNvPicPr>
          <a:picLocks noChangeAspect="1" noChangeArrowheads="1"/>
        </xdr:cNvPicPr>
      </xdr:nvPicPr>
      <xdr:blipFill>
        <a:blip xmlns:r="http://schemas.openxmlformats.org/officeDocument/2006/relationships" r:embed="rId1" cstate="print"/>
        <a:srcRect/>
        <a:stretch>
          <a:fillRect/>
        </a:stretch>
      </xdr:blipFill>
      <xdr:spPr bwMode="auto">
        <a:xfrm>
          <a:off x="3670935" y="1276350"/>
          <a:ext cx="0" cy="345651"/>
        </a:xfrm>
        <a:prstGeom prst="roundRect">
          <a:avLst>
            <a:gd name="adj" fmla="val 16667"/>
          </a:avLst>
        </a:prstGeom>
        <a:solidFill>
          <a:schemeClr val="tx2">
            <a:lumMod val="75000"/>
          </a:schemeClr>
        </a:solidFill>
        <a:ln>
          <a:solidFill>
            <a:schemeClr val="bg1"/>
          </a:solid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xdr:colOff>
      <xdr:row>73</xdr:row>
      <xdr:rowOff>0</xdr:rowOff>
    </xdr:from>
    <xdr:to>
      <xdr:col>8</xdr:col>
      <xdr:colOff>857250</xdr:colOff>
      <xdr:row>78</xdr:row>
      <xdr:rowOff>0</xdr:rowOff>
    </xdr:to>
    <xdr:graphicFrame macro="">
      <xdr:nvGraphicFramePr>
        <xdr:cNvPr id="9109"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xdr:colOff>
      <xdr:row>79</xdr:row>
      <xdr:rowOff>0</xdr:rowOff>
    </xdr:from>
    <xdr:to>
      <xdr:col>8</xdr:col>
      <xdr:colOff>857250</xdr:colOff>
      <xdr:row>88</xdr:row>
      <xdr:rowOff>0</xdr:rowOff>
    </xdr:to>
    <xdr:graphicFrame macro="">
      <xdr:nvGraphicFramePr>
        <xdr:cNvPr id="9110" name="2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55418</xdr:colOff>
      <xdr:row>90</xdr:row>
      <xdr:rowOff>27708</xdr:rowOff>
    </xdr:from>
    <xdr:to>
      <xdr:col>8</xdr:col>
      <xdr:colOff>874568</xdr:colOff>
      <xdr:row>95</xdr:row>
      <xdr:rowOff>173180</xdr:rowOff>
    </xdr:to>
    <xdr:graphicFrame macro="">
      <xdr:nvGraphicFramePr>
        <xdr:cNvPr id="4" name="2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38100</xdr:colOff>
      <xdr:row>80</xdr:row>
      <xdr:rowOff>0</xdr:rowOff>
    </xdr:from>
    <xdr:to>
      <xdr:col>8</xdr:col>
      <xdr:colOff>1704975</xdr:colOff>
      <xdr:row>87</xdr:row>
      <xdr:rowOff>0</xdr:rowOff>
    </xdr:to>
    <xdr:graphicFrame macro="">
      <xdr:nvGraphicFramePr>
        <xdr:cNvPr id="10111"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FFFF00"/>
  </sheetPr>
  <dimension ref="A1:D763"/>
  <sheetViews>
    <sheetView tabSelected="1" topLeftCell="A85" zoomScale="110" zoomScaleNormal="110" workbookViewId="0">
      <selection activeCell="B115" sqref="B115"/>
    </sheetView>
  </sheetViews>
  <sheetFormatPr baseColWidth="10" defaultColWidth="0" defaultRowHeight="36.75" customHeight="1"/>
  <cols>
    <col min="1" max="1" width="7.5703125" style="43" customWidth="1"/>
    <col min="2" max="2" width="82.42578125" style="44" customWidth="1"/>
    <col min="3" max="3" width="21.7109375" style="64" customWidth="1"/>
    <col min="4" max="16384" width="0" style="42" hidden="1"/>
  </cols>
  <sheetData>
    <row r="1" spans="1:4" ht="53.25" customHeight="1">
      <c r="A1" s="411" t="s">
        <v>911</v>
      </c>
      <c r="B1" s="412"/>
      <c r="C1" s="412"/>
    </row>
    <row r="2" spans="1:4" s="68" customFormat="1" ht="28.5" customHeight="1">
      <c r="A2" s="413" t="s">
        <v>1151</v>
      </c>
      <c r="B2" s="414"/>
      <c r="C2" s="415"/>
      <c r="D2" s="126"/>
    </row>
    <row r="3" spans="1:4" s="73" customFormat="1" ht="22.5" customHeight="1">
      <c r="A3" s="416" t="s">
        <v>104</v>
      </c>
      <c r="B3" s="418" t="s">
        <v>3</v>
      </c>
      <c r="C3" s="420" t="s">
        <v>105</v>
      </c>
      <c r="D3" s="127"/>
    </row>
    <row r="4" spans="1:4" s="73" customFormat="1" ht="15" customHeight="1">
      <c r="A4" s="417"/>
      <c r="B4" s="419"/>
      <c r="C4" s="421"/>
      <c r="D4" s="127"/>
    </row>
    <row r="5" spans="1:4" s="73" customFormat="1" ht="3.75" customHeight="1">
      <c r="A5" s="214"/>
      <c r="B5" s="215"/>
      <c r="C5" s="216"/>
      <c r="D5" s="127"/>
    </row>
    <row r="6" spans="1:4" s="74" customFormat="1" ht="25.5" customHeight="1">
      <c r="A6" s="217">
        <v>1</v>
      </c>
      <c r="B6" s="218" t="s">
        <v>7</v>
      </c>
      <c r="C6" s="269">
        <f>SUM(C7+C9+C13+C14+C15+C16+C17+C23+C24)</f>
        <v>1435844</v>
      </c>
      <c r="D6" s="128"/>
    </row>
    <row r="7" spans="1:4" s="187" customFormat="1" ht="25.5" customHeight="1">
      <c r="A7" s="317">
        <v>1.1000000000000001</v>
      </c>
      <c r="B7" s="318" t="s">
        <v>106</v>
      </c>
      <c r="C7" s="319">
        <f>SUM(C8)</f>
        <v>6450</v>
      </c>
      <c r="D7" s="186"/>
    </row>
    <row r="8" spans="1:4" s="205" customFormat="1" ht="25.5" customHeight="1">
      <c r="A8" s="262" t="s">
        <v>930</v>
      </c>
      <c r="B8" s="263" t="s">
        <v>931</v>
      </c>
      <c r="C8" s="272">
        <v>6450</v>
      </c>
      <c r="D8" s="204"/>
    </row>
    <row r="9" spans="1:4" s="189" customFormat="1" ht="25.5" customHeight="1">
      <c r="A9" s="317">
        <v>1.2</v>
      </c>
      <c r="B9" s="318" t="s">
        <v>107</v>
      </c>
      <c r="C9" s="319">
        <f>SUM(C10:C12)</f>
        <v>1375223</v>
      </c>
      <c r="D9" s="188"/>
    </row>
    <row r="10" spans="1:4" s="205" customFormat="1" ht="25.5" customHeight="1">
      <c r="A10" s="262" t="s">
        <v>932</v>
      </c>
      <c r="B10" s="263" t="s">
        <v>933</v>
      </c>
      <c r="C10" s="272">
        <v>991567</v>
      </c>
      <c r="D10" s="204"/>
    </row>
    <row r="11" spans="1:4" s="205" customFormat="1" ht="25.5" customHeight="1">
      <c r="A11" s="262" t="s">
        <v>934</v>
      </c>
      <c r="B11" s="263" t="s">
        <v>935</v>
      </c>
      <c r="C11" s="272">
        <v>383656</v>
      </c>
      <c r="D11" s="204"/>
    </row>
    <row r="12" spans="1:4" s="205" customFormat="1" ht="25.5" customHeight="1">
      <c r="A12" s="262" t="s">
        <v>936</v>
      </c>
      <c r="B12" s="263" t="s">
        <v>937</v>
      </c>
      <c r="C12" s="272"/>
      <c r="D12" s="204"/>
    </row>
    <row r="13" spans="1:4" s="191" customFormat="1" ht="30" customHeight="1">
      <c r="A13" s="317">
        <v>1.3</v>
      </c>
      <c r="B13" s="318" t="s">
        <v>108</v>
      </c>
      <c r="C13" s="320"/>
      <c r="D13" s="190"/>
    </row>
    <row r="14" spans="1:4" s="191" customFormat="1" ht="25.5" customHeight="1">
      <c r="A14" s="317">
        <v>1.4</v>
      </c>
      <c r="B14" s="318" t="s">
        <v>109</v>
      </c>
      <c r="C14" s="320"/>
      <c r="D14" s="190"/>
    </row>
    <row r="15" spans="1:4" s="191" customFormat="1" ht="25.5" customHeight="1">
      <c r="A15" s="317">
        <v>1.5</v>
      </c>
      <c r="B15" s="318" t="s">
        <v>110</v>
      </c>
      <c r="C15" s="320"/>
      <c r="D15" s="190"/>
    </row>
    <row r="16" spans="1:4" s="191" customFormat="1" ht="25.5" customHeight="1">
      <c r="A16" s="317">
        <v>1.6</v>
      </c>
      <c r="B16" s="318" t="s">
        <v>111</v>
      </c>
      <c r="C16" s="320"/>
      <c r="D16" s="190"/>
    </row>
    <row r="17" spans="1:4" s="189" customFormat="1" ht="25.5" customHeight="1">
      <c r="A17" s="317">
        <v>1.7</v>
      </c>
      <c r="B17" s="321" t="s">
        <v>112</v>
      </c>
      <c r="C17" s="319">
        <f>SUM(C18:C22)</f>
        <v>54171</v>
      </c>
      <c r="D17" s="188"/>
    </row>
    <row r="18" spans="1:4" s="205" customFormat="1" ht="25.5" customHeight="1">
      <c r="A18" s="262" t="s">
        <v>938</v>
      </c>
      <c r="B18" s="263" t="s">
        <v>939</v>
      </c>
      <c r="C18" s="272">
        <v>13119</v>
      </c>
      <c r="D18" s="204"/>
    </row>
    <row r="19" spans="1:4" s="205" customFormat="1" ht="25.5" customHeight="1">
      <c r="A19" s="262" t="s">
        <v>940</v>
      </c>
      <c r="B19" s="264" t="s">
        <v>941</v>
      </c>
      <c r="C19" s="272"/>
      <c r="D19" s="204"/>
    </row>
    <row r="20" spans="1:4" s="205" customFormat="1" ht="25.5" customHeight="1">
      <c r="A20" s="262" t="s">
        <v>942</v>
      </c>
      <c r="B20" s="263" t="s">
        <v>943</v>
      </c>
      <c r="C20" s="272"/>
      <c r="D20" s="204"/>
    </row>
    <row r="21" spans="1:4" s="205" customFormat="1" ht="25.5" customHeight="1">
      <c r="A21" s="262" t="s">
        <v>944</v>
      </c>
      <c r="B21" s="263" t="s">
        <v>945</v>
      </c>
      <c r="C21" s="272"/>
      <c r="D21" s="204"/>
    </row>
    <row r="22" spans="1:4" s="205" customFormat="1" ht="25.5" customHeight="1">
      <c r="A22" s="262" t="s">
        <v>946</v>
      </c>
      <c r="B22" s="263" t="s">
        <v>947</v>
      </c>
      <c r="C22" s="272">
        <v>41052</v>
      </c>
      <c r="D22" s="204"/>
    </row>
    <row r="23" spans="1:4" s="187" customFormat="1" ht="25.5" customHeight="1">
      <c r="A23" s="317">
        <v>1.8</v>
      </c>
      <c r="B23" s="318" t="s">
        <v>113</v>
      </c>
      <c r="C23" s="320"/>
      <c r="D23" s="186"/>
    </row>
    <row r="24" spans="1:4" s="187" customFormat="1" ht="25.5" customHeight="1">
      <c r="A24" s="317">
        <v>1.9</v>
      </c>
      <c r="B24" s="322" t="s">
        <v>916</v>
      </c>
      <c r="C24" s="323"/>
      <c r="D24" s="186"/>
    </row>
    <row r="25" spans="1:4" s="77" customFormat="1" ht="25.5" customHeight="1">
      <c r="A25" s="217">
        <v>2</v>
      </c>
      <c r="B25" s="219" t="s">
        <v>15</v>
      </c>
      <c r="C25" s="270">
        <f>SUM(C26:C30)</f>
        <v>0</v>
      </c>
      <c r="D25" s="132"/>
    </row>
    <row r="26" spans="1:4" s="67" customFormat="1" ht="25.5" customHeight="1">
      <c r="A26" s="317">
        <v>2.1</v>
      </c>
      <c r="B26" s="318" t="s">
        <v>114</v>
      </c>
      <c r="C26" s="324"/>
      <c r="D26" s="130"/>
    </row>
    <row r="27" spans="1:4" s="67" customFormat="1" ht="25.5" customHeight="1">
      <c r="A27" s="317">
        <v>2.2000000000000002</v>
      </c>
      <c r="B27" s="318" t="s">
        <v>948</v>
      </c>
      <c r="C27" s="324"/>
      <c r="D27" s="130"/>
    </row>
    <row r="28" spans="1:4" s="67" customFormat="1" ht="25.5" customHeight="1">
      <c r="A28" s="317">
        <v>2.2999999999999998</v>
      </c>
      <c r="B28" s="318" t="s">
        <v>115</v>
      </c>
      <c r="C28" s="324"/>
      <c r="D28" s="130"/>
    </row>
    <row r="29" spans="1:4" s="67" customFormat="1" ht="33" customHeight="1">
      <c r="A29" s="317">
        <v>2.4</v>
      </c>
      <c r="B29" s="318" t="s">
        <v>116</v>
      </c>
      <c r="C29" s="324"/>
      <c r="D29" s="130"/>
    </row>
    <row r="30" spans="1:4" s="67" customFormat="1" ht="25.5" customHeight="1">
      <c r="A30" s="317">
        <v>2.5</v>
      </c>
      <c r="B30" s="318" t="s">
        <v>917</v>
      </c>
      <c r="C30" s="324"/>
      <c r="D30" s="130"/>
    </row>
    <row r="31" spans="1:4" s="77" customFormat="1" ht="25.5" customHeight="1">
      <c r="A31" s="217">
        <v>3</v>
      </c>
      <c r="B31" s="220" t="s">
        <v>16</v>
      </c>
      <c r="C31" s="270">
        <f>SUM(C32:C33)</f>
        <v>0</v>
      </c>
      <c r="D31" s="132"/>
    </row>
    <row r="32" spans="1:4" s="193" customFormat="1" ht="25.5" customHeight="1">
      <c r="A32" s="317">
        <v>3.1</v>
      </c>
      <c r="B32" s="318" t="s">
        <v>117</v>
      </c>
      <c r="C32" s="320"/>
      <c r="D32" s="192"/>
    </row>
    <row r="33" spans="1:4" s="193" customFormat="1" ht="45.6" customHeight="1">
      <c r="A33" s="317">
        <v>3.9</v>
      </c>
      <c r="B33" s="318" t="s">
        <v>1012</v>
      </c>
      <c r="C33" s="320"/>
      <c r="D33" s="192"/>
    </row>
    <row r="34" spans="1:4" s="138" customFormat="1" ht="25.5" customHeight="1">
      <c r="A34" s="217">
        <v>4</v>
      </c>
      <c r="B34" s="221" t="s">
        <v>118</v>
      </c>
      <c r="C34" s="270">
        <f>SUM(C35+C39+C54+C55+C60)</f>
        <v>1129468</v>
      </c>
      <c r="D34" s="137"/>
    </row>
    <row r="35" spans="1:4" s="195" customFormat="1" ht="33.6" customHeight="1">
      <c r="A35" s="317">
        <v>4.0999999999999996</v>
      </c>
      <c r="B35" s="78" t="s">
        <v>119</v>
      </c>
      <c r="C35" s="319">
        <f>SUM(C36:C37)</f>
        <v>89152</v>
      </c>
      <c r="D35" s="194"/>
    </row>
    <row r="36" spans="1:4" s="207" customFormat="1" ht="25.5" customHeight="1">
      <c r="A36" s="262" t="s">
        <v>949</v>
      </c>
      <c r="B36" s="263" t="s">
        <v>950</v>
      </c>
      <c r="C36" s="272">
        <v>48473</v>
      </c>
      <c r="D36" s="206"/>
    </row>
    <row r="37" spans="1:4" s="207" customFormat="1" ht="35.25" customHeight="1">
      <c r="A37" s="262" t="s">
        <v>951</v>
      </c>
      <c r="B37" s="263" t="s">
        <v>952</v>
      </c>
      <c r="C37" s="272">
        <v>40679</v>
      </c>
      <c r="D37" s="206"/>
    </row>
    <row r="38" spans="1:4" s="197" customFormat="1" ht="25.5" customHeight="1">
      <c r="A38" s="317">
        <v>4.2</v>
      </c>
      <c r="B38" s="318" t="s">
        <v>918</v>
      </c>
      <c r="C38" s="271"/>
      <c r="D38" s="196"/>
    </row>
    <row r="39" spans="1:4" s="201" customFormat="1" ht="25.5" customHeight="1">
      <c r="A39" s="325">
        <v>4.3</v>
      </c>
      <c r="B39" s="326" t="s">
        <v>121</v>
      </c>
      <c r="C39" s="327">
        <f>SUM(C40:C53)</f>
        <v>973803</v>
      </c>
      <c r="D39" s="200"/>
    </row>
    <row r="40" spans="1:4" s="199" customFormat="1" ht="16.149999999999999" customHeight="1">
      <c r="A40" s="265" t="s">
        <v>953</v>
      </c>
      <c r="B40" s="266" t="s">
        <v>954</v>
      </c>
      <c r="C40" s="277">
        <v>205008</v>
      </c>
      <c r="D40" s="198"/>
    </row>
    <row r="41" spans="1:4" s="79" customFormat="1" ht="19.149999999999999" customHeight="1">
      <c r="A41" s="262" t="s">
        <v>955</v>
      </c>
      <c r="B41" s="263" t="s">
        <v>956</v>
      </c>
      <c r="C41" s="272">
        <v>7699</v>
      </c>
      <c r="D41" s="133"/>
    </row>
    <row r="42" spans="1:4" s="75" customFormat="1" ht="16.899999999999999" customHeight="1">
      <c r="A42" s="262" t="s">
        <v>957</v>
      </c>
      <c r="B42" s="263" t="s">
        <v>958</v>
      </c>
      <c r="C42" s="272">
        <v>6482</v>
      </c>
      <c r="D42" s="129"/>
    </row>
    <row r="43" spans="1:4" s="185" customFormat="1" ht="18.600000000000001" customHeight="1">
      <c r="A43" s="262" t="s">
        <v>959</v>
      </c>
      <c r="B43" s="263" t="s">
        <v>960</v>
      </c>
      <c r="C43" s="272">
        <v>4029</v>
      </c>
      <c r="D43" s="184"/>
    </row>
    <row r="44" spans="1:4" s="79" customFormat="1" ht="18" customHeight="1">
      <c r="A44" s="262" t="s">
        <v>961</v>
      </c>
      <c r="B44" s="263" t="s">
        <v>962</v>
      </c>
      <c r="C44" s="272"/>
      <c r="D44" s="133"/>
    </row>
    <row r="45" spans="1:4" s="79" customFormat="1" ht="21.6" customHeight="1">
      <c r="A45" s="262" t="s">
        <v>963</v>
      </c>
      <c r="B45" s="263" t="s">
        <v>964</v>
      </c>
      <c r="C45" s="272"/>
      <c r="D45" s="133"/>
    </row>
    <row r="46" spans="1:4" s="79" customFormat="1" ht="21.6" customHeight="1">
      <c r="A46" s="262" t="s">
        <v>965</v>
      </c>
      <c r="B46" s="263" t="s">
        <v>966</v>
      </c>
      <c r="C46" s="272"/>
      <c r="D46" s="133"/>
    </row>
    <row r="47" spans="1:4" s="79" customFormat="1" ht="20.45" customHeight="1">
      <c r="A47" s="262" t="s">
        <v>967</v>
      </c>
      <c r="B47" s="263" t="s">
        <v>968</v>
      </c>
      <c r="C47" s="272"/>
      <c r="D47" s="133"/>
    </row>
    <row r="48" spans="1:4" s="79" customFormat="1" ht="21.6" customHeight="1">
      <c r="A48" s="262" t="s">
        <v>969</v>
      </c>
      <c r="B48" s="263" t="s">
        <v>970</v>
      </c>
      <c r="C48" s="272"/>
      <c r="D48" s="133"/>
    </row>
    <row r="49" spans="1:4" s="79" customFormat="1" ht="28.5" customHeight="1">
      <c r="A49" s="262" t="s">
        <v>971</v>
      </c>
      <c r="B49" s="263" t="s">
        <v>1147</v>
      </c>
      <c r="C49" s="272">
        <v>481425</v>
      </c>
      <c r="D49" s="133"/>
    </row>
    <row r="50" spans="1:4" s="79" customFormat="1" ht="17.45" customHeight="1">
      <c r="A50" s="262" t="s">
        <v>972</v>
      </c>
      <c r="B50" s="263" t="s">
        <v>973</v>
      </c>
      <c r="C50" s="272">
        <v>16854</v>
      </c>
      <c r="D50" s="133"/>
    </row>
    <row r="51" spans="1:4" s="79" customFormat="1" ht="19.149999999999999" customHeight="1">
      <c r="A51" s="262" t="s">
        <v>974</v>
      </c>
      <c r="B51" s="263" t="s">
        <v>975</v>
      </c>
      <c r="C51" s="272">
        <v>39395</v>
      </c>
      <c r="D51" s="133"/>
    </row>
    <row r="52" spans="1:4" s="79" customFormat="1" ht="16.149999999999999" customHeight="1">
      <c r="A52" s="262" t="s">
        <v>976</v>
      </c>
      <c r="B52" s="263" t="s">
        <v>977</v>
      </c>
      <c r="C52" s="272">
        <v>151218</v>
      </c>
      <c r="D52" s="133"/>
    </row>
    <row r="53" spans="1:4" s="75" customFormat="1" ht="21.6" customHeight="1">
      <c r="A53" s="262" t="s">
        <v>978</v>
      </c>
      <c r="B53" s="263" t="s">
        <v>979</v>
      </c>
      <c r="C53" s="272">
        <v>61693</v>
      </c>
      <c r="D53" s="129"/>
    </row>
    <row r="54" spans="1:4" s="187" customFormat="1" ht="26.45" customHeight="1">
      <c r="A54" s="317">
        <v>4.4000000000000004</v>
      </c>
      <c r="B54" s="78" t="s">
        <v>122</v>
      </c>
      <c r="C54" s="320">
        <v>42802</v>
      </c>
      <c r="D54" s="186"/>
    </row>
    <row r="55" spans="1:4" s="79" customFormat="1" ht="24" customHeight="1">
      <c r="A55" s="317">
        <v>4.5</v>
      </c>
      <c r="B55" s="318" t="s">
        <v>1013</v>
      </c>
      <c r="C55" s="319">
        <f>SUM(C56:C59)</f>
        <v>23711</v>
      </c>
      <c r="D55" s="133"/>
    </row>
    <row r="56" spans="1:4" s="79" customFormat="1" ht="21" customHeight="1">
      <c r="A56" s="262" t="s">
        <v>980</v>
      </c>
      <c r="B56" s="263" t="s">
        <v>939</v>
      </c>
      <c r="C56" s="272">
        <v>10190</v>
      </c>
      <c r="D56" s="133"/>
    </row>
    <row r="57" spans="1:4" s="79" customFormat="1" ht="20.45" customHeight="1">
      <c r="A57" s="262" t="s">
        <v>981</v>
      </c>
      <c r="B57" s="263" t="s">
        <v>941</v>
      </c>
      <c r="C57" s="272">
        <v>13521</v>
      </c>
      <c r="D57" s="133"/>
    </row>
    <row r="58" spans="1:4" s="79" customFormat="1" ht="19.899999999999999" customHeight="1">
      <c r="A58" s="262" t="s">
        <v>982</v>
      </c>
      <c r="B58" s="263" t="s">
        <v>943</v>
      </c>
      <c r="C58" s="272"/>
      <c r="D58" s="133"/>
    </row>
    <row r="59" spans="1:4" s="79" customFormat="1" ht="19.149999999999999" customHeight="1">
      <c r="A59" s="262" t="s">
        <v>983</v>
      </c>
      <c r="B59" s="263" t="s">
        <v>945</v>
      </c>
      <c r="C59" s="272"/>
      <c r="D59" s="133"/>
    </row>
    <row r="60" spans="1:4" s="79" customFormat="1" ht="30.6" customHeight="1">
      <c r="A60" s="317">
        <v>4.9000000000000004</v>
      </c>
      <c r="B60" s="318" t="s">
        <v>919</v>
      </c>
      <c r="C60" s="320"/>
      <c r="D60" s="133"/>
    </row>
    <row r="61" spans="1:4" s="79" customFormat="1" ht="26.45" customHeight="1">
      <c r="A61" s="217">
        <v>5</v>
      </c>
      <c r="B61" s="219" t="s">
        <v>19</v>
      </c>
      <c r="C61" s="270">
        <f>SUM(C62+C67)</f>
        <v>146341</v>
      </c>
      <c r="D61" s="133"/>
    </row>
    <row r="62" spans="1:4" s="195" customFormat="1" ht="25.9" customHeight="1">
      <c r="A62" s="317">
        <v>5.0999999999999996</v>
      </c>
      <c r="B62" s="78" t="s">
        <v>19</v>
      </c>
      <c r="C62" s="319">
        <f>SUM(C63:C65)</f>
        <v>146341</v>
      </c>
      <c r="D62" s="194"/>
    </row>
    <row r="63" spans="1:4" s="79" customFormat="1" ht="24.6" customHeight="1">
      <c r="A63" s="262" t="s">
        <v>984</v>
      </c>
      <c r="B63" s="263" t="s">
        <v>985</v>
      </c>
      <c r="C63" s="272"/>
      <c r="D63" s="133"/>
    </row>
    <row r="64" spans="1:4" s="79" customFormat="1" ht="18.600000000000001" customHeight="1">
      <c r="A64" s="262" t="s">
        <v>986</v>
      </c>
      <c r="B64" s="263" t="s">
        <v>987</v>
      </c>
      <c r="C64" s="272"/>
      <c r="D64" s="133"/>
    </row>
    <row r="65" spans="1:4" s="79" customFormat="1" ht="21" customHeight="1">
      <c r="A65" s="262" t="s">
        <v>988</v>
      </c>
      <c r="B65" s="263" t="s">
        <v>989</v>
      </c>
      <c r="C65" s="272">
        <v>146341</v>
      </c>
      <c r="D65" s="133"/>
    </row>
    <row r="66" spans="1:4" s="195" customFormat="1" ht="23.45" customHeight="1">
      <c r="A66" s="317">
        <v>5.2</v>
      </c>
      <c r="B66" s="78" t="s">
        <v>920</v>
      </c>
      <c r="C66" s="271"/>
      <c r="D66" s="194"/>
    </row>
    <row r="67" spans="1:4" s="195" customFormat="1" ht="37.9" customHeight="1">
      <c r="A67" s="317">
        <v>5.9</v>
      </c>
      <c r="B67" s="78" t="s">
        <v>1021</v>
      </c>
      <c r="C67" s="320"/>
      <c r="D67" s="194"/>
    </row>
    <row r="68" spans="1:4" s="79" customFormat="1" ht="29.45" customHeight="1">
      <c r="A68" s="217">
        <v>6</v>
      </c>
      <c r="B68" s="219" t="s">
        <v>20</v>
      </c>
      <c r="C68" s="270">
        <f>SUM(C69+C77+C78+C79)</f>
        <v>54869</v>
      </c>
      <c r="D68" s="133"/>
    </row>
    <row r="69" spans="1:4" s="195" customFormat="1" ht="18.600000000000001" customHeight="1">
      <c r="A69" s="317">
        <v>6.1</v>
      </c>
      <c r="B69" s="78" t="s">
        <v>921</v>
      </c>
      <c r="C69" s="319">
        <f>SUM(C70:C76)</f>
        <v>54869</v>
      </c>
      <c r="D69" s="194"/>
    </row>
    <row r="70" spans="1:4" s="79" customFormat="1" ht="20.25" customHeight="1">
      <c r="A70" s="262" t="s">
        <v>990</v>
      </c>
      <c r="B70" s="263" t="s">
        <v>991</v>
      </c>
      <c r="C70" s="272"/>
      <c r="D70" s="133"/>
    </row>
    <row r="71" spans="1:4" s="79" customFormat="1" ht="19.899999999999999" customHeight="1">
      <c r="A71" s="262" t="s">
        <v>992</v>
      </c>
      <c r="B71" s="263" t="s">
        <v>941</v>
      </c>
      <c r="C71" s="272">
        <v>54869</v>
      </c>
      <c r="D71" s="133"/>
    </row>
    <row r="72" spans="1:4" s="79" customFormat="1" ht="22.15" customHeight="1">
      <c r="A72" s="262" t="s">
        <v>993</v>
      </c>
      <c r="B72" s="263" t="s">
        <v>123</v>
      </c>
      <c r="C72" s="272"/>
      <c r="D72" s="133"/>
    </row>
    <row r="73" spans="1:4" s="79" customFormat="1" ht="19.899999999999999" customHeight="1">
      <c r="A73" s="262" t="s">
        <v>994</v>
      </c>
      <c r="B73" s="263" t="s">
        <v>995</v>
      </c>
      <c r="C73" s="272"/>
      <c r="D73" s="133"/>
    </row>
    <row r="74" spans="1:4" s="79" customFormat="1" ht="22.15" customHeight="1">
      <c r="A74" s="262" t="s">
        <v>996</v>
      </c>
      <c r="B74" s="263" t="s">
        <v>997</v>
      </c>
      <c r="C74" s="272"/>
      <c r="D74" s="133"/>
    </row>
    <row r="75" spans="1:4" s="79" customFormat="1" ht="22.15" customHeight="1">
      <c r="A75" s="262" t="s">
        <v>998</v>
      </c>
      <c r="B75" s="263" t="s">
        <v>999</v>
      </c>
      <c r="C75" s="272"/>
      <c r="D75" s="133"/>
    </row>
    <row r="76" spans="1:4" s="79" customFormat="1" ht="23.45" customHeight="1">
      <c r="A76" s="262" t="s">
        <v>1000</v>
      </c>
      <c r="B76" s="263" t="s">
        <v>1001</v>
      </c>
      <c r="C76" s="272"/>
      <c r="D76" s="133"/>
    </row>
    <row r="77" spans="1:4" s="195" customFormat="1" ht="21" customHeight="1">
      <c r="A77" s="317">
        <v>6.2</v>
      </c>
      <c r="B77" s="78" t="s">
        <v>1002</v>
      </c>
      <c r="C77" s="320"/>
      <c r="D77" s="194"/>
    </row>
    <row r="78" spans="1:4" s="195" customFormat="1" ht="24.6" customHeight="1">
      <c r="A78" s="317">
        <v>6.3</v>
      </c>
      <c r="B78" s="328" t="s">
        <v>1003</v>
      </c>
      <c r="C78" s="323"/>
      <c r="D78" s="194"/>
    </row>
    <row r="79" spans="1:4" s="195" customFormat="1" ht="24.6" customHeight="1">
      <c r="A79" s="317">
        <v>6.9</v>
      </c>
      <c r="B79" s="328" t="s">
        <v>1022</v>
      </c>
      <c r="C79" s="323"/>
      <c r="D79" s="194"/>
    </row>
    <row r="80" spans="1:4" s="80" customFormat="1" ht="25.5" customHeight="1">
      <c r="A80" s="217">
        <v>7</v>
      </c>
      <c r="B80" s="219" t="s">
        <v>922</v>
      </c>
      <c r="C80" s="270">
        <f>SUM(C81:C89)</f>
        <v>0</v>
      </c>
      <c r="D80" s="134"/>
    </row>
    <row r="81" spans="1:4" s="80" customFormat="1" ht="36.75" customHeight="1">
      <c r="A81" s="317">
        <v>7.1</v>
      </c>
      <c r="B81" s="329" t="s">
        <v>1099</v>
      </c>
      <c r="C81" s="323"/>
      <c r="D81" s="134"/>
    </row>
    <row r="82" spans="1:4" s="80" customFormat="1" ht="36.75" customHeight="1">
      <c r="A82" s="317">
        <v>7.2</v>
      </c>
      <c r="B82" s="329" t="s">
        <v>923</v>
      </c>
      <c r="C82" s="323"/>
      <c r="D82" s="134"/>
    </row>
    <row r="83" spans="1:4" s="80" customFormat="1" ht="36.75" customHeight="1">
      <c r="A83" s="317">
        <v>7.3</v>
      </c>
      <c r="B83" s="329" t="s">
        <v>924</v>
      </c>
      <c r="C83" s="323"/>
      <c r="D83" s="134"/>
    </row>
    <row r="84" spans="1:4" s="80" customFormat="1" ht="47.45" customHeight="1">
      <c r="A84" s="317">
        <v>7.4</v>
      </c>
      <c r="B84" s="329" t="s">
        <v>925</v>
      </c>
      <c r="C84" s="323"/>
      <c r="D84" s="134"/>
    </row>
    <row r="85" spans="1:4" s="80" customFormat="1" ht="50.45" customHeight="1">
      <c r="A85" s="317">
        <v>7.5</v>
      </c>
      <c r="B85" s="329" t="s">
        <v>926</v>
      </c>
      <c r="C85" s="323"/>
      <c r="D85" s="134"/>
    </row>
    <row r="86" spans="1:4" s="80" customFormat="1" ht="49.9" customHeight="1">
      <c r="A86" s="317">
        <v>7.6</v>
      </c>
      <c r="B86" s="329" t="s">
        <v>927</v>
      </c>
      <c r="C86" s="323"/>
      <c r="D86" s="134"/>
    </row>
    <row r="87" spans="1:4" s="80" customFormat="1" ht="43.9" customHeight="1">
      <c r="A87" s="317">
        <v>7.7</v>
      </c>
      <c r="B87" s="329" t="s">
        <v>928</v>
      </c>
      <c r="C87" s="323"/>
      <c r="D87" s="134"/>
    </row>
    <row r="88" spans="1:4" s="80" customFormat="1" ht="39.6" customHeight="1">
      <c r="A88" s="317">
        <v>7.8</v>
      </c>
      <c r="B88" s="329" t="s">
        <v>929</v>
      </c>
      <c r="C88" s="323"/>
      <c r="D88" s="134"/>
    </row>
    <row r="89" spans="1:4" s="80" customFormat="1" ht="33.6" customHeight="1">
      <c r="A89" s="317">
        <v>7.9</v>
      </c>
      <c r="B89" s="329" t="s">
        <v>29</v>
      </c>
      <c r="C89" s="323"/>
      <c r="D89" s="134"/>
    </row>
    <row r="90" spans="1:4" s="79" customFormat="1" ht="37.9" customHeight="1">
      <c r="A90" s="217">
        <v>8</v>
      </c>
      <c r="B90" s="222" t="s">
        <v>1146</v>
      </c>
      <c r="C90" s="270">
        <f>SUM(C91+C94+C99+C100+C101)</f>
        <v>40923022</v>
      </c>
      <c r="D90" s="133"/>
    </row>
    <row r="91" spans="1:4" s="195" customFormat="1" ht="25.5" customHeight="1">
      <c r="A91" s="317">
        <v>8.1</v>
      </c>
      <c r="B91" s="78" t="s">
        <v>124</v>
      </c>
      <c r="C91" s="319">
        <f>SUM(C92:C93)</f>
        <v>29684022</v>
      </c>
      <c r="D91" s="194"/>
    </row>
    <row r="92" spans="1:4" s="76" customFormat="1" ht="25.5" customHeight="1">
      <c r="A92" s="262" t="s">
        <v>848</v>
      </c>
      <c r="B92" s="408" t="s">
        <v>125</v>
      </c>
      <c r="C92" s="273">
        <v>29614276</v>
      </c>
      <c r="D92" s="131"/>
    </row>
    <row r="93" spans="1:4" s="76" customFormat="1" ht="25.5" customHeight="1">
      <c r="A93" s="262" t="s">
        <v>1004</v>
      </c>
      <c r="B93" s="408" t="s">
        <v>126</v>
      </c>
      <c r="C93" s="273">
        <v>69746</v>
      </c>
      <c r="D93" s="131"/>
    </row>
    <row r="94" spans="1:4" s="195" customFormat="1" ht="25.5" customHeight="1">
      <c r="A94" s="317">
        <v>8.1999999999999993</v>
      </c>
      <c r="B94" s="78" t="s">
        <v>127</v>
      </c>
      <c r="C94" s="319">
        <f>SUM(C95:C98)</f>
        <v>11239000</v>
      </c>
      <c r="D94" s="194"/>
    </row>
    <row r="95" spans="1:4" s="76" customFormat="1" ht="25.5" customHeight="1">
      <c r="A95" s="262" t="s">
        <v>849</v>
      </c>
      <c r="B95" s="408" t="s">
        <v>128</v>
      </c>
      <c r="C95" s="273">
        <v>7774000</v>
      </c>
      <c r="D95" s="131"/>
    </row>
    <row r="96" spans="1:4" s="76" customFormat="1" ht="25.5" customHeight="1">
      <c r="A96" s="262" t="s">
        <v>1005</v>
      </c>
      <c r="B96" s="408" t="s">
        <v>129</v>
      </c>
      <c r="C96" s="273"/>
      <c r="D96" s="131"/>
    </row>
    <row r="97" spans="1:4" s="76" customFormat="1" ht="25.5" customHeight="1">
      <c r="A97" s="262" t="s">
        <v>1006</v>
      </c>
      <c r="B97" s="408" t="s">
        <v>130</v>
      </c>
      <c r="C97" s="273">
        <v>3465000</v>
      </c>
      <c r="D97" s="131"/>
    </row>
    <row r="98" spans="1:4" s="76" customFormat="1" ht="25.5" customHeight="1">
      <c r="A98" s="262" t="s">
        <v>1007</v>
      </c>
      <c r="B98" s="408" t="s">
        <v>131</v>
      </c>
      <c r="C98" s="273"/>
      <c r="D98" s="131"/>
    </row>
    <row r="99" spans="1:4" s="195" customFormat="1" ht="25.5" customHeight="1">
      <c r="A99" s="317">
        <v>8.3000000000000007</v>
      </c>
      <c r="B99" s="78" t="s">
        <v>132</v>
      </c>
      <c r="C99" s="320"/>
      <c r="D99" s="194"/>
    </row>
    <row r="100" spans="1:4" s="195" customFormat="1" ht="25.5" customHeight="1">
      <c r="A100" s="317">
        <v>8.4</v>
      </c>
      <c r="B100" s="78" t="s">
        <v>1008</v>
      </c>
      <c r="C100" s="320"/>
      <c r="D100" s="194"/>
    </row>
    <row r="101" spans="1:4" s="195" customFormat="1" ht="25.5" customHeight="1">
      <c r="A101" s="317">
        <v>8.5</v>
      </c>
      <c r="B101" s="78" t="s">
        <v>1009</v>
      </c>
      <c r="C101" s="320"/>
      <c r="D101" s="194"/>
    </row>
    <row r="102" spans="1:4" s="81" customFormat="1" ht="33.6" customHeight="1">
      <c r="A102" s="217">
        <v>9</v>
      </c>
      <c r="B102" s="222" t="s">
        <v>1148</v>
      </c>
      <c r="C102" s="270">
        <f>SUM(C103+C105+C107+C109)</f>
        <v>0</v>
      </c>
      <c r="D102" s="135"/>
    </row>
    <row r="103" spans="1:4" s="203" customFormat="1" ht="23.45" customHeight="1">
      <c r="A103" s="317">
        <v>9.1</v>
      </c>
      <c r="B103" s="78" t="s">
        <v>1149</v>
      </c>
      <c r="C103" s="320"/>
      <c r="D103" s="202"/>
    </row>
    <row r="104" spans="1:4" s="195" customFormat="1" ht="20.45" customHeight="1">
      <c r="A104" s="317">
        <v>9.1999999999999993</v>
      </c>
      <c r="B104" s="322" t="s">
        <v>1014</v>
      </c>
      <c r="C104" s="274"/>
      <c r="D104" s="194"/>
    </row>
    <row r="105" spans="1:4" s="203" customFormat="1" ht="22.9" customHeight="1">
      <c r="A105" s="317">
        <v>9.3000000000000007</v>
      </c>
      <c r="B105" s="78" t="s">
        <v>134</v>
      </c>
      <c r="C105" s="320"/>
      <c r="D105" s="202"/>
    </row>
    <row r="106" spans="1:4" s="203" customFormat="1" ht="21.6" customHeight="1">
      <c r="A106" s="317">
        <v>9.4</v>
      </c>
      <c r="B106" s="328" t="s">
        <v>1015</v>
      </c>
      <c r="C106" s="275"/>
      <c r="D106" s="202"/>
    </row>
    <row r="107" spans="1:4" s="203" customFormat="1" ht="23.45" customHeight="1">
      <c r="A107" s="317">
        <v>9.5</v>
      </c>
      <c r="B107" s="328" t="s">
        <v>136</v>
      </c>
      <c r="C107" s="330"/>
      <c r="D107" s="202"/>
    </row>
    <row r="108" spans="1:4" s="203" customFormat="1" ht="26.45" customHeight="1">
      <c r="A108" s="317">
        <v>9.6</v>
      </c>
      <c r="B108" s="78" t="s">
        <v>1150</v>
      </c>
      <c r="C108" s="271"/>
      <c r="D108" s="202"/>
    </row>
    <row r="109" spans="1:4" s="203" customFormat="1" ht="27" customHeight="1">
      <c r="A109" s="317">
        <v>9.6999999999999993</v>
      </c>
      <c r="B109" s="328" t="s">
        <v>1010</v>
      </c>
      <c r="C109" s="330"/>
      <c r="D109" s="202"/>
    </row>
    <row r="110" spans="1:4" s="81" customFormat="1" ht="20.45" customHeight="1">
      <c r="A110" s="217">
        <v>0</v>
      </c>
      <c r="B110" s="219" t="s">
        <v>25</v>
      </c>
      <c r="C110" s="270">
        <f>SUM(C111+C113)</f>
        <v>0</v>
      </c>
      <c r="D110" s="135"/>
    </row>
    <row r="111" spans="1:4" s="203" customFormat="1" ht="22.15" customHeight="1">
      <c r="A111" s="317">
        <v>0.1</v>
      </c>
      <c r="B111" s="78" t="s">
        <v>137</v>
      </c>
      <c r="C111" s="320"/>
      <c r="D111" s="202"/>
    </row>
    <row r="112" spans="1:4" s="203" customFormat="1" ht="25.15" customHeight="1">
      <c r="A112" s="317">
        <v>0.2</v>
      </c>
      <c r="B112" s="78" t="s">
        <v>138</v>
      </c>
      <c r="C112" s="271"/>
      <c r="D112" s="202"/>
    </row>
    <row r="113" spans="1:4" s="195" customFormat="1" ht="25.9" customHeight="1">
      <c r="A113" s="317">
        <v>0.3</v>
      </c>
      <c r="B113" s="322" t="s">
        <v>1011</v>
      </c>
      <c r="C113" s="323"/>
      <c r="D113" s="194"/>
    </row>
    <row r="114" spans="1:4" s="82" customFormat="1" ht="23.45" customHeight="1">
      <c r="A114" s="409" t="s">
        <v>139</v>
      </c>
      <c r="B114" s="410"/>
      <c r="C114" s="276">
        <f>SUM(C6+C25+C31+C34+C61+C68+C80+C90+C102+C110)</f>
        <v>43689544</v>
      </c>
      <c r="D114" s="136"/>
    </row>
    <row r="115" spans="1:4" s="72" customFormat="1" ht="12.75" customHeight="1">
      <c r="A115" s="69"/>
      <c r="B115" s="70"/>
      <c r="C115" s="71"/>
    </row>
    <row r="116" spans="1:4" ht="12.75" customHeight="1"/>
    <row r="117" spans="1:4" ht="12.75" customHeight="1"/>
    <row r="118" spans="1:4" ht="12.75" customHeight="1"/>
    <row r="119" spans="1:4" ht="12.75" customHeight="1"/>
    <row r="120" spans="1:4" ht="12.75" customHeight="1"/>
    <row r="121" spans="1:4" ht="12.75" customHeight="1"/>
    <row r="122" spans="1:4" ht="12.75" customHeight="1"/>
    <row r="123" spans="1:4" ht="12.75" customHeight="1"/>
    <row r="124" spans="1:4" ht="12.75" customHeight="1"/>
    <row r="125" spans="1:4" ht="12.75" customHeight="1"/>
    <row r="126" spans="1:4" ht="12.75" customHeight="1"/>
    <row r="127" spans="1:4" ht="12.75" customHeight="1"/>
    <row r="128" spans="1:4"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sheetData>
  <sheetProtection sheet="1" objects="1" scenarios="1"/>
  <mergeCells count="6">
    <mergeCell ref="A114:B114"/>
    <mergeCell ref="A1:C1"/>
    <mergeCell ref="A2:C2"/>
    <mergeCell ref="A3:A4"/>
    <mergeCell ref="B3:B4"/>
    <mergeCell ref="C3:C4"/>
  </mergeCells>
  <conditionalFormatting sqref="B82">
    <cfRule type="containsBlanks" dxfId="8" priority="10">
      <formula>LEN(TRIM(B82))=0</formula>
    </cfRule>
  </conditionalFormatting>
  <conditionalFormatting sqref="B81">
    <cfRule type="containsBlanks" dxfId="7" priority="9">
      <formula>LEN(TRIM(B81))=0</formula>
    </cfRule>
  </conditionalFormatting>
  <conditionalFormatting sqref="B83">
    <cfRule type="containsBlanks" dxfId="6" priority="7">
      <formula>LEN(TRIM(B83))=0</formula>
    </cfRule>
  </conditionalFormatting>
  <conditionalFormatting sqref="B84">
    <cfRule type="containsBlanks" dxfId="5" priority="6">
      <formula>LEN(TRIM(B84))=0</formula>
    </cfRule>
  </conditionalFormatting>
  <conditionalFormatting sqref="B85">
    <cfRule type="containsBlanks" dxfId="4" priority="5">
      <formula>LEN(TRIM(B85))=0</formula>
    </cfRule>
  </conditionalFormatting>
  <conditionalFormatting sqref="B86">
    <cfRule type="containsBlanks" dxfId="3" priority="4">
      <formula>LEN(TRIM(B86))=0</formula>
    </cfRule>
  </conditionalFormatting>
  <conditionalFormatting sqref="B87">
    <cfRule type="containsBlanks" dxfId="2" priority="3">
      <formula>LEN(TRIM(B87))=0</formula>
    </cfRule>
  </conditionalFormatting>
  <conditionalFormatting sqref="B88">
    <cfRule type="containsBlanks" dxfId="1" priority="2">
      <formula>LEN(TRIM(B88))=0</formula>
    </cfRule>
  </conditionalFormatting>
  <conditionalFormatting sqref="B89">
    <cfRule type="containsBlanks" dxfId="0" priority="1">
      <formula>LEN(TRIM(B89))=0</formula>
    </cfRule>
  </conditionalFormatting>
  <dataValidations count="2">
    <dataValidation type="whole" operator="greaterThanOrEqual" allowBlank="1" showInputMessage="1" showErrorMessage="1" sqref="C95:C98 C92:C93">
      <formula1>0</formula1>
    </dataValidation>
    <dataValidation type="whole" errorStyle="warning" operator="greaterThan" allowBlank="1" showInputMessage="1" showErrorMessage="1" errorTitle="IMPORTANTE" error="Se recomienda leer las instrucciones antes de inciar con el llenado del presupuesto por objeto del gasto" sqref="B3:B5">
      <formula1>0</formula1>
    </dataValidation>
  </dataValidations>
  <pageMargins left="0.70866141732283472" right="0.70866141732283472" top="0.55118110236220474" bottom="0.55118110236220474" header="0.31496062992125984" footer="0.31496062992125984"/>
  <pageSetup scale="80" orientation="portrait" horizontalDpi="4294967295" verticalDpi="4294967295" r:id="rId1"/>
  <headerFooter>
    <oddFooter>&amp;L&amp;"-,Cursiva"&amp;10Ejercicio Fiscal 2019&amp;R&amp;"-,Cursiva"&amp;10Página &amp;P de &amp;N</oddFooter>
  </headerFooter>
  <drawing r:id="rId2"/>
</worksheet>
</file>

<file path=xl/worksheets/sheet2.xml><?xml version="1.0" encoding="utf-8"?>
<worksheet xmlns="http://schemas.openxmlformats.org/spreadsheetml/2006/main" xmlns:r="http://schemas.openxmlformats.org/officeDocument/2006/relationships">
  <sheetPr codeName="Hoja14">
    <tabColor rgb="FFFFFF00"/>
  </sheetPr>
  <dimension ref="A1:XFC522"/>
  <sheetViews>
    <sheetView zoomScalePageLayoutView="90" workbookViewId="0">
      <pane ySplit="6" topLeftCell="A420" activePane="bottomLeft" state="frozen"/>
      <selection pane="bottomLeft" activeCell="G321" sqref="G321"/>
    </sheetView>
  </sheetViews>
  <sheetFormatPr baseColWidth="10" defaultColWidth="0" defaultRowHeight="0" customHeight="1" zeroHeight="1"/>
  <cols>
    <col min="1" max="1" width="8.42578125" style="56" customWidth="1"/>
    <col min="2" max="2" width="55.140625" style="57" customWidth="1"/>
    <col min="3" max="3" width="15" style="58" customWidth="1"/>
    <col min="4" max="4" width="18.42578125" style="58" customWidth="1"/>
    <col min="5" max="5" width="18.5703125" style="58" customWidth="1"/>
    <col min="6" max="6" width="17" style="58" customWidth="1"/>
    <col min="7" max="7" width="16.7109375" style="58" customWidth="1"/>
    <col min="8" max="8" width="16.140625" style="58" customWidth="1"/>
    <col min="9" max="9" width="18.7109375" style="58" customWidth="1"/>
    <col min="10" max="10" width="16" style="58" customWidth="1"/>
    <col min="11" max="11" width="15.7109375" style="58" customWidth="1"/>
    <col min="12" max="12" width="17.7109375" style="58" customWidth="1"/>
    <col min="13" max="13" width="16.28515625" style="58" customWidth="1"/>
    <col min="14" max="14" width="0.28515625" style="25" customWidth="1"/>
    <col min="15" max="15" width="11.42578125" style="25" hidden="1" customWidth="1"/>
    <col min="16" max="28" width="0" style="25" hidden="1" customWidth="1"/>
    <col min="29" max="16383" width="11.42578125" style="25" hidden="1"/>
    <col min="16384" max="16384" width="3.28515625" style="25" hidden="1" customWidth="1"/>
  </cols>
  <sheetData>
    <row r="1" spans="1:15" customFormat="1" ht="33" customHeight="1">
      <c r="A1" s="422" t="s">
        <v>912</v>
      </c>
      <c r="B1" s="423"/>
      <c r="C1" s="423"/>
      <c r="D1" s="423"/>
      <c r="E1" s="423"/>
      <c r="F1" s="423"/>
      <c r="G1" s="423"/>
      <c r="H1" s="423"/>
      <c r="I1" s="423"/>
      <c r="J1" s="423"/>
      <c r="K1" s="423"/>
      <c r="L1" s="423"/>
      <c r="M1" s="423"/>
      <c r="N1" s="424"/>
    </row>
    <row r="2" spans="1:15" customFormat="1" ht="24" customHeight="1">
      <c r="A2" s="425" t="str">
        <f>'ESTIMACIÓN DE INGRESOS'!A2:C2</f>
        <v>Nombre del Municipio: SAN SEBASTIAN DEL OESTE</v>
      </c>
      <c r="B2" s="426"/>
      <c r="C2" s="426"/>
      <c r="D2" s="426"/>
      <c r="E2" s="426"/>
      <c r="F2" s="426"/>
      <c r="G2" s="426"/>
      <c r="H2" s="426"/>
      <c r="I2" s="426"/>
      <c r="J2" s="426"/>
      <c r="K2" s="426"/>
      <c r="L2" s="426"/>
      <c r="M2" s="426"/>
      <c r="N2" s="427"/>
    </row>
    <row r="3" spans="1:15" s="183" customFormat="1" ht="31.15" customHeight="1">
      <c r="A3" s="429" t="s">
        <v>549</v>
      </c>
      <c r="B3" s="431" t="s">
        <v>3</v>
      </c>
      <c r="C3" s="436" t="s">
        <v>1055</v>
      </c>
      <c r="D3" s="437"/>
      <c r="E3" s="437"/>
      <c r="F3" s="437"/>
      <c r="G3" s="437"/>
      <c r="H3" s="437"/>
      <c r="I3" s="438"/>
      <c r="J3" s="433" t="s">
        <v>1056</v>
      </c>
      <c r="K3" s="434"/>
      <c r="L3" s="435"/>
      <c r="M3" s="428" t="s">
        <v>550</v>
      </c>
      <c r="N3" s="182"/>
    </row>
    <row r="4" spans="1:15" s="183" customFormat="1" ht="73.150000000000006" customHeight="1">
      <c r="A4" s="430"/>
      <c r="B4" s="432"/>
      <c r="C4" s="211" t="s">
        <v>1054</v>
      </c>
      <c r="D4" s="211" t="s">
        <v>1060</v>
      </c>
      <c r="E4" s="211" t="s">
        <v>1061</v>
      </c>
      <c r="F4" s="212" t="s">
        <v>1062</v>
      </c>
      <c r="G4" s="212" t="s">
        <v>1063</v>
      </c>
      <c r="H4" s="213" t="s">
        <v>1064</v>
      </c>
      <c r="I4" s="209" t="s">
        <v>1065</v>
      </c>
      <c r="J4" s="209" t="s">
        <v>1057</v>
      </c>
      <c r="K4" s="209" t="s">
        <v>1058</v>
      </c>
      <c r="L4" s="210" t="s">
        <v>1059</v>
      </c>
      <c r="M4" s="428"/>
      <c r="N4" s="182"/>
    </row>
    <row r="5" spans="1:15" s="144" customFormat="1" ht="6.6" customHeight="1">
      <c r="A5" s="139"/>
      <c r="B5" s="140"/>
      <c r="C5" s="141"/>
      <c r="D5" s="141"/>
      <c r="E5" s="140"/>
      <c r="F5" s="140"/>
      <c r="G5" s="140"/>
      <c r="H5" s="140"/>
      <c r="I5" s="142"/>
      <c r="J5" s="142"/>
      <c r="K5" s="142"/>
      <c r="L5" s="142"/>
      <c r="M5" s="142"/>
      <c r="N5" s="143"/>
    </row>
    <row r="6" spans="1:15" s="176" customFormat="1" ht="25.5" customHeight="1">
      <c r="A6" s="172">
        <v>1000</v>
      </c>
      <c r="B6" s="173" t="s">
        <v>35</v>
      </c>
      <c r="C6" s="174">
        <f t="shared" ref="C6:N6" si="0">C7+C12+C17+C26+C31+C38+C40</f>
        <v>14720999</v>
      </c>
      <c r="D6" s="174">
        <f>D7+D12+D17+D26+D31+D38+D40</f>
        <v>0</v>
      </c>
      <c r="E6" s="174">
        <f t="shared" si="0"/>
        <v>0</v>
      </c>
      <c r="F6" s="174">
        <f t="shared" si="0"/>
        <v>0</v>
      </c>
      <c r="G6" s="174">
        <f t="shared" si="0"/>
        <v>2295000</v>
      </c>
      <c r="H6" s="174">
        <f t="shared" si="0"/>
        <v>0</v>
      </c>
      <c r="I6" s="174">
        <f t="shared" si="0"/>
        <v>0</v>
      </c>
      <c r="J6" s="174">
        <f t="shared" si="0"/>
        <v>0</v>
      </c>
      <c r="K6" s="174">
        <f t="shared" si="0"/>
        <v>0</v>
      </c>
      <c r="L6" s="174">
        <f t="shared" si="0"/>
        <v>0</v>
      </c>
      <c r="M6" s="174">
        <f>SUM(C6:L6)</f>
        <v>17015999</v>
      </c>
      <c r="N6" s="175">
        <f t="shared" si="0"/>
        <v>0</v>
      </c>
    </row>
    <row r="7" spans="1:15" customFormat="1" ht="25.5" customHeight="1">
      <c r="A7" s="83">
        <v>1100</v>
      </c>
      <c r="B7" s="84" t="s">
        <v>141</v>
      </c>
      <c r="C7" s="278">
        <f>SUM(C8:C11)</f>
        <v>9451499</v>
      </c>
      <c r="D7" s="278">
        <f>SUM(D8:D11)</f>
        <v>0</v>
      </c>
      <c r="E7" s="278">
        <f t="shared" ref="E7:L7" si="1">SUM(E8:E11)</f>
        <v>0</v>
      </c>
      <c r="F7" s="278">
        <f t="shared" si="1"/>
        <v>0</v>
      </c>
      <c r="G7" s="278">
        <f t="shared" si="1"/>
        <v>0</v>
      </c>
      <c r="H7" s="278">
        <f t="shared" si="1"/>
        <v>0</v>
      </c>
      <c r="I7" s="278">
        <f t="shared" si="1"/>
        <v>0</v>
      </c>
      <c r="J7" s="278">
        <f t="shared" si="1"/>
        <v>0</v>
      </c>
      <c r="K7" s="278">
        <f t="shared" si="1"/>
        <v>0</v>
      </c>
      <c r="L7" s="278">
        <f t="shared" si="1"/>
        <v>0</v>
      </c>
      <c r="M7" s="278">
        <f t="shared" ref="M7:M70" si="2">SUM(C7:L7)</f>
        <v>9451499</v>
      </c>
      <c r="N7" s="279"/>
      <c r="O7">
        <v>1</v>
      </c>
    </row>
    <row r="8" spans="1:15" customFormat="1" ht="25.5" customHeight="1">
      <c r="A8" s="89">
        <v>111</v>
      </c>
      <c r="B8" s="85" t="s">
        <v>142</v>
      </c>
      <c r="C8" s="280">
        <v>2206500</v>
      </c>
      <c r="D8" s="280"/>
      <c r="E8" s="280"/>
      <c r="F8" s="280"/>
      <c r="G8" s="280"/>
      <c r="H8" s="280"/>
      <c r="I8" s="280"/>
      <c r="J8" s="280"/>
      <c r="K8" s="280"/>
      <c r="L8" s="280"/>
      <c r="M8" s="281">
        <f t="shared" si="2"/>
        <v>2206500</v>
      </c>
      <c r="N8" s="282"/>
      <c r="O8">
        <v>2</v>
      </c>
    </row>
    <row r="9" spans="1:15" customFormat="1" ht="25.5" customHeight="1">
      <c r="A9" s="89">
        <v>112</v>
      </c>
      <c r="B9" s="86" t="s">
        <v>143</v>
      </c>
      <c r="C9" s="280"/>
      <c r="D9" s="280"/>
      <c r="E9" s="280"/>
      <c r="F9" s="280"/>
      <c r="G9" s="280"/>
      <c r="H9" s="280"/>
      <c r="I9" s="280"/>
      <c r="J9" s="280"/>
      <c r="K9" s="280"/>
      <c r="L9" s="280"/>
      <c r="M9" s="281">
        <f t="shared" si="2"/>
        <v>0</v>
      </c>
      <c r="N9" s="282"/>
      <c r="O9">
        <v>3</v>
      </c>
    </row>
    <row r="10" spans="1:15" customFormat="1" ht="25.5" customHeight="1">
      <c r="A10" s="89">
        <v>113</v>
      </c>
      <c r="B10" s="86" t="s">
        <v>144</v>
      </c>
      <c r="C10" s="280">
        <v>7244999</v>
      </c>
      <c r="D10" s="280"/>
      <c r="E10" s="280"/>
      <c r="F10" s="280"/>
      <c r="G10" s="280"/>
      <c r="H10" s="280"/>
      <c r="I10" s="280"/>
      <c r="J10" s="280"/>
      <c r="K10" s="280"/>
      <c r="L10" s="280"/>
      <c r="M10" s="281">
        <f t="shared" si="2"/>
        <v>7244999</v>
      </c>
      <c r="N10" s="279"/>
    </row>
    <row r="11" spans="1:15" customFormat="1" ht="25.5" customHeight="1">
      <c r="A11" s="89">
        <v>114</v>
      </c>
      <c r="B11" s="86" t="s">
        <v>145</v>
      </c>
      <c r="C11" s="280"/>
      <c r="D11" s="280"/>
      <c r="E11" s="280"/>
      <c r="F11" s="280"/>
      <c r="G11" s="280"/>
      <c r="H11" s="280"/>
      <c r="I11" s="280"/>
      <c r="J11" s="280"/>
      <c r="K11" s="280"/>
      <c r="L11" s="280"/>
      <c r="M11" s="281">
        <f t="shared" si="2"/>
        <v>0</v>
      </c>
      <c r="N11" s="279"/>
      <c r="O11">
        <v>101</v>
      </c>
    </row>
    <row r="12" spans="1:15" customFormat="1" ht="25.5" customHeight="1">
      <c r="A12" s="83">
        <v>1200</v>
      </c>
      <c r="B12" s="84" t="s">
        <v>146</v>
      </c>
      <c r="C12" s="278">
        <f t="shared" ref="C12:L12" si="3">SUM(C13:C16)</f>
        <v>3554000</v>
      </c>
      <c r="D12" s="278">
        <f>SUM(D13:D16)</f>
        <v>0</v>
      </c>
      <c r="E12" s="278">
        <f t="shared" si="3"/>
        <v>0</v>
      </c>
      <c r="F12" s="278">
        <f t="shared" si="3"/>
        <v>0</v>
      </c>
      <c r="G12" s="278">
        <f t="shared" si="3"/>
        <v>2295000</v>
      </c>
      <c r="H12" s="278">
        <f t="shared" si="3"/>
        <v>0</v>
      </c>
      <c r="I12" s="278">
        <f t="shared" si="3"/>
        <v>0</v>
      </c>
      <c r="J12" s="278">
        <f t="shared" si="3"/>
        <v>0</v>
      </c>
      <c r="K12" s="278">
        <f t="shared" si="3"/>
        <v>0</v>
      </c>
      <c r="L12" s="278">
        <f t="shared" si="3"/>
        <v>0</v>
      </c>
      <c r="M12" s="278">
        <f t="shared" si="2"/>
        <v>5849000</v>
      </c>
      <c r="N12" s="283"/>
      <c r="O12">
        <v>102</v>
      </c>
    </row>
    <row r="13" spans="1:15" customFormat="1" ht="25.5" customHeight="1">
      <c r="A13" s="89">
        <v>121</v>
      </c>
      <c r="B13" s="86" t="s">
        <v>147</v>
      </c>
      <c r="C13" s="280"/>
      <c r="D13" s="280"/>
      <c r="E13" s="280"/>
      <c r="F13" s="280"/>
      <c r="G13" s="280"/>
      <c r="H13" s="280"/>
      <c r="I13" s="280"/>
      <c r="J13" s="280"/>
      <c r="K13" s="280"/>
      <c r="L13" s="280"/>
      <c r="M13" s="281">
        <f t="shared" si="2"/>
        <v>0</v>
      </c>
      <c r="N13" s="279"/>
      <c r="O13">
        <v>103</v>
      </c>
    </row>
    <row r="14" spans="1:15" customFormat="1" ht="25.5" customHeight="1">
      <c r="A14" s="89">
        <v>122</v>
      </c>
      <c r="B14" s="86" t="s">
        <v>148</v>
      </c>
      <c r="C14" s="280">
        <v>3554000</v>
      </c>
      <c r="D14" s="280"/>
      <c r="E14" s="280"/>
      <c r="F14" s="280"/>
      <c r="G14" s="280">
        <v>2295000</v>
      </c>
      <c r="H14" s="280"/>
      <c r="I14" s="280"/>
      <c r="J14" s="280"/>
      <c r="K14" s="280"/>
      <c r="L14" s="280"/>
      <c r="M14" s="281">
        <f t="shared" si="2"/>
        <v>5849000</v>
      </c>
      <c r="N14" s="279"/>
      <c r="O14">
        <v>104</v>
      </c>
    </row>
    <row r="15" spans="1:15" customFormat="1" ht="25.5" customHeight="1">
      <c r="A15" s="89">
        <v>123</v>
      </c>
      <c r="B15" s="86" t="s">
        <v>149</v>
      </c>
      <c r="C15" s="280"/>
      <c r="D15" s="280"/>
      <c r="E15" s="280"/>
      <c r="F15" s="280"/>
      <c r="G15" s="280"/>
      <c r="H15" s="280"/>
      <c r="I15" s="280"/>
      <c r="J15" s="280"/>
      <c r="K15" s="280"/>
      <c r="L15" s="280"/>
      <c r="M15" s="281">
        <f t="shared" si="2"/>
        <v>0</v>
      </c>
      <c r="N15" s="279"/>
      <c r="O15">
        <v>105</v>
      </c>
    </row>
    <row r="16" spans="1:15" customFormat="1" ht="39" customHeight="1">
      <c r="A16" s="89">
        <v>124</v>
      </c>
      <c r="B16" s="86" t="s">
        <v>150</v>
      </c>
      <c r="C16" s="280"/>
      <c r="D16" s="280"/>
      <c r="E16" s="280"/>
      <c r="F16" s="280"/>
      <c r="G16" s="280"/>
      <c r="H16" s="280"/>
      <c r="I16" s="280"/>
      <c r="J16" s="280"/>
      <c r="K16" s="280"/>
      <c r="L16" s="280"/>
      <c r="M16" s="281">
        <f t="shared" si="2"/>
        <v>0</v>
      </c>
      <c r="N16" s="279"/>
      <c r="O16">
        <v>106</v>
      </c>
    </row>
    <row r="17" spans="1:15" customFormat="1" ht="25.5" customHeight="1">
      <c r="A17" s="83">
        <v>1300</v>
      </c>
      <c r="B17" s="84" t="s">
        <v>151</v>
      </c>
      <c r="C17" s="278">
        <f>SUM(C18:C25)</f>
        <v>1515500</v>
      </c>
      <c r="D17" s="278">
        <f>SUM(D18:D25)</f>
        <v>0</v>
      </c>
      <c r="E17" s="278">
        <f t="shared" ref="E17:N17" si="4">SUM(E18:E25)</f>
        <v>0</v>
      </c>
      <c r="F17" s="278">
        <f t="shared" si="4"/>
        <v>0</v>
      </c>
      <c r="G17" s="278">
        <f t="shared" si="4"/>
        <v>0</v>
      </c>
      <c r="H17" s="278">
        <f t="shared" si="4"/>
        <v>0</v>
      </c>
      <c r="I17" s="278">
        <f t="shared" si="4"/>
        <v>0</v>
      </c>
      <c r="J17" s="278">
        <f t="shared" si="4"/>
        <v>0</v>
      </c>
      <c r="K17" s="278">
        <f t="shared" si="4"/>
        <v>0</v>
      </c>
      <c r="L17" s="278">
        <f t="shared" si="4"/>
        <v>0</v>
      </c>
      <c r="M17" s="278">
        <f t="shared" si="2"/>
        <v>1515500</v>
      </c>
      <c r="N17" s="284">
        <f t="shared" si="4"/>
        <v>0</v>
      </c>
      <c r="O17">
        <v>199</v>
      </c>
    </row>
    <row r="18" spans="1:15" customFormat="1" ht="25.5" customHeight="1">
      <c r="A18" s="89">
        <v>131</v>
      </c>
      <c r="B18" s="86" t="s">
        <v>152</v>
      </c>
      <c r="C18" s="280"/>
      <c r="D18" s="280"/>
      <c r="E18" s="280"/>
      <c r="F18" s="280"/>
      <c r="G18" s="280"/>
      <c r="H18" s="280"/>
      <c r="I18" s="280"/>
      <c r="J18" s="280"/>
      <c r="K18" s="280"/>
      <c r="L18" s="280"/>
      <c r="M18" s="281">
        <f t="shared" si="2"/>
        <v>0</v>
      </c>
      <c r="N18" s="279"/>
    </row>
    <row r="19" spans="1:15" customFormat="1" ht="25.5" customHeight="1">
      <c r="A19" s="89">
        <v>132</v>
      </c>
      <c r="B19" s="86" t="s">
        <v>153</v>
      </c>
      <c r="C19" s="280">
        <v>1515500</v>
      </c>
      <c r="D19" s="280"/>
      <c r="E19" s="280"/>
      <c r="F19" s="280"/>
      <c r="G19" s="280"/>
      <c r="H19" s="280"/>
      <c r="I19" s="280"/>
      <c r="J19" s="280"/>
      <c r="K19" s="280"/>
      <c r="L19" s="280"/>
      <c r="M19" s="281">
        <f t="shared" si="2"/>
        <v>1515500</v>
      </c>
      <c r="N19" s="279"/>
      <c r="O19" s="25" t="s">
        <v>154</v>
      </c>
    </row>
    <row r="20" spans="1:15" customFormat="1" ht="25.5" customHeight="1">
      <c r="A20" s="89">
        <v>133</v>
      </c>
      <c r="B20" s="86" t="s">
        <v>155</v>
      </c>
      <c r="C20" s="280"/>
      <c r="D20" s="280"/>
      <c r="E20" s="280"/>
      <c r="F20" s="280"/>
      <c r="G20" s="280"/>
      <c r="H20" s="280"/>
      <c r="I20" s="280"/>
      <c r="J20" s="280"/>
      <c r="K20" s="280"/>
      <c r="L20" s="280"/>
      <c r="M20" s="281">
        <f t="shared" si="2"/>
        <v>0</v>
      </c>
      <c r="N20" s="279"/>
      <c r="O20">
        <v>201</v>
      </c>
    </row>
    <row r="21" spans="1:15" customFormat="1" ht="25.5" customHeight="1">
      <c r="A21" s="89">
        <v>134</v>
      </c>
      <c r="B21" s="86" t="s">
        <v>156</v>
      </c>
      <c r="C21" s="280"/>
      <c r="D21" s="280"/>
      <c r="E21" s="280"/>
      <c r="F21" s="280"/>
      <c r="G21" s="280"/>
      <c r="H21" s="280"/>
      <c r="I21" s="280"/>
      <c r="J21" s="280"/>
      <c r="K21" s="280"/>
      <c r="L21" s="280"/>
      <c r="M21" s="281">
        <f t="shared" si="2"/>
        <v>0</v>
      </c>
      <c r="N21" s="279"/>
      <c r="O21">
        <v>203</v>
      </c>
    </row>
    <row r="22" spans="1:15" customFormat="1" ht="25.5" customHeight="1">
      <c r="A22" s="89">
        <v>135</v>
      </c>
      <c r="B22" s="86" t="s">
        <v>157</v>
      </c>
      <c r="C22" s="280"/>
      <c r="D22" s="280"/>
      <c r="E22" s="280"/>
      <c r="F22" s="280"/>
      <c r="G22" s="280"/>
      <c r="H22" s="280"/>
      <c r="I22" s="280"/>
      <c r="J22" s="280"/>
      <c r="K22" s="280"/>
      <c r="L22" s="280"/>
      <c r="M22" s="281">
        <f t="shared" si="2"/>
        <v>0</v>
      </c>
      <c r="N22" s="279"/>
      <c r="O22">
        <v>205</v>
      </c>
    </row>
    <row r="23" spans="1:15" customFormat="1" ht="25.5">
      <c r="A23" s="89">
        <v>136</v>
      </c>
      <c r="B23" s="86" t="s">
        <v>158</v>
      </c>
      <c r="C23" s="280"/>
      <c r="D23" s="280"/>
      <c r="E23" s="280"/>
      <c r="F23" s="280"/>
      <c r="G23" s="280"/>
      <c r="H23" s="280"/>
      <c r="I23" s="280"/>
      <c r="J23" s="280"/>
      <c r="K23" s="280"/>
      <c r="L23" s="280"/>
      <c r="M23" s="281">
        <f t="shared" si="2"/>
        <v>0</v>
      </c>
      <c r="N23" s="279"/>
      <c r="O23">
        <v>207</v>
      </c>
    </row>
    <row r="24" spans="1:15" customFormat="1" ht="25.5" customHeight="1">
      <c r="A24" s="89">
        <v>137</v>
      </c>
      <c r="B24" s="86" t="s">
        <v>159</v>
      </c>
      <c r="C24" s="280"/>
      <c r="D24" s="280"/>
      <c r="E24" s="280"/>
      <c r="F24" s="280"/>
      <c r="G24" s="280"/>
      <c r="H24" s="280"/>
      <c r="I24" s="280"/>
      <c r="J24" s="280"/>
      <c r="K24" s="280"/>
      <c r="L24" s="280"/>
      <c r="M24" s="281">
        <f t="shared" si="2"/>
        <v>0</v>
      </c>
      <c r="N24" s="279"/>
      <c r="O24">
        <v>209</v>
      </c>
    </row>
    <row r="25" spans="1:15" customFormat="1" ht="25.5">
      <c r="A25" s="89">
        <v>138</v>
      </c>
      <c r="B25" s="86" t="s">
        <v>160</v>
      </c>
      <c r="C25" s="280"/>
      <c r="D25" s="280"/>
      <c r="E25" s="280"/>
      <c r="F25" s="280"/>
      <c r="G25" s="280"/>
      <c r="H25" s="280"/>
      <c r="I25" s="280"/>
      <c r="J25" s="280"/>
      <c r="K25" s="280"/>
      <c r="L25" s="280"/>
      <c r="M25" s="281">
        <f t="shared" si="2"/>
        <v>0</v>
      </c>
      <c r="N25" s="279"/>
      <c r="O25">
        <v>211</v>
      </c>
    </row>
    <row r="26" spans="1:15" customFormat="1" ht="25.5" customHeight="1">
      <c r="A26" s="83">
        <v>1400</v>
      </c>
      <c r="B26" s="84" t="s">
        <v>161</v>
      </c>
      <c r="C26" s="278">
        <f t="shared" ref="C26:N26" si="5">SUM(C27:C30)</f>
        <v>0</v>
      </c>
      <c r="D26" s="278">
        <f>SUM(D27:D30)</f>
        <v>0</v>
      </c>
      <c r="E26" s="278">
        <f t="shared" si="5"/>
        <v>0</v>
      </c>
      <c r="F26" s="278">
        <f t="shared" si="5"/>
        <v>0</v>
      </c>
      <c r="G26" s="278">
        <f t="shared" si="5"/>
        <v>0</v>
      </c>
      <c r="H26" s="278">
        <f t="shared" si="5"/>
        <v>0</v>
      </c>
      <c r="I26" s="278">
        <f t="shared" si="5"/>
        <v>0</v>
      </c>
      <c r="J26" s="278">
        <f t="shared" si="5"/>
        <v>0</v>
      </c>
      <c r="K26" s="278">
        <f t="shared" si="5"/>
        <v>0</v>
      </c>
      <c r="L26" s="278">
        <f t="shared" si="5"/>
        <v>0</v>
      </c>
      <c r="M26" s="278">
        <f t="shared" si="2"/>
        <v>0</v>
      </c>
      <c r="N26" s="284">
        <f t="shared" si="5"/>
        <v>0</v>
      </c>
      <c r="O26">
        <v>213</v>
      </c>
    </row>
    <row r="27" spans="1:15" customFormat="1" ht="25.5" customHeight="1">
      <c r="A27" s="89">
        <v>141</v>
      </c>
      <c r="B27" s="86" t="s">
        <v>162</v>
      </c>
      <c r="C27" s="280"/>
      <c r="D27" s="280"/>
      <c r="E27" s="280"/>
      <c r="F27" s="280"/>
      <c r="G27" s="280"/>
      <c r="H27" s="280"/>
      <c r="I27" s="280"/>
      <c r="J27" s="280"/>
      <c r="K27" s="280"/>
      <c r="L27" s="280"/>
      <c r="M27" s="281">
        <f t="shared" si="2"/>
        <v>0</v>
      </c>
      <c r="N27" s="279"/>
      <c r="O27">
        <v>215</v>
      </c>
    </row>
    <row r="28" spans="1:15" customFormat="1" ht="25.5" customHeight="1">
      <c r="A28" s="89">
        <v>142</v>
      </c>
      <c r="B28" s="86" t="s">
        <v>163</v>
      </c>
      <c r="C28" s="280"/>
      <c r="D28" s="280"/>
      <c r="E28" s="280"/>
      <c r="F28" s="280"/>
      <c r="G28" s="280"/>
      <c r="H28" s="280"/>
      <c r="I28" s="280"/>
      <c r="J28" s="280"/>
      <c r="K28" s="280"/>
      <c r="L28" s="280"/>
      <c r="M28" s="281">
        <f t="shared" si="2"/>
        <v>0</v>
      </c>
      <c r="N28" s="279"/>
      <c r="O28">
        <v>217</v>
      </c>
    </row>
    <row r="29" spans="1:15" customFormat="1" ht="25.5" customHeight="1">
      <c r="A29" s="89">
        <v>143</v>
      </c>
      <c r="B29" s="86" t="s">
        <v>164</v>
      </c>
      <c r="C29" s="280"/>
      <c r="D29" s="280"/>
      <c r="E29" s="280"/>
      <c r="F29" s="280"/>
      <c r="G29" s="280"/>
      <c r="H29" s="280"/>
      <c r="I29" s="280"/>
      <c r="J29" s="280"/>
      <c r="K29" s="280"/>
      <c r="L29" s="280"/>
      <c r="M29" s="281">
        <f t="shared" si="2"/>
        <v>0</v>
      </c>
      <c r="N29" s="279"/>
      <c r="O29">
        <v>219</v>
      </c>
    </row>
    <row r="30" spans="1:15" customFormat="1" ht="25.5" customHeight="1">
      <c r="A30" s="89">
        <v>144</v>
      </c>
      <c r="B30" s="86" t="s">
        <v>165</v>
      </c>
      <c r="C30" s="280"/>
      <c r="D30" s="280"/>
      <c r="E30" s="280"/>
      <c r="F30" s="280"/>
      <c r="G30" s="280"/>
      <c r="H30" s="280"/>
      <c r="I30" s="280"/>
      <c r="J30" s="280"/>
      <c r="K30" s="280"/>
      <c r="L30" s="280"/>
      <c r="M30" s="281">
        <f t="shared" si="2"/>
        <v>0</v>
      </c>
      <c r="N30" s="279"/>
      <c r="O30">
        <v>221</v>
      </c>
    </row>
    <row r="31" spans="1:15" customFormat="1" ht="25.5" customHeight="1">
      <c r="A31" s="83">
        <v>1500</v>
      </c>
      <c r="B31" s="84" t="s">
        <v>166</v>
      </c>
      <c r="C31" s="278">
        <f t="shared" ref="C31:N31" si="6">SUM(C32:C37)</f>
        <v>200000</v>
      </c>
      <c r="D31" s="278">
        <f>SUM(D32:D37)</f>
        <v>0</v>
      </c>
      <c r="E31" s="278">
        <f t="shared" si="6"/>
        <v>0</v>
      </c>
      <c r="F31" s="278">
        <f t="shared" si="6"/>
        <v>0</v>
      </c>
      <c r="G31" s="278">
        <f t="shared" si="6"/>
        <v>0</v>
      </c>
      <c r="H31" s="278">
        <f t="shared" si="6"/>
        <v>0</v>
      </c>
      <c r="I31" s="278">
        <f t="shared" si="6"/>
        <v>0</v>
      </c>
      <c r="J31" s="278">
        <f t="shared" si="6"/>
        <v>0</v>
      </c>
      <c r="K31" s="278">
        <f t="shared" si="6"/>
        <v>0</v>
      </c>
      <c r="L31" s="278">
        <f t="shared" si="6"/>
        <v>0</v>
      </c>
      <c r="M31" s="278">
        <f t="shared" si="2"/>
        <v>200000</v>
      </c>
      <c r="N31" s="284">
        <f t="shared" si="6"/>
        <v>0</v>
      </c>
      <c r="O31">
        <v>223</v>
      </c>
    </row>
    <row r="32" spans="1:15" customFormat="1" ht="25.5" customHeight="1">
      <c r="A32" s="89">
        <v>151</v>
      </c>
      <c r="B32" s="86" t="s">
        <v>167</v>
      </c>
      <c r="C32" s="280"/>
      <c r="D32" s="280"/>
      <c r="E32" s="280"/>
      <c r="F32" s="280"/>
      <c r="G32" s="280"/>
      <c r="H32" s="280"/>
      <c r="I32" s="280"/>
      <c r="J32" s="280"/>
      <c r="K32" s="280"/>
      <c r="L32" s="280"/>
      <c r="M32" s="281">
        <f t="shared" si="2"/>
        <v>0</v>
      </c>
      <c r="N32" s="279"/>
      <c r="O32">
        <v>225</v>
      </c>
    </row>
    <row r="33" spans="1:15" customFormat="1" ht="25.5" customHeight="1">
      <c r="A33" s="89">
        <v>152</v>
      </c>
      <c r="B33" s="86" t="s">
        <v>123</v>
      </c>
      <c r="C33" s="280">
        <v>200000</v>
      </c>
      <c r="D33" s="280"/>
      <c r="E33" s="280"/>
      <c r="F33" s="280"/>
      <c r="G33" s="280"/>
      <c r="H33" s="280"/>
      <c r="I33" s="280"/>
      <c r="J33" s="280"/>
      <c r="K33" s="280"/>
      <c r="L33" s="280"/>
      <c r="M33" s="281">
        <f t="shared" si="2"/>
        <v>200000</v>
      </c>
      <c r="N33" s="279"/>
      <c r="O33">
        <v>227</v>
      </c>
    </row>
    <row r="34" spans="1:15" customFormat="1" ht="25.5" customHeight="1">
      <c r="A34" s="89">
        <v>153</v>
      </c>
      <c r="B34" s="86" t="s">
        <v>168</v>
      </c>
      <c r="C34" s="280"/>
      <c r="D34" s="280"/>
      <c r="E34" s="280"/>
      <c r="F34" s="280"/>
      <c r="G34" s="280"/>
      <c r="H34" s="280"/>
      <c r="I34" s="280"/>
      <c r="J34" s="280"/>
      <c r="K34" s="280"/>
      <c r="L34" s="280"/>
      <c r="M34" s="281">
        <f t="shared" si="2"/>
        <v>0</v>
      </c>
      <c r="N34" s="279"/>
      <c r="O34">
        <v>229</v>
      </c>
    </row>
    <row r="35" spans="1:15" customFormat="1" ht="25.5" customHeight="1">
      <c r="A35" s="89">
        <v>154</v>
      </c>
      <c r="B35" s="86" t="s">
        <v>169</v>
      </c>
      <c r="C35" s="280"/>
      <c r="D35" s="280"/>
      <c r="E35" s="280"/>
      <c r="F35" s="280"/>
      <c r="G35" s="280"/>
      <c r="H35" s="280"/>
      <c r="I35" s="280"/>
      <c r="J35" s="280"/>
      <c r="K35" s="280"/>
      <c r="L35" s="280"/>
      <c r="M35" s="281">
        <f t="shared" si="2"/>
        <v>0</v>
      </c>
      <c r="N35" s="279"/>
      <c r="O35" s="25" t="s">
        <v>170</v>
      </c>
    </row>
    <row r="36" spans="1:15" customFormat="1" ht="25.5" customHeight="1">
      <c r="A36" s="89">
        <v>155</v>
      </c>
      <c r="B36" s="86" t="s">
        <v>171</v>
      </c>
      <c r="C36" s="280"/>
      <c r="D36" s="280"/>
      <c r="E36" s="280"/>
      <c r="F36" s="280"/>
      <c r="G36" s="280"/>
      <c r="H36" s="280"/>
      <c r="I36" s="280"/>
      <c r="J36" s="280"/>
      <c r="K36" s="280"/>
      <c r="L36" s="280"/>
      <c r="M36" s="281">
        <f t="shared" si="2"/>
        <v>0</v>
      </c>
      <c r="N36" s="279"/>
      <c r="O36">
        <v>202</v>
      </c>
    </row>
    <row r="37" spans="1:15" customFormat="1" ht="25.5" customHeight="1">
      <c r="A37" s="89">
        <v>159</v>
      </c>
      <c r="B37" s="86" t="s">
        <v>172</v>
      </c>
      <c r="C37" s="280"/>
      <c r="D37" s="280"/>
      <c r="E37" s="280"/>
      <c r="F37" s="280"/>
      <c r="G37" s="280"/>
      <c r="H37" s="280"/>
      <c r="I37" s="280"/>
      <c r="J37" s="280"/>
      <c r="K37" s="280"/>
      <c r="L37" s="280"/>
      <c r="M37" s="281">
        <f t="shared" si="2"/>
        <v>0</v>
      </c>
      <c r="N37" s="279"/>
      <c r="O37">
        <v>204</v>
      </c>
    </row>
    <row r="38" spans="1:15" customFormat="1" ht="25.5" customHeight="1">
      <c r="A38" s="83">
        <v>1600</v>
      </c>
      <c r="B38" s="78" t="s">
        <v>173</v>
      </c>
      <c r="C38" s="278">
        <f t="shared" ref="C38:N38" si="7">SUM(C39)</f>
        <v>0</v>
      </c>
      <c r="D38" s="278">
        <f t="shared" si="7"/>
        <v>0</v>
      </c>
      <c r="E38" s="278">
        <f t="shared" si="7"/>
        <v>0</v>
      </c>
      <c r="F38" s="278">
        <f t="shared" si="7"/>
        <v>0</v>
      </c>
      <c r="G38" s="278">
        <f t="shared" si="7"/>
        <v>0</v>
      </c>
      <c r="H38" s="278">
        <f t="shared" si="7"/>
        <v>0</v>
      </c>
      <c r="I38" s="278">
        <f t="shared" si="7"/>
        <v>0</v>
      </c>
      <c r="J38" s="278">
        <f t="shared" si="7"/>
        <v>0</v>
      </c>
      <c r="K38" s="278">
        <f t="shared" si="7"/>
        <v>0</v>
      </c>
      <c r="L38" s="278">
        <f t="shared" si="7"/>
        <v>0</v>
      </c>
      <c r="M38" s="278">
        <f t="shared" si="2"/>
        <v>0</v>
      </c>
      <c r="N38" s="284">
        <f t="shared" si="7"/>
        <v>0</v>
      </c>
      <c r="O38">
        <v>206</v>
      </c>
    </row>
    <row r="39" spans="1:15" customFormat="1" ht="30" customHeight="1">
      <c r="A39" s="89">
        <v>161</v>
      </c>
      <c r="B39" s="86" t="s">
        <v>174</v>
      </c>
      <c r="C39" s="280"/>
      <c r="D39" s="280"/>
      <c r="E39" s="280"/>
      <c r="F39" s="280"/>
      <c r="G39" s="280"/>
      <c r="H39" s="280"/>
      <c r="I39" s="280"/>
      <c r="J39" s="280"/>
      <c r="K39" s="280"/>
      <c r="L39" s="280"/>
      <c r="M39" s="281">
        <f t="shared" si="2"/>
        <v>0</v>
      </c>
      <c r="N39" s="279"/>
      <c r="O39">
        <v>208</v>
      </c>
    </row>
    <row r="40" spans="1:15" customFormat="1" ht="25.5" customHeight="1">
      <c r="A40" s="90">
        <v>1700</v>
      </c>
      <c r="B40" s="84" t="s">
        <v>175</v>
      </c>
      <c r="C40" s="278">
        <f t="shared" ref="C40:N40" si="8">SUM(C41:C42)</f>
        <v>0</v>
      </c>
      <c r="D40" s="278">
        <f>SUM(D41:D42)</f>
        <v>0</v>
      </c>
      <c r="E40" s="278">
        <f t="shared" si="8"/>
        <v>0</v>
      </c>
      <c r="F40" s="278">
        <f t="shared" si="8"/>
        <v>0</v>
      </c>
      <c r="G40" s="278">
        <f t="shared" si="8"/>
        <v>0</v>
      </c>
      <c r="H40" s="278">
        <f t="shared" si="8"/>
        <v>0</v>
      </c>
      <c r="I40" s="278">
        <f t="shared" si="8"/>
        <v>0</v>
      </c>
      <c r="J40" s="278">
        <f t="shared" si="8"/>
        <v>0</v>
      </c>
      <c r="K40" s="278">
        <f t="shared" si="8"/>
        <v>0</v>
      </c>
      <c r="L40" s="278">
        <f t="shared" si="8"/>
        <v>0</v>
      </c>
      <c r="M40" s="278">
        <f t="shared" si="2"/>
        <v>0</v>
      </c>
      <c r="N40" s="284">
        <f t="shared" si="8"/>
        <v>0</v>
      </c>
      <c r="O40">
        <v>210</v>
      </c>
    </row>
    <row r="41" spans="1:15" customFormat="1" ht="25.5" customHeight="1">
      <c r="A41" s="89">
        <v>171</v>
      </c>
      <c r="B41" s="86" t="s">
        <v>176</v>
      </c>
      <c r="C41" s="280"/>
      <c r="D41" s="280"/>
      <c r="E41" s="280"/>
      <c r="F41" s="280"/>
      <c r="G41" s="280"/>
      <c r="H41" s="280"/>
      <c r="I41" s="280"/>
      <c r="J41" s="280"/>
      <c r="K41" s="280"/>
      <c r="L41" s="280"/>
      <c r="M41" s="281">
        <f t="shared" si="2"/>
        <v>0</v>
      </c>
      <c r="N41" s="279"/>
      <c r="O41">
        <v>212</v>
      </c>
    </row>
    <row r="42" spans="1:15" customFormat="1" ht="25.5" customHeight="1">
      <c r="A42" s="89">
        <v>172</v>
      </c>
      <c r="B42" s="86" t="s">
        <v>177</v>
      </c>
      <c r="C42" s="280"/>
      <c r="D42" s="280"/>
      <c r="E42" s="280"/>
      <c r="F42" s="280"/>
      <c r="G42" s="280"/>
      <c r="H42" s="280"/>
      <c r="I42" s="280"/>
      <c r="J42" s="280"/>
      <c r="K42" s="280"/>
      <c r="L42" s="280"/>
      <c r="M42" s="281">
        <f t="shared" si="2"/>
        <v>0</v>
      </c>
      <c r="N42" s="279"/>
      <c r="O42">
        <v>214</v>
      </c>
    </row>
    <row r="43" spans="1:15" s="177" customFormat="1" ht="25.5" customHeight="1">
      <c r="A43" s="172">
        <v>2000</v>
      </c>
      <c r="B43" s="173" t="s">
        <v>43</v>
      </c>
      <c r="C43" s="285">
        <f t="shared" ref="C43:N43" si="9">C44+C53+C57+C67+C77+C85+C88+C94+C98</f>
        <v>7540145</v>
      </c>
      <c r="D43" s="285">
        <f>D44+D53+D57+D67+D77+D85+D88+D94+D98</f>
        <v>0</v>
      </c>
      <c r="E43" s="285">
        <f t="shared" si="9"/>
        <v>0</v>
      </c>
      <c r="F43" s="285">
        <f t="shared" si="9"/>
        <v>0</v>
      </c>
      <c r="G43" s="285">
        <f t="shared" si="9"/>
        <v>4244000</v>
      </c>
      <c r="H43" s="285">
        <f t="shared" si="9"/>
        <v>0</v>
      </c>
      <c r="I43" s="285">
        <f t="shared" si="9"/>
        <v>0</v>
      </c>
      <c r="J43" s="285">
        <f t="shared" si="9"/>
        <v>0</v>
      </c>
      <c r="K43" s="285">
        <f t="shared" si="9"/>
        <v>0</v>
      </c>
      <c r="L43" s="285">
        <f t="shared" si="9"/>
        <v>0</v>
      </c>
      <c r="M43" s="285">
        <f t="shared" si="2"/>
        <v>11784145</v>
      </c>
      <c r="N43" s="286">
        <f t="shared" si="9"/>
        <v>0</v>
      </c>
      <c r="O43" s="177">
        <v>216</v>
      </c>
    </row>
    <row r="44" spans="1:15" customFormat="1" ht="30">
      <c r="A44" s="83">
        <v>2100</v>
      </c>
      <c r="B44" s="84" t="s">
        <v>178</v>
      </c>
      <c r="C44" s="278">
        <f t="shared" ref="C44:N44" si="10">SUM(C45:C52)</f>
        <v>507200</v>
      </c>
      <c r="D44" s="278">
        <f>SUM(D45:D52)</f>
        <v>0</v>
      </c>
      <c r="E44" s="278">
        <f t="shared" si="10"/>
        <v>0</v>
      </c>
      <c r="F44" s="278">
        <f t="shared" si="10"/>
        <v>0</v>
      </c>
      <c r="G44" s="278">
        <f t="shared" si="10"/>
        <v>0</v>
      </c>
      <c r="H44" s="278">
        <f t="shared" si="10"/>
        <v>0</v>
      </c>
      <c r="I44" s="278">
        <f t="shared" si="10"/>
        <v>0</v>
      </c>
      <c r="J44" s="278">
        <f t="shared" si="10"/>
        <v>0</v>
      </c>
      <c r="K44" s="278">
        <f t="shared" si="10"/>
        <v>0</v>
      </c>
      <c r="L44" s="278">
        <f t="shared" si="10"/>
        <v>0</v>
      </c>
      <c r="M44" s="278">
        <f t="shared" si="2"/>
        <v>507200</v>
      </c>
      <c r="N44" s="284">
        <f t="shared" si="10"/>
        <v>0</v>
      </c>
      <c r="O44">
        <v>224</v>
      </c>
    </row>
    <row r="45" spans="1:15" customFormat="1" ht="25.5" customHeight="1">
      <c r="A45" s="89">
        <v>211</v>
      </c>
      <c r="B45" s="86" t="s">
        <v>179</v>
      </c>
      <c r="C45" s="280">
        <v>132700</v>
      </c>
      <c r="D45" s="280"/>
      <c r="E45" s="280"/>
      <c r="F45" s="280"/>
      <c r="G45" s="280"/>
      <c r="H45" s="280"/>
      <c r="I45" s="280"/>
      <c r="J45" s="280"/>
      <c r="K45" s="280"/>
      <c r="L45" s="280"/>
      <c r="M45" s="281">
        <f t="shared" si="2"/>
        <v>132700</v>
      </c>
      <c r="N45" s="279"/>
      <c r="O45">
        <v>226</v>
      </c>
    </row>
    <row r="46" spans="1:15" customFormat="1" ht="25.5" customHeight="1">
      <c r="A46" s="89">
        <v>212</v>
      </c>
      <c r="B46" s="86" t="s">
        <v>180</v>
      </c>
      <c r="C46" s="280">
        <v>48000</v>
      </c>
      <c r="D46" s="280"/>
      <c r="E46" s="280"/>
      <c r="F46" s="280"/>
      <c r="G46" s="280"/>
      <c r="H46" s="280"/>
      <c r="I46" s="280"/>
      <c r="J46" s="280"/>
      <c r="K46" s="280"/>
      <c r="L46" s="280"/>
      <c r="M46" s="281">
        <f t="shared" si="2"/>
        <v>48000</v>
      </c>
      <c r="N46" s="279"/>
      <c r="O46">
        <v>228</v>
      </c>
    </row>
    <row r="47" spans="1:15" customFormat="1" ht="25.5" customHeight="1">
      <c r="A47" s="89">
        <v>213</v>
      </c>
      <c r="B47" s="86" t="s">
        <v>181</v>
      </c>
      <c r="C47" s="280"/>
      <c r="D47" s="280"/>
      <c r="E47" s="280"/>
      <c r="F47" s="280"/>
      <c r="G47" s="280"/>
      <c r="H47" s="280"/>
      <c r="I47" s="280"/>
      <c r="J47" s="280"/>
      <c r="K47" s="280"/>
      <c r="L47" s="280"/>
      <c r="M47" s="281">
        <f t="shared" si="2"/>
        <v>0</v>
      </c>
      <c r="N47" s="279"/>
      <c r="O47">
        <v>230</v>
      </c>
    </row>
    <row r="48" spans="1:15" customFormat="1" ht="34.5" customHeight="1">
      <c r="A48" s="89">
        <v>214</v>
      </c>
      <c r="B48" s="86" t="s">
        <v>182</v>
      </c>
      <c r="C48" s="280">
        <v>98200</v>
      </c>
      <c r="D48" s="280"/>
      <c r="E48" s="280"/>
      <c r="F48" s="280"/>
      <c r="G48" s="280"/>
      <c r="H48" s="280"/>
      <c r="I48" s="280"/>
      <c r="J48" s="280"/>
      <c r="K48" s="280"/>
      <c r="L48" s="280"/>
      <c r="M48" s="281">
        <f t="shared" si="2"/>
        <v>98200</v>
      </c>
      <c r="N48" s="279"/>
    </row>
    <row r="49" spans="1:15" customFormat="1" ht="25.5" customHeight="1">
      <c r="A49" s="89">
        <v>215</v>
      </c>
      <c r="B49" s="86" t="s">
        <v>183</v>
      </c>
      <c r="C49" s="280">
        <v>30000</v>
      </c>
      <c r="D49" s="280"/>
      <c r="E49" s="280"/>
      <c r="F49" s="280"/>
      <c r="G49" s="280"/>
      <c r="H49" s="280"/>
      <c r="I49" s="280"/>
      <c r="J49" s="280"/>
      <c r="K49" s="280"/>
      <c r="L49" s="280"/>
      <c r="M49" s="281">
        <f t="shared" si="2"/>
        <v>30000</v>
      </c>
      <c r="N49" s="279"/>
      <c r="O49">
        <v>301</v>
      </c>
    </row>
    <row r="50" spans="1:15" customFormat="1" ht="25.5" customHeight="1">
      <c r="A50" s="89">
        <v>216</v>
      </c>
      <c r="B50" s="86" t="s">
        <v>184</v>
      </c>
      <c r="C50" s="280">
        <v>102500</v>
      </c>
      <c r="D50" s="280"/>
      <c r="E50" s="280"/>
      <c r="F50" s="280"/>
      <c r="G50" s="280"/>
      <c r="H50" s="280"/>
      <c r="I50" s="280"/>
      <c r="J50" s="280"/>
      <c r="K50" s="280"/>
      <c r="L50" s="280"/>
      <c r="M50" s="281">
        <f t="shared" si="2"/>
        <v>102500</v>
      </c>
      <c r="N50" s="279"/>
      <c r="O50">
        <v>302</v>
      </c>
    </row>
    <row r="51" spans="1:15" customFormat="1" ht="25.5" customHeight="1">
      <c r="A51" s="89">
        <v>217</v>
      </c>
      <c r="B51" s="86" t="s">
        <v>185</v>
      </c>
      <c r="C51" s="280"/>
      <c r="D51" s="280"/>
      <c r="E51" s="280"/>
      <c r="F51" s="280"/>
      <c r="G51" s="280"/>
      <c r="H51" s="280"/>
      <c r="I51" s="280"/>
      <c r="J51" s="280"/>
      <c r="K51" s="280"/>
      <c r="L51" s="280"/>
      <c r="M51" s="281">
        <f t="shared" si="2"/>
        <v>0</v>
      </c>
      <c r="N51" s="279"/>
      <c r="O51">
        <v>303</v>
      </c>
    </row>
    <row r="52" spans="1:15" customFormat="1" ht="29.45" customHeight="1">
      <c r="A52" s="89">
        <v>218</v>
      </c>
      <c r="B52" s="86" t="s">
        <v>186</v>
      </c>
      <c r="C52" s="280">
        <v>95800</v>
      </c>
      <c r="D52" s="280"/>
      <c r="E52" s="280"/>
      <c r="F52" s="280"/>
      <c r="G52" s="280"/>
      <c r="H52" s="280"/>
      <c r="I52" s="280"/>
      <c r="J52" s="280"/>
      <c r="K52" s="280"/>
      <c r="L52" s="280"/>
      <c r="M52" s="281">
        <f t="shared" si="2"/>
        <v>95800</v>
      </c>
      <c r="N52" s="279"/>
      <c r="O52">
        <v>304</v>
      </c>
    </row>
    <row r="53" spans="1:15" customFormat="1" ht="25.5" customHeight="1">
      <c r="A53" s="83">
        <v>2200</v>
      </c>
      <c r="B53" s="84" t="s">
        <v>187</v>
      </c>
      <c r="C53" s="278">
        <f t="shared" ref="C53:N53" si="11">SUM(C54:C56)</f>
        <v>547900</v>
      </c>
      <c r="D53" s="278">
        <f>SUM(D54:D56)</f>
        <v>0</v>
      </c>
      <c r="E53" s="278">
        <f t="shared" si="11"/>
        <v>0</v>
      </c>
      <c r="F53" s="278">
        <f t="shared" si="11"/>
        <v>0</v>
      </c>
      <c r="G53" s="278">
        <f t="shared" si="11"/>
        <v>200000</v>
      </c>
      <c r="H53" s="278">
        <f t="shared" si="11"/>
        <v>0</v>
      </c>
      <c r="I53" s="278">
        <f t="shared" si="11"/>
        <v>0</v>
      </c>
      <c r="J53" s="278">
        <f t="shared" si="11"/>
        <v>0</v>
      </c>
      <c r="K53" s="278">
        <f t="shared" si="11"/>
        <v>0</v>
      </c>
      <c r="L53" s="278">
        <f t="shared" si="11"/>
        <v>0</v>
      </c>
      <c r="M53" s="278">
        <f t="shared" si="2"/>
        <v>747900</v>
      </c>
      <c r="N53" s="284">
        <f t="shared" si="11"/>
        <v>0</v>
      </c>
      <c r="O53">
        <v>305</v>
      </c>
    </row>
    <row r="54" spans="1:15" customFormat="1" ht="25.5" customHeight="1">
      <c r="A54" s="89">
        <v>221</v>
      </c>
      <c r="B54" s="86" t="s">
        <v>188</v>
      </c>
      <c r="C54" s="280">
        <v>538900</v>
      </c>
      <c r="D54" s="280"/>
      <c r="E54" s="280"/>
      <c r="F54" s="280"/>
      <c r="G54" s="280">
        <v>200000</v>
      </c>
      <c r="H54" s="280"/>
      <c r="I54" s="280"/>
      <c r="J54" s="280"/>
      <c r="K54" s="280"/>
      <c r="L54" s="280"/>
      <c r="M54" s="281">
        <f t="shared" si="2"/>
        <v>738900</v>
      </c>
      <c r="N54" s="279"/>
      <c r="O54">
        <v>306</v>
      </c>
    </row>
    <row r="55" spans="1:15" customFormat="1" ht="25.5" customHeight="1">
      <c r="A55" s="89">
        <v>222</v>
      </c>
      <c r="B55" s="86" t="s">
        <v>189</v>
      </c>
      <c r="C55" s="280"/>
      <c r="D55" s="280"/>
      <c r="E55" s="280"/>
      <c r="F55" s="280"/>
      <c r="G55" s="280"/>
      <c r="H55" s="280"/>
      <c r="I55" s="280"/>
      <c r="J55" s="280"/>
      <c r="K55" s="280"/>
      <c r="L55" s="280"/>
      <c r="M55" s="281">
        <f t="shared" si="2"/>
        <v>0</v>
      </c>
      <c r="N55" s="279"/>
      <c r="O55">
        <v>307</v>
      </c>
    </row>
    <row r="56" spans="1:15" customFormat="1" ht="25.5" customHeight="1">
      <c r="A56" s="89">
        <v>223</v>
      </c>
      <c r="B56" s="86" t="s">
        <v>190</v>
      </c>
      <c r="C56" s="280">
        <v>9000</v>
      </c>
      <c r="D56" s="280"/>
      <c r="E56" s="280"/>
      <c r="F56" s="280"/>
      <c r="G56" s="280"/>
      <c r="H56" s="280"/>
      <c r="I56" s="280"/>
      <c r="J56" s="280"/>
      <c r="K56" s="280"/>
      <c r="L56" s="280"/>
      <c r="M56" s="281">
        <f t="shared" si="2"/>
        <v>9000</v>
      </c>
      <c r="N56" s="279"/>
      <c r="O56">
        <v>308</v>
      </c>
    </row>
    <row r="57" spans="1:15" customFormat="1" ht="30">
      <c r="A57" s="83">
        <v>2300</v>
      </c>
      <c r="B57" s="84" t="s">
        <v>191</v>
      </c>
      <c r="C57" s="278">
        <f t="shared" ref="C57:N57" si="12">SUM(C58:C66)</f>
        <v>0</v>
      </c>
      <c r="D57" s="278">
        <f>SUM(D58:D66)</f>
        <v>0</v>
      </c>
      <c r="E57" s="278">
        <f t="shared" si="12"/>
        <v>0</v>
      </c>
      <c r="F57" s="278">
        <f t="shared" si="12"/>
        <v>0</v>
      </c>
      <c r="G57" s="278">
        <f t="shared" si="12"/>
        <v>0</v>
      </c>
      <c r="H57" s="278">
        <f t="shared" si="12"/>
        <v>0</v>
      </c>
      <c r="I57" s="278">
        <f t="shared" si="12"/>
        <v>0</v>
      </c>
      <c r="J57" s="278">
        <f t="shared" si="12"/>
        <v>0</v>
      </c>
      <c r="K57" s="278">
        <f t="shared" si="12"/>
        <v>0</v>
      </c>
      <c r="L57" s="278">
        <f t="shared" si="12"/>
        <v>0</v>
      </c>
      <c r="M57" s="278">
        <f t="shared" si="2"/>
        <v>0</v>
      </c>
      <c r="N57" s="284">
        <f t="shared" si="12"/>
        <v>0</v>
      </c>
      <c r="O57">
        <v>309</v>
      </c>
    </row>
    <row r="58" spans="1:15" customFormat="1" ht="25.5">
      <c r="A58" s="89">
        <v>231</v>
      </c>
      <c r="B58" s="86" t="s">
        <v>192</v>
      </c>
      <c r="C58" s="280"/>
      <c r="D58" s="280"/>
      <c r="E58" s="280"/>
      <c r="F58" s="280"/>
      <c r="G58" s="280"/>
      <c r="H58" s="280"/>
      <c r="I58" s="280"/>
      <c r="J58" s="280"/>
      <c r="K58" s="280"/>
      <c r="L58" s="280"/>
      <c r="M58" s="281">
        <f t="shared" si="2"/>
        <v>0</v>
      </c>
      <c r="N58" s="279"/>
      <c r="O58">
        <v>310</v>
      </c>
    </row>
    <row r="59" spans="1:15" customFormat="1" ht="25.5" customHeight="1">
      <c r="A59" s="89">
        <v>232</v>
      </c>
      <c r="B59" s="86" t="s">
        <v>193</v>
      </c>
      <c r="C59" s="280"/>
      <c r="D59" s="280"/>
      <c r="E59" s="280"/>
      <c r="F59" s="280"/>
      <c r="G59" s="280"/>
      <c r="H59" s="280"/>
      <c r="I59" s="280"/>
      <c r="J59" s="280"/>
      <c r="K59" s="280"/>
      <c r="L59" s="280"/>
      <c r="M59" s="281">
        <f t="shared" si="2"/>
        <v>0</v>
      </c>
      <c r="N59" s="279"/>
      <c r="O59">
        <v>311</v>
      </c>
    </row>
    <row r="60" spans="1:15" customFormat="1" ht="25.5">
      <c r="A60" s="89">
        <v>233</v>
      </c>
      <c r="B60" s="86" t="s">
        <v>194</v>
      </c>
      <c r="C60" s="280"/>
      <c r="D60" s="280"/>
      <c r="E60" s="280"/>
      <c r="F60" s="280"/>
      <c r="G60" s="280"/>
      <c r="H60" s="280"/>
      <c r="I60" s="280"/>
      <c r="J60" s="280"/>
      <c r="K60" s="280"/>
      <c r="L60" s="280"/>
      <c r="M60" s="281">
        <f t="shared" si="2"/>
        <v>0</v>
      </c>
      <c r="N60" s="279"/>
      <c r="O60">
        <v>312</v>
      </c>
    </row>
    <row r="61" spans="1:15" customFormat="1" ht="25.5">
      <c r="A61" s="89">
        <v>234</v>
      </c>
      <c r="B61" s="86" t="s">
        <v>195</v>
      </c>
      <c r="C61" s="280"/>
      <c r="D61" s="280"/>
      <c r="E61" s="280"/>
      <c r="F61" s="280"/>
      <c r="G61" s="280"/>
      <c r="H61" s="280"/>
      <c r="I61" s="280"/>
      <c r="J61" s="280"/>
      <c r="K61" s="280"/>
      <c r="L61" s="280"/>
      <c r="M61" s="281">
        <f t="shared" si="2"/>
        <v>0</v>
      </c>
      <c r="N61" s="279"/>
      <c r="O61">
        <v>313</v>
      </c>
    </row>
    <row r="62" spans="1:15" customFormat="1" ht="25.5">
      <c r="A62" s="89">
        <v>235</v>
      </c>
      <c r="B62" s="86" t="s">
        <v>196</v>
      </c>
      <c r="C62" s="280"/>
      <c r="D62" s="280"/>
      <c r="E62" s="280"/>
      <c r="F62" s="280"/>
      <c r="G62" s="280"/>
      <c r="H62" s="280"/>
      <c r="I62" s="280"/>
      <c r="J62" s="280"/>
      <c r="K62" s="280"/>
      <c r="L62" s="280"/>
      <c r="M62" s="281">
        <f t="shared" si="2"/>
        <v>0</v>
      </c>
      <c r="N62" s="279"/>
      <c r="O62">
        <v>314</v>
      </c>
    </row>
    <row r="63" spans="1:15" customFormat="1" ht="25.5">
      <c r="A63" s="89">
        <v>236</v>
      </c>
      <c r="B63" s="86" t="s">
        <v>197</v>
      </c>
      <c r="C63" s="280"/>
      <c r="D63" s="280"/>
      <c r="E63" s="280"/>
      <c r="F63" s="280"/>
      <c r="G63" s="280"/>
      <c r="H63" s="280"/>
      <c r="I63" s="280"/>
      <c r="J63" s="280"/>
      <c r="K63" s="280"/>
      <c r="L63" s="280"/>
      <c r="M63" s="281">
        <f t="shared" si="2"/>
        <v>0</v>
      </c>
      <c r="N63" s="279"/>
      <c r="O63">
        <v>315</v>
      </c>
    </row>
    <row r="64" spans="1:15" customFormat="1" ht="25.5">
      <c r="A64" s="89">
        <v>237</v>
      </c>
      <c r="B64" s="86" t="s">
        <v>198</v>
      </c>
      <c r="C64" s="280"/>
      <c r="D64" s="280"/>
      <c r="E64" s="280"/>
      <c r="F64" s="280"/>
      <c r="G64" s="280"/>
      <c r="H64" s="280"/>
      <c r="I64" s="280"/>
      <c r="J64" s="280"/>
      <c r="K64" s="280"/>
      <c r="L64" s="280"/>
      <c r="M64" s="281">
        <f t="shared" si="2"/>
        <v>0</v>
      </c>
      <c r="N64" s="279"/>
      <c r="O64">
        <v>316</v>
      </c>
    </row>
    <row r="65" spans="1:15" customFormat="1" ht="25.5" customHeight="1">
      <c r="A65" s="89">
        <v>238</v>
      </c>
      <c r="B65" s="86" t="s">
        <v>199</v>
      </c>
      <c r="C65" s="280"/>
      <c r="D65" s="280"/>
      <c r="E65" s="280"/>
      <c r="F65" s="280"/>
      <c r="G65" s="280"/>
      <c r="H65" s="280"/>
      <c r="I65" s="280"/>
      <c r="J65" s="280"/>
      <c r="K65" s="280"/>
      <c r="L65" s="280"/>
      <c r="M65" s="281">
        <f t="shared" si="2"/>
        <v>0</v>
      </c>
      <c r="N65" s="279"/>
      <c r="O65">
        <v>317</v>
      </c>
    </row>
    <row r="66" spans="1:15" customFormat="1" ht="25.5" customHeight="1">
      <c r="A66" s="89">
        <v>239</v>
      </c>
      <c r="B66" s="86" t="s">
        <v>200</v>
      </c>
      <c r="C66" s="280"/>
      <c r="D66" s="280"/>
      <c r="E66" s="280"/>
      <c r="F66" s="280"/>
      <c r="G66" s="280"/>
      <c r="H66" s="280"/>
      <c r="I66" s="280"/>
      <c r="J66" s="280"/>
      <c r="K66" s="280"/>
      <c r="L66" s="280"/>
      <c r="M66" s="281">
        <f t="shared" si="2"/>
        <v>0</v>
      </c>
      <c r="N66" s="279"/>
      <c r="O66">
        <v>399</v>
      </c>
    </row>
    <row r="67" spans="1:15" customFormat="1" ht="30">
      <c r="A67" s="83">
        <v>2400</v>
      </c>
      <c r="B67" s="84" t="s">
        <v>201</v>
      </c>
      <c r="C67" s="278">
        <f t="shared" ref="C67:N67" si="13">SUM(C68:C76)</f>
        <v>541000</v>
      </c>
      <c r="D67" s="278">
        <f>SUM(D68:D76)</f>
        <v>0</v>
      </c>
      <c r="E67" s="278">
        <f t="shared" si="13"/>
        <v>0</v>
      </c>
      <c r="F67" s="278">
        <f t="shared" si="13"/>
        <v>0</v>
      </c>
      <c r="G67" s="278">
        <f t="shared" si="13"/>
        <v>2604000</v>
      </c>
      <c r="H67" s="278">
        <f t="shared" si="13"/>
        <v>0</v>
      </c>
      <c r="I67" s="278">
        <f t="shared" si="13"/>
        <v>0</v>
      </c>
      <c r="J67" s="278">
        <f t="shared" si="13"/>
        <v>0</v>
      </c>
      <c r="K67" s="278">
        <f t="shared" si="13"/>
        <v>0</v>
      </c>
      <c r="L67" s="278">
        <f t="shared" si="13"/>
        <v>0</v>
      </c>
      <c r="M67" s="278">
        <f t="shared" si="2"/>
        <v>3145000</v>
      </c>
      <c r="N67" s="284">
        <f t="shared" si="13"/>
        <v>0</v>
      </c>
    </row>
    <row r="68" spans="1:15" customFormat="1" ht="25.5" customHeight="1">
      <c r="A68" s="89">
        <v>241</v>
      </c>
      <c r="B68" s="86" t="s">
        <v>202</v>
      </c>
      <c r="C68" s="280">
        <v>40000</v>
      </c>
      <c r="D68" s="280"/>
      <c r="E68" s="280"/>
      <c r="F68" s="280"/>
      <c r="G68" s="280">
        <v>230000</v>
      </c>
      <c r="H68" s="280"/>
      <c r="I68" s="280"/>
      <c r="J68" s="280"/>
      <c r="K68" s="280"/>
      <c r="L68" s="280"/>
      <c r="M68" s="281">
        <f t="shared" si="2"/>
        <v>270000</v>
      </c>
      <c r="N68" s="279"/>
      <c r="O68">
        <v>401</v>
      </c>
    </row>
    <row r="69" spans="1:15" customFormat="1" ht="25.5" customHeight="1">
      <c r="A69" s="89">
        <v>242</v>
      </c>
      <c r="B69" s="86" t="s">
        <v>203</v>
      </c>
      <c r="C69" s="280">
        <v>81000</v>
      </c>
      <c r="D69" s="280"/>
      <c r="E69" s="280"/>
      <c r="F69" s="280"/>
      <c r="G69" s="280">
        <v>874000</v>
      </c>
      <c r="H69" s="280"/>
      <c r="I69" s="280"/>
      <c r="J69" s="280"/>
      <c r="K69" s="280"/>
      <c r="L69" s="280"/>
      <c r="M69" s="281">
        <f t="shared" si="2"/>
        <v>955000</v>
      </c>
      <c r="N69" s="279"/>
      <c r="O69">
        <v>402</v>
      </c>
    </row>
    <row r="70" spans="1:15" customFormat="1" ht="25.5" customHeight="1">
      <c r="A70" s="89">
        <v>243</v>
      </c>
      <c r="B70" s="86" t="s">
        <v>204</v>
      </c>
      <c r="C70" s="280"/>
      <c r="D70" s="280"/>
      <c r="E70" s="280"/>
      <c r="F70" s="280"/>
      <c r="G70" s="280"/>
      <c r="H70" s="280"/>
      <c r="I70" s="280"/>
      <c r="J70" s="280"/>
      <c r="K70" s="280"/>
      <c r="L70" s="280"/>
      <c r="M70" s="281">
        <f t="shared" si="2"/>
        <v>0</v>
      </c>
      <c r="N70" s="279"/>
      <c r="O70">
        <v>403</v>
      </c>
    </row>
    <row r="71" spans="1:15" customFormat="1" ht="25.5" customHeight="1">
      <c r="A71" s="89">
        <v>244</v>
      </c>
      <c r="B71" s="86" t="s">
        <v>205</v>
      </c>
      <c r="C71" s="280">
        <v>31000</v>
      </c>
      <c r="D71" s="280"/>
      <c r="E71" s="280"/>
      <c r="F71" s="280"/>
      <c r="G71" s="280">
        <v>76000</v>
      </c>
      <c r="H71" s="280"/>
      <c r="I71" s="280"/>
      <c r="J71" s="280"/>
      <c r="K71" s="280"/>
      <c r="L71" s="280"/>
      <c r="M71" s="281">
        <f t="shared" ref="M71:M134" si="14">SUM(C71:L71)</f>
        <v>107000</v>
      </c>
      <c r="N71" s="279"/>
      <c r="O71">
        <v>404</v>
      </c>
    </row>
    <row r="72" spans="1:15" customFormat="1" ht="25.5" customHeight="1">
      <c r="A72" s="89">
        <v>245</v>
      </c>
      <c r="B72" s="86" t="s">
        <v>206</v>
      </c>
      <c r="C72" s="280"/>
      <c r="D72" s="280"/>
      <c r="E72" s="280"/>
      <c r="F72" s="280"/>
      <c r="G72" s="280"/>
      <c r="H72" s="280"/>
      <c r="I72" s="280"/>
      <c r="J72" s="280"/>
      <c r="K72" s="280"/>
      <c r="L72" s="280"/>
      <c r="M72" s="281">
        <f t="shared" si="14"/>
        <v>0</v>
      </c>
      <c r="N72" s="279"/>
      <c r="O72">
        <v>405</v>
      </c>
    </row>
    <row r="73" spans="1:15" customFormat="1" ht="25.5" customHeight="1">
      <c r="A73" s="89">
        <v>246</v>
      </c>
      <c r="B73" s="86" t="s">
        <v>207</v>
      </c>
      <c r="C73" s="280">
        <v>41500</v>
      </c>
      <c r="D73" s="280"/>
      <c r="E73" s="280"/>
      <c r="F73" s="280"/>
      <c r="G73" s="280">
        <v>115000</v>
      </c>
      <c r="H73" s="280"/>
      <c r="I73" s="280"/>
      <c r="J73" s="280"/>
      <c r="K73" s="280"/>
      <c r="L73" s="280"/>
      <c r="M73" s="281">
        <f t="shared" si="14"/>
        <v>156500</v>
      </c>
      <c r="N73" s="279"/>
      <c r="O73">
        <v>406</v>
      </c>
    </row>
    <row r="74" spans="1:15" customFormat="1" ht="25.5" customHeight="1">
      <c r="A74" s="89">
        <v>247</v>
      </c>
      <c r="B74" s="86" t="s">
        <v>208</v>
      </c>
      <c r="C74" s="280">
        <v>35000</v>
      </c>
      <c r="D74" s="280"/>
      <c r="E74" s="280"/>
      <c r="F74" s="280"/>
      <c r="G74" s="280">
        <v>598000</v>
      </c>
      <c r="H74" s="280"/>
      <c r="I74" s="280"/>
      <c r="J74" s="280"/>
      <c r="K74" s="280"/>
      <c r="L74" s="280"/>
      <c r="M74" s="281">
        <f t="shared" si="14"/>
        <v>633000</v>
      </c>
      <c r="N74" s="279"/>
      <c r="O74">
        <v>407</v>
      </c>
    </row>
    <row r="75" spans="1:15" customFormat="1" ht="25.5" customHeight="1">
      <c r="A75" s="89">
        <v>248</v>
      </c>
      <c r="B75" s="86" t="s">
        <v>209</v>
      </c>
      <c r="C75" s="280"/>
      <c r="D75" s="280"/>
      <c r="E75" s="280"/>
      <c r="F75" s="280"/>
      <c r="G75" s="280"/>
      <c r="H75" s="280"/>
      <c r="I75" s="280"/>
      <c r="J75" s="280"/>
      <c r="K75" s="280"/>
      <c r="L75" s="280"/>
      <c r="M75" s="281">
        <f t="shared" si="14"/>
        <v>0</v>
      </c>
      <c r="N75" s="279"/>
      <c r="O75">
        <v>499</v>
      </c>
    </row>
    <row r="76" spans="1:15" customFormat="1" ht="25.5" customHeight="1">
      <c r="A76" s="89">
        <v>249</v>
      </c>
      <c r="B76" s="86" t="s">
        <v>210</v>
      </c>
      <c r="C76" s="280">
        <v>312500</v>
      </c>
      <c r="D76" s="280"/>
      <c r="E76" s="280"/>
      <c r="F76" s="280"/>
      <c r="G76" s="280">
        <v>711000</v>
      </c>
      <c r="H76" s="280"/>
      <c r="I76" s="280"/>
      <c r="J76" s="280"/>
      <c r="K76" s="280"/>
      <c r="L76" s="280"/>
      <c r="M76" s="281">
        <f t="shared" si="14"/>
        <v>1023500</v>
      </c>
      <c r="N76" s="279"/>
    </row>
    <row r="77" spans="1:15" customFormat="1" ht="25.5" customHeight="1">
      <c r="A77" s="83">
        <v>2500</v>
      </c>
      <c r="B77" s="84" t="s">
        <v>211</v>
      </c>
      <c r="C77" s="278">
        <f t="shared" ref="C77:N77" si="15">SUM(C78:C84)</f>
        <v>120000</v>
      </c>
      <c r="D77" s="278">
        <f>SUM(D78:D84)</f>
        <v>0</v>
      </c>
      <c r="E77" s="278">
        <f t="shared" si="15"/>
        <v>0</v>
      </c>
      <c r="F77" s="278">
        <f t="shared" si="15"/>
        <v>0</v>
      </c>
      <c r="G77" s="278">
        <f t="shared" si="15"/>
        <v>0</v>
      </c>
      <c r="H77" s="278">
        <f t="shared" si="15"/>
        <v>0</v>
      </c>
      <c r="I77" s="278">
        <f t="shared" si="15"/>
        <v>0</v>
      </c>
      <c r="J77" s="278">
        <f t="shared" si="15"/>
        <v>0</v>
      </c>
      <c r="K77" s="278">
        <f t="shared" si="15"/>
        <v>0</v>
      </c>
      <c r="L77" s="278">
        <f t="shared" si="15"/>
        <v>0</v>
      </c>
      <c r="M77" s="278">
        <f t="shared" si="14"/>
        <v>120000</v>
      </c>
      <c r="N77" s="284">
        <f t="shared" si="15"/>
        <v>0</v>
      </c>
      <c r="O77">
        <v>501</v>
      </c>
    </row>
    <row r="78" spans="1:15" customFormat="1" ht="25.5" customHeight="1">
      <c r="A78" s="89">
        <v>251</v>
      </c>
      <c r="B78" s="86" t="s">
        <v>212</v>
      </c>
      <c r="C78" s="280"/>
      <c r="D78" s="280"/>
      <c r="E78" s="280"/>
      <c r="F78" s="280"/>
      <c r="G78" s="280"/>
      <c r="H78" s="280"/>
      <c r="I78" s="280"/>
      <c r="J78" s="280"/>
      <c r="K78" s="280"/>
      <c r="L78" s="280"/>
      <c r="M78" s="281">
        <f t="shared" si="14"/>
        <v>0</v>
      </c>
      <c r="N78" s="279"/>
      <c r="O78">
        <v>502</v>
      </c>
    </row>
    <row r="79" spans="1:15" customFormat="1" ht="25.5" customHeight="1">
      <c r="A79" s="89">
        <v>252</v>
      </c>
      <c r="B79" s="86" t="s">
        <v>213</v>
      </c>
      <c r="C79" s="280">
        <v>47000</v>
      </c>
      <c r="D79" s="280"/>
      <c r="E79" s="280"/>
      <c r="F79" s="280"/>
      <c r="G79" s="280"/>
      <c r="H79" s="280"/>
      <c r="I79" s="280"/>
      <c r="J79" s="280"/>
      <c r="K79" s="280"/>
      <c r="L79" s="280"/>
      <c r="M79" s="281">
        <f t="shared" si="14"/>
        <v>47000</v>
      </c>
      <c r="N79" s="279"/>
      <c r="O79">
        <v>503</v>
      </c>
    </row>
    <row r="80" spans="1:15" customFormat="1" ht="25.5" customHeight="1">
      <c r="A80" s="89">
        <v>253</v>
      </c>
      <c r="B80" s="86" t="s">
        <v>214</v>
      </c>
      <c r="C80" s="280">
        <v>28000</v>
      </c>
      <c r="D80" s="280"/>
      <c r="E80" s="280"/>
      <c r="F80" s="280"/>
      <c r="G80" s="280"/>
      <c r="H80" s="280"/>
      <c r="I80" s="280"/>
      <c r="J80" s="280"/>
      <c r="K80" s="280"/>
      <c r="L80" s="280"/>
      <c r="M80" s="281">
        <f t="shared" si="14"/>
        <v>28000</v>
      </c>
      <c r="N80" s="279"/>
      <c r="O80">
        <v>599</v>
      </c>
    </row>
    <row r="81" spans="1:15" customFormat="1" ht="25.5" customHeight="1">
      <c r="A81" s="89">
        <v>254</v>
      </c>
      <c r="B81" s="86" t="s">
        <v>215</v>
      </c>
      <c r="C81" s="280">
        <v>25000</v>
      </c>
      <c r="D81" s="280"/>
      <c r="E81" s="280"/>
      <c r="F81" s="280"/>
      <c r="G81" s="280"/>
      <c r="H81" s="280"/>
      <c r="I81" s="280"/>
      <c r="J81" s="280"/>
      <c r="K81" s="280"/>
      <c r="L81" s="280"/>
      <c r="M81" s="281">
        <f t="shared" si="14"/>
        <v>25000</v>
      </c>
      <c r="N81" s="279"/>
    </row>
    <row r="82" spans="1:15" customFormat="1" ht="25.5" customHeight="1">
      <c r="A82" s="89">
        <v>255</v>
      </c>
      <c r="B82" s="86" t="s">
        <v>216</v>
      </c>
      <c r="C82" s="280"/>
      <c r="D82" s="280"/>
      <c r="E82" s="280"/>
      <c r="F82" s="280"/>
      <c r="G82" s="280"/>
      <c r="H82" s="280"/>
      <c r="I82" s="280"/>
      <c r="J82" s="280"/>
      <c r="K82" s="280"/>
      <c r="L82" s="280"/>
      <c r="M82" s="281">
        <f t="shared" si="14"/>
        <v>0</v>
      </c>
      <c r="N82" s="279"/>
      <c r="O82">
        <v>901</v>
      </c>
    </row>
    <row r="83" spans="1:15" customFormat="1" ht="25.5" customHeight="1">
      <c r="A83" s="89">
        <v>256</v>
      </c>
      <c r="B83" s="86" t="s">
        <v>217</v>
      </c>
      <c r="C83" s="280"/>
      <c r="D83" s="280"/>
      <c r="E83" s="280"/>
      <c r="F83" s="280"/>
      <c r="G83" s="280"/>
      <c r="H83" s="280"/>
      <c r="I83" s="280"/>
      <c r="J83" s="280"/>
      <c r="K83" s="280"/>
      <c r="L83" s="280"/>
      <c r="M83" s="281">
        <f t="shared" si="14"/>
        <v>0</v>
      </c>
      <c r="N83" s="279"/>
      <c r="O83">
        <v>902</v>
      </c>
    </row>
    <row r="84" spans="1:15" customFormat="1" ht="25.5" customHeight="1">
      <c r="A84" s="89">
        <v>259</v>
      </c>
      <c r="B84" s="86" t="s">
        <v>218</v>
      </c>
      <c r="C84" s="280">
        <v>20000</v>
      </c>
      <c r="D84" s="280"/>
      <c r="E84" s="280"/>
      <c r="F84" s="280"/>
      <c r="G84" s="280"/>
      <c r="H84" s="280"/>
      <c r="I84" s="280"/>
      <c r="J84" s="280"/>
      <c r="K84" s="280"/>
      <c r="L84" s="280"/>
      <c r="M84" s="281">
        <f t="shared" si="14"/>
        <v>20000</v>
      </c>
      <c r="N84" s="279"/>
      <c r="O84">
        <v>903</v>
      </c>
    </row>
    <row r="85" spans="1:15" customFormat="1" ht="25.5" customHeight="1">
      <c r="A85" s="83">
        <v>2600</v>
      </c>
      <c r="B85" s="84" t="s">
        <v>219</v>
      </c>
      <c r="C85" s="278">
        <f t="shared" ref="C85:N85" si="16">SUM(C86:C87)</f>
        <v>4570545</v>
      </c>
      <c r="D85" s="278">
        <f>SUM(D86:D87)</f>
        <v>0</v>
      </c>
      <c r="E85" s="278">
        <f t="shared" si="16"/>
        <v>0</v>
      </c>
      <c r="F85" s="278">
        <f t="shared" si="16"/>
        <v>0</v>
      </c>
      <c r="G85" s="278">
        <f t="shared" si="16"/>
        <v>879000</v>
      </c>
      <c r="H85" s="278">
        <f t="shared" si="16"/>
        <v>0</v>
      </c>
      <c r="I85" s="278">
        <f t="shared" si="16"/>
        <v>0</v>
      </c>
      <c r="J85" s="278">
        <f t="shared" si="16"/>
        <v>0</v>
      </c>
      <c r="K85" s="278">
        <f t="shared" si="16"/>
        <v>0</v>
      </c>
      <c r="L85" s="278">
        <f t="shared" si="16"/>
        <v>0</v>
      </c>
      <c r="M85" s="278">
        <f t="shared" si="14"/>
        <v>5449545</v>
      </c>
      <c r="N85" s="284">
        <f t="shared" si="16"/>
        <v>0</v>
      </c>
      <c r="O85">
        <v>904</v>
      </c>
    </row>
    <row r="86" spans="1:15" customFormat="1" ht="25.5" customHeight="1">
      <c r="A86" s="89">
        <v>261</v>
      </c>
      <c r="B86" s="86" t="s">
        <v>220</v>
      </c>
      <c r="C86" s="280">
        <v>4570545</v>
      </c>
      <c r="D86" s="280"/>
      <c r="E86" s="280"/>
      <c r="F86" s="280"/>
      <c r="G86" s="280">
        <v>879000</v>
      </c>
      <c r="H86" s="280"/>
      <c r="I86" s="280"/>
      <c r="J86" s="280"/>
      <c r="K86" s="280"/>
      <c r="L86" s="280"/>
      <c r="M86" s="281">
        <f t="shared" si="14"/>
        <v>5449545</v>
      </c>
      <c r="N86" s="279"/>
      <c r="O86">
        <v>999</v>
      </c>
    </row>
    <row r="87" spans="1:15" customFormat="1" ht="25.5" customHeight="1">
      <c r="A87" s="89">
        <v>262</v>
      </c>
      <c r="B87" s="86" t="s">
        <v>221</v>
      </c>
      <c r="C87" s="280"/>
      <c r="D87" s="280"/>
      <c r="E87" s="280"/>
      <c r="F87" s="280"/>
      <c r="G87" s="280"/>
      <c r="H87" s="280"/>
      <c r="I87" s="280"/>
      <c r="J87" s="280"/>
      <c r="K87" s="280"/>
      <c r="L87" s="280"/>
      <c r="M87" s="281">
        <f t="shared" si="14"/>
        <v>0</v>
      </c>
      <c r="N87" s="279"/>
    </row>
    <row r="88" spans="1:15" customFormat="1" ht="30">
      <c r="A88" s="83">
        <v>2700</v>
      </c>
      <c r="B88" s="84" t="s">
        <v>222</v>
      </c>
      <c r="C88" s="278">
        <f t="shared" ref="C88:N88" si="17">SUM(C89:C93)</f>
        <v>239500</v>
      </c>
      <c r="D88" s="278">
        <f>SUM(D89:D93)</f>
        <v>0</v>
      </c>
      <c r="E88" s="278">
        <f t="shared" si="17"/>
        <v>0</v>
      </c>
      <c r="F88" s="278">
        <f t="shared" si="17"/>
        <v>0</v>
      </c>
      <c r="G88" s="278">
        <f t="shared" si="17"/>
        <v>0</v>
      </c>
      <c r="H88" s="278">
        <f t="shared" si="17"/>
        <v>0</v>
      </c>
      <c r="I88" s="278">
        <f t="shared" si="17"/>
        <v>0</v>
      </c>
      <c r="J88" s="278">
        <f t="shared" si="17"/>
        <v>0</v>
      </c>
      <c r="K88" s="278">
        <f t="shared" si="17"/>
        <v>0</v>
      </c>
      <c r="L88" s="278">
        <f t="shared" si="17"/>
        <v>0</v>
      </c>
      <c r="M88" s="278">
        <f t="shared" si="14"/>
        <v>239500</v>
      </c>
      <c r="N88" s="284">
        <f t="shared" si="17"/>
        <v>0</v>
      </c>
    </row>
    <row r="89" spans="1:15" customFormat="1" ht="25.5" customHeight="1">
      <c r="A89" s="89">
        <v>271</v>
      </c>
      <c r="B89" s="86" t="s">
        <v>223</v>
      </c>
      <c r="C89" s="280">
        <v>35000</v>
      </c>
      <c r="D89" s="280"/>
      <c r="E89" s="280"/>
      <c r="F89" s="280"/>
      <c r="G89" s="280"/>
      <c r="H89" s="280"/>
      <c r="I89" s="280"/>
      <c r="J89" s="280"/>
      <c r="K89" s="280"/>
      <c r="L89" s="280"/>
      <c r="M89" s="281">
        <f t="shared" si="14"/>
        <v>35000</v>
      </c>
      <c r="N89" s="279"/>
    </row>
    <row r="90" spans="1:15" customFormat="1" ht="25.5" customHeight="1">
      <c r="A90" s="89">
        <v>272</v>
      </c>
      <c r="B90" s="86" t="s">
        <v>224</v>
      </c>
      <c r="C90" s="280">
        <v>4500</v>
      </c>
      <c r="D90" s="280"/>
      <c r="E90" s="280"/>
      <c r="F90" s="280"/>
      <c r="G90" s="280"/>
      <c r="H90" s="280"/>
      <c r="I90" s="280"/>
      <c r="J90" s="280"/>
      <c r="K90" s="280"/>
      <c r="L90" s="280"/>
      <c r="M90" s="281">
        <f t="shared" si="14"/>
        <v>4500</v>
      </c>
      <c r="N90" s="279"/>
    </row>
    <row r="91" spans="1:15" customFormat="1" ht="25.5" customHeight="1">
      <c r="A91" s="89">
        <v>273</v>
      </c>
      <c r="B91" s="86" t="s">
        <v>225</v>
      </c>
      <c r="C91" s="280">
        <v>200000</v>
      </c>
      <c r="D91" s="280"/>
      <c r="E91" s="280"/>
      <c r="F91" s="280"/>
      <c r="G91" s="280"/>
      <c r="H91" s="280"/>
      <c r="I91" s="280"/>
      <c r="J91" s="280"/>
      <c r="K91" s="280"/>
      <c r="L91" s="280"/>
      <c r="M91" s="281">
        <f t="shared" si="14"/>
        <v>200000</v>
      </c>
      <c r="N91" s="279"/>
    </row>
    <row r="92" spans="1:15" customFormat="1" ht="25.5" customHeight="1">
      <c r="A92" s="89">
        <v>274</v>
      </c>
      <c r="B92" s="86" t="s">
        <v>226</v>
      </c>
      <c r="C92" s="280"/>
      <c r="D92" s="280"/>
      <c r="E92" s="280"/>
      <c r="F92" s="280"/>
      <c r="G92" s="280"/>
      <c r="H92" s="280"/>
      <c r="I92" s="280"/>
      <c r="J92" s="280"/>
      <c r="K92" s="280"/>
      <c r="L92" s="280"/>
      <c r="M92" s="281">
        <f t="shared" si="14"/>
        <v>0</v>
      </c>
      <c r="N92" s="279"/>
    </row>
    <row r="93" spans="1:15" customFormat="1" ht="25.5" customHeight="1">
      <c r="A93" s="89">
        <v>275</v>
      </c>
      <c r="B93" s="86" t="s">
        <v>227</v>
      </c>
      <c r="C93" s="280"/>
      <c r="D93" s="280"/>
      <c r="E93" s="280"/>
      <c r="F93" s="280"/>
      <c r="G93" s="280"/>
      <c r="H93" s="280"/>
      <c r="I93" s="280"/>
      <c r="J93" s="280"/>
      <c r="K93" s="280"/>
      <c r="L93" s="280"/>
      <c r="M93" s="281">
        <f t="shared" si="14"/>
        <v>0</v>
      </c>
      <c r="N93" s="279"/>
    </row>
    <row r="94" spans="1:15" customFormat="1" ht="25.5" customHeight="1">
      <c r="A94" s="83">
        <v>2800</v>
      </c>
      <c r="B94" s="84" t="s">
        <v>228</v>
      </c>
      <c r="C94" s="278">
        <f t="shared" ref="C94:N94" si="18">SUM(C95:C97)</f>
        <v>0</v>
      </c>
      <c r="D94" s="278">
        <f>SUM(D95:D97)</f>
        <v>0</v>
      </c>
      <c r="E94" s="278">
        <f t="shared" si="18"/>
        <v>0</v>
      </c>
      <c r="F94" s="278">
        <f t="shared" si="18"/>
        <v>0</v>
      </c>
      <c r="G94" s="278">
        <f t="shared" si="18"/>
        <v>70000</v>
      </c>
      <c r="H94" s="278">
        <f t="shared" si="18"/>
        <v>0</v>
      </c>
      <c r="I94" s="278">
        <f t="shared" si="18"/>
        <v>0</v>
      </c>
      <c r="J94" s="278">
        <f t="shared" si="18"/>
        <v>0</v>
      </c>
      <c r="K94" s="278">
        <f t="shared" si="18"/>
        <v>0</v>
      </c>
      <c r="L94" s="278">
        <f t="shared" si="18"/>
        <v>0</v>
      </c>
      <c r="M94" s="278">
        <f t="shared" si="14"/>
        <v>70000</v>
      </c>
      <c r="N94" s="284">
        <f t="shared" si="18"/>
        <v>0</v>
      </c>
    </row>
    <row r="95" spans="1:15" customFormat="1" ht="25.5" customHeight="1">
      <c r="A95" s="89">
        <v>281</v>
      </c>
      <c r="B95" s="86" t="s">
        <v>229</v>
      </c>
      <c r="C95" s="280"/>
      <c r="D95" s="280"/>
      <c r="E95" s="280"/>
      <c r="F95" s="280"/>
      <c r="G95" s="280"/>
      <c r="H95" s="280"/>
      <c r="I95" s="280"/>
      <c r="J95" s="280"/>
      <c r="K95" s="280"/>
      <c r="L95" s="280"/>
      <c r="M95" s="281">
        <f t="shared" si="14"/>
        <v>0</v>
      </c>
      <c r="N95" s="279"/>
    </row>
    <row r="96" spans="1:15" customFormat="1" ht="25.5" customHeight="1">
      <c r="A96" s="89">
        <v>282</v>
      </c>
      <c r="B96" s="86" t="s">
        <v>230</v>
      </c>
      <c r="C96" s="280"/>
      <c r="D96" s="280"/>
      <c r="E96" s="280"/>
      <c r="F96" s="280"/>
      <c r="G96" s="280">
        <v>40000</v>
      </c>
      <c r="H96" s="280"/>
      <c r="I96" s="280"/>
      <c r="J96" s="280"/>
      <c r="K96" s="280"/>
      <c r="L96" s="280"/>
      <c r="M96" s="281">
        <f t="shared" si="14"/>
        <v>40000</v>
      </c>
      <c r="N96" s="279"/>
    </row>
    <row r="97" spans="1:14" customFormat="1" ht="25.5" customHeight="1">
      <c r="A97" s="89">
        <v>283</v>
      </c>
      <c r="B97" s="86" t="s">
        <v>231</v>
      </c>
      <c r="C97" s="280"/>
      <c r="D97" s="280"/>
      <c r="E97" s="280"/>
      <c r="F97" s="280"/>
      <c r="G97" s="280">
        <v>30000</v>
      </c>
      <c r="H97" s="280"/>
      <c r="I97" s="280"/>
      <c r="J97" s="280"/>
      <c r="K97" s="280"/>
      <c r="L97" s="280"/>
      <c r="M97" s="281">
        <f t="shared" si="14"/>
        <v>30000</v>
      </c>
      <c r="N97" s="279"/>
    </row>
    <row r="98" spans="1:14" customFormat="1" ht="25.5" customHeight="1">
      <c r="A98" s="83">
        <v>2900</v>
      </c>
      <c r="B98" s="84" t="s">
        <v>232</v>
      </c>
      <c r="C98" s="278">
        <f t="shared" ref="C98:N98" si="19">SUM(C99:C107)</f>
        <v>1014000</v>
      </c>
      <c r="D98" s="278">
        <f>SUM(D99:D107)</f>
        <v>0</v>
      </c>
      <c r="E98" s="278">
        <f t="shared" si="19"/>
        <v>0</v>
      </c>
      <c r="F98" s="278">
        <f t="shared" si="19"/>
        <v>0</v>
      </c>
      <c r="G98" s="278">
        <f t="shared" si="19"/>
        <v>491000</v>
      </c>
      <c r="H98" s="278">
        <f t="shared" si="19"/>
        <v>0</v>
      </c>
      <c r="I98" s="278">
        <f t="shared" si="19"/>
        <v>0</v>
      </c>
      <c r="J98" s="278">
        <f t="shared" si="19"/>
        <v>0</v>
      </c>
      <c r="K98" s="278">
        <f t="shared" si="19"/>
        <v>0</v>
      </c>
      <c r="L98" s="278">
        <f t="shared" si="19"/>
        <v>0</v>
      </c>
      <c r="M98" s="278">
        <f t="shared" si="14"/>
        <v>1505000</v>
      </c>
      <c r="N98" s="284">
        <f t="shared" si="19"/>
        <v>0</v>
      </c>
    </row>
    <row r="99" spans="1:14" customFormat="1" ht="25.5" customHeight="1">
      <c r="A99" s="89">
        <v>291</v>
      </c>
      <c r="B99" s="86" t="s">
        <v>233</v>
      </c>
      <c r="C99" s="280">
        <v>67500</v>
      </c>
      <c r="D99" s="280"/>
      <c r="E99" s="280"/>
      <c r="F99" s="280"/>
      <c r="G99" s="280">
        <v>65000</v>
      </c>
      <c r="H99" s="280"/>
      <c r="I99" s="280"/>
      <c r="J99" s="280"/>
      <c r="K99" s="280"/>
      <c r="L99" s="280"/>
      <c r="M99" s="281">
        <f t="shared" si="14"/>
        <v>132500</v>
      </c>
      <c r="N99" s="279"/>
    </row>
    <row r="100" spans="1:14" customFormat="1" ht="25.5" customHeight="1">
      <c r="A100" s="89">
        <v>292</v>
      </c>
      <c r="B100" s="86" t="s">
        <v>234</v>
      </c>
      <c r="C100" s="280">
        <v>1000</v>
      </c>
      <c r="D100" s="280"/>
      <c r="E100" s="280"/>
      <c r="F100" s="280"/>
      <c r="G100" s="280"/>
      <c r="H100" s="280"/>
      <c r="I100" s="280"/>
      <c r="J100" s="280"/>
      <c r="K100" s="280"/>
      <c r="L100" s="280"/>
      <c r="M100" s="281">
        <f t="shared" si="14"/>
        <v>1000</v>
      </c>
      <c r="N100" s="279"/>
    </row>
    <row r="101" spans="1:14" customFormat="1" ht="38.25" customHeight="1">
      <c r="A101" s="89">
        <v>293</v>
      </c>
      <c r="B101" s="86" t="s">
        <v>235</v>
      </c>
      <c r="C101" s="280">
        <v>3000</v>
      </c>
      <c r="D101" s="280"/>
      <c r="E101" s="280"/>
      <c r="F101" s="280"/>
      <c r="G101" s="280"/>
      <c r="H101" s="280"/>
      <c r="I101" s="280"/>
      <c r="J101" s="280"/>
      <c r="K101" s="280"/>
      <c r="L101" s="280"/>
      <c r="M101" s="281">
        <f t="shared" si="14"/>
        <v>3000</v>
      </c>
      <c r="N101" s="279"/>
    </row>
    <row r="102" spans="1:14" customFormat="1" ht="25.5">
      <c r="A102" s="89">
        <v>294</v>
      </c>
      <c r="B102" s="86" t="s">
        <v>236</v>
      </c>
      <c r="C102" s="280">
        <v>12500</v>
      </c>
      <c r="D102" s="280"/>
      <c r="E102" s="280"/>
      <c r="F102" s="280"/>
      <c r="G102" s="280"/>
      <c r="H102" s="280"/>
      <c r="I102" s="280"/>
      <c r="J102" s="280"/>
      <c r="K102" s="280"/>
      <c r="L102" s="280"/>
      <c r="M102" s="281">
        <f t="shared" si="14"/>
        <v>12500</v>
      </c>
      <c r="N102" s="279"/>
    </row>
    <row r="103" spans="1:14" customFormat="1" ht="42" customHeight="1">
      <c r="A103" s="89">
        <v>295</v>
      </c>
      <c r="B103" s="86" t="s">
        <v>237</v>
      </c>
      <c r="C103" s="280"/>
      <c r="D103" s="280"/>
      <c r="E103" s="280"/>
      <c r="F103" s="280"/>
      <c r="G103" s="280"/>
      <c r="H103" s="280"/>
      <c r="I103" s="280"/>
      <c r="J103" s="280"/>
      <c r="K103" s="280"/>
      <c r="L103" s="280"/>
      <c r="M103" s="281">
        <f t="shared" si="14"/>
        <v>0</v>
      </c>
      <c r="N103" s="279"/>
    </row>
    <row r="104" spans="1:14" customFormat="1" ht="26.25" customHeight="1">
      <c r="A104" s="89">
        <v>296</v>
      </c>
      <c r="B104" s="86" t="s">
        <v>238</v>
      </c>
      <c r="C104" s="280">
        <v>771000</v>
      </c>
      <c r="D104" s="280"/>
      <c r="E104" s="280"/>
      <c r="F104" s="280"/>
      <c r="G104" s="280">
        <v>416000</v>
      </c>
      <c r="H104" s="280"/>
      <c r="I104" s="280"/>
      <c r="J104" s="280"/>
      <c r="K104" s="280"/>
      <c r="L104" s="280"/>
      <c r="M104" s="281">
        <f t="shared" si="14"/>
        <v>1187000</v>
      </c>
      <c r="N104" s="279"/>
    </row>
    <row r="105" spans="1:14" customFormat="1" ht="24.75" customHeight="1">
      <c r="A105" s="89">
        <v>297</v>
      </c>
      <c r="B105" s="86" t="s">
        <v>239</v>
      </c>
      <c r="C105" s="280"/>
      <c r="D105" s="280"/>
      <c r="E105" s="280"/>
      <c r="F105" s="280"/>
      <c r="G105" s="280">
        <v>10000</v>
      </c>
      <c r="H105" s="280"/>
      <c r="I105" s="280"/>
      <c r="J105" s="280"/>
      <c r="K105" s="280"/>
      <c r="L105" s="280"/>
      <c r="M105" s="281">
        <f t="shared" si="14"/>
        <v>10000</v>
      </c>
      <c r="N105" s="279"/>
    </row>
    <row r="106" spans="1:14" customFormat="1" ht="30" customHeight="1">
      <c r="A106" s="89">
        <v>298</v>
      </c>
      <c r="B106" s="86" t="s">
        <v>240</v>
      </c>
      <c r="C106" s="280">
        <v>155000</v>
      </c>
      <c r="D106" s="280"/>
      <c r="E106" s="280"/>
      <c r="F106" s="280"/>
      <c r="G106" s="280"/>
      <c r="H106" s="280"/>
      <c r="I106" s="280"/>
      <c r="J106" s="280"/>
      <c r="K106" s="280"/>
      <c r="L106" s="280"/>
      <c r="M106" s="281">
        <f t="shared" si="14"/>
        <v>155000</v>
      </c>
      <c r="N106" s="279"/>
    </row>
    <row r="107" spans="1:14" customFormat="1" ht="25.5" customHeight="1">
      <c r="A107" s="89">
        <v>299</v>
      </c>
      <c r="B107" s="86" t="s">
        <v>241</v>
      </c>
      <c r="C107" s="280">
        <v>4000</v>
      </c>
      <c r="D107" s="280"/>
      <c r="E107" s="280"/>
      <c r="F107" s="280"/>
      <c r="G107" s="280"/>
      <c r="H107" s="280"/>
      <c r="I107" s="280"/>
      <c r="J107" s="280"/>
      <c r="K107" s="280"/>
      <c r="L107" s="280"/>
      <c r="M107" s="281">
        <f t="shared" si="14"/>
        <v>4000</v>
      </c>
      <c r="N107" s="279"/>
    </row>
    <row r="108" spans="1:14" s="176" customFormat="1" ht="25.5" customHeight="1">
      <c r="A108" s="172">
        <v>3000</v>
      </c>
      <c r="B108" s="173" t="s">
        <v>52</v>
      </c>
      <c r="C108" s="285">
        <f t="shared" ref="C108:N108" si="20">C109+C119+C129+C139+C149+C159+C167+C177+C183</f>
        <v>4253700</v>
      </c>
      <c r="D108" s="285">
        <f>D109+D119+D129+D139+D149+D159+D167+D177+D183</f>
        <v>0</v>
      </c>
      <c r="E108" s="285">
        <f t="shared" si="20"/>
        <v>0</v>
      </c>
      <c r="F108" s="285">
        <f t="shared" si="20"/>
        <v>0</v>
      </c>
      <c r="G108" s="285">
        <f t="shared" si="20"/>
        <v>3794000</v>
      </c>
      <c r="H108" s="285">
        <f t="shared" si="20"/>
        <v>0</v>
      </c>
      <c r="I108" s="285">
        <f t="shared" si="20"/>
        <v>0</v>
      </c>
      <c r="J108" s="285">
        <f t="shared" si="20"/>
        <v>0</v>
      </c>
      <c r="K108" s="285">
        <f t="shared" si="20"/>
        <v>0</v>
      </c>
      <c r="L108" s="285">
        <f t="shared" si="20"/>
        <v>0</v>
      </c>
      <c r="M108" s="285">
        <f t="shared" si="14"/>
        <v>8047700</v>
      </c>
      <c r="N108" s="287">
        <f t="shared" si="20"/>
        <v>0</v>
      </c>
    </row>
    <row r="109" spans="1:14" customFormat="1" ht="25.5" customHeight="1">
      <c r="A109" s="83">
        <v>3100</v>
      </c>
      <c r="B109" s="84" t="s">
        <v>242</v>
      </c>
      <c r="C109" s="278">
        <f>SUM(C110:C118)</f>
        <v>992100</v>
      </c>
      <c r="D109" s="278">
        <f>SUM(D110:D118)</f>
        <v>0</v>
      </c>
      <c r="E109" s="278">
        <f t="shared" ref="E109:N109" si="21">SUM(E110:E118)</f>
        <v>0</v>
      </c>
      <c r="F109" s="278">
        <f t="shared" si="21"/>
        <v>0</v>
      </c>
      <c r="G109" s="278">
        <f t="shared" si="21"/>
        <v>1200000</v>
      </c>
      <c r="H109" s="278">
        <f t="shared" si="21"/>
        <v>0</v>
      </c>
      <c r="I109" s="278">
        <f t="shared" si="21"/>
        <v>0</v>
      </c>
      <c r="J109" s="278">
        <f t="shared" si="21"/>
        <v>0</v>
      </c>
      <c r="K109" s="278">
        <f t="shared" si="21"/>
        <v>0</v>
      </c>
      <c r="L109" s="278">
        <f t="shared" si="21"/>
        <v>0</v>
      </c>
      <c r="M109" s="278">
        <f t="shared" si="14"/>
        <v>2192100</v>
      </c>
      <c r="N109" s="284">
        <f t="shared" si="21"/>
        <v>0</v>
      </c>
    </row>
    <row r="110" spans="1:14" customFormat="1" ht="25.5" customHeight="1">
      <c r="A110" s="89">
        <v>311</v>
      </c>
      <c r="B110" s="86" t="s">
        <v>243</v>
      </c>
      <c r="C110" s="280">
        <v>450000</v>
      </c>
      <c r="D110" s="280"/>
      <c r="E110" s="280"/>
      <c r="F110" s="280"/>
      <c r="G110" s="280">
        <v>1200000</v>
      </c>
      <c r="H110" s="280"/>
      <c r="I110" s="280"/>
      <c r="J110" s="280"/>
      <c r="K110" s="280"/>
      <c r="L110" s="280"/>
      <c r="M110" s="281">
        <f t="shared" si="14"/>
        <v>1650000</v>
      </c>
      <c r="N110" s="279"/>
    </row>
    <row r="111" spans="1:14" customFormat="1" ht="25.5" customHeight="1">
      <c r="A111" s="89">
        <v>312</v>
      </c>
      <c r="B111" s="86" t="s">
        <v>244</v>
      </c>
      <c r="C111" s="280"/>
      <c r="D111" s="280"/>
      <c r="E111" s="280"/>
      <c r="F111" s="280"/>
      <c r="G111" s="280"/>
      <c r="H111" s="280"/>
      <c r="I111" s="280"/>
      <c r="J111" s="280"/>
      <c r="K111" s="280"/>
      <c r="L111" s="280"/>
      <c r="M111" s="281">
        <f t="shared" si="14"/>
        <v>0</v>
      </c>
      <c r="N111" s="279"/>
    </row>
    <row r="112" spans="1:14" customFormat="1" ht="25.5" customHeight="1">
      <c r="A112" s="89">
        <v>313</v>
      </c>
      <c r="B112" s="86" t="s">
        <v>245</v>
      </c>
      <c r="C112" s="280"/>
      <c r="D112" s="280"/>
      <c r="E112" s="280"/>
      <c r="F112" s="280"/>
      <c r="G112" s="280"/>
      <c r="H112" s="280"/>
      <c r="I112" s="280"/>
      <c r="J112" s="280"/>
      <c r="K112" s="280"/>
      <c r="L112" s="280"/>
      <c r="M112" s="281">
        <f t="shared" si="14"/>
        <v>0</v>
      </c>
      <c r="N112" s="279"/>
    </row>
    <row r="113" spans="1:14" customFormat="1" ht="25.5" customHeight="1">
      <c r="A113" s="89">
        <v>314</v>
      </c>
      <c r="B113" s="86" t="s">
        <v>246</v>
      </c>
      <c r="C113" s="280">
        <v>260000</v>
      </c>
      <c r="D113" s="280"/>
      <c r="E113" s="280"/>
      <c r="F113" s="280"/>
      <c r="G113" s="280"/>
      <c r="H113" s="280"/>
      <c r="I113" s="280"/>
      <c r="J113" s="280"/>
      <c r="K113" s="280"/>
      <c r="L113" s="280"/>
      <c r="M113" s="281">
        <f t="shared" si="14"/>
        <v>260000</v>
      </c>
      <c r="N113" s="279"/>
    </row>
    <row r="114" spans="1:14" customFormat="1" ht="25.5" customHeight="1">
      <c r="A114" s="89">
        <v>315</v>
      </c>
      <c r="B114" s="86" t="s">
        <v>247</v>
      </c>
      <c r="C114" s="280">
        <v>52100</v>
      </c>
      <c r="D114" s="280"/>
      <c r="E114" s="280"/>
      <c r="F114" s="280"/>
      <c r="G114" s="280"/>
      <c r="H114" s="280"/>
      <c r="I114" s="280"/>
      <c r="J114" s="280"/>
      <c r="K114" s="280"/>
      <c r="L114" s="280"/>
      <c r="M114" s="281">
        <f t="shared" si="14"/>
        <v>52100</v>
      </c>
      <c r="N114" s="279"/>
    </row>
    <row r="115" spans="1:14" customFormat="1" ht="25.5" customHeight="1">
      <c r="A115" s="89">
        <v>316</v>
      </c>
      <c r="B115" s="86" t="s">
        <v>248</v>
      </c>
      <c r="C115" s="280">
        <v>60000</v>
      </c>
      <c r="D115" s="280"/>
      <c r="E115" s="280"/>
      <c r="F115" s="280"/>
      <c r="G115" s="280"/>
      <c r="H115" s="280"/>
      <c r="I115" s="280"/>
      <c r="J115" s="280"/>
      <c r="K115" s="280"/>
      <c r="L115" s="280"/>
      <c r="M115" s="281">
        <f t="shared" si="14"/>
        <v>60000</v>
      </c>
      <c r="N115" s="279"/>
    </row>
    <row r="116" spans="1:14" customFormat="1" ht="28.15" customHeight="1">
      <c r="A116" s="89">
        <v>317</v>
      </c>
      <c r="B116" s="86" t="s">
        <v>249</v>
      </c>
      <c r="C116" s="280">
        <v>110000</v>
      </c>
      <c r="D116" s="280"/>
      <c r="E116" s="280"/>
      <c r="F116" s="280"/>
      <c r="G116" s="280"/>
      <c r="H116" s="280"/>
      <c r="I116" s="280"/>
      <c r="J116" s="280"/>
      <c r="K116" s="280"/>
      <c r="L116" s="280"/>
      <c r="M116" s="281">
        <f t="shared" si="14"/>
        <v>110000</v>
      </c>
      <c r="N116" s="279"/>
    </row>
    <row r="117" spans="1:14" customFormat="1" ht="25.5" customHeight="1">
      <c r="A117" s="89">
        <v>318</v>
      </c>
      <c r="B117" s="86" t="s">
        <v>250</v>
      </c>
      <c r="C117" s="280">
        <v>60000</v>
      </c>
      <c r="D117" s="280"/>
      <c r="E117" s="280"/>
      <c r="F117" s="280"/>
      <c r="G117" s="280"/>
      <c r="H117" s="280"/>
      <c r="I117" s="280"/>
      <c r="J117" s="280"/>
      <c r="K117" s="280"/>
      <c r="L117" s="280"/>
      <c r="M117" s="281">
        <f t="shared" si="14"/>
        <v>60000</v>
      </c>
      <c r="N117" s="279"/>
    </row>
    <row r="118" spans="1:14" customFormat="1" ht="25.5" customHeight="1">
      <c r="A118" s="89">
        <v>319</v>
      </c>
      <c r="B118" s="86" t="s">
        <v>251</v>
      </c>
      <c r="C118" s="280"/>
      <c r="D118" s="280"/>
      <c r="E118" s="280"/>
      <c r="F118" s="280"/>
      <c r="G118" s="280"/>
      <c r="H118" s="280"/>
      <c r="I118" s="280"/>
      <c r="J118" s="280"/>
      <c r="K118" s="280"/>
      <c r="L118" s="280"/>
      <c r="M118" s="281">
        <f t="shared" si="14"/>
        <v>0</v>
      </c>
      <c r="N118" s="279"/>
    </row>
    <row r="119" spans="1:14" customFormat="1" ht="25.5" customHeight="1">
      <c r="A119" s="83">
        <v>3200</v>
      </c>
      <c r="B119" s="84" t="s">
        <v>252</v>
      </c>
      <c r="C119" s="278">
        <f t="shared" ref="C119:N119" si="22">SUM(C120:C128)</f>
        <v>937000</v>
      </c>
      <c r="D119" s="278">
        <f>SUM(D120:D128)</f>
        <v>0</v>
      </c>
      <c r="E119" s="278">
        <f t="shared" si="22"/>
        <v>0</v>
      </c>
      <c r="F119" s="278">
        <f t="shared" si="22"/>
        <v>0</v>
      </c>
      <c r="G119" s="278">
        <f t="shared" si="22"/>
        <v>2244000</v>
      </c>
      <c r="H119" s="278">
        <f t="shared" si="22"/>
        <v>0</v>
      </c>
      <c r="I119" s="278">
        <f t="shared" si="22"/>
        <v>0</v>
      </c>
      <c r="J119" s="278">
        <f t="shared" si="22"/>
        <v>0</v>
      </c>
      <c r="K119" s="278">
        <f t="shared" si="22"/>
        <v>0</v>
      </c>
      <c r="L119" s="278">
        <f t="shared" si="22"/>
        <v>0</v>
      </c>
      <c r="M119" s="278">
        <f t="shared" si="14"/>
        <v>3181000</v>
      </c>
      <c r="N119" s="284">
        <f t="shared" si="22"/>
        <v>0</v>
      </c>
    </row>
    <row r="120" spans="1:14" ht="25.5" customHeight="1">
      <c r="A120" s="89">
        <v>321</v>
      </c>
      <c r="B120" s="86" t="s">
        <v>253</v>
      </c>
      <c r="C120" s="280">
        <v>18000</v>
      </c>
      <c r="D120" s="280"/>
      <c r="E120" s="280"/>
      <c r="F120" s="280"/>
      <c r="G120" s="280"/>
      <c r="H120" s="280"/>
      <c r="I120" s="280"/>
      <c r="J120" s="280"/>
      <c r="K120" s="280"/>
      <c r="L120" s="280"/>
      <c r="M120" s="288">
        <f t="shared" si="14"/>
        <v>18000</v>
      </c>
      <c r="N120" s="289"/>
    </row>
    <row r="121" spans="1:14" ht="25.5" customHeight="1">
      <c r="A121" s="89">
        <v>322</v>
      </c>
      <c r="B121" s="86" t="s">
        <v>254</v>
      </c>
      <c r="C121" s="280">
        <v>66000</v>
      </c>
      <c r="D121" s="280"/>
      <c r="E121" s="280"/>
      <c r="F121" s="280"/>
      <c r="G121" s="280"/>
      <c r="H121" s="280"/>
      <c r="I121" s="280"/>
      <c r="J121" s="280"/>
      <c r="K121" s="280"/>
      <c r="L121" s="280"/>
      <c r="M121" s="288">
        <f t="shared" si="14"/>
        <v>66000</v>
      </c>
      <c r="N121" s="289"/>
    </row>
    <row r="122" spans="1:14" ht="25.5">
      <c r="A122" s="89">
        <v>323</v>
      </c>
      <c r="B122" s="86" t="s">
        <v>255</v>
      </c>
      <c r="C122" s="280">
        <v>3000</v>
      </c>
      <c r="D122" s="280"/>
      <c r="E122" s="280"/>
      <c r="F122" s="280"/>
      <c r="G122" s="280"/>
      <c r="H122" s="280"/>
      <c r="I122" s="280"/>
      <c r="J122" s="280"/>
      <c r="K122" s="280"/>
      <c r="L122" s="280"/>
      <c r="M122" s="288">
        <f t="shared" si="14"/>
        <v>3000</v>
      </c>
      <c r="N122" s="289"/>
    </row>
    <row r="123" spans="1:14" ht="30" customHeight="1">
      <c r="A123" s="89">
        <v>324</v>
      </c>
      <c r="B123" s="86" t="s">
        <v>256</v>
      </c>
      <c r="C123" s="280"/>
      <c r="D123" s="280"/>
      <c r="E123" s="280"/>
      <c r="F123" s="280"/>
      <c r="G123" s="280"/>
      <c r="H123" s="280"/>
      <c r="I123" s="280"/>
      <c r="J123" s="280"/>
      <c r="K123" s="280"/>
      <c r="L123" s="280"/>
      <c r="M123" s="288">
        <f t="shared" si="14"/>
        <v>0</v>
      </c>
      <c r="N123" s="289"/>
    </row>
    <row r="124" spans="1:14" ht="25.5" customHeight="1">
      <c r="A124" s="89">
        <v>325</v>
      </c>
      <c r="B124" s="86" t="s">
        <v>257</v>
      </c>
      <c r="C124" s="280">
        <v>8000</v>
      </c>
      <c r="D124" s="280"/>
      <c r="E124" s="280"/>
      <c r="F124" s="280"/>
      <c r="G124" s="280">
        <v>40000</v>
      </c>
      <c r="H124" s="280"/>
      <c r="I124" s="280"/>
      <c r="J124" s="280"/>
      <c r="K124" s="280"/>
      <c r="L124" s="280"/>
      <c r="M124" s="288">
        <f t="shared" si="14"/>
        <v>48000</v>
      </c>
      <c r="N124" s="289"/>
    </row>
    <row r="125" spans="1:14" ht="25.5" customHeight="1">
      <c r="A125" s="89">
        <v>326</v>
      </c>
      <c r="B125" s="86" t="s">
        <v>258</v>
      </c>
      <c r="C125" s="280">
        <v>800000</v>
      </c>
      <c r="D125" s="280"/>
      <c r="E125" s="280"/>
      <c r="F125" s="280"/>
      <c r="G125" s="280">
        <v>2204000</v>
      </c>
      <c r="H125" s="280"/>
      <c r="I125" s="280"/>
      <c r="J125" s="280"/>
      <c r="K125" s="280"/>
      <c r="L125" s="280"/>
      <c r="M125" s="288">
        <f t="shared" si="14"/>
        <v>3004000</v>
      </c>
      <c r="N125" s="289"/>
    </row>
    <row r="126" spans="1:14" ht="25.5" customHeight="1">
      <c r="A126" s="89">
        <v>327</v>
      </c>
      <c r="B126" s="86" t="s">
        <v>259</v>
      </c>
      <c r="C126" s="280"/>
      <c r="D126" s="280"/>
      <c r="E126" s="280"/>
      <c r="F126" s="280"/>
      <c r="G126" s="280"/>
      <c r="H126" s="280"/>
      <c r="I126" s="280"/>
      <c r="J126" s="280"/>
      <c r="K126" s="280"/>
      <c r="L126" s="280"/>
      <c r="M126" s="288">
        <f t="shared" si="14"/>
        <v>0</v>
      </c>
      <c r="N126" s="289"/>
    </row>
    <row r="127" spans="1:14" ht="25.5" customHeight="1">
      <c r="A127" s="89">
        <v>328</v>
      </c>
      <c r="B127" s="86" t="s">
        <v>260</v>
      </c>
      <c r="C127" s="280"/>
      <c r="D127" s="280"/>
      <c r="E127" s="280"/>
      <c r="F127" s="280"/>
      <c r="G127" s="280"/>
      <c r="H127" s="280"/>
      <c r="I127" s="280"/>
      <c r="J127" s="280"/>
      <c r="K127" s="280"/>
      <c r="L127" s="280"/>
      <c r="M127" s="288">
        <f t="shared" si="14"/>
        <v>0</v>
      </c>
      <c r="N127" s="289"/>
    </row>
    <row r="128" spans="1:14" ht="25.5" customHeight="1">
      <c r="A128" s="89">
        <v>329</v>
      </c>
      <c r="B128" s="86" t="s">
        <v>261</v>
      </c>
      <c r="C128" s="280">
        <v>42000</v>
      </c>
      <c r="D128" s="280"/>
      <c r="E128" s="280"/>
      <c r="F128" s="280"/>
      <c r="G128" s="280"/>
      <c r="H128" s="280"/>
      <c r="I128" s="280"/>
      <c r="J128" s="280"/>
      <c r="K128" s="280"/>
      <c r="L128" s="280"/>
      <c r="M128" s="288">
        <f t="shared" si="14"/>
        <v>42000</v>
      </c>
      <c r="N128" s="289"/>
    </row>
    <row r="129" spans="1:14" customFormat="1" ht="30">
      <c r="A129" s="83">
        <v>3300</v>
      </c>
      <c r="B129" s="84" t="s">
        <v>262</v>
      </c>
      <c r="C129" s="278">
        <f t="shared" ref="C129:N129" si="23">SUM(C130:C138)</f>
        <v>366800</v>
      </c>
      <c r="D129" s="278">
        <f>SUM(D130:D138)</f>
        <v>0</v>
      </c>
      <c r="E129" s="278">
        <f t="shared" si="23"/>
        <v>0</v>
      </c>
      <c r="F129" s="278">
        <f t="shared" si="23"/>
        <v>0</v>
      </c>
      <c r="G129" s="278">
        <f t="shared" si="23"/>
        <v>15000</v>
      </c>
      <c r="H129" s="278">
        <f t="shared" si="23"/>
        <v>0</v>
      </c>
      <c r="I129" s="278">
        <f t="shared" si="23"/>
        <v>0</v>
      </c>
      <c r="J129" s="278">
        <f t="shared" si="23"/>
        <v>0</v>
      </c>
      <c r="K129" s="278">
        <f t="shared" si="23"/>
        <v>0</v>
      </c>
      <c r="L129" s="278">
        <f t="shared" si="23"/>
        <v>0</v>
      </c>
      <c r="M129" s="278">
        <f t="shared" si="14"/>
        <v>381800</v>
      </c>
      <c r="N129" s="284">
        <f t="shared" si="23"/>
        <v>0</v>
      </c>
    </row>
    <row r="130" spans="1:14" customFormat="1" ht="25.5" customHeight="1">
      <c r="A130" s="89">
        <v>331</v>
      </c>
      <c r="B130" s="85" t="s">
        <v>263</v>
      </c>
      <c r="C130" s="280">
        <v>238800</v>
      </c>
      <c r="D130" s="280"/>
      <c r="E130" s="280"/>
      <c r="F130" s="280"/>
      <c r="G130" s="280"/>
      <c r="H130" s="280"/>
      <c r="I130" s="280"/>
      <c r="J130" s="280"/>
      <c r="K130" s="280"/>
      <c r="L130" s="280"/>
      <c r="M130" s="281">
        <f t="shared" si="14"/>
        <v>238800</v>
      </c>
      <c r="N130" s="279"/>
    </row>
    <row r="131" spans="1:14" customFormat="1" ht="30.75" customHeight="1">
      <c r="A131" s="89">
        <v>332</v>
      </c>
      <c r="B131" s="86" t="s">
        <v>264</v>
      </c>
      <c r="C131" s="280">
        <v>60000</v>
      </c>
      <c r="D131" s="280"/>
      <c r="E131" s="280"/>
      <c r="F131" s="280"/>
      <c r="G131" s="280">
        <v>15000</v>
      </c>
      <c r="H131" s="280"/>
      <c r="I131" s="280"/>
      <c r="J131" s="280"/>
      <c r="K131" s="280"/>
      <c r="L131" s="280"/>
      <c r="M131" s="281">
        <f t="shared" si="14"/>
        <v>75000</v>
      </c>
      <c r="N131" s="279"/>
    </row>
    <row r="132" spans="1:14" customFormat="1" ht="33" customHeight="1">
      <c r="A132" s="89">
        <v>333</v>
      </c>
      <c r="B132" s="86" t="s">
        <v>265</v>
      </c>
      <c r="C132" s="280"/>
      <c r="D132" s="280"/>
      <c r="E132" s="280"/>
      <c r="F132" s="280"/>
      <c r="G132" s="280"/>
      <c r="H132" s="280"/>
      <c r="I132" s="280"/>
      <c r="J132" s="280"/>
      <c r="K132" s="280"/>
      <c r="L132" s="280"/>
      <c r="M132" s="281">
        <f t="shared" si="14"/>
        <v>0</v>
      </c>
      <c r="N132" s="279"/>
    </row>
    <row r="133" spans="1:14" customFormat="1" ht="25.5" customHeight="1">
      <c r="A133" s="89">
        <v>334</v>
      </c>
      <c r="B133" s="86" t="s">
        <v>266</v>
      </c>
      <c r="C133" s="280">
        <v>50000</v>
      </c>
      <c r="D133" s="280"/>
      <c r="E133" s="280"/>
      <c r="F133" s="280"/>
      <c r="G133" s="280"/>
      <c r="H133" s="280"/>
      <c r="I133" s="280"/>
      <c r="J133" s="280"/>
      <c r="K133" s="280"/>
      <c r="L133" s="280"/>
      <c r="M133" s="281">
        <f t="shared" si="14"/>
        <v>50000</v>
      </c>
      <c r="N133" s="279"/>
    </row>
    <row r="134" spans="1:14" customFormat="1" ht="25.5" customHeight="1">
      <c r="A134" s="89">
        <v>335</v>
      </c>
      <c r="B134" s="86" t="s">
        <v>267</v>
      </c>
      <c r="C134" s="280"/>
      <c r="D134" s="280"/>
      <c r="E134" s="280"/>
      <c r="F134" s="280"/>
      <c r="G134" s="280"/>
      <c r="H134" s="280"/>
      <c r="I134" s="280"/>
      <c r="J134" s="280"/>
      <c r="K134" s="280"/>
      <c r="L134" s="280"/>
      <c r="M134" s="281">
        <f t="shared" si="14"/>
        <v>0</v>
      </c>
      <c r="N134" s="279"/>
    </row>
    <row r="135" spans="1:14" customFormat="1" ht="25.5">
      <c r="A135" s="89">
        <v>336</v>
      </c>
      <c r="B135" s="86" t="s">
        <v>268</v>
      </c>
      <c r="C135" s="280">
        <v>18000</v>
      </c>
      <c r="D135" s="280"/>
      <c r="E135" s="280"/>
      <c r="F135" s="280"/>
      <c r="G135" s="280"/>
      <c r="H135" s="280"/>
      <c r="I135" s="280"/>
      <c r="J135" s="280"/>
      <c r="K135" s="280"/>
      <c r="L135" s="280"/>
      <c r="M135" s="281">
        <f t="shared" ref="M135:M198" si="24">SUM(C135:L135)</f>
        <v>18000</v>
      </c>
      <c r="N135" s="279"/>
    </row>
    <row r="136" spans="1:14" customFormat="1" ht="25.5" customHeight="1">
      <c r="A136" s="89">
        <v>337</v>
      </c>
      <c r="B136" s="86" t="s">
        <v>269</v>
      </c>
      <c r="C136" s="280"/>
      <c r="D136" s="280"/>
      <c r="E136" s="280"/>
      <c r="F136" s="280"/>
      <c r="G136" s="280"/>
      <c r="H136" s="280"/>
      <c r="I136" s="280"/>
      <c r="J136" s="280"/>
      <c r="K136" s="280"/>
      <c r="L136" s="280"/>
      <c r="M136" s="281">
        <f t="shared" si="24"/>
        <v>0</v>
      </c>
      <c r="N136" s="279"/>
    </row>
    <row r="137" spans="1:14" customFormat="1" ht="25.5" customHeight="1">
      <c r="A137" s="89">
        <v>338</v>
      </c>
      <c r="B137" s="86" t="s">
        <v>270</v>
      </c>
      <c r="C137" s="280"/>
      <c r="D137" s="280"/>
      <c r="E137" s="280"/>
      <c r="F137" s="280"/>
      <c r="G137" s="280"/>
      <c r="H137" s="280"/>
      <c r="I137" s="280"/>
      <c r="J137" s="280"/>
      <c r="K137" s="280"/>
      <c r="L137" s="280"/>
      <c r="M137" s="281">
        <f t="shared" si="24"/>
        <v>0</v>
      </c>
      <c r="N137" s="279"/>
    </row>
    <row r="138" spans="1:14" customFormat="1" ht="25.5" customHeight="1">
      <c r="A138" s="89">
        <v>339</v>
      </c>
      <c r="B138" s="86" t="s">
        <v>271</v>
      </c>
      <c r="C138" s="280"/>
      <c r="D138" s="280"/>
      <c r="E138" s="280"/>
      <c r="F138" s="280"/>
      <c r="G138" s="280"/>
      <c r="H138" s="280"/>
      <c r="I138" s="280"/>
      <c r="J138" s="280"/>
      <c r="K138" s="280"/>
      <c r="L138" s="280"/>
      <c r="M138" s="281">
        <f t="shared" si="24"/>
        <v>0</v>
      </c>
      <c r="N138" s="279"/>
    </row>
    <row r="139" spans="1:14" customFormat="1" ht="25.5" customHeight="1">
      <c r="A139" s="83">
        <v>3400</v>
      </c>
      <c r="B139" s="84" t="s">
        <v>272</v>
      </c>
      <c r="C139" s="278">
        <f t="shared" ref="C139:N139" si="25">SUM(C140:C148)</f>
        <v>140000</v>
      </c>
      <c r="D139" s="278">
        <f>SUM(D140:D148)</f>
        <v>0</v>
      </c>
      <c r="E139" s="278">
        <f t="shared" si="25"/>
        <v>0</v>
      </c>
      <c r="F139" s="278">
        <f t="shared" si="25"/>
        <v>0</v>
      </c>
      <c r="G139" s="278">
        <f t="shared" si="25"/>
        <v>50000</v>
      </c>
      <c r="H139" s="278">
        <f t="shared" si="25"/>
        <v>0</v>
      </c>
      <c r="I139" s="278">
        <f t="shared" si="25"/>
        <v>0</v>
      </c>
      <c r="J139" s="278">
        <f t="shared" si="25"/>
        <v>0</v>
      </c>
      <c r="K139" s="278">
        <f t="shared" si="25"/>
        <v>0</v>
      </c>
      <c r="L139" s="278">
        <f t="shared" si="25"/>
        <v>0</v>
      </c>
      <c r="M139" s="278">
        <f t="shared" si="24"/>
        <v>190000</v>
      </c>
      <c r="N139" s="284">
        <f t="shared" si="25"/>
        <v>0</v>
      </c>
    </row>
    <row r="140" spans="1:14" customFormat="1" ht="25.5" customHeight="1">
      <c r="A140" s="89">
        <v>341</v>
      </c>
      <c r="B140" s="86" t="s">
        <v>273</v>
      </c>
      <c r="C140" s="280">
        <v>35000</v>
      </c>
      <c r="D140" s="280"/>
      <c r="E140" s="280"/>
      <c r="F140" s="280"/>
      <c r="G140" s="280"/>
      <c r="H140" s="280"/>
      <c r="I140" s="280"/>
      <c r="J140" s="280"/>
      <c r="K140" s="280"/>
      <c r="L140" s="280"/>
      <c r="M140" s="281">
        <f t="shared" si="24"/>
        <v>35000</v>
      </c>
      <c r="N140" s="279"/>
    </row>
    <row r="141" spans="1:14" customFormat="1" ht="25.5" customHeight="1">
      <c r="A141" s="89">
        <v>342</v>
      </c>
      <c r="B141" s="86" t="s">
        <v>274</v>
      </c>
      <c r="C141" s="280"/>
      <c r="D141" s="280"/>
      <c r="E141" s="280"/>
      <c r="F141" s="280"/>
      <c r="G141" s="280"/>
      <c r="H141" s="280"/>
      <c r="I141" s="280"/>
      <c r="J141" s="280"/>
      <c r="K141" s="280"/>
      <c r="L141" s="280"/>
      <c r="M141" s="281">
        <f t="shared" si="24"/>
        <v>0</v>
      </c>
      <c r="N141" s="279"/>
    </row>
    <row r="142" spans="1:14" customFormat="1" ht="25.5" customHeight="1">
      <c r="A142" s="89">
        <v>343</v>
      </c>
      <c r="B142" s="86" t="s">
        <v>275</v>
      </c>
      <c r="C142" s="280"/>
      <c r="D142" s="280"/>
      <c r="E142" s="280"/>
      <c r="F142" s="280"/>
      <c r="G142" s="280"/>
      <c r="H142" s="280"/>
      <c r="I142" s="280"/>
      <c r="J142" s="280"/>
      <c r="K142" s="280"/>
      <c r="L142" s="280"/>
      <c r="M142" s="281">
        <f t="shared" si="24"/>
        <v>0</v>
      </c>
      <c r="N142" s="279"/>
    </row>
    <row r="143" spans="1:14" customFormat="1" ht="25.5" customHeight="1">
      <c r="A143" s="89">
        <v>344</v>
      </c>
      <c r="B143" s="86" t="s">
        <v>276</v>
      </c>
      <c r="C143" s="280"/>
      <c r="D143" s="280"/>
      <c r="E143" s="280"/>
      <c r="F143" s="280"/>
      <c r="G143" s="280"/>
      <c r="H143" s="280"/>
      <c r="I143" s="280"/>
      <c r="J143" s="280"/>
      <c r="K143" s="280"/>
      <c r="L143" s="280"/>
      <c r="M143" s="281">
        <f t="shared" si="24"/>
        <v>0</v>
      </c>
      <c r="N143" s="279"/>
    </row>
    <row r="144" spans="1:14" customFormat="1" ht="25.5" customHeight="1">
      <c r="A144" s="89">
        <v>345</v>
      </c>
      <c r="B144" s="86" t="s">
        <v>277</v>
      </c>
      <c r="C144" s="280">
        <v>35000</v>
      </c>
      <c r="D144" s="280"/>
      <c r="E144" s="280"/>
      <c r="F144" s="280"/>
      <c r="G144" s="280">
        <v>50000</v>
      </c>
      <c r="H144" s="280"/>
      <c r="I144" s="280"/>
      <c r="J144" s="280"/>
      <c r="K144" s="280"/>
      <c r="L144" s="280"/>
      <c r="M144" s="281">
        <f t="shared" si="24"/>
        <v>85000</v>
      </c>
      <c r="N144" s="279"/>
    </row>
    <row r="145" spans="1:14" customFormat="1" ht="25.5" customHeight="1">
      <c r="A145" s="89">
        <v>346</v>
      </c>
      <c r="B145" s="86" t="s">
        <v>278</v>
      </c>
      <c r="C145" s="280"/>
      <c r="D145" s="280"/>
      <c r="E145" s="280"/>
      <c r="F145" s="280"/>
      <c r="G145" s="280"/>
      <c r="H145" s="280"/>
      <c r="I145" s="280"/>
      <c r="J145" s="280"/>
      <c r="K145" s="280"/>
      <c r="L145" s="280"/>
      <c r="M145" s="281">
        <f t="shared" si="24"/>
        <v>0</v>
      </c>
      <c r="N145" s="279"/>
    </row>
    <row r="146" spans="1:14" customFormat="1" ht="25.5" customHeight="1">
      <c r="A146" s="89">
        <v>347</v>
      </c>
      <c r="B146" s="86" t="s">
        <v>279</v>
      </c>
      <c r="C146" s="280">
        <v>70000</v>
      </c>
      <c r="D146" s="280"/>
      <c r="E146" s="280"/>
      <c r="F146" s="280"/>
      <c r="G146" s="280"/>
      <c r="H146" s="280"/>
      <c r="I146" s="280"/>
      <c r="J146" s="280"/>
      <c r="K146" s="280"/>
      <c r="L146" s="280"/>
      <c r="M146" s="281">
        <f t="shared" si="24"/>
        <v>70000</v>
      </c>
      <c r="N146" s="279"/>
    </row>
    <row r="147" spans="1:14" customFormat="1" ht="25.5" customHeight="1">
      <c r="A147" s="89">
        <v>348</v>
      </c>
      <c r="B147" s="86" t="s">
        <v>280</v>
      </c>
      <c r="C147" s="280"/>
      <c r="D147" s="280"/>
      <c r="E147" s="280"/>
      <c r="F147" s="280"/>
      <c r="G147" s="280"/>
      <c r="H147" s="280"/>
      <c r="I147" s="280"/>
      <c r="J147" s="280"/>
      <c r="K147" s="280"/>
      <c r="L147" s="280"/>
      <c r="M147" s="281">
        <f t="shared" si="24"/>
        <v>0</v>
      </c>
      <c r="N147" s="279"/>
    </row>
    <row r="148" spans="1:14" customFormat="1" ht="25.5" customHeight="1">
      <c r="A148" s="89">
        <v>349</v>
      </c>
      <c r="B148" s="86" t="s">
        <v>281</v>
      </c>
      <c r="C148" s="280"/>
      <c r="D148" s="280"/>
      <c r="E148" s="280"/>
      <c r="F148" s="280"/>
      <c r="G148" s="280"/>
      <c r="H148" s="280"/>
      <c r="I148" s="280"/>
      <c r="J148" s="280"/>
      <c r="K148" s="280"/>
      <c r="L148" s="280"/>
      <c r="M148" s="281">
        <f t="shared" si="24"/>
        <v>0</v>
      </c>
      <c r="N148" s="279"/>
    </row>
    <row r="149" spans="1:14" customFormat="1" ht="30">
      <c r="A149" s="83">
        <v>3500</v>
      </c>
      <c r="B149" s="84" t="s">
        <v>282</v>
      </c>
      <c r="C149" s="278">
        <f t="shared" ref="C149:N149" si="26">SUM(C150:C158)</f>
        <v>583000</v>
      </c>
      <c r="D149" s="278">
        <f>SUM(D150:D158)</f>
        <v>0</v>
      </c>
      <c r="E149" s="278">
        <f t="shared" si="26"/>
        <v>0</v>
      </c>
      <c r="F149" s="278">
        <f t="shared" si="26"/>
        <v>0</v>
      </c>
      <c r="G149" s="278">
        <f t="shared" si="26"/>
        <v>195000</v>
      </c>
      <c r="H149" s="278">
        <f t="shared" si="26"/>
        <v>0</v>
      </c>
      <c r="I149" s="278">
        <f t="shared" si="26"/>
        <v>0</v>
      </c>
      <c r="J149" s="278">
        <f t="shared" si="26"/>
        <v>0</v>
      </c>
      <c r="K149" s="278">
        <f t="shared" si="26"/>
        <v>0</v>
      </c>
      <c r="L149" s="278">
        <f t="shared" si="26"/>
        <v>0</v>
      </c>
      <c r="M149" s="278">
        <f t="shared" si="24"/>
        <v>778000</v>
      </c>
      <c r="N149" s="284">
        <f t="shared" si="26"/>
        <v>0</v>
      </c>
    </row>
    <row r="150" spans="1:14" customFormat="1" ht="25.5" customHeight="1">
      <c r="A150" s="89">
        <v>351</v>
      </c>
      <c r="B150" s="86" t="s">
        <v>283</v>
      </c>
      <c r="C150" s="280">
        <v>12000</v>
      </c>
      <c r="D150" s="280"/>
      <c r="E150" s="280"/>
      <c r="F150" s="280"/>
      <c r="G150" s="280">
        <v>35000</v>
      </c>
      <c r="H150" s="280"/>
      <c r="I150" s="280"/>
      <c r="J150" s="280"/>
      <c r="K150" s="280"/>
      <c r="L150" s="280"/>
      <c r="M150" s="281">
        <f t="shared" si="24"/>
        <v>47000</v>
      </c>
      <c r="N150" s="279"/>
    </row>
    <row r="151" spans="1:14" customFormat="1" ht="34.5" customHeight="1">
      <c r="A151" s="89">
        <v>352</v>
      </c>
      <c r="B151" s="86" t="s">
        <v>284</v>
      </c>
      <c r="C151" s="280"/>
      <c r="D151" s="280"/>
      <c r="E151" s="280"/>
      <c r="F151" s="280"/>
      <c r="G151" s="280"/>
      <c r="H151" s="280"/>
      <c r="I151" s="280"/>
      <c r="J151" s="280"/>
      <c r="K151" s="280"/>
      <c r="L151" s="280"/>
      <c r="M151" s="281">
        <f t="shared" si="24"/>
        <v>0</v>
      </c>
      <c r="N151" s="279"/>
    </row>
    <row r="152" spans="1:14" customFormat="1" ht="33" customHeight="1">
      <c r="A152" s="89">
        <v>353</v>
      </c>
      <c r="B152" s="86" t="s">
        <v>285</v>
      </c>
      <c r="C152" s="280">
        <v>6000</v>
      </c>
      <c r="D152" s="280"/>
      <c r="E152" s="280"/>
      <c r="F152" s="280"/>
      <c r="G152" s="280"/>
      <c r="H152" s="280"/>
      <c r="I152" s="280"/>
      <c r="J152" s="280"/>
      <c r="K152" s="280"/>
      <c r="L152" s="280"/>
      <c r="M152" s="281">
        <f t="shared" si="24"/>
        <v>6000</v>
      </c>
      <c r="N152" s="279"/>
    </row>
    <row r="153" spans="1:14" customFormat="1" ht="29.25" customHeight="1">
      <c r="A153" s="89">
        <v>354</v>
      </c>
      <c r="B153" s="86" t="s">
        <v>286</v>
      </c>
      <c r="C153" s="280"/>
      <c r="D153" s="280"/>
      <c r="E153" s="280"/>
      <c r="F153" s="280"/>
      <c r="G153" s="280"/>
      <c r="H153" s="280"/>
      <c r="I153" s="280"/>
      <c r="J153" s="280"/>
      <c r="K153" s="280"/>
      <c r="L153" s="280"/>
      <c r="M153" s="281">
        <f t="shared" si="24"/>
        <v>0</v>
      </c>
      <c r="N153" s="279"/>
    </row>
    <row r="154" spans="1:14" customFormat="1" ht="25.5" customHeight="1">
      <c r="A154" s="89">
        <v>355</v>
      </c>
      <c r="B154" s="86" t="s">
        <v>287</v>
      </c>
      <c r="C154" s="280">
        <v>405000</v>
      </c>
      <c r="D154" s="280"/>
      <c r="E154" s="280"/>
      <c r="F154" s="280"/>
      <c r="G154" s="280">
        <v>160000</v>
      </c>
      <c r="H154" s="280"/>
      <c r="I154" s="280"/>
      <c r="J154" s="280"/>
      <c r="K154" s="280"/>
      <c r="L154" s="280"/>
      <c r="M154" s="281">
        <f t="shared" si="24"/>
        <v>565000</v>
      </c>
      <c r="N154" s="279"/>
    </row>
    <row r="155" spans="1:14" customFormat="1" ht="28.9" customHeight="1">
      <c r="A155" s="89">
        <v>356</v>
      </c>
      <c r="B155" s="86" t="s">
        <v>288</v>
      </c>
      <c r="C155" s="280"/>
      <c r="D155" s="280"/>
      <c r="E155" s="280"/>
      <c r="F155" s="280"/>
      <c r="G155" s="280"/>
      <c r="H155" s="280"/>
      <c r="I155" s="280"/>
      <c r="J155" s="280"/>
      <c r="K155" s="280"/>
      <c r="L155" s="280"/>
      <c r="M155" s="281">
        <f t="shared" si="24"/>
        <v>0</v>
      </c>
      <c r="N155" s="279"/>
    </row>
    <row r="156" spans="1:14" customFormat="1" ht="25.5">
      <c r="A156" s="89">
        <v>357</v>
      </c>
      <c r="B156" s="86" t="s">
        <v>289</v>
      </c>
      <c r="C156" s="280">
        <v>60000</v>
      </c>
      <c r="D156" s="280"/>
      <c r="E156" s="280"/>
      <c r="F156" s="280"/>
      <c r="G156" s="280"/>
      <c r="H156" s="280"/>
      <c r="I156" s="280"/>
      <c r="J156" s="280"/>
      <c r="K156" s="280"/>
      <c r="L156" s="280"/>
      <c r="M156" s="281">
        <f t="shared" si="24"/>
        <v>60000</v>
      </c>
      <c r="N156" s="279"/>
    </row>
    <row r="157" spans="1:14" customFormat="1" ht="25.5" customHeight="1">
      <c r="A157" s="89">
        <v>358</v>
      </c>
      <c r="B157" s="86" t="s">
        <v>290</v>
      </c>
      <c r="C157" s="280">
        <v>100000</v>
      </c>
      <c r="D157" s="280"/>
      <c r="E157" s="280"/>
      <c r="F157" s="280"/>
      <c r="G157" s="280"/>
      <c r="H157" s="280"/>
      <c r="I157" s="280"/>
      <c r="J157" s="280"/>
      <c r="K157" s="280"/>
      <c r="L157" s="280"/>
      <c r="M157" s="281">
        <f t="shared" si="24"/>
        <v>100000</v>
      </c>
      <c r="N157" s="279"/>
    </row>
    <row r="158" spans="1:14" customFormat="1" ht="25.5" customHeight="1">
      <c r="A158" s="89">
        <v>359</v>
      </c>
      <c r="B158" s="86" t="s">
        <v>291</v>
      </c>
      <c r="C158" s="280"/>
      <c r="D158" s="280"/>
      <c r="E158" s="280"/>
      <c r="F158" s="280"/>
      <c r="G158" s="280"/>
      <c r="H158" s="280"/>
      <c r="I158" s="280"/>
      <c r="J158" s="280"/>
      <c r="K158" s="280"/>
      <c r="L158" s="280"/>
      <c r="M158" s="281">
        <f t="shared" si="24"/>
        <v>0</v>
      </c>
      <c r="N158" s="279"/>
    </row>
    <row r="159" spans="1:14" customFormat="1" ht="25.5" customHeight="1">
      <c r="A159" s="83">
        <v>3600</v>
      </c>
      <c r="B159" s="84" t="s">
        <v>292</v>
      </c>
      <c r="C159" s="278">
        <f t="shared" ref="C159:N159" si="27">SUM(C160:C166)</f>
        <v>5000</v>
      </c>
      <c r="D159" s="278">
        <f>SUM(D160:D166)</f>
        <v>0</v>
      </c>
      <c r="E159" s="278">
        <f t="shared" si="27"/>
        <v>0</v>
      </c>
      <c r="F159" s="278">
        <f t="shared" si="27"/>
        <v>0</v>
      </c>
      <c r="G159" s="278">
        <f t="shared" si="27"/>
        <v>0</v>
      </c>
      <c r="H159" s="278">
        <f t="shared" si="27"/>
        <v>0</v>
      </c>
      <c r="I159" s="278">
        <f t="shared" si="27"/>
        <v>0</v>
      </c>
      <c r="J159" s="278">
        <f t="shared" si="27"/>
        <v>0</v>
      </c>
      <c r="K159" s="278">
        <f t="shared" si="27"/>
        <v>0</v>
      </c>
      <c r="L159" s="278">
        <f t="shared" si="27"/>
        <v>0</v>
      </c>
      <c r="M159" s="278">
        <f t="shared" si="24"/>
        <v>5000</v>
      </c>
      <c r="N159" s="284">
        <f t="shared" si="27"/>
        <v>0</v>
      </c>
    </row>
    <row r="160" spans="1:14" customFormat="1" ht="29.25" customHeight="1">
      <c r="A160" s="89">
        <v>361</v>
      </c>
      <c r="B160" s="86" t="s">
        <v>293</v>
      </c>
      <c r="C160" s="280">
        <v>5000</v>
      </c>
      <c r="D160" s="280"/>
      <c r="E160" s="280"/>
      <c r="F160" s="280"/>
      <c r="G160" s="280"/>
      <c r="H160" s="280"/>
      <c r="I160" s="280"/>
      <c r="J160" s="280"/>
      <c r="K160" s="280"/>
      <c r="L160" s="280"/>
      <c r="M160" s="281">
        <f t="shared" si="24"/>
        <v>5000</v>
      </c>
      <c r="N160" s="279"/>
    </row>
    <row r="161" spans="1:14" customFormat="1" ht="34.5" customHeight="1">
      <c r="A161" s="89">
        <v>362</v>
      </c>
      <c r="B161" s="86" t="s">
        <v>294</v>
      </c>
      <c r="C161" s="280"/>
      <c r="D161" s="280"/>
      <c r="E161" s="280"/>
      <c r="F161" s="280"/>
      <c r="G161" s="280"/>
      <c r="H161" s="280"/>
      <c r="I161" s="280"/>
      <c r="J161" s="280"/>
      <c r="K161" s="280"/>
      <c r="L161" s="280"/>
      <c r="M161" s="281">
        <f t="shared" si="24"/>
        <v>0</v>
      </c>
      <c r="N161" s="279"/>
    </row>
    <row r="162" spans="1:14" customFormat="1" ht="29.25" customHeight="1">
      <c r="A162" s="89">
        <v>363</v>
      </c>
      <c r="B162" s="86" t="s">
        <v>295</v>
      </c>
      <c r="C162" s="280"/>
      <c r="D162" s="280"/>
      <c r="E162" s="280"/>
      <c r="F162" s="280"/>
      <c r="G162" s="280"/>
      <c r="H162" s="280"/>
      <c r="I162" s="280"/>
      <c r="J162" s="280"/>
      <c r="K162" s="280"/>
      <c r="L162" s="280"/>
      <c r="M162" s="281">
        <f t="shared" si="24"/>
        <v>0</v>
      </c>
      <c r="N162" s="279"/>
    </row>
    <row r="163" spans="1:14" customFormat="1" ht="25.5" customHeight="1">
      <c r="A163" s="89">
        <v>364</v>
      </c>
      <c r="B163" s="86" t="s">
        <v>296</v>
      </c>
      <c r="C163" s="280"/>
      <c r="D163" s="280"/>
      <c r="E163" s="280"/>
      <c r="F163" s="280"/>
      <c r="G163" s="280"/>
      <c r="H163" s="280"/>
      <c r="I163" s="280"/>
      <c r="J163" s="280"/>
      <c r="K163" s="280"/>
      <c r="L163" s="280"/>
      <c r="M163" s="281">
        <f t="shared" si="24"/>
        <v>0</v>
      </c>
      <c r="N163" s="279"/>
    </row>
    <row r="164" spans="1:14" customFormat="1" ht="25.5" customHeight="1">
      <c r="A164" s="89">
        <v>365</v>
      </c>
      <c r="B164" s="86" t="s">
        <v>297</v>
      </c>
      <c r="C164" s="280"/>
      <c r="D164" s="280"/>
      <c r="E164" s="280"/>
      <c r="F164" s="280"/>
      <c r="G164" s="280"/>
      <c r="H164" s="280"/>
      <c r="I164" s="280"/>
      <c r="J164" s="280"/>
      <c r="K164" s="280"/>
      <c r="L164" s="280"/>
      <c r="M164" s="281">
        <f t="shared" si="24"/>
        <v>0</v>
      </c>
      <c r="N164" s="279"/>
    </row>
    <row r="165" spans="1:14" customFormat="1" ht="25.5">
      <c r="A165" s="89">
        <v>366</v>
      </c>
      <c r="B165" s="86" t="s">
        <v>298</v>
      </c>
      <c r="C165" s="280"/>
      <c r="D165" s="280"/>
      <c r="E165" s="280"/>
      <c r="F165" s="280"/>
      <c r="G165" s="280"/>
      <c r="H165" s="280"/>
      <c r="I165" s="280"/>
      <c r="J165" s="280"/>
      <c r="K165" s="280"/>
      <c r="L165" s="280"/>
      <c r="M165" s="281">
        <f t="shared" si="24"/>
        <v>0</v>
      </c>
      <c r="N165" s="279"/>
    </row>
    <row r="166" spans="1:14" customFormat="1" ht="25.5" customHeight="1">
      <c r="A166" s="89">
        <v>369</v>
      </c>
      <c r="B166" s="86" t="s">
        <v>299</v>
      </c>
      <c r="C166" s="280"/>
      <c r="D166" s="280"/>
      <c r="E166" s="280"/>
      <c r="F166" s="280"/>
      <c r="G166" s="280"/>
      <c r="H166" s="280"/>
      <c r="I166" s="280"/>
      <c r="J166" s="280"/>
      <c r="K166" s="280"/>
      <c r="L166" s="280"/>
      <c r="M166" s="281">
        <f t="shared" si="24"/>
        <v>0</v>
      </c>
      <c r="N166" s="279"/>
    </row>
    <row r="167" spans="1:14" customFormat="1" ht="25.5" customHeight="1">
      <c r="A167" s="83">
        <v>3700</v>
      </c>
      <c r="B167" s="84" t="s">
        <v>300</v>
      </c>
      <c r="C167" s="278">
        <f t="shared" ref="C167:N167" si="28">SUM(C168:C176)</f>
        <v>794800</v>
      </c>
      <c r="D167" s="278">
        <f>SUM(D168:D176)</f>
        <v>0</v>
      </c>
      <c r="E167" s="278">
        <f t="shared" si="28"/>
        <v>0</v>
      </c>
      <c r="F167" s="278">
        <f t="shared" si="28"/>
        <v>0</v>
      </c>
      <c r="G167" s="278">
        <f t="shared" si="28"/>
        <v>90000</v>
      </c>
      <c r="H167" s="278">
        <f t="shared" si="28"/>
        <v>0</v>
      </c>
      <c r="I167" s="278">
        <f t="shared" si="28"/>
        <v>0</v>
      </c>
      <c r="J167" s="278">
        <f t="shared" si="28"/>
        <v>0</v>
      </c>
      <c r="K167" s="278">
        <f t="shared" si="28"/>
        <v>0</v>
      </c>
      <c r="L167" s="278">
        <f t="shared" si="28"/>
        <v>0</v>
      </c>
      <c r="M167" s="278">
        <f t="shared" si="24"/>
        <v>884800</v>
      </c>
      <c r="N167" s="284">
        <f t="shared" si="28"/>
        <v>0</v>
      </c>
    </row>
    <row r="168" spans="1:14" customFormat="1" ht="25.5" customHeight="1">
      <c r="A168" s="89">
        <v>371</v>
      </c>
      <c r="B168" s="86" t="s">
        <v>301</v>
      </c>
      <c r="C168" s="280">
        <v>63000</v>
      </c>
      <c r="D168" s="280"/>
      <c r="E168" s="280"/>
      <c r="F168" s="280"/>
      <c r="G168" s="280"/>
      <c r="H168" s="280"/>
      <c r="I168" s="280"/>
      <c r="J168" s="280"/>
      <c r="K168" s="280"/>
      <c r="L168" s="280"/>
      <c r="M168" s="281">
        <f t="shared" si="24"/>
        <v>63000</v>
      </c>
      <c r="N168" s="279"/>
    </row>
    <row r="169" spans="1:14" customFormat="1" ht="25.5" customHeight="1">
      <c r="A169" s="89">
        <v>372</v>
      </c>
      <c r="B169" s="86" t="s">
        <v>302</v>
      </c>
      <c r="C169" s="280">
        <v>40000</v>
      </c>
      <c r="D169" s="280"/>
      <c r="E169" s="280"/>
      <c r="F169" s="280"/>
      <c r="G169" s="280"/>
      <c r="H169" s="280"/>
      <c r="I169" s="280"/>
      <c r="J169" s="280"/>
      <c r="K169" s="280"/>
      <c r="L169" s="280"/>
      <c r="M169" s="281">
        <f t="shared" si="24"/>
        <v>40000</v>
      </c>
      <c r="N169" s="279"/>
    </row>
    <row r="170" spans="1:14" customFormat="1" ht="25.5" customHeight="1">
      <c r="A170" s="89">
        <v>373</v>
      </c>
      <c r="B170" s="86" t="s">
        <v>303</v>
      </c>
      <c r="C170" s="280"/>
      <c r="D170" s="280"/>
      <c r="E170" s="280"/>
      <c r="F170" s="280"/>
      <c r="G170" s="280"/>
      <c r="H170" s="280"/>
      <c r="I170" s="280"/>
      <c r="J170" s="280"/>
      <c r="K170" s="280"/>
      <c r="L170" s="280"/>
      <c r="M170" s="281">
        <f t="shared" si="24"/>
        <v>0</v>
      </c>
      <c r="N170" s="279"/>
    </row>
    <row r="171" spans="1:14" customFormat="1" ht="25.5" customHeight="1">
      <c r="A171" s="89">
        <v>374</v>
      </c>
      <c r="B171" s="86" t="s">
        <v>304</v>
      </c>
      <c r="C171" s="280">
        <v>13800</v>
      </c>
      <c r="D171" s="280"/>
      <c r="E171" s="280"/>
      <c r="F171" s="280"/>
      <c r="G171" s="280"/>
      <c r="H171" s="280"/>
      <c r="I171" s="280"/>
      <c r="J171" s="280"/>
      <c r="K171" s="280"/>
      <c r="L171" s="280"/>
      <c r="M171" s="281">
        <f t="shared" si="24"/>
        <v>13800</v>
      </c>
      <c r="N171" s="279"/>
    </row>
    <row r="172" spans="1:14" customFormat="1" ht="25.5" customHeight="1">
      <c r="A172" s="89">
        <v>375</v>
      </c>
      <c r="B172" s="86" t="s">
        <v>305</v>
      </c>
      <c r="C172" s="280">
        <v>496000</v>
      </c>
      <c r="D172" s="280"/>
      <c r="E172" s="280"/>
      <c r="F172" s="280"/>
      <c r="G172" s="280">
        <v>50000</v>
      </c>
      <c r="H172" s="280"/>
      <c r="I172" s="280"/>
      <c r="J172" s="280"/>
      <c r="K172" s="280"/>
      <c r="L172" s="280"/>
      <c r="M172" s="281">
        <f t="shared" si="24"/>
        <v>546000</v>
      </c>
      <c r="N172" s="279"/>
    </row>
    <row r="173" spans="1:14" customFormat="1" ht="25.5" customHeight="1">
      <c r="A173" s="89">
        <v>376</v>
      </c>
      <c r="B173" s="86" t="s">
        <v>306</v>
      </c>
      <c r="C173" s="280"/>
      <c r="D173" s="280"/>
      <c r="E173" s="280"/>
      <c r="F173" s="280"/>
      <c r="G173" s="280"/>
      <c r="H173" s="280"/>
      <c r="I173" s="280"/>
      <c r="J173" s="280"/>
      <c r="K173" s="280"/>
      <c r="L173" s="280"/>
      <c r="M173" s="281">
        <f t="shared" si="24"/>
        <v>0</v>
      </c>
      <c r="N173" s="279"/>
    </row>
    <row r="174" spans="1:14" customFormat="1" ht="25.5" customHeight="1">
      <c r="A174" s="89">
        <v>377</v>
      </c>
      <c r="B174" s="86" t="s">
        <v>307</v>
      </c>
      <c r="C174" s="280"/>
      <c r="D174" s="280"/>
      <c r="E174" s="280"/>
      <c r="F174" s="280"/>
      <c r="G174" s="280"/>
      <c r="H174" s="280"/>
      <c r="I174" s="280"/>
      <c r="J174" s="280"/>
      <c r="K174" s="280"/>
      <c r="L174" s="280"/>
      <c r="M174" s="281">
        <f t="shared" si="24"/>
        <v>0</v>
      </c>
      <c r="N174" s="279"/>
    </row>
    <row r="175" spans="1:14" customFormat="1" ht="25.5" customHeight="1">
      <c r="A175" s="89">
        <v>378</v>
      </c>
      <c r="B175" s="86" t="s">
        <v>308</v>
      </c>
      <c r="C175" s="280"/>
      <c r="D175" s="280"/>
      <c r="E175" s="280"/>
      <c r="F175" s="280"/>
      <c r="G175" s="280"/>
      <c r="H175" s="280"/>
      <c r="I175" s="280"/>
      <c r="J175" s="280"/>
      <c r="K175" s="280"/>
      <c r="L175" s="280"/>
      <c r="M175" s="281">
        <f t="shared" si="24"/>
        <v>0</v>
      </c>
      <c r="N175" s="279"/>
    </row>
    <row r="176" spans="1:14" customFormat="1" ht="25.5" customHeight="1">
      <c r="A176" s="89">
        <v>379</v>
      </c>
      <c r="B176" s="86" t="s">
        <v>309</v>
      </c>
      <c r="C176" s="280">
        <v>182000</v>
      </c>
      <c r="D176" s="280"/>
      <c r="E176" s="280"/>
      <c r="F176" s="280"/>
      <c r="G176" s="280">
        <v>40000</v>
      </c>
      <c r="H176" s="280"/>
      <c r="I176" s="280"/>
      <c r="J176" s="280"/>
      <c r="K176" s="280"/>
      <c r="L176" s="280"/>
      <c r="M176" s="281">
        <f t="shared" si="24"/>
        <v>222000</v>
      </c>
      <c r="N176" s="279"/>
    </row>
    <row r="177" spans="1:14" customFormat="1" ht="25.5" customHeight="1">
      <c r="A177" s="83">
        <v>3800</v>
      </c>
      <c r="B177" s="84" t="s">
        <v>310</v>
      </c>
      <c r="C177" s="278">
        <f t="shared" ref="C177:N177" si="29">SUM(C178:C182)</f>
        <v>420000</v>
      </c>
      <c r="D177" s="278">
        <f>SUM(D178:D182)</f>
        <v>0</v>
      </c>
      <c r="E177" s="278">
        <f t="shared" si="29"/>
        <v>0</v>
      </c>
      <c r="F177" s="278">
        <f t="shared" si="29"/>
        <v>0</v>
      </c>
      <c r="G177" s="278">
        <f t="shared" si="29"/>
        <v>0</v>
      </c>
      <c r="H177" s="278">
        <f t="shared" si="29"/>
        <v>0</v>
      </c>
      <c r="I177" s="278">
        <f t="shared" si="29"/>
        <v>0</v>
      </c>
      <c r="J177" s="278">
        <f t="shared" si="29"/>
        <v>0</v>
      </c>
      <c r="K177" s="278">
        <f t="shared" si="29"/>
        <v>0</v>
      </c>
      <c r="L177" s="278">
        <f t="shared" si="29"/>
        <v>0</v>
      </c>
      <c r="M177" s="278">
        <f t="shared" si="24"/>
        <v>420000</v>
      </c>
      <c r="N177" s="284">
        <f t="shared" si="29"/>
        <v>0</v>
      </c>
    </row>
    <row r="178" spans="1:14" customFormat="1" ht="25.5" customHeight="1">
      <c r="A178" s="89">
        <v>381</v>
      </c>
      <c r="B178" s="86" t="s">
        <v>311</v>
      </c>
      <c r="C178" s="280">
        <v>20000</v>
      </c>
      <c r="D178" s="280"/>
      <c r="E178" s="280"/>
      <c r="F178" s="280"/>
      <c r="G178" s="280"/>
      <c r="H178" s="280"/>
      <c r="I178" s="280"/>
      <c r="J178" s="280"/>
      <c r="K178" s="280"/>
      <c r="L178" s="280"/>
      <c r="M178" s="281">
        <f t="shared" si="24"/>
        <v>20000</v>
      </c>
      <c r="N178" s="279"/>
    </row>
    <row r="179" spans="1:14" customFormat="1" ht="25.5" customHeight="1">
      <c r="A179" s="89">
        <v>382</v>
      </c>
      <c r="B179" s="86" t="s">
        <v>312</v>
      </c>
      <c r="C179" s="280">
        <v>400000</v>
      </c>
      <c r="D179" s="280"/>
      <c r="E179" s="280"/>
      <c r="F179" s="280"/>
      <c r="G179" s="280"/>
      <c r="H179" s="280"/>
      <c r="I179" s="280"/>
      <c r="J179" s="280"/>
      <c r="K179" s="280"/>
      <c r="L179" s="280"/>
      <c r="M179" s="281">
        <f t="shared" si="24"/>
        <v>400000</v>
      </c>
      <c r="N179" s="279"/>
    </row>
    <row r="180" spans="1:14" customFormat="1" ht="25.5" customHeight="1">
      <c r="A180" s="89">
        <v>383</v>
      </c>
      <c r="B180" s="86" t="s">
        <v>313</v>
      </c>
      <c r="C180" s="280"/>
      <c r="D180" s="280"/>
      <c r="E180" s="280"/>
      <c r="F180" s="280"/>
      <c r="G180" s="280"/>
      <c r="H180" s="280"/>
      <c r="I180" s="280"/>
      <c r="J180" s="280"/>
      <c r="K180" s="280"/>
      <c r="L180" s="280"/>
      <c r="M180" s="281">
        <f t="shared" si="24"/>
        <v>0</v>
      </c>
      <c r="N180" s="279"/>
    </row>
    <row r="181" spans="1:14" customFormat="1" ht="25.5" customHeight="1">
      <c r="A181" s="89">
        <v>384</v>
      </c>
      <c r="B181" s="86" t="s">
        <v>314</v>
      </c>
      <c r="C181" s="280"/>
      <c r="D181" s="280"/>
      <c r="E181" s="280"/>
      <c r="F181" s="280"/>
      <c r="G181" s="280"/>
      <c r="H181" s="280"/>
      <c r="I181" s="280"/>
      <c r="J181" s="280"/>
      <c r="K181" s="280"/>
      <c r="L181" s="280"/>
      <c r="M181" s="281">
        <f t="shared" si="24"/>
        <v>0</v>
      </c>
      <c r="N181" s="279"/>
    </row>
    <row r="182" spans="1:14" customFormat="1" ht="25.5" customHeight="1">
      <c r="A182" s="89">
        <v>385</v>
      </c>
      <c r="B182" s="86" t="s">
        <v>315</v>
      </c>
      <c r="C182" s="280"/>
      <c r="D182" s="280"/>
      <c r="E182" s="280"/>
      <c r="F182" s="280"/>
      <c r="G182" s="280"/>
      <c r="H182" s="280"/>
      <c r="I182" s="280"/>
      <c r="J182" s="280"/>
      <c r="K182" s="280"/>
      <c r="L182" s="280"/>
      <c r="M182" s="281">
        <f t="shared" si="24"/>
        <v>0</v>
      </c>
      <c r="N182" s="279"/>
    </row>
    <row r="183" spans="1:14" customFormat="1" ht="25.5" customHeight="1">
      <c r="A183" s="83">
        <v>3900</v>
      </c>
      <c r="B183" s="84" t="s">
        <v>316</v>
      </c>
      <c r="C183" s="278">
        <f t="shared" ref="C183:N183" si="30">SUM(C184:C192)</f>
        <v>15000</v>
      </c>
      <c r="D183" s="278">
        <f>SUM(D184:D192)</f>
        <v>0</v>
      </c>
      <c r="E183" s="278">
        <f t="shared" si="30"/>
        <v>0</v>
      </c>
      <c r="F183" s="278">
        <f t="shared" si="30"/>
        <v>0</v>
      </c>
      <c r="G183" s="278">
        <f t="shared" si="30"/>
        <v>0</v>
      </c>
      <c r="H183" s="278">
        <f t="shared" si="30"/>
        <v>0</v>
      </c>
      <c r="I183" s="278">
        <f t="shared" si="30"/>
        <v>0</v>
      </c>
      <c r="J183" s="278">
        <f t="shared" si="30"/>
        <v>0</v>
      </c>
      <c r="K183" s="278">
        <f t="shared" si="30"/>
        <v>0</v>
      </c>
      <c r="L183" s="278">
        <f t="shared" si="30"/>
        <v>0</v>
      </c>
      <c r="M183" s="278">
        <f t="shared" si="24"/>
        <v>15000</v>
      </c>
      <c r="N183" s="284">
        <f t="shared" si="30"/>
        <v>0</v>
      </c>
    </row>
    <row r="184" spans="1:14" customFormat="1" ht="25.5" customHeight="1">
      <c r="A184" s="89">
        <v>391</v>
      </c>
      <c r="B184" s="86" t="s">
        <v>317</v>
      </c>
      <c r="C184" s="280"/>
      <c r="D184" s="280"/>
      <c r="E184" s="280"/>
      <c r="F184" s="280"/>
      <c r="G184" s="280"/>
      <c r="H184" s="280"/>
      <c r="I184" s="280"/>
      <c r="J184" s="280"/>
      <c r="K184" s="280"/>
      <c r="L184" s="280"/>
      <c r="M184" s="281">
        <f t="shared" si="24"/>
        <v>0</v>
      </c>
      <c r="N184" s="279"/>
    </row>
    <row r="185" spans="1:14" customFormat="1" ht="25.5" customHeight="1">
      <c r="A185" s="89">
        <v>392</v>
      </c>
      <c r="B185" s="86" t="s">
        <v>318</v>
      </c>
      <c r="C185" s="280"/>
      <c r="D185" s="280"/>
      <c r="E185" s="280"/>
      <c r="F185" s="280"/>
      <c r="G185" s="280"/>
      <c r="H185" s="280"/>
      <c r="I185" s="280"/>
      <c r="J185" s="280"/>
      <c r="K185" s="280"/>
      <c r="L185" s="280"/>
      <c r="M185" s="281">
        <f t="shared" si="24"/>
        <v>0</v>
      </c>
      <c r="N185" s="279"/>
    </row>
    <row r="186" spans="1:14" customFormat="1" ht="25.5" customHeight="1">
      <c r="A186" s="89">
        <v>393</v>
      </c>
      <c r="B186" s="86" t="s">
        <v>319</v>
      </c>
      <c r="C186" s="280"/>
      <c r="D186" s="280"/>
      <c r="E186" s="280"/>
      <c r="F186" s="280"/>
      <c r="G186" s="280"/>
      <c r="H186" s="280"/>
      <c r="I186" s="280"/>
      <c r="J186" s="280"/>
      <c r="K186" s="280"/>
      <c r="L186" s="280"/>
      <c r="M186" s="281">
        <f t="shared" si="24"/>
        <v>0</v>
      </c>
      <c r="N186" s="279"/>
    </row>
    <row r="187" spans="1:14" customFormat="1" ht="25.5" customHeight="1">
      <c r="A187" s="89">
        <v>394</v>
      </c>
      <c r="B187" s="86" t="s">
        <v>320</v>
      </c>
      <c r="C187" s="280"/>
      <c r="D187" s="280"/>
      <c r="E187" s="280"/>
      <c r="F187" s="280"/>
      <c r="G187" s="280"/>
      <c r="H187" s="280"/>
      <c r="I187" s="280"/>
      <c r="J187" s="280"/>
      <c r="K187" s="280"/>
      <c r="L187" s="280"/>
      <c r="M187" s="281">
        <f t="shared" si="24"/>
        <v>0</v>
      </c>
      <c r="N187" s="279"/>
    </row>
    <row r="188" spans="1:14" customFormat="1" ht="25.5" customHeight="1">
      <c r="A188" s="89">
        <v>395</v>
      </c>
      <c r="B188" s="86" t="s">
        <v>321</v>
      </c>
      <c r="C188" s="280">
        <v>15000</v>
      </c>
      <c r="D188" s="280"/>
      <c r="E188" s="280"/>
      <c r="F188" s="280"/>
      <c r="G188" s="280"/>
      <c r="H188" s="280"/>
      <c r="I188" s="280"/>
      <c r="J188" s="280"/>
      <c r="K188" s="280"/>
      <c r="L188" s="280"/>
      <c r="M188" s="281">
        <f t="shared" si="24"/>
        <v>15000</v>
      </c>
      <c r="N188" s="279"/>
    </row>
    <row r="189" spans="1:14" customFormat="1" ht="25.5" customHeight="1">
      <c r="A189" s="89">
        <v>396</v>
      </c>
      <c r="B189" s="86" t="s">
        <v>322</v>
      </c>
      <c r="C189" s="280"/>
      <c r="D189" s="280"/>
      <c r="E189" s="280"/>
      <c r="F189" s="280"/>
      <c r="G189" s="280"/>
      <c r="H189" s="280"/>
      <c r="I189" s="280"/>
      <c r="J189" s="280"/>
      <c r="K189" s="280"/>
      <c r="L189" s="280"/>
      <c r="M189" s="281">
        <f t="shared" si="24"/>
        <v>0</v>
      </c>
      <c r="N189" s="279"/>
    </row>
    <row r="190" spans="1:14" customFormat="1" ht="25.5" customHeight="1">
      <c r="A190" s="89">
        <v>397</v>
      </c>
      <c r="B190" s="86" t="s">
        <v>323</v>
      </c>
      <c r="C190" s="280"/>
      <c r="D190" s="280"/>
      <c r="E190" s="280"/>
      <c r="F190" s="280"/>
      <c r="G190" s="280"/>
      <c r="H190" s="280"/>
      <c r="I190" s="280"/>
      <c r="J190" s="280"/>
      <c r="K190" s="280"/>
      <c r="L190" s="280"/>
      <c r="M190" s="281">
        <f t="shared" si="24"/>
        <v>0</v>
      </c>
      <c r="N190" s="279"/>
    </row>
    <row r="191" spans="1:14" customFormat="1" ht="25.5">
      <c r="A191" s="89">
        <v>398</v>
      </c>
      <c r="B191" s="86" t="s">
        <v>324</v>
      </c>
      <c r="C191" s="280"/>
      <c r="D191" s="280"/>
      <c r="E191" s="280"/>
      <c r="F191" s="280"/>
      <c r="G191" s="280"/>
      <c r="H191" s="280"/>
      <c r="I191" s="280"/>
      <c r="J191" s="280"/>
      <c r="K191" s="280"/>
      <c r="L191" s="280"/>
      <c r="M191" s="281">
        <f t="shared" si="24"/>
        <v>0</v>
      </c>
      <c r="N191" s="279"/>
    </row>
    <row r="192" spans="1:14" customFormat="1" ht="25.5" customHeight="1">
      <c r="A192" s="89">
        <v>399</v>
      </c>
      <c r="B192" s="86" t="s">
        <v>325</v>
      </c>
      <c r="C192" s="280"/>
      <c r="D192" s="280"/>
      <c r="E192" s="280"/>
      <c r="F192" s="280"/>
      <c r="G192" s="280"/>
      <c r="H192" s="280"/>
      <c r="I192" s="280"/>
      <c r="J192" s="280"/>
      <c r="K192" s="280"/>
      <c r="L192" s="280"/>
      <c r="M192" s="281">
        <f t="shared" si="24"/>
        <v>0</v>
      </c>
      <c r="N192" s="279"/>
    </row>
    <row r="193" spans="1:14" s="177" customFormat="1" ht="31.5">
      <c r="A193" s="172">
        <v>4000</v>
      </c>
      <c r="B193" s="173" t="s">
        <v>326</v>
      </c>
      <c r="C193" s="285">
        <f t="shared" ref="C193:N193" si="31">C194+C204+C210+C220+C229+C233+C249+C241+C243</f>
        <v>2987000</v>
      </c>
      <c r="D193" s="285">
        <f>D194+D204+D210+D220+D229+D233+D249+D241+D243</f>
        <v>0</v>
      </c>
      <c r="E193" s="285">
        <f t="shared" si="31"/>
        <v>0</v>
      </c>
      <c r="F193" s="285">
        <f t="shared" si="31"/>
        <v>0</v>
      </c>
      <c r="G193" s="285">
        <f t="shared" si="31"/>
        <v>0</v>
      </c>
      <c r="H193" s="285">
        <f t="shared" si="31"/>
        <v>0</v>
      </c>
      <c r="I193" s="285">
        <f t="shared" si="31"/>
        <v>0</v>
      </c>
      <c r="J193" s="285">
        <f t="shared" si="31"/>
        <v>0</v>
      </c>
      <c r="K193" s="285">
        <f t="shared" si="31"/>
        <v>0</v>
      </c>
      <c r="L193" s="285">
        <f t="shared" si="31"/>
        <v>0</v>
      </c>
      <c r="M193" s="285">
        <f t="shared" si="24"/>
        <v>2987000</v>
      </c>
      <c r="N193" s="286">
        <f t="shared" si="31"/>
        <v>0</v>
      </c>
    </row>
    <row r="194" spans="1:14" customFormat="1" ht="30">
      <c r="A194" s="90">
        <v>4100</v>
      </c>
      <c r="B194" s="87" t="s">
        <v>133</v>
      </c>
      <c r="C194" s="278">
        <f>SUM(C195:C203)</f>
        <v>0</v>
      </c>
      <c r="D194" s="278">
        <f>SUM(D195:D203)</f>
        <v>0</v>
      </c>
      <c r="E194" s="278">
        <f t="shared" ref="E194:N194" si="32">SUM(E195:E203)</f>
        <v>0</v>
      </c>
      <c r="F194" s="278">
        <f t="shared" si="32"/>
        <v>0</v>
      </c>
      <c r="G194" s="278">
        <f t="shared" si="32"/>
        <v>0</v>
      </c>
      <c r="H194" s="278">
        <f t="shared" si="32"/>
        <v>0</v>
      </c>
      <c r="I194" s="278">
        <f t="shared" si="32"/>
        <v>0</v>
      </c>
      <c r="J194" s="278">
        <f t="shared" si="32"/>
        <v>0</v>
      </c>
      <c r="K194" s="278">
        <f t="shared" si="32"/>
        <v>0</v>
      </c>
      <c r="L194" s="278">
        <f t="shared" si="32"/>
        <v>0</v>
      </c>
      <c r="M194" s="278">
        <f t="shared" si="24"/>
        <v>0</v>
      </c>
      <c r="N194" s="284">
        <f t="shared" si="32"/>
        <v>0</v>
      </c>
    </row>
    <row r="195" spans="1:14" customFormat="1" ht="25.5" customHeight="1">
      <c r="A195" s="89">
        <v>411</v>
      </c>
      <c r="B195" s="86" t="s">
        <v>327</v>
      </c>
      <c r="C195" s="280"/>
      <c r="D195" s="280"/>
      <c r="E195" s="280"/>
      <c r="F195" s="280"/>
      <c r="G195" s="280"/>
      <c r="H195" s="280"/>
      <c r="I195" s="280"/>
      <c r="J195" s="280"/>
      <c r="K195" s="280"/>
      <c r="L195" s="280"/>
      <c r="M195" s="281">
        <f t="shared" si="24"/>
        <v>0</v>
      </c>
      <c r="N195" s="279"/>
    </row>
    <row r="196" spans="1:14" customFormat="1" ht="25.5" customHeight="1">
      <c r="A196" s="89">
        <v>412</v>
      </c>
      <c r="B196" s="86" t="s">
        <v>328</v>
      </c>
      <c r="C196" s="280"/>
      <c r="D196" s="280"/>
      <c r="E196" s="280"/>
      <c r="F196" s="280"/>
      <c r="G196" s="280"/>
      <c r="H196" s="280"/>
      <c r="I196" s="280"/>
      <c r="J196" s="280"/>
      <c r="K196" s="280"/>
      <c r="L196" s="280"/>
      <c r="M196" s="281">
        <f t="shared" si="24"/>
        <v>0</v>
      </c>
      <c r="N196" s="279"/>
    </row>
    <row r="197" spans="1:14" customFormat="1" ht="25.5" customHeight="1">
      <c r="A197" s="89">
        <v>413</v>
      </c>
      <c r="B197" s="86" t="s">
        <v>329</v>
      </c>
      <c r="C197" s="280"/>
      <c r="D197" s="280"/>
      <c r="E197" s="280"/>
      <c r="F197" s="280"/>
      <c r="G197" s="280"/>
      <c r="H197" s="280"/>
      <c r="I197" s="280"/>
      <c r="J197" s="280"/>
      <c r="K197" s="280"/>
      <c r="L197" s="280"/>
      <c r="M197" s="281">
        <f t="shared" si="24"/>
        <v>0</v>
      </c>
      <c r="N197" s="279"/>
    </row>
    <row r="198" spans="1:14" customFormat="1" ht="25.5" customHeight="1">
      <c r="A198" s="89">
        <v>414</v>
      </c>
      <c r="B198" s="86" t="s">
        <v>330</v>
      </c>
      <c r="C198" s="280"/>
      <c r="D198" s="280"/>
      <c r="E198" s="280"/>
      <c r="F198" s="280"/>
      <c r="G198" s="280"/>
      <c r="H198" s="280"/>
      <c r="I198" s="280"/>
      <c r="J198" s="280"/>
      <c r="K198" s="280"/>
      <c r="L198" s="280"/>
      <c r="M198" s="281">
        <f t="shared" si="24"/>
        <v>0</v>
      </c>
      <c r="N198" s="279"/>
    </row>
    <row r="199" spans="1:14" customFormat="1" ht="42" customHeight="1">
      <c r="A199" s="89">
        <v>415</v>
      </c>
      <c r="B199" s="86" t="s">
        <v>331</v>
      </c>
      <c r="C199" s="280"/>
      <c r="D199" s="280"/>
      <c r="E199" s="280"/>
      <c r="F199" s="280"/>
      <c r="G199" s="280"/>
      <c r="H199" s="280"/>
      <c r="I199" s="280"/>
      <c r="J199" s="280"/>
      <c r="K199" s="280"/>
      <c r="L199" s="280"/>
      <c r="M199" s="281">
        <f t="shared" ref="M199:M263" si="33">SUM(C199:L199)</f>
        <v>0</v>
      </c>
      <c r="N199" s="279"/>
    </row>
    <row r="200" spans="1:14" customFormat="1" ht="36.75" customHeight="1">
      <c r="A200" s="89">
        <v>416</v>
      </c>
      <c r="B200" s="86" t="s">
        <v>332</v>
      </c>
      <c r="C200" s="280"/>
      <c r="D200" s="280"/>
      <c r="E200" s="280"/>
      <c r="F200" s="280"/>
      <c r="G200" s="280"/>
      <c r="H200" s="280"/>
      <c r="I200" s="280"/>
      <c r="J200" s="280"/>
      <c r="K200" s="280"/>
      <c r="L200" s="280"/>
      <c r="M200" s="281">
        <f t="shared" si="33"/>
        <v>0</v>
      </c>
      <c r="N200" s="279"/>
    </row>
    <row r="201" spans="1:14" customFormat="1" ht="42" customHeight="1">
      <c r="A201" s="89">
        <v>417</v>
      </c>
      <c r="B201" s="86" t="s">
        <v>333</v>
      </c>
      <c r="C201" s="280"/>
      <c r="D201" s="280"/>
      <c r="E201" s="280"/>
      <c r="F201" s="280"/>
      <c r="G201" s="280"/>
      <c r="H201" s="280"/>
      <c r="I201" s="280"/>
      <c r="J201" s="280"/>
      <c r="K201" s="280"/>
      <c r="L201" s="280"/>
      <c r="M201" s="281">
        <f t="shared" si="33"/>
        <v>0</v>
      </c>
      <c r="N201" s="279"/>
    </row>
    <row r="202" spans="1:14" customFormat="1" ht="34.5" customHeight="1">
      <c r="A202" s="89">
        <v>418</v>
      </c>
      <c r="B202" s="86" t="s">
        <v>334</v>
      </c>
      <c r="C202" s="280"/>
      <c r="D202" s="280"/>
      <c r="E202" s="280"/>
      <c r="F202" s="280"/>
      <c r="G202" s="280"/>
      <c r="H202" s="280"/>
      <c r="I202" s="280"/>
      <c r="J202" s="280"/>
      <c r="K202" s="280"/>
      <c r="L202" s="280"/>
      <c r="M202" s="281">
        <f t="shared" si="33"/>
        <v>0</v>
      </c>
      <c r="N202" s="279"/>
    </row>
    <row r="203" spans="1:14" customFormat="1" ht="34.5" customHeight="1">
      <c r="A203" s="89">
        <v>419</v>
      </c>
      <c r="B203" s="86" t="s">
        <v>335</v>
      </c>
      <c r="C203" s="280"/>
      <c r="D203" s="280"/>
      <c r="E203" s="280"/>
      <c r="F203" s="280"/>
      <c r="G203" s="280"/>
      <c r="H203" s="280"/>
      <c r="I203" s="280"/>
      <c r="J203" s="280"/>
      <c r="K203" s="280"/>
      <c r="L203" s="280"/>
      <c r="M203" s="281">
        <f t="shared" si="33"/>
        <v>0</v>
      </c>
      <c r="N203" s="279"/>
    </row>
    <row r="204" spans="1:14" customFormat="1" ht="25.5" customHeight="1">
      <c r="A204" s="83">
        <v>4200</v>
      </c>
      <c r="B204" s="84" t="s">
        <v>336</v>
      </c>
      <c r="C204" s="278">
        <f t="shared" ref="C204:L204" si="34">SUM(C205:C209)</f>
        <v>1232000</v>
      </c>
      <c r="D204" s="278">
        <f>SUM(D205:D209)</f>
        <v>0</v>
      </c>
      <c r="E204" s="278">
        <f t="shared" si="34"/>
        <v>0</v>
      </c>
      <c r="F204" s="278">
        <f t="shared" si="34"/>
        <v>0</v>
      </c>
      <c r="G204" s="278">
        <f t="shared" si="34"/>
        <v>0</v>
      </c>
      <c r="H204" s="278">
        <f t="shared" si="34"/>
        <v>0</v>
      </c>
      <c r="I204" s="278">
        <f t="shared" si="34"/>
        <v>0</v>
      </c>
      <c r="J204" s="278">
        <f t="shared" si="34"/>
        <v>0</v>
      </c>
      <c r="K204" s="278">
        <f t="shared" si="34"/>
        <v>0</v>
      </c>
      <c r="L204" s="278">
        <f t="shared" si="34"/>
        <v>0</v>
      </c>
      <c r="M204" s="278">
        <f t="shared" si="33"/>
        <v>1232000</v>
      </c>
      <c r="N204" s="283"/>
    </row>
    <row r="205" spans="1:14" customFormat="1" ht="25.5">
      <c r="A205" s="89">
        <v>421</v>
      </c>
      <c r="B205" s="86" t="s">
        <v>337</v>
      </c>
      <c r="C205" s="280">
        <v>1200000</v>
      </c>
      <c r="D205" s="280"/>
      <c r="E205" s="280"/>
      <c r="F205" s="280"/>
      <c r="G205" s="280"/>
      <c r="H205" s="280"/>
      <c r="I205" s="280"/>
      <c r="J205" s="280"/>
      <c r="K205" s="280"/>
      <c r="L205" s="280"/>
      <c r="M205" s="281">
        <f t="shared" si="33"/>
        <v>1200000</v>
      </c>
      <c r="N205" s="279"/>
    </row>
    <row r="206" spans="1:14" customFormat="1" ht="26.25" customHeight="1">
      <c r="A206" s="89">
        <v>422</v>
      </c>
      <c r="B206" s="86" t="s">
        <v>338</v>
      </c>
      <c r="C206" s="280"/>
      <c r="D206" s="280"/>
      <c r="E206" s="280"/>
      <c r="F206" s="280"/>
      <c r="G206" s="280"/>
      <c r="H206" s="280"/>
      <c r="I206" s="280"/>
      <c r="J206" s="280"/>
      <c r="K206" s="280"/>
      <c r="L206" s="280"/>
      <c r="M206" s="281">
        <f t="shared" si="33"/>
        <v>0</v>
      </c>
      <c r="N206" s="279"/>
    </row>
    <row r="207" spans="1:14" customFormat="1" ht="25.5">
      <c r="A207" s="89">
        <v>423</v>
      </c>
      <c r="B207" s="86" t="s">
        <v>339</v>
      </c>
      <c r="C207" s="280"/>
      <c r="D207" s="280"/>
      <c r="E207" s="280"/>
      <c r="F207" s="280"/>
      <c r="G207" s="280"/>
      <c r="H207" s="280"/>
      <c r="I207" s="280"/>
      <c r="J207" s="280"/>
      <c r="K207" s="280"/>
      <c r="L207" s="280"/>
      <c r="M207" s="281">
        <f t="shared" si="33"/>
        <v>0</v>
      </c>
      <c r="N207" s="279"/>
    </row>
    <row r="208" spans="1:14" customFormat="1" ht="25.5" customHeight="1">
      <c r="A208" s="89">
        <v>424</v>
      </c>
      <c r="B208" s="86" t="s">
        <v>340</v>
      </c>
      <c r="C208" s="280"/>
      <c r="D208" s="280"/>
      <c r="E208" s="280"/>
      <c r="F208" s="280"/>
      <c r="G208" s="280"/>
      <c r="H208" s="280"/>
      <c r="I208" s="280"/>
      <c r="J208" s="280"/>
      <c r="K208" s="280"/>
      <c r="L208" s="280"/>
      <c r="M208" s="281">
        <f t="shared" si="33"/>
        <v>0</v>
      </c>
      <c r="N208" s="279"/>
    </row>
    <row r="209" spans="1:14" customFormat="1" ht="25.9" customHeight="1">
      <c r="A209" s="89">
        <v>425</v>
      </c>
      <c r="B209" s="86" t="s">
        <v>341</v>
      </c>
      <c r="C209" s="280">
        <v>32000</v>
      </c>
      <c r="D209" s="280"/>
      <c r="E209" s="280"/>
      <c r="F209" s="280"/>
      <c r="G209" s="280"/>
      <c r="H209" s="280"/>
      <c r="I209" s="280"/>
      <c r="J209" s="280"/>
      <c r="K209" s="280"/>
      <c r="L209" s="280"/>
      <c r="M209" s="281">
        <f t="shared" si="33"/>
        <v>32000</v>
      </c>
      <c r="N209" s="279"/>
    </row>
    <row r="210" spans="1:14" customFormat="1" ht="25.5" customHeight="1">
      <c r="A210" s="83">
        <v>4300</v>
      </c>
      <c r="B210" s="84" t="s">
        <v>134</v>
      </c>
      <c r="C210" s="278">
        <f t="shared" ref="C210:N210" si="35">SUM(C211:C219)</f>
        <v>0</v>
      </c>
      <c r="D210" s="278">
        <f>SUM(D211:D219)</f>
        <v>0</v>
      </c>
      <c r="E210" s="278">
        <f t="shared" si="35"/>
        <v>0</v>
      </c>
      <c r="F210" s="278">
        <f t="shared" si="35"/>
        <v>0</v>
      </c>
      <c r="G210" s="278">
        <f t="shared" si="35"/>
        <v>0</v>
      </c>
      <c r="H210" s="278">
        <f t="shared" si="35"/>
        <v>0</v>
      </c>
      <c r="I210" s="278">
        <f t="shared" si="35"/>
        <v>0</v>
      </c>
      <c r="J210" s="278">
        <f t="shared" si="35"/>
        <v>0</v>
      </c>
      <c r="K210" s="278">
        <f t="shared" si="35"/>
        <v>0</v>
      </c>
      <c r="L210" s="278">
        <f t="shared" si="35"/>
        <v>0</v>
      </c>
      <c r="M210" s="278">
        <f t="shared" si="33"/>
        <v>0</v>
      </c>
      <c r="N210" s="284">
        <f t="shared" si="35"/>
        <v>0</v>
      </c>
    </row>
    <row r="211" spans="1:14" customFormat="1" ht="25.5" customHeight="1">
      <c r="A211" s="89">
        <v>431</v>
      </c>
      <c r="B211" s="86" t="s">
        <v>342</v>
      </c>
      <c r="C211" s="280"/>
      <c r="D211" s="280"/>
      <c r="E211" s="280"/>
      <c r="F211" s="280"/>
      <c r="G211" s="280"/>
      <c r="H211" s="280"/>
      <c r="I211" s="280"/>
      <c r="J211" s="280"/>
      <c r="K211" s="280"/>
      <c r="L211" s="280"/>
      <c r="M211" s="281">
        <f t="shared" si="33"/>
        <v>0</v>
      </c>
      <c r="N211" s="279"/>
    </row>
    <row r="212" spans="1:14" customFormat="1" ht="25.5" customHeight="1">
      <c r="A212" s="89">
        <v>432</v>
      </c>
      <c r="B212" s="86" t="s">
        <v>343</v>
      </c>
      <c r="C212" s="280"/>
      <c r="D212" s="280"/>
      <c r="E212" s="280"/>
      <c r="F212" s="280"/>
      <c r="G212" s="280"/>
      <c r="H212" s="280"/>
      <c r="I212" s="280"/>
      <c r="J212" s="280"/>
      <c r="K212" s="280"/>
      <c r="L212" s="280"/>
      <c r="M212" s="281">
        <f t="shared" si="33"/>
        <v>0</v>
      </c>
      <c r="N212" s="279"/>
    </row>
    <row r="213" spans="1:14" customFormat="1" ht="25.5" customHeight="1">
      <c r="A213" s="89">
        <v>433</v>
      </c>
      <c r="B213" s="86" t="s">
        <v>344</v>
      </c>
      <c r="C213" s="280"/>
      <c r="D213" s="280"/>
      <c r="E213" s="280"/>
      <c r="F213" s="280"/>
      <c r="G213" s="280"/>
      <c r="H213" s="280"/>
      <c r="I213" s="280"/>
      <c r="J213" s="280"/>
      <c r="K213" s="280"/>
      <c r="L213" s="280"/>
      <c r="M213" s="281">
        <f t="shared" si="33"/>
        <v>0</v>
      </c>
      <c r="N213" s="279"/>
    </row>
    <row r="214" spans="1:14" customFormat="1" ht="25.5" customHeight="1">
      <c r="A214" s="89">
        <v>434</v>
      </c>
      <c r="B214" s="86" t="s">
        <v>345</v>
      </c>
      <c r="C214" s="280"/>
      <c r="D214" s="280"/>
      <c r="E214" s="280"/>
      <c r="F214" s="280"/>
      <c r="G214" s="280"/>
      <c r="H214" s="280"/>
      <c r="I214" s="280"/>
      <c r="J214" s="280"/>
      <c r="K214" s="280"/>
      <c r="L214" s="280"/>
      <c r="M214" s="281">
        <f t="shared" si="33"/>
        <v>0</v>
      </c>
      <c r="N214" s="279"/>
    </row>
    <row r="215" spans="1:14" customFormat="1" ht="25.5" customHeight="1">
      <c r="A215" s="89">
        <v>435</v>
      </c>
      <c r="B215" s="86" t="s">
        <v>346</v>
      </c>
      <c r="C215" s="280"/>
      <c r="D215" s="280"/>
      <c r="E215" s="280"/>
      <c r="F215" s="280"/>
      <c r="G215" s="280"/>
      <c r="H215" s="280"/>
      <c r="I215" s="280"/>
      <c r="J215" s="280"/>
      <c r="K215" s="280"/>
      <c r="L215" s="280"/>
      <c r="M215" s="281">
        <f t="shared" si="33"/>
        <v>0</v>
      </c>
      <c r="N215" s="279"/>
    </row>
    <row r="216" spans="1:14" customFormat="1" ht="25.5" customHeight="1">
      <c r="A216" s="89">
        <v>436</v>
      </c>
      <c r="B216" s="86" t="s">
        <v>347</v>
      </c>
      <c r="C216" s="280"/>
      <c r="D216" s="280"/>
      <c r="E216" s="280"/>
      <c r="F216" s="280"/>
      <c r="G216" s="280"/>
      <c r="H216" s="280"/>
      <c r="I216" s="280"/>
      <c r="J216" s="280"/>
      <c r="K216" s="280"/>
      <c r="L216" s="280"/>
      <c r="M216" s="281">
        <f t="shared" si="33"/>
        <v>0</v>
      </c>
      <c r="N216" s="279"/>
    </row>
    <row r="217" spans="1:14" customFormat="1" ht="25.5" customHeight="1">
      <c r="A217" s="89">
        <v>437</v>
      </c>
      <c r="B217" s="86" t="s">
        <v>348</v>
      </c>
      <c r="C217" s="280"/>
      <c r="D217" s="280"/>
      <c r="E217" s="280"/>
      <c r="F217" s="280"/>
      <c r="G217" s="280"/>
      <c r="H217" s="280"/>
      <c r="I217" s="280"/>
      <c r="J217" s="280"/>
      <c r="K217" s="280"/>
      <c r="L217" s="280"/>
      <c r="M217" s="281">
        <f t="shared" si="33"/>
        <v>0</v>
      </c>
      <c r="N217" s="279"/>
    </row>
    <row r="218" spans="1:14" customFormat="1" ht="25.5" customHeight="1">
      <c r="A218" s="89">
        <v>438</v>
      </c>
      <c r="B218" s="86" t="s">
        <v>349</v>
      </c>
      <c r="C218" s="280"/>
      <c r="D218" s="280"/>
      <c r="E218" s="280"/>
      <c r="F218" s="280"/>
      <c r="G218" s="280"/>
      <c r="H218" s="280"/>
      <c r="I218" s="280"/>
      <c r="J218" s="280"/>
      <c r="K218" s="280"/>
      <c r="L218" s="280"/>
      <c r="M218" s="281">
        <f t="shared" si="33"/>
        <v>0</v>
      </c>
      <c r="N218" s="279"/>
    </row>
    <row r="219" spans="1:14" customFormat="1" ht="25.5" customHeight="1">
      <c r="A219" s="89">
        <v>439</v>
      </c>
      <c r="B219" s="86" t="s">
        <v>350</v>
      </c>
      <c r="C219" s="280"/>
      <c r="D219" s="280"/>
      <c r="E219" s="280"/>
      <c r="F219" s="280"/>
      <c r="G219" s="280"/>
      <c r="H219" s="280"/>
      <c r="I219" s="280"/>
      <c r="J219" s="280"/>
      <c r="K219" s="280"/>
      <c r="L219" s="280"/>
      <c r="M219" s="281">
        <f t="shared" si="33"/>
        <v>0</v>
      </c>
      <c r="N219" s="279"/>
    </row>
    <row r="220" spans="1:14" customFormat="1" ht="25.5" customHeight="1">
      <c r="A220" s="83">
        <v>4400</v>
      </c>
      <c r="B220" s="84" t="s">
        <v>135</v>
      </c>
      <c r="C220" s="278">
        <f t="shared" ref="C220:N220" si="36">SUM(C221:C228)</f>
        <v>1755000</v>
      </c>
      <c r="D220" s="278">
        <f>SUM(D221:D228)</f>
        <v>0</v>
      </c>
      <c r="E220" s="278">
        <f t="shared" si="36"/>
        <v>0</v>
      </c>
      <c r="F220" s="278">
        <f t="shared" si="36"/>
        <v>0</v>
      </c>
      <c r="G220" s="278">
        <f t="shared" si="36"/>
        <v>0</v>
      </c>
      <c r="H220" s="278">
        <f t="shared" si="36"/>
        <v>0</v>
      </c>
      <c r="I220" s="278">
        <f t="shared" si="36"/>
        <v>0</v>
      </c>
      <c r="J220" s="278">
        <f t="shared" si="36"/>
        <v>0</v>
      </c>
      <c r="K220" s="278">
        <f t="shared" si="36"/>
        <v>0</v>
      </c>
      <c r="L220" s="278">
        <f t="shared" si="36"/>
        <v>0</v>
      </c>
      <c r="M220" s="278">
        <f t="shared" si="33"/>
        <v>1755000</v>
      </c>
      <c r="N220" s="284">
        <f t="shared" si="36"/>
        <v>0</v>
      </c>
    </row>
    <row r="221" spans="1:14" customFormat="1" ht="25.5" customHeight="1">
      <c r="A221" s="89">
        <v>441</v>
      </c>
      <c r="B221" s="86" t="s">
        <v>351</v>
      </c>
      <c r="C221" s="280">
        <v>173000</v>
      </c>
      <c r="D221" s="280"/>
      <c r="E221" s="280"/>
      <c r="F221" s="280"/>
      <c r="G221" s="280"/>
      <c r="H221" s="280"/>
      <c r="I221" s="280"/>
      <c r="J221" s="280"/>
      <c r="K221" s="280"/>
      <c r="L221" s="280"/>
      <c r="M221" s="281">
        <f t="shared" si="33"/>
        <v>173000</v>
      </c>
      <c r="N221" s="279"/>
    </row>
    <row r="222" spans="1:14" customFormat="1" ht="25.5" customHeight="1">
      <c r="A222" s="89">
        <v>442</v>
      </c>
      <c r="B222" s="86" t="s">
        <v>352</v>
      </c>
      <c r="C222" s="280">
        <v>600000</v>
      </c>
      <c r="D222" s="280"/>
      <c r="E222" s="280"/>
      <c r="F222" s="280"/>
      <c r="G222" s="280"/>
      <c r="H222" s="280"/>
      <c r="I222" s="280"/>
      <c r="J222" s="280"/>
      <c r="K222" s="280"/>
      <c r="L222" s="280"/>
      <c r="M222" s="281">
        <f t="shared" si="33"/>
        <v>600000</v>
      </c>
      <c r="N222" s="279"/>
    </row>
    <row r="223" spans="1:14" customFormat="1" ht="25.5" customHeight="1">
      <c r="A223" s="89">
        <v>443</v>
      </c>
      <c r="B223" s="86" t="s">
        <v>353</v>
      </c>
      <c r="C223" s="280">
        <v>700000</v>
      </c>
      <c r="D223" s="280"/>
      <c r="E223" s="280"/>
      <c r="F223" s="280"/>
      <c r="G223" s="280"/>
      <c r="H223" s="280"/>
      <c r="I223" s="280"/>
      <c r="J223" s="280"/>
      <c r="K223" s="280"/>
      <c r="L223" s="280"/>
      <c r="M223" s="281">
        <f t="shared" si="33"/>
        <v>700000</v>
      </c>
      <c r="N223" s="279"/>
    </row>
    <row r="224" spans="1:14" customFormat="1" ht="25.5" customHeight="1">
      <c r="A224" s="89">
        <v>444</v>
      </c>
      <c r="B224" s="86" t="s">
        <v>354</v>
      </c>
      <c r="C224" s="280"/>
      <c r="D224" s="280"/>
      <c r="E224" s="280"/>
      <c r="F224" s="280"/>
      <c r="G224" s="280"/>
      <c r="H224" s="280"/>
      <c r="I224" s="280"/>
      <c r="J224" s="280"/>
      <c r="K224" s="280"/>
      <c r="L224" s="280"/>
      <c r="M224" s="281">
        <f t="shared" si="33"/>
        <v>0</v>
      </c>
      <c r="N224" s="279"/>
    </row>
    <row r="225" spans="1:14" customFormat="1" ht="25.5" customHeight="1">
      <c r="A225" s="89">
        <v>445</v>
      </c>
      <c r="B225" s="86" t="s">
        <v>355</v>
      </c>
      <c r="C225" s="280">
        <v>270000</v>
      </c>
      <c r="D225" s="280"/>
      <c r="E225" s="280"/>
      <c r="F225" s="280"/>
      <c r="G225" s="280"/>
      <c r="H225" s="280"/>
      <c r="I225" s="280"/>
      <c r="J225" s="280"/>
      <c r="K225" s="280"/>
      <c r="L225" s="280"/>
      <c r="M225" s="281">
        <f t="shared" si="33"/>
        <v>270000</v>
      </c>
      <c r="N225" s="279"/>
    </row>
    <row r="226" spans="1:14" customFormat="1" ht="25.5" customHeight="1">
      <c r="A226" s="89">
        <v>446</v>
      </c>
      <c r="B226" s="86" t="s">
        <v>356</v>
      </c>
      <c r="C226" s="280">
        <v>12000</v>
      </c>
      <c r="D226" s="280"/>
      <c r="E226" s="280"/>
      <c r="F226" s="280"/>
      <c r="G226" s="280"/>
      <c r="H226" s="280"/>
      <c r="I226" s="280"/>
      <c r="J226" s="280"/>
      <c r="K226" s="280"/>
      <c r="L226" s="280"/>
      <c r="M226" s="281">
        <f t="shared" si="33"/>
        <v>12000</v>
      </c>
      <c r="N226" s="279"/>
    </row>
    <row r="227" spans="1:14" customFormat="1" ht="25.5" customHeight="1">
      <c r="A227" s="89">
        <v>447</v>
      </c>
      <c r="B227" s="86" t="s">
        <v>357</v>
      </c>
      <c r="C227" s="280"/>
      <c r="D227" s="280"/>
      <c r="E227" s="280"/>
      <c r="F227" s="280"/>
      <c r="G227" s="280"/>
      <c r="H227" s="280"/>
      <c r="I227" s="280"/>
      <c r="J227" s="280"/>
      <c r="K227" s="280"/>
      <c r="L227" s="280"/>
      <c r="M227" s="281">
        <f t="shared" si="33"/>
        <v>0</v>
      </c>
      <c r="N227" s="279"/>
    </row>
    <row r="228" spans="1:14" customFormat="1" ht="25.5" customHeight="1">
      <c r="A228" s="89">
        <v>448</v>
      </c>
      <c r="B228" s="86" t="s">
        <v>358</v>
      </c>
      <c r="C228" s="280"/>
      <c r="D228" s="280"/>
      <c r="E228" s="280"/>
      <c r="F228" s="280"/>
      <c r="G228" s="280"/>
      <c r="H228" s="280"/>
      <c r="I228" s="280"/>
      <c r="J228" s="280"/>
      <c r="K228" s="280"/>
      <c r="L228" s="280"/>
      <c r="M228" s="281">
        <f t="shared" si="33"/>
        <v>0</v>
      </c>
      <c r="N228" s="279"/>
    </row>
    <row r="229" spans="1:14" customFormat="1" ht="25.5" customHeight="1">
      <c r="A229" s="83">
        <v>4500</v>
      </c>
      <c r="B229" s="84" t="s">
        <v>136</v>
      </c>
      <c r="C229" s="278">
        <f t="shared" ref="C229:N229" si="37">SUM(C230:C232)</f>
        <v>0</v>
      </c>
      <c r="D229" s="278">
        <f>SUM(D230:D232)</f>
        <v>0</v>
      </c>
      <c r="E229" s="278">
        <f t="shared" si="37"/>
        <v>0</v>
      </c>
      <c r="F229" s="278">
        <f t="shared" si="37"/>
        <v>0</v>
      </c>
      <c r="G229" s="278">
        <f t="shared" si="37"/>
        <v>0</v>
      </c>
      <c r="H229" s="278">
        <f t="shared" si="37"/>
        <v>0</v>
      </c>
      <c r="I229" s="278">
        <f t="shared" si="37"/>
        <v>0</v>
      </c>
      <c r="J229" s="278">
        <f t="shared" si="37"/>
        <v>0</v>
      </c>
      <c r="K229" s="278">
        <f t="shared" si="37"/>
        <v>0</v>
      </c>
      <c r="L229" s="278">
        <f t="shared" si="37"/>
        <v>0</v>
      </c>
      <c r="M229" s="278">
        <f t="shared" si="33"/>
        <v>0</v>
      </c>
      <c r="N229" s="284">
        <f t="shared" si="37"/>
        <v>0</v>
      </c>
    </row>
    <row r="230" spans="1:14" customFormat="1" ht="25.5" customHeight="1">
      <c r="A230" s="89">
        <v>451</v>
      </c>
      <c r="B230" s="86" t="s">
        <v>359</v>
      </c>
      <c r="C230" s="280"/>
      <c r="D230" s="280"/>
      <c r="E230" s="280"/>
      <c r="F230" s="280"/>
      <c r="G230" s="280"/>
      <c r="H230" s="280"/>
      <c r="I230" s="280"/>
      <c r="J230" s="280"/>
      <c r="K230" s="280"/>
      <c r="L230" s="280"/>
      <c r="M230" s="281">
        <f t="shared" si="33"/>
        <v>0</v>
      </c>
      <c r="N230" s="279"/>
    </row>
    <row r="231" spans="1:14" customFormat="1" ht="25.5" customHeight="1">
      <c r="A231" s="89">
        <v>452</v>
      </c>
      <c r="B231" s="86" t="s">
        <v>360</v>
      </c>
      <c r="C231" s="280"/>
      <c r="D231" s="280"/>
      <c r="E231" s="280"/>
      <c r="F231" s="280"/>
      <c r="G231" s="280"/>
      <c r="H231" s="280"/>
      <c r="I231" s="280"/>
      <c r="J231" s="280"/>
      <c r="K231" s="280"/>
      <c r="L231" s="280"/>
      <c r="M231" s="281">
        <f t="shared" si="33"/>
        <v>0</v>
      </c>
      <c r="N231" s="279"/>
    </row>
    <row r="232" spans="1:14" customFormat="1" ht="25.5" customHeight="1">
      <c r="A232" s="89">
        <v>459</v>
      </c>
      <c r="B232" s="86" t="s">
        <v>361</v>
      </c>
      <c r="C232" s="280"/>
      <c r="D232" s="280"/>
      <c r="E232" s="280"/>
      <c r="F232" s="280"/>
      <c r="G232" s="280"/>
      <c r="H232" s="280"/>
      <c r="I232" s="280"/>
      <c r="J232" s="280"/>
      <c r="K232" s="280"/>
      <c r="L232" s="280"/>
      <c r="M232" s="281">
        <f t="shared" si="33"/>
        <v>0</v>
      </c>
      <c r="N232" s="279"/>
    </row>
    <row r="233" spans="1:14" customFormat="1" ht="35.25" customHeight="1">
      <c r="A233" s="83">
        <v>4600</v>
      </c>
      <c r="B233" s="78" t="s">
        <v>362</v>
      </c>
      <c r="C233" s="278">
        <f t="shared" ref="C233:N233" si="38">SUM(C234:C240)</f>
        <v>0</v>
      </c>
      <c r="D233" s="278">
        <f>SUM(D234:D240)</f>
        <v>0</v>
      </c>
      <c r="E233" s="278">
        <f t="shared" si="38"/>
        <v>0</v>
      </c>
      <c r="F233" s="278">
        <f t="shared" si="38"/>
        <v>0</v>
      </c>
      <c r="G233" s="278">
        <f t="shared" si="38"/>
        <v>0</v>
      </c>
      <c r="H233" s="278">
        <f t="shared" si="38"/>
        <v>0</v>
      </c>
      <c r="I233" s="278">
        <f t="shared" si="38"/>
        <v>0</v>
      </c>
      <c r="J233" s="278">
        <f t="shared" si="38"/>
        <v>0</v>
      </c>
      <c r="K233" s="278">
        <f t="shared" si="38"/>
        <v>0</v>
      </c>
      <c r="L233" s="278">
        <f t="shared" si="38"/>
        <v>0</v>
      </c>
      <c r="M233" s="278">
        <f t="shared" si="33"/>
        <v>0</v>
      </c>
      <c r="N233" s="284">
        <f t="shared" si="38"/>
        <v>0</v>
      </c>
    </row>
    <row r="234" spans="1:14" customFormat="1" ht="25.5" customHeight="1">
      <c r="A234" s="89">
        <v>461</v>
      </c>
      <c r="B234" s="86" t="s">
        <v>363</v>
      </c>
      <c r="C234" s="280"/>
      <c r="D234" s="280"/>
      <c r="E234" s="280"/>
      <c r="F234" s="280"/>
      <c r="G234" s="280"/>
      <c r="H234" s="280"/>
      <c r="I234" s="280"/>
      <c r="J234" s="280"/>
      <c r="K234" s="280"/>
      <c r="L234" s="280"/>
      <c r="M234" s="281">
        <f t="shared" si="33"/>
        <v>0</v>
      </c>
      <c r="N234" s="279"/>
    </row>
    <row r="235" spans="1:14" customFormat="1" ht="25.5" customHeight="1">
      <c r="A235" s="89">
        <v>462</v>
      </c>
      <c r="B235" s="86" t="s">
        <v>364</v>
      </c>
      <c r="C235" s="280"/>
      <c r="D235" s="280"/>
      <c r="E235" s="280"/>
      <c r="F235" s="280"/>
      <c r="G235" s="280"/>
      <c r="H235" s="280"/>
      <c r="I235" s="280"/>
      <c r="J235" s="280"/>
      <c r="K235" s="280"/>
      <c r="L235" s="280"/>
      <c r="M235" s="281">
        <f t="shared" si="33"/>
        <v>0</v>
      </c>
      <c r="N235" s="279"/>
    </row>
    <row r="236" spans="1:14" customFormat="1" ht="25.5" customHeight="1">
      <c r="A236" s="89">
        <v>463</v>
      </c>
      <c r="B236" s="86" t="s">
        <v>365</v>
      </c>
      <c r="C236" s="280"/>
      <c r="D236" s="280"/>
      <c r="E236" s="280"/>
      <c r="F236" s="280"/>
      <c r="G236" s="280"/>
      <c r="H236" s="280"/>
      <c r="I236" s="280"/>
      <c r="J236" s="280"/>
      <c r="K236" s="280"/>
      <c r="L236" s="280"/>
      <c r="M236" s="281">
        <f t="shared" si="33"/>
        <v>0</v>
      </c>
      <c r="N236" s="279"/>
    </row>
    <row r="237" spans="1:14" customFormat="1" ht="31.5" customHeight="1">
      <c r="A237" s="89">
        <v>464</v>
      </c>
      <c r="B237" s="86" t="s">
        <v>366</v>
      </c>
      <c r="C237" s="280"/>
      <c r="D237" s="280"/>
      <c r="E237" s="280"/>
      <c r="F237" s="280"/>
      <c r="G237" s="280"/>
      <c r="H237" s="280"/>
      <c r="I237" s="280"/>
      <c r="J237" s="280"/>
      <c r="K237" s="280"/>
      <c r="L237" s="280"/>
      <c r="M237" s="281">
        <f t="shared" si="33"/>
        <v>0</v>
      </c>
      <c r="N237" s="279"/>
    </row>
    <row r="238" spans="1:14" customFormat="1" ht="35.25" customHeight="1">
      <c r="A238" s="89">
        <v>465</v>
      </c>
      <c r="B238" s="86" t="s">
        <v>367</v>
      </c>
      <c r="C238" s="280"/>
      <c r="D238" s="280"/>
      <c r="E238" s="280"/>
      <c r="F238" s="280"/>
      <c r="G238" s="280"/>
      <c r="H238" s="280"/>
      <c r="I238" s="280"/>
      <c r="J238" s="280"/>
      <c r="K238" s="280"/>
      <c r="L238" s="280"/>
      <c r="M238" s="281">
        <f t="shared" si="33"/>
        <v>0</v>
      </c>
      <c r="N238" s="279"/>
    </row>
    <row r="239" spans="1:14" customFormat="1" ht="35.25" customHeight="1">
      <c r="A239" s="89">
        <v>466</v>
      </c>
      <c r="B239" s="208" t="s">
        <v>368</v>
      </c>
      <c r="C239" s="280"/>
      <c r="D239" s="280"/>
      <c r="E239" s="280"/>
      <c r="F239" s="280"/>
      <c r="G239" s="280"/>
      <c r="H239" s="280"/>
      <c r="I239" s="280"/>
      <c r="J239" s="280"/>
      <c r="K239" s="280"/>
      <c r="L239" s="280"/>
      <c r="M239" s="281"/>
      <c r="N239" s="279"/>
    </row>
    <row r="240" spans="1:14" customFormat="1" ht="31.5" customHeight="1">
      <c r="A240" s="89">
        <v>469</v>
      </c>
      <c r="B240" s="86" t="s">
        <v>1053</v>
      </c>
      <c r="C240" s="280"/>
      <c r="D240" s="280"/>
      <c r="E240" s="280"/>
      <c r="F240" s="280"/>
      <c r="G240" s="280"/>
      <c r="H240" s="280"/>
      <c r="I240" s="280"/>
      <c r="J240" s="280"/>
      <c r="K240" s="280"/>
      <c r="L240" s="280"/>
      <c r="M240" s="281">
        <f t="shared" si="33"/>
        <v>0</v>
      </c>
      <c r="N240" s="279"/>
    </row>
    <row r="241" spans="1:14" customFormat="1" ht="25.5" customHeight="1">
      <c r="A241" s="83">
        <v>4700</v>
      </c>
      <c r="B241" s="84" t="s">
        <v>369</v>
      </c>
      <c r="C241" s="278">
        <f t="shared" ref="C241:N241" si="39">SUM(C242)</f>
        <v>0</v>
      </c>
      <c r="D241" s="278">
        <f t="shared" si="39"/>
        <v>0</v>
      </c>
      <c r="E241" s="278">
        <f t="shared" si="39"/>
        <v>0</v>
      </c>
      <c r="F241" s="278">
        <f t="shared" si="39"/>
        <v>0</v>
      </c>
      <c r="G241" s="278">
        <f t="shared" si="39"/>
        <v>0</v>
      </c>
      <c r="H241" s="278">
        <f t="shared" si="39"/>
        <v>0</v>
      </c>
      <c r="I241" s="278">
        <f t="shared" si="39"/>
        <v>0</v>
      </c>
      <c r="J241" s="278">
        <f t="shared" si="39"/>
        <v>0</v>
      </c>
      <c r="K241" s="278">
        <f t="shared" si="39"/>
        <v>0</v>
      </c>
      <c r="L241" s="278">
        <f t="shared" si="39"/>
        <v>0</v>
      </c>
      <c r="M241" s="278">
        <f t="shared" si="33"/>
        <v>0</v>
      </c>
      <c r="N241" s="290">
        <f t="shared" si="39"/>
        <v>0</v>
      </c>
    </row>
    <row r="242" spans="1:14" customFormat="1" ht="31.5" customHeight="1">
      <c r="A242" s="89">
        <v>471</v>
      </c>
      <c r="B242" s="86" t="s">
        <v>370</v>
      </c>
      <c r="C242" s="291"/>
      <c r="D242" s="291"/>
      <c r="E242" s="291"/>
      <c r="F242" s="291"/>
      <c r="G242" s="291"/>
      <c r="H242" s="291"/>
      <c r="I242" s="291"/>
      <c r="J242" s="291"/>
      <c r="K242" s="291"/>
      <c r="L242" s="291"/>
      <c r="M242" s="281">
        <f t="shared" si="33"/>
        <v>0</v>
      </c>
      <c r="N242" s="279"/>
    </row>
    <row r="243" spans="1:14" customFormat="1" ht="25.5" customHeight="1">
      <c r="A243" s="83">
        <v>4800</v>
      </c>
      <c r="B243" s="84" t="s">
        <v>371</v>
      </c>
      <c r="C243" s="278">
        <f t="shared" ref="C243:N243" si="40">SUM(C244:C248)</f>
        <v>0</v>
      </c>
      <c r="D243" s="278">
        <f>SUM(D244:D248)</f>
        <v>0</v>
      </c>
      <c r="E243" s="278">
        <f t="shared" si="40"/>
        <v>0</v>
      </c>
      <c r="F243" s="278">
        <f t="shared" si="40"/>
        <v>0</v>
      </c>
      <c r="G243" s="278">
        <f t="shared" si="40"/>
        <v>0</v>
      </c>
      <c r="H243" s="278">
        <f t="shared" si="40"/>
        <v>0</v>
      </c>
      <c r="I243" s="278">
        <f t="shared" si="40"/>
        <v>0</v>
      </c>
      <c r="J243" s="278">
        <f t="shared" si="40"/>
        <v>0</v>
      </c>
      <c r="K243" s="278">
        <f t="shared" si="40"/>
        <v>0</v>
      </c>
      <c r="L243" s="278">
        <f t="shared" si="40"/>
        <v>0</v>
      </c>
      <c r="M243" s="278">
        <f t="shared" si="33"/>
        <v>0</v>
      </c>
      <c r="N243" s="290">
        <f t="shared" si="40"/>
        <v>0</v>
      </c>
    </row>
    <row r="244" spans="1:14" customFormat="1" ht="31.5" customHeight="1">
      <c r="A244" s="89">
        <v>481</v>
      </c>
      <c r="B244" s="86" t="s">
        <v>372</v>
      </c>
      <c r="C244" s="280"/>
      <c r="D244" s="280"/>
      <c r="E244" s="280"/>
      <c r="F244" s="280"/>
      <c r="G244" s="280"/>
      <c r="H244" s="280"/>
      <c r="I244" s="280"/>
      <c r="J244" s="280"/>
      <c r="K244" s="280"/>
      <c r="L244" s="280"/>
      <c r="M244" s="281">
        <f t="shared" si="33"/>
        <v>0</v>
      </c>
      <c r="N244" s="292"/>
    </row>
    <row r="245" spans="1:14" customFormat="1" ht="31.5" customHeight="1">
      <c r="A245" s="89">
        <v>482</v>
      </c>
      <c r="B245" s="86" t="s">
        <v>373</v>
      </c>
      <c r="C245" s="280"/>
      <c r="D245" s="280"/>
      <c r="E245" s="280"/>
      <c r="F245" s="280"/>
      <c r="G245" s="280"/>
      <c r="H245" s="280"/>
      <c r="I245" s="280"/>
      <c r="J245" s="280"/>
      <c r="K245" s="280"/>
      <c r="L245" s="280"/>
      <c r="M245" s="281">
        <f t="shared" si="33"/>
        <v>0</v>
      </c>
      <c r="N245" s="279"/>
    </row>
    <row r="246" spans="1:14" customFormat="1" ht="31.5" customHeight="1">
      <c r="A246" s="89">
        <v>483</v>
      </c>
      <c r="B246" s="86" t="s">
        <v>374</v>
      </c>
      <c r="C246" s="280"/>
      <c r="D246" s="280"/>
      <c r="E246" s="280"/>
      <c r="F246" s="280"/>
      <c r="G246" s="280"/>
      <c r="H246" s="280"/>
      <c r="I246" s="280"/>
      <c r="J246" s="280"/>
      <c r="K246" s="280"/>
      <c r="L246" s="280"/>
      <c r="M246" s="281">
        <f t="shared" si="33"/>
        <v>0</v>
      </c>
      <c r="N246" s="292"/>
    </row>
    <row r="247" spans="1:14" customFormat="1" ht="31.5" customHeight="1">
      <c r="A247" s="89">
        <v>484</v>
      </c>
      <c r="B247" s="86" t="s">
        <v>375</v>
      </c>
      <c r="C247" s="280"/>
      <c r="D247" s="280"/>
      <c r="E247" s="280"/>
      <c r="F247" s="280"/>
      <c r="G247" s="280"/>
      <c r="H247" s="280"/>
      <c r="I247" s="280"/>
      <c r="J247" s="280"/>
      <c r="K247" s="280"/>
      <c r="L247" s="280"/>
      <c r="M247" s="281">
        <f t="shared" si="33"/>
        <v>0</v>
      </c>
      <c r="N247" s="292"/>
    </row>
    <row r="248" spans="1:14" customFormat="1" ht="31.5" customHeight="1">
      <c r="A248" s="89">
        <v>485</v>
      </c>
      <c r="B248" s="86" t="s">
        <v>376</v>
      </c>
      <c r="C248" s="280"/>
      <c r="D248" s="280"/>
      <c r="E248" s="280"/>
      <c r="F248" s="280"/>
      <c r="G248" s="280"/>
      <c r="H248" s="280"/>
      <c r="I248" s="280"/>
      <c r="J248" s="280"/>
      <c r="K248" s="280"/>
      <c r="L248" s="280"/>
      <c r="M248" s="281">
        <f t="shared" si="33"/>
        <v>0</v>
      </c>
      <c r="N248" s="292"/>
    </row>
    <row r="249" spans="1:14" customFormat="1" ht="25.5" customHeight="1">
      <c r="A249" s="83">
        <v>4900</v>
      </c>
      <c r="B249" s="84" t="s">
        <v>377</v>
      </c>
      <c r="C249" s="278">
        <f t="shared" ref="C249:L249" si="41">SUM(C250:C252)</f>
        <v>0</v>
      </c>
      <c r="D249" s="278">
        <f>SUM(D250:D252)</f>
        <v>0</v>
      </c>
      <c r="E249" s="278">
        <f t="shared" si="41"/>
        <v>0</v>
      </c>
      <c r="F249" s="278">
        <f t="shared" si="41"/>
        <v>0</v>
      </c>
      <c r="G249" s="278">
        <f t="shared" si="41"/>
        <v>0</v>
      </c>
      <c r="H249" s="278">
        <f t="shared" si="41"/>
        <v>0</v>
      </c>
      <c r="I249" s="278">
        <f t="shared" si="41"/>
        <v>0</v>
      </c>
      <c r="J249" s="278">
        <f t="shared" si="41"/>
        <v>0</v>
      </c>
      <c r="K249" s="278">
        <f t="shared" si="41"/>
        <v>0</v>
      </c>
      <c r="L249" s="278">
        <f t="shared" si="41"/>
        <v>0</v>
      </c>
      <c r="M249" s="278">
        <f t="shared" si="33"/>
        <v>0</v>
      </c>
      <c r="N249" s="283"/>
    </row>
    <row r="250" spans="1:14" customFormat="1" ht="25.5" customHeight="1">
      <c r="A250" s="91">
        <v>491</v>
      </c>
      <c r="B250" s="86" t="s">
        <v>378</v>
      </c>
      <c r="C250" s="291"/>
      <c r="D250" s="291"/>
      <c r="E250" s="291"/>
      <c r="F250" s="291"/>
      <c r="G250" s="291"/>
      <c r="H250" s="291"/>
      <c r="I250" s="291"/>
      <c r="J250" s="291"/>
      <c r="K250" s="291"/>
      <c r="L250" s="291"/>
      <c r="M250" s="281">
        <f t="shared" si="33"/>
        <v>0</v>
      </c>
      <c r="N250" s="279"/>
    </row>
    <row r="251" spans="1:14" customFormat="1" ht="25.5" customHeight="1">
      <c r="A251" s="91">
        <v>492</v>
      </c>
      <c r="B251" s="86" t="s">
        <v>379</v>
      </c>
      <c r="C251" s="291"/>
      <c r="D251" s="291"/>
      <c r="E251" s="291"/>
      <c r="F251" s="291"/>
      <c r="G251" s="291"/>
      <c r="H251" s="291"/>
      <c r="I251" s="291"/>
      <c r="J251" s="291"/>
      <c r="K251" s="291"/>
      <c r="L251" s="291"/>
      <c r="M251" s="281">
        <f t="shared" si="33"/>
        <v>0</v>
      </c>
      <c r="N251" s="279"/>
    </row>
    <row r="252" spans="1:14" customFormat="1" ht="25.5" customHeight="1">
      <c r="A252" s="91">
        <v>493</v>
      </c>
      <c r="B252" s="86" t="s">
        <v>380</v>
      </c>
      <c r="C252" s="291"/>
      <c r="D252" s="291"/>
      <c r="E252" s="291"/>
      <c r="F252" s="291"/>
      <c r="G252" s="291"/>
      <c r="H252" s="291"/>
      <c r="I252" s="291"/>
      <c r="J252" s="291"/>
      <c r="K252" s="291"/>
      <c r="L252" s="291"/>
      <c r="M252" s="281">
        <f t="shared" si="33"/>
        <v>0</v>
      </c>
      <c r="N252" s="279"/>
    </row>
    <row r="253" spans="1:14" s="177" customFormat="1" ht="25.5" customHeight="1">
      <c r="A253" s="172">
        <v>5000</v>
      </c>
      <c r="B253" s="173" t="s">
        <v>381</v>
      </c>
      <c r="C253" s="285">
        <f t="shared" ref="C253:N253" si="42">C254+C261+C266+C269+C276+C278+C287+C297+C302</f>
        <v>498700</v>
      </c>
      <c r="D253" s="285">
        <f>D254+D261+D266+D269+D276+D278+D287+D297+D302</f>
        <v>0</v>
      </c>
      <c r="E253" s="285">
        <f t="shared" si="42"/>
        <v>0</v>
      </c>
      <c r="F253" s="285">
        <f t="shared" si="42"/>
        <v>0</v>
      </c>
      <c r="G253" s="285">
        <f t="shared" si="42"/>
        <v>50000</v>
      </c>
      <c r="H253" s="285">
        <f t="shared" si="42"/>
        <v>0</v>
      </c>
      <c r="I253" s="285">
        <f t="shared" si="42"/>
        <v>0</v>
      </c>
      <c r="J253" s="285">
        <f t="shared" si="42"/>
        <v>0</v>
      </c>
      <c r="K253" s="285">
        <f t="shared" si="42"/>
        <v>0</v>
      </c>
      <c r="L253" s="285">
        <f t="shared" si="42"/>
        <v>0</v>
      </c>
      <c r="M253" s="285">
        <f t="shared" si="33"/>
        <v>548700</v>
      </c>
      <c r="N253" s="286">
        <f t="shared" si="42"/>
        <v>0</v>
      </c>
    </row>
    <row r="254" spans="1:14" customFormat="1" ht="25.5" customHeight="1">
      <c r="A254" s="83">
        <v>5100</v>
      </c>
      <c r="B254" s="84" t="s">
        <v>382</v>
      </c>
      <c r="C254" s="278">
        <f>SUM(C255:C260)</f>
        <v>98700</v>
      </c>
      <c r="D254" s="278">
        <f>SUM(D255:D260)</f>
        <v>0</v>
      </c>
      <c r="E254" s="278">
        <f t="shared" ref="E254:N254" si="43">SUM(E255:E260)</f>
        <v>0</v>
      </c>
      <c r="F254" s="278">
        <f t="shared" si="43"/>
        <v>0</v>
      </c>
      <c r="G254" s="278">
        <f t="shared" si="43"/>
        <v>0</v>
      </c>
      <c r="H254" s="278">
        <f t="shared" si="43"/>
        <v>0</v>
      </c>
      <c r="I254" s="278">
        <f t="shared" si="43"/>
        <v>0</v>
      </c>
      <c r="J254" s="278">
        <f t="shared" si="43"/>
        <v>0</v>
      </c>
      <c r="K254" s="278">
        <f t="shared" si="43"/>
        <v>0</v>
      </c>
      <c r="L254" s="278">
        <f t="shared" si="43"/>
        <v>0</v>
      </c>
      <c r="M254" s="278">
        <f t="shared" si="33"/>
        <v>98700</v>
      </c>
      <c r="N254" s="284">
        <f t="shared" si="43"/>
        <v>0</v>
      </c>
    </row>
    <row r="255" spans="1:14" customFormat="1" ht="25.5" customHeight="1">
      <c r="A255" s="89">
        <v>511</v>
      </c>
      <c r="B255" s="86" t="s">
        <v>383</v>
      </c>
      <c r="C255" s="280">
        <v>23500</v>
      </c>
      <c r="D255" s="280"/>
      <c r="E255" s="280"/>
      <c r="F255" s="280"/>
      <c r="G255" s="280"/>
      <c r="H255" s="280"/>
      <c r="I255" s="280"/>
      <c r="J255" s="280"/>
      <c r="K255" s="280"/>
      <c r="L255" s="280"/>
      <c r="M255" s="281">
        <f t="shared" si="33"/>
        <v>23500</v>
      </c>
      <c r="N255" s="279"/>
    </row>
    <row r="256" spans="1:14" customFormat="1" ht="25.5" customHeight="1">
      <c r="A256" s="89">
        <v>512</v>
      </c>
      <c r="B256" s="86" t="s">
        <v>384</v>
      </c>
      <c r="C256" s="280">
        <v>7200</v>
      </c>
      <c r="D256" s="280"/>
      <c r="E256" s="280"/>
      <c r="F256" s="280"/>
      <c r="G256" s="280"/>
      <c r="H256" s="280"/>
      <c r="I256" s="280"/>
      <c r="J256" s="280"/>
      <c r="K256" s="280"/>
      <c r="L256" s="280"/>
      <c r="M256" s="281">
        <f t="shared" si="33"/>
        <v>7200</v>
      </c>
      <c r="N256" s="279"/>
    </row>
    <row r="257" spans="1:14" customFormat="1" ht="25.5" customHeight="1">
      <c r="A257" s="89">
        <v>513</v>
      </c>
      <c r="B257" s="86" t="s">
        <v>385</v>
      </c>
      <c r="C257" s="280"/>
      <c r="D257" s="280"/>
      <c r="E257" s="280"/>
      <c r="F257" s="280"/>
      <c r="G257" s="280"/>
      <c r="H257" s="280"/>
      <c r="I257" s="280"/>
      <c r="J257" s="280"/>
      <c r="K257" s="280"/>
      <c r="L257" s="280"/>
      <c r="M257" s="281">
        <f t="shared" si="33"/>
        <v>0</v>
      </c>
      <c r="N257" s="279"/>
    </row>
    <row r="258" spans="1:14" customFormat="1" ht="25.5" customHeight="1">
      <c r="A258" s="89">
        <v>514</v>
      </c>
      <c r="B258" s="86" t="s">
        <v>386</v>
      </c>
      <c r="C258" s="280"/>
      <c r="D258" s="280"/>
      <c r="E258" s="280"/>
      <c r="F258" s="280"/>
      <c r="G258" s="280"/>
      <c r="H258" s="280"/>
      <c r="I258" s="280"/>
      <c r="J258" s="280"/>
      <c r="K258" s="280"/>
      <c r="L258" s="280"/>
      <c r="M258" s="281">
        <f t="shared" si="33"/>
        <v>0</v>
      </c>
      <c r="N258" s="279"/>
    </row>
    <row r="259" spans="1:14" customFormat="1" ht="25.5" customHeight="1">
      <c r="A259" s="89">
        <v>515</v>
      </c>
      <c r="B259" s="86" t="s">
        <v>387</v>
      </c>
      <c r="C259" s="280">
        <v>66000</v>
      </c>
      <c r="D259" s="280"/>
      <c r="E259" s="280"/>
      <c r="F259" s="280"/>
      <c r="G259" s="280"/>
      <c r="H259" s="280"/>
      <c r="I259" s="280"/>
      <c r="J259" s="280"/>
      <c r="K259" s="280"/>
      <c r="L259" s="280"/>
      <c r="M259" s="281">
        <f t="shared" si="33"/>
        <v>66000</v>
      </c>
      <c r="N259" s="279"/>
    </row>
    <row r="260" spans="1:14" customFormat="1" ht="25.5" customHeight="1">
      <c r="A260" s="89">
        <v>519</v>
      </c>
      <c r="B260" s="86" t="s">
        <v>388</v>
      </c>
      <c r="C260" s="280">
        <v>2000</v>
      </c>
      <c r="D260" s="280"/>
      <c r="E260" s="280"/>
      <c r="F260" s="280"/>
      <c r="G260" s="280"/>
      <c r="H260" s="280"/>
      <c r="I260" s="280"/>
      <c r="J260" s="280"/>
      <c r="K260" s="280"/>
      <c r="L260" s="280"/>
      <c r="M260" s="281">
        <f t="shared" si="33"/>
        <v>2000</v>
      </c>
      <c r="N260" s="279"/>
    </row>
    <row r="261" spans="1:14" customFormat="1" ht="25.5" customHeight="1">
      <c r="A261" s="83">
        <v>5200</v>
      </c>
      <c r="B261" s="84" t="s">
        <v>389</v>
      </c>
      <c r="C261" s="278">
        <f t="shared" ref="C261:N261" si="44">SUM(C262:C265)</f>
        <v>0</v>
      </c>
      <c r="D261" s="278">
        <f>SUM(D262:D265)</f>
        <v>0</v>
      </c>
      <c r="E261" s="278">
        <f t="shared" si="44"/>
        <v>0</v>
      </c>
      <c r="F261" s="278">
        <f t="shared" si="44"/>
        <v>0</v>
      </c>
      <c r="G261" s="278">
        <f t="shared" si="44"/>
        <v>0</v>
      </c>
      <c r="H261" s="278">
        <f t="shared" si="44"/>
        <v>0</v>
      </c>
      <c r="I261" s="278">
        <f t="shared" si="44"/>
        <v>0</v>
      </c>
      <c r="J261" s="278">
        <f t="shared" si="44"/>
        <v>0</v>
      </c>
      <c r="K261" s="278">
        <f t="shared" si="44"/>
        <v>0</v>
      </c>
      <c r="L261" s="278">
        <f t="shared" si="44"/>
        <v>0</v>
      </c>
      <c r="M261" s="278">
        <f t="shared" si="33"/>
        <v>0</v>
      </c>
      <c r="N261" s="284">
        <f t="shared" si="44"/>
        <v>0</v>
      </c>
    </row>
    <row r="262" spans="1:14" customFormat="1" ht="25.5" customHeight="1">
      <c r="A262" s="89">
        <v>521</v>
      </c>
      <c r="B262" s="86" t="s">
        <v>390</v>
      </c>
      <c r="C262" s="280"/>
      <c r="D262" s="280"/>
      <c r="E262" s="280"/>
      <c r="F262" s="280"/>
      <c r="G262" s="280"/>
      <c r="H262" s="280"/>
      <c r="I262" s="280"/>
      <c r="J262" s="280"/>
      <c r="K262" s="280"/>
      <c r="L262" s="280"/>
      <c r="M262" s="281">
        <f t="shared" si="33"/>
        <v>0</v>
      </c>
      <c r="N262" s="279"/>
    </row>
    <row r="263" spans="1:14" customFormat="1" ht="25.5" customHeight="1">
      <c r="A263" s="89">
        <v>522</v>
      </c>
      <c r="B263" s="86" t="s">
        <v>391</v>
      </c>
      <c r="C263" s="280"/>
      <c r="D263" s="280"/>
      <c r="E263" s="280"/>
      <c r="F263" s="280"/>
      <c r="G263" s="280"/>
      <c r="H263" s="280"/>
      <c r="I263" s="280"/>
      <c r="J263" s="280"/>
      <c r="K263" s="280"/>
      <c r="L263" s="280"/>
      <c r="M263" s="281">
        <f t="shared" si="33"/>
        <v>0</v>
      </c>
      <c r="N263" s="279"/>
    </row>
    <row r="264" spans="1:14" customFormat="1" ht="25.5" customHeight="1">
      <c r="A264" s="89">
        <v>523</v>
      </c>
      <c r="B264" s="86" t="s">
        <v>392</v>
      </c>
      <c r="C264" s="280"/>
      <c r="D264" s="280"/>
      <c r="E264" s="280"/>
      <c r="F264" s="280"/>
      <c r="G264" s="280"/>
      <c r="H264" s="280"/>
      <c r="I264" s="280"/>
      <c r="J264" s="280"/>
      <c r="K264" s="280"/>
      <c r="L264" s="280"/>
      <c r="M264" s="281">
        <f t="shared" ref="M264:M327" si="45">SUM(C264:L264)</f>
        <v>0</v>
      </c>
      <c r="N264" s="279"/>
    </row>
    <row r="265" spans="1:14" customFormat="1" ht="25.5" customHeight="1">
      <c r="A265" s="89">
        <v>529</v>
      </c>
      <c r="B265" s="86" t="s">
        <v>393</v>
      </c>
      <c r="C265" s="280"/>
      <c r="D265" s="280"/>
      <c r="E265" s="280"/>
      <c r="F265" s="280"/>
      <c r="G265" s="280"/>
      <c r="H265" s="280"/>
      <c r="I265" s="280"/>
      <c r="J265" s="280"/>
      <c r="K265" s="280"/>
      <c r="L265" s="280"/>
      <c r="M265" s="281">
        <f t="shared" si="45"/>
        <v>0</v>
      </c>
      <c r="N265" s="279"/>
    </row>
    <row r="266" spans="1:14" customFormat="1" ht="25.5" customHeight="1">
      <c r="A266" s="83">
        <v>5300</v>
      </c>
      <c r="B266" s="84" t="s">
        <v>394</v>
      </c>
      <c r="C266" s="278">
        <f t="shared" ref="C266:L266" si="46">SUM(C267:C268)</f>
        <v>0</v>
      </c>
      <c r="D266" s="278">
        <f>SUM(D267:D268)</f>
        <v>0</v>
      </c>
      <c r="E266" s="278">
        <f t="shared" si="46"/>
        <v>0</v>
      </c>
      <c r="F266" s="278">
        <f t="shared" si="46"/>
        <v>0</v>
      </c>
      <c r="G266" s="278">
        <f t="shared" si="46"/>
        <v>0</v>
      </c>
      <c r="H266" s="278">
        <f t="shared" si="46"/>
        <v>0</v>
      </c>
      <c r="I266" s="278">
        <f t="shared" si="46"/>
        <v>0</v>
      </c>
      <c r="J266" s="278">
        <f t="shared" si="46"/>
        <v>0</v>
      </c>
      <c r="K266" s="278">
        <f t="shared" si="46"/>
        <v>0</v>
      </c>
      <c r="L266" s="278">
        <f t="shared" si="46"/>
        <v>0</v>
      </c>
      <c r="M266" s="278">
        <f t="shared" si="45"/>
        <v>0</v>
      </c>
      <c r="N266" s="283"/>
    </row>
    <row r="267" spans="1:14" customFormat="1" ht="25.5" customHeight="1">
      <c r="A267" s="89">
        <v>531</v>
      </c>
      <c r="B267" s="86" t="s">
        <v>395</v>
      </c>
      <c r="C267" s="280"/>
      <c r="D267" s="280"/>
      <c r="E267" s="280"/>
      <c r="F267" s="280"/>
      <c r="G267" s="280"/>
      <c r="H267" s="280"/>
      <c r="I267" s="280"/>
      <c r="J267" s="280"/>
      <c r="K267" s="280"/>
      <c r="L267" s="280"/>
      <c r="M267" s="281">
        <f t="shared" si="45"/>
        <v>0</v>
      </c>
      <c r="N267" s="279"/>
    </row>
    <row r="268" spans="1:14" customFormat="1" ht="25.5" customHeight="1">
      <c r="A268" s="89">
        <v>532</v>
      </c>
      <c r="B268" s="86" t="s">
        <v>396</v>
      </c>
      <c r="C268" s="280"/>
      <c r="D268" s="280"/>
      <c r="E268" s="280"/>
      <c r="F268" s="280"/>
      <c r="G268" s="280"/>
      <c r="H268" s="280"/>
      <c r="I268" s="280"/>
      <c r="J268" s="280"/>
      <c r="K268" s="280"/>
      <c r="L268" s="280"/>
      <c r="M268" s="281">
        <f t="shared" si="45"/>
        <v>0</v>
      </c>
      <c r="N268" s="279"/>
    </row>
    <row r="269" spans="1:14" customFormat="1" ht="25.5" customHeight="1">
      <c r="A269" s="83">
        <v>5400</v>
      </c>
      <c r="B269" s="84" t="s">
        <v>397</v>
      </c>
      <c r="C269" s="278">
        <f t="shared" ref="C269:N269" si="47">SUM(C270:C275)</f>
        <v>200000</v>
      </c>
      <c r="D269" s="278">
        <f>SUM(D270:D275)</f>
        <v>0</v>
      </c>
      <c r="E269" s="278">
        <f t="shared" si="47"/>
        <v>0</v>
      </c>
      <c r="F269" s="278">
        <f t="shared" si="47"/>
        <v>0</v>
      </c>
      <c r="G269" s="278">
        <f t="shared" si="47"/>
        <v>0</v>
      </c>
      <c r="H269" s="278">
        <f t="shared" si="47"/>
        <v>0</v>
      </c>
      <c r="I269" s="278">
        <f t="shared" si="47"/>
        <v>0</v>
      </c>
      <c r="J269" s="278">
        <f t="shared" si="47"/>
        <v>0</v>
      </c>
      <c r="K269" s="278">
        <f t="shared" si="47"/>
        <v>0</v>
      </c>
      <c r="L269" s="278">
        <f t="shared" si="47"/>
        <v>0</v>
      </c>
      <c r="M269" s="278">
        <f t="shared" si="45"/>
        <v>200000</v>
      </c>
      <c r="N269" s="284">
        <f t="shared" si="47"/>
        <v>0</v>
      </c>
    </row>
    <row r="270" spans="1:14" customFormat="1" ht="25.5" customHeight="1">
      <c r="A270" s="89">
        <v>541</v>
      </c>
      <c r="B270" s="86" t="s">
        <v>398</v>
      </c>
      <c r="C270" s="280">
        <v>200000</v>
      </c>
      <c r="D270" s="280"/>
      <c r="E270" s="280"/>
      <c r="F270" s="280"/>
      <c r="G270" s="280"/>
      <c r="H270" s="280"/>
      <c r="I270" s="280"/>
      <c r="J270" s="280"/>
      <c r="K270" s="280"/>
      <c r="L270" s="280"/>
      <c r="M270" s="281">
        <f t="shared" si="45"/>
        <v>200000</v>
      </c>
      <c r="N270" s="279"/>
    </row>
    <row r="271" spans="1:14" customFormat="1" ht="25.5" customHeight="1">
      <c r="A271" s="89">
        <v>542</v>
      </c>
      <c r="B271" s="86" t="s">
        <v>399</v>
      </c>
      <c r="C271" s="280"/>
      <c r="D271" s="280"/>
      <c r="E271" s="280"/>
      <c r="F271" s="280"/>
      <c r="G271" s="280"/>
      <c r="H271" s="280"/>
      <c r="I271" s="280"/>
      <c r="J271" s="280"/>
      <c r="K271" s="280"/>
      <c r="L271" s="280"/>
      <c r="M271" s="281">
        <f t="shared" si="45"/>
        <v>0</v>
      </c>
      <c r="N271" s="279"/>
    </row>
    <row r="272" spans="1:14" customFormat="1" ht="25.5" customHeight="1">
      <c r="A272" s="89">
        <v>543</v>
      </c>
      <c r="B272" s="86" t="s">
        <v>400</v>
      </c>
      <c r="C272" s="280"/>
      <c r="D272" s="280"/>
      <c r="E272" s="280"/>
      <c r="F272" s="280"/>
      <c r="G272" s="280"/>
      <c r="H272" s="280"/>
      <c r="I272" s="280"/>
      <c r="J272" s="280"/>
      <c r="K272" s="280"/>
      <c r="L272" s="280"/>
      <c r="M272" s="281">
        <f t="shared" si="45"/>
        <v>0</v>
      </c>
      <c r="N272" s="279"/>
    </row>
    <row r="273" spans="1:14" customFormat="1" ht="25.5" customHeight="1">
      <c r="A273" s="89">
        <v>544</v>
      </c>
      <c r="B273" s="86" t="s">
        <v>401</v>
      </c>
      <c r="C273" s="280"/>
      <c r="D273" s="280"/>
      <c r="E273" s="280"/>
      <c r="F273" s="280"/>
      <c r="G273" s="280"/>
      <c r="H273" s="280"/>
      <c r="I273" s="280"/>
      <c r="J273" s="280"/>
      <c r="K273" s="280"/>
      <c r="L273" s="280"/>
      <c r="M273" s="281">
        <f t="shared" si="45"/>
        <v>0</v>
      </c>
      <c r="N273" s="279"/>
    </row>
    <row r="274" spans="1:14" customFormat="1" ht="25.5" customHeight="1">
      <c r="A274" s="89">
        <v>545</v>
      </c>
      <c r="B274" s="86" t="s">
        <v>402</v>
      </c>
      <c r="C274" s="280"/>
      <c r="D274" s="280"/>
      <c r="E274" s="280"/>
      <c r="F274" s="280"/>
      <c r="G274" s="280"/>
      <c r="H274" s="280"/>
      <c r="I274" s="280"/>
      <c r="J274" s="280"/>
      <c r="K274" s="280"/>
      <c r="L274" s="280"/>
      <c r="M274" s="281">
        <f t="shared" si="45"/>
        <v>0</v>
      </c>
      <c r="N274" s="279"/>
    </row>
    <row r="275" spans="1:14" customFormat="1" ht="25.5" customHeight="1">
      <c r="A275" s="89">
        <v>549</v>
      </c>
      <c r="B275" s="86" t="s">
        <v>403</v>
      </c>
      <c r="C275" s="280"/>
      <c r="D275" s="280"/>
      <c r="E275" s="280"/>
      <c r="F275" s="280"/>
      <c r="G275" s="280"/>
      <c r="H275" s="280"/>
      <c r="I275" s="280"/>
      <c r="J275" s="280"/>
      <c r="K275" s="280"/>
      <c r="L275" s="280"/>
      <c r="M275" s="281">
        <f t="shared" si="45"/>
        <v>0</v>
      </c>
      <c r="N275" s="279"/>
    </row>
    <row r="276" spans="1:14" customFormat="1" ht="25.5" customHeight="1">
      <c r="A276" s="83">
        <v>5500</v>
      </c>
      <c r="B276" s="84" t="s">
        <v>404</v>
      </c>
      <c r="C276" s="278">
        <f t="shared" ref="C276:N276" si="48">SUM(C277)</f>
        <v>0</v>
      </c>
      <c r="D276" s="278">
        <f t="shared" si="48"/>
        <v>0</v>
      </c>
      <c r="E276" s="278">
        <f t="shared" si="48"/>
        <v>0</v>
      </c>
      <c r="F276" s="278">
        <f t="shared" si="48"/>
        <v>0</v>
      </c>
      <c r="G276" s="278">
        <f t="shared" si="48"/>
        <v>50000</v>
      </c>
      <c r="H276" s="278">
        <f t="shared" si="48"/>
        <v>0</v>
      </c>
      <c r="I276" s="278">
        <f t="shared" si="48"/>
        <v>0</v>
      </c>
      <c r="J276" s="278">
        <f t="shared" si="48"/>
        <v>0</v>
      </c>
      <c r="K276" s="278">
        <f t="shared" si="48"/>
        <v>0</v>
      </c>
      <c r="L276" s="278">
        <f t="shared" si="48"/>
        <v>0</v>
      </c>
      <c r="M276" s="278">
        <f t="shared" si="45"/>
        <v>50000</v>
      </c>
      <c r="N276" s="284">
        <f t="shared" si="48"/>
        <v>0</v>
      </c>
    </row>
    <row r="277" spans="1:14" customFormat="1" ht="25.5" customHeight="1">
      <c r="A277" s="89">
        <v>551</v>
      </c>
      <c r="B277" s="86" t="s">
        <v>405</v>
      </c>
      <c r="C277" s="280"/>
      <c r="D277" s="280"/>
      <c r="E277" s="280"/>
      <c r="F277" s="280"/>
      <c r="G277" s="280">
        <v>50000</v>
      </c>
      <c r="H277" s="280"/>
      <c r="I277" s="280"/>
      <c r="J277" s="280"/>
      <c r="K277" s="280"/>
      <c r="L277" s="280"/>
      <c r="M277" s="281">
        <f t="shared" si="45"/>
        <v>50000</v>
      </c>
      <c r="N277" s="279"/>
    </row>
    <row r="278" spans="1:14" customFormat="1" ht="25.5" customHeight="1">
      <c r="A278" s="83">
        <v>5600</v>
      </c>
      <c r="B278" s="84" t="s">
        <v>406</v>
      </c>
      <c r="C278" s="278">
        <f t="shared" ref="C278:N278" si="49">SUM(C279:C286)</f>
        <v>20000</v>
      </c>
      <c r="D278" s="278">
        <f>SUM(D279:D286)</f>
        <v>0</v>
      </c>
      <c r="E278" s="278">
        <f t="shared" si="49"/>
        <v>0</v>
      </c>
      <c r="F278" s="278">
        <f t="shared" si="49"/>
        <v>0</v>
      </c>
      <c r="G278" s="278">
        <f t="shared" si="49"/>
        <v>0</v>
      </c>
      <c r="H278" s="278">
        <f t="shared" si="49"/>
        <v>0</v>
      </c>
      <c r="I278" s="278">
        <f t="shared" si="49"/>
        <v>0</v>
      </c>
      <c r="J278" s="278">
        <f t="shared" si="49"/>
        <v>0</v>
      </c>
      <c r="K278" s="278">
        <f t="shared" si="49"/>
        <v>0</v>
      </c>
      <c r="L278" s="278">
        <f t="shared" si="49"/>
        <v>0</v>
      </c>
      <c r="M278" s="278">
        <f t="shared" si="45"/>
        <v>20000</v>
      </c>
      <c r="N278" s="284">
        <f t="shared" si="49"/>
        <v>0</v>
      </c>
    </row>
    <row r="279" spans="1:14" customFormat="1" ht="25.5" customHeight="1">
      <c r="A279" s="89">
        <v>561</v>
      </c>
      <c r="B279" s="86" t="s">
        <v>407</v>
      </c>
      <c r="C279" s="280"/>
      <c r="D279" s="280"/>
      <c r="E279" s="280"/>
      <c r="F279" s="280"/>
      <c r="G279" s="280"/>
      <c r="H279" s="280"/>
      <c r="I279" s="280"/>
      <c r="J279" s="280"/>
      <c r="K279" s="280"/>
      <c r="L279" s="280"/>
      <c r="M279" s="281">
        <f t="shared" si="45"/>
        <v>0</v>
      </c>
      <c r="N279" s="279"/>
    </row>
    <row r="280" spans="1:14" customFormat="1" ht="25.5" customHeight="1">
      <c r="A280" s="89">
        <v>562</v>
      </c>
      <c r="B280" s="86" t="s">
        <v>408</v>
      </c>
      <c r="C280" s="280"/>
      <c r="D280" s="280"/>
      <c r="E280" s="280"/>
      <c r="F280" s="280"/>
      <c r="G280" s="280"/>
      <c r="H280" s="280"/>
      <c r="I280" s="280"/>
      <c r="J280" s="280"/>
      <c r="K280" s="280"/>
      <c r="L280" s="280"/>
      <c r="M280" s="281">
        <f t="shared" si="45"/>
        <v>0</v>
      </c>
      <c r="N280" s="279"/>
    </row>
    <row r="281" spans="1:14" customFormat="1" ht="25.5" customHeight="1">
      <c r="A281" s="89">
        <v>563</v>
      </c>
      <c r="B281" s="86" t="s">
        <v>409</v>
      </c>
      <c r="C281" s="280"/>
      <c r="D281" s="280"/>
      <c r="E281" s="280"/>
      <c r="F281" s="280"/>
      <c r="G281" s="280"/>
      <c r="H281" s="280"/>
      <c r="I281" s="280"/>
      <c r="J281" s="280"/>
      <c r="K281" s="280"/>
      <c r="L281" s="280"/>
      <c r="M281" s="281">
        <f t="shared" si="45"/>
        <v>0</v>
      </c>
      <c r="N281" s="279"/>
    </row>
    <row r="282" spans="1:14" customFormat="1" ht="29.25" customHeight="1">
      <c r="A282" s="89">
        <v>564</v>
      </c>
      <c r="B282" s="86" t="s">
        <v>410</v>
      </c>
      <c r="C282" s="280"/>
      <c r="D282" s="280"/>
      <c r="E282" s="280"/>
      <c r="F282" s="280"/>
      <c r="G282" s="280"/>
      <c r="H282" s="280"/>
      <c r="I282" s="280"/>
      <c r="J282" s="280"/>
      <c r="K282" s="280"/>
      <c r="L282" s="280"/>
      <c r="M282" s="281">
        <f t="shared" si="45"/>
        <v>0</v>
      </c>
      <c r="N282" s="279"/>
    </row>
    <row r="283" spans="1:14" customFormat="1" ht="25.5" customHeight="1">
      <c r="A283" s="89">
        <v>565</v>
      </c>
      <c r="B283" s="86" t="s">
        <v>411</v>
      </c>
      <c r="C283" s="280"/>
      <c r="D283" s="280"/>
      <c r="E283" s="280"/>
      <c r="F283" s="280"/>
      <c r="G283" s="280"/>
      <c r="H283" s="280"/>
      <c r="I283" s="280"/>
      <c r="J283" s="280"/>
      <c r="K283" s="280"/>
      <c r="L283" s="280"/>
      <c r="M283" s="281">
        <f t="shared" si="45"/>
        <v>0</v>
      </c>
      <c r="N283" s="279"/>
    </row>
    <row r="284" spans="1:14" customFormat="1" ht="27.75" customHeight="1">
      <c r="A284" s="89">
        <v>566</v>
      </c>
      <c r="B284" s="86" t="s">
        <v>412</v>
      </c>
      <c r="C284" s="280"/>
      <c r="D284" s="280"/>
      <c r="E284" s="280"/>
      <c r="F284" s="280"/>
      <c r="G284" s="280"/>
      <c r="H284" s="280"/>
      <c r="I284" s="280"/>
      <c r="J284" s="280"/>
      <c r="K284" s="280"/>
      <c r="L284" s="280"/>
      <c r="M284" s="281">
        <f t="shared" si="45"/>
        <v>0</v>
      </c>
      <c r="N284" s="279"/>
    </row>
    <row r="285" spans="1:14" customFormat="1" ht="25.5" customHeight="1">
      <c r="A285" s="89">
        <v>567</v>
      </c>
      <c r="B285" s="86" t="s">
        <v>413</v>
      </c>
      <c r="C285" s="280">
        <v>20000</v>
      </c>
      <c r="D285" s="280"/>
      <c r="E285" s="280"/>
      <c r="F285" s="280"/>
      <c r="G285" s="280"/>
      <c r="H285" s="280"/>
      <c r="I285" s="280"/>
      <c r="J285" s="280"/>
      <c r="K285" s="280"/>
      <c r="L285" s="280"/>
      <c r="M285" s="281">
        <f t="shared" si="45"/>
        <v>20000</v>
      </c>
      <c r="N285" s="279"/>
    </row>
    <row r="286" spans="1:14" customFormat="1" ht="25.5" customHeight="1">
      <c r="A286" s="89">
        <v>569</v>
      </c>
      <c r="B286" s="86" t="s">
        <v>414</v>
      </c>
      <c r="C286" s="280"/>
      <c r="D286" s="280"/>
      <c r="E286" s="280"/>
      <c r="F286" s="280"/>
      <c r="G286" s="280"/>
      <c r="H286" s="280"/>
      <c r="I286" s="280"/>
      <c r="J286" s="280"/>
      <c r="K286" s="280"/>
      <c r="L286" s="280"/>
      <c r="M286" s="281">
        <f t="shared" si="45"/>
        <v>0</v>
      </c>
      <c r="N286" s="279"/>
    </row>
    <row r="287" spans="1:14" customFormat="1" ht="25.5" customHeight="1">
      <c r="A287" s="83">
        <v>5700</v>
      </c>
      <c r="B287" s="84" t="s">
        <v>415</v>
      </c>
      <c r="C287" s="278">
        <f t="shared" ref="C287:N287" si="50">SUM(C288:C296)</f>
        <v>30000</v>
      </c>
      <c r="D287" s="278">
        <f>SUM(D288:D296)</f>
        <v>0</v>
      </c>
      <c r="E287" s="278">
        <f t="shared" si="50"/>
        <v>0</v>
      </c>
      <c r="F287" s="278">
        <f t="shared" si="50"/>
        <v>0</v>
      </c>
      <c r="G287" s="278">
        <f t="shared" si="50"/>
        <v>0</v>
      </c>
      <c r="H287" s="278">
        <f t="shared" si="50"/>
        <v>0</v>
      </c>
      <c r="I287" s="278">
        <f t="shared" si="50"/>
        <v>0</v>
      </c>
      <c r="J287" s="278">
        <f t="shared" si="50"/>
        <v>0</v>
      </c>
      <c r="K287" s="278">
        <f t="shared" si="50"/>
        <v>0</v>
      </c>
      <c r="L287" s="278">
        <f t="shared" si="50"/>
        <v>0</v>
      </c>
      <c r="M287" s="278">
        <f t="shared" si="45"/>
        <v>30000</v>
      </c>
      <c r="N287" s="284">
        <f t="shared" si="50"/>
        <v>0</v>
      </c>
    </row>
    <row r="288" spans="1:14" customFormat="1" ht="25.5" customHeight="1">
      <c r="A288" s="89">
        <v>571</v>
      </c>
      <c r="B288" s="86" t="s">
        <v>416</v>
      </c>
      <c r="C288" s="280"/>
      <c r="D288" s="280"/>
      <c r="E288" s="280"/>
      <c r="F288" s="280"/>
      <c r="G288" s="280"/>
      <c r="H288" s="280"/>
      <c r="I288" s="280"/>
      <c r="J288" s="280"/>
      <c r="K288" s="280"/>
      <c r="L288" s="280"/>
      <c r="M288" s="281">
        <f t="shared" si="45"/>
        <v>0</v>
      </c>
      <c r="N288" s="279"/>
    </row>
    <row r="289" spans="1:14" customFormat="1" ht="25.5" customHeight="1">
      <c r="A289" s="89">
        <v>572</v>
      </c>
      <c r="B289" s="86" t="s">
        <v>417</v>
      </c>
      <c r="C289" s="280"/>
      <c r="D289" s="280"/>
      <c r="E289" s="280"/>
      <c r="F289" s="280"/>
      <c r="G289" s="280"/>
      <c r="H289" s="280"/>
      <c r="I289" s="280"/>
      <c r="J289" s="280"/>
      <c r="K289" s="280"/>
      <c r="L289" s="280"/>
      <c r="M289" s="281">
        <f t="shared" si="45"/>
        <v>0</v>
      </c>
      <c r="N289" s="279"/>
    </row>
    <row r="290" spans="1:14" customFormat="1" ht="25.5" customHeight="1">
      <c r="A290" s="89">
        <v>573</v>
      </c>
      <c r="B290" s="86" t="s">
        <v>418</v>
      </c>
      <c r="C290" s="280"/>
      <c r="D290" s="280"/>
      <c r="E290" s="280"/>
      <c r="F290" s="280"/>
      <c r="G290" s="280"/>
      <c r="H290" s="280"/>
      <c r="I290" s="280"/>
      <c r="J290" s="280"/>
      <c r="K290" s="280"/>
      <c r="L290" s="280"/>
      <c r="M290" s="281">
        <f t="shared" si="45"/>
        <v>0</v>
      </c>
      <c r="N290" s="279"/>
    </row>
    <row r="291" spans="1:14" customFormat="1" ht="25.5" customHeight="1">
      <c r="A291" s="89">
        <v>574</v>
      </c>
      <c r="B291" s="86" t="s">
        <v>419</v>
      </c>
      <c r="C291" s="280"/>
      <c r="D291" s="280"/>
      <c r="E291" s="280"/>
      <c r="F291" s="280"/>
      <c r="G291" s="280"/>
      <c r="H291" s="280"/>
      <c r="I291" s="280"/>
      <c r="J291" s="280"/>
      <c r="K291" s="280"/>
      <c r="L291" s="280"/>
      <c r="M291" s="281">
        <f t="shared" si="45"/>
        <v>0</v>
      </c>
      <c r="N291" s="279"/>
    </row>
    <row r="292" spans="1:14" customFormat="1" ht="25.5" customHeight="1">
      <c r="A292" s="89">
        <v>575</v>
      </c>
      <c r="B292" s="86" t="s">
        <v>420</v>
      </c>
      <c r="C292" s="280"/>
      <c r="D292" s="280"/>
      <c r="E292" s="280"/>
      <c r="F292" s="280"/>
      <c r="G292" s="280"/>
      <c r="H292" s="280"/>
      <c r="I292" s="280"/>
      <c r="J292" s="280"/>
      <c r="K292" s="280"/>
      <c r="L292" s="280"/>
      <c r="M292" s="281">
        <f t="shared" si="45"/>
        <v>0</v>
      </c>
      <c r="N292" s="279"/>
    </row>
    <row r="293" spans="1:14" customFormat="1" ht="25.5" customHeight="1">
      <c r="A293" s="89">
        <v>576</v>
      </c>
      <c r="B293" s="86" t="s">
        <v>421</v>
      </c>
      <c r="C293" s="280"/>
      <c r="D293" s="280"/>
      <c r="E293" s="280"/>
      <c r="F293" s="280"/>
      <c r="G293" s="280"/>
      <c r="H293" s="280"/>
      <c r="I293" s="280"/>
      <c r="J293" s="280"/>
      <c r="K293" s="280"/>
      <c r="L293" s="280"/>
      <c r="M293" s="281">
        <f t="shared" si="45"/>
        <v>0</v>
      </c>
      <c r="N293" s="279"/>
    </row>
    <row r="294" spans="1:14" customFormat="1" ht="25.5" customHeight="1">
      <c r="A294" s="89">
        <v>577</v>
      </c>
      <c r="B294" s="86" t="s">
        <v>422</v>
      </c>
      <c r="C294" s="280"/>
      <c r="D294" s="280"/>
      <c r="E294" s="280"/>
      <c r="F294" s="280"/>
      <c r="G294" s="280"/>
      <c r="H294" s="280"/>
      <c r="I294" s="280"/>
      <c r="J294" s="280"/>
      <c r="K294" s="280"/>
      <c r="L294" s="280"/>
      <c r="M294" s="281">
        <f t="shared" si="45"/>
        <v>0</v>
      </c>
      <c r="N294" s="279"/>
    </row>
    <row r="295" spans="1:14" customFormat="1" ht="25.5" customHeight="1">
      <c r="A295" s="89">
        <v>578</v>
      </c>
      <c r="B295" s="86" t="s">
        <v>423</v>
      </c>
      <c r="C295" s="280">
        <v>30000</v>
      </c>
      <c r="D295" s="280"/>
      <c r="E295" s="280"/>
      <c r="F295" s="280"/>
      <c r="G295" s="280"/>
      <c r="H295" s="280"/>
      <c r="I295" s="280"/>
      <c r="J295" s="280"/>
      <c r="K295" s="280"/>
      <c r="L295" s="280"/>
      <c r="M295" s="281">
        <f t="shared" si="45"/>
        <v>30000</v>
      </c>
      <c r="N295" s="279"/>
    </row>
    <row r="296" spans="1:14" customFormat="1" ht="25.5" customHeight="1">
      <c r="A296" s="89">
        <v>579</v>
      </c>
      <c r="B296" s="86" t="s">
        <v>424</v>
      </c>
      <c r="C296" s="280"/>
      <c r="D296" s="280"/>
      <c r="E296" s="280"/>
      <c r="F296" s="280"/>
      <c r="G296" s="280"/>
      <c r="H296" s="280"/>
      <c r="I296" s="280"/>
      <c r="J296" s="280"/>
      <c r="K296" s="280"/>
      <c r="L296" s="280"/>
      <c r="M296" s="281">
        <f t="shared" si="45"/>
        <v>0</v>
      </c>
      <c r="N296" s="279"/>
    </row>
    <row r="297" spans="1:14" customFormat="1" ht="25.5" customHeight="1">
      <c r="A297" s="83">
        <v>5800</v>
      </c>
      <c r="B297" s="84" t="s">
        <v>425</v>
      </c>
      <c r="C297" s="278">
        <f t="shared" ref="C297:N297" si="51">SUM(C298:C301)</f>
        <v>150000</v>
      </c>
      <c r="D297" s="278">
        <f>SUM(D298:D301)</f>
        <v>0</v>
      </c>
      <c r="E297" s="278">
        <f t="shared" si="51"/>
        <v>0</v>
      </c>
      <c r="F297" s="278">
        <f t="shared" si="51"/>
        <v>0</v>
      </c>
      <c r="G297" s="278">
        <f t="shared" si="51"/>
        <v>0</v>
      </c>
      <c r="H297" s="278">
        <f t="shared" si="51"/>
        <v>0</v>
      </c>
      <c r="I297" s="278">
        <f t="shared" si="51"/>
        <v>0</v>
      </c>
      <c r="J297" s="278">
        <f t="shared" si="51"/>
        <v>0</v>
      </c>
      <c r="K297" s="278">
        <f t="shared" si="51"/>
        <v>0</v>
      </c>
      <c r="L297" s="278">
        <f t="shared" si="51"/>
        <v>0</v>
      </c>
      <c r="M297" s="278">
        <f t="shared" si="45"/>
        <v>150000</v>
      </c>
      <c r="N297" s="284">
        <f t="shared" si="51"/>
        <v>0</v>
      </c>
    </row>
    <row r="298" spans="1:14" customFormat="1" ht="25.5" customHeight="1">
      <c r="A298" s="89">
        <v>581</v>
      </c>
      <c r="B298" s="86" t="s">
        <v>426</v>
      </c>
      <c r="C298" s="280">
        <v>150000</v>
      </c>
      <c r="D298" s="280"/>
      <c r="E298" s="280"/>
      <c r="F298" s="280"/>
      <c r="G298" s="280"/>
      <c r="H298" s="280"/>
      <c r="I298" s="280"/>
      <c r="J298" s="280"/>
      <c r="K298" s="280"/>
      <c r="L298" s="280"/>
      <c r="M298" s="281">
        <f t="shared" si="45"/>
        <v>150000</v>
      </c>
      <c r="N298" s="279"/>
    </row>
    <row r="299" spans="1:14" customFormat="1" ht="25.5" customHeight="1">
      <c r="A299" s="89">
        <v>582</v>
      </c>
      <c r="B299" s="86" t="s">
        <v>427</v>
      </c>
      <c r="C299" s="280"/>
      <c r="D299" s="280"/>
      <c r="E299" s="280"/>
      <c r="F299" s="280"/>
      <c r="G299" s="280"/>
      <c r="H299" s="280"/>
      <c r="I299" s="280"/>
      <c r="J299" s="280"/>
      <c r="K299" s="280"/>
      <c r="L299" s="280"/>
      <c r="M299" s="281">
        <f t="shared" si="45"/>
        <v>0</v>
      </c>
      <c r="N299" s="279"/>
    </row>
    <row r="300" spans="1:14" customFormat="1" ht="25.5" customHeight="1">
      <c r="A300" s="89">
        <v>583</v>
      </c>
      <c r="B300" s="86" t="s">
        <v>428</v>
      </c>
      <c r="C300" s="280"/>
      <c r="D300" s="280"/>
      <c r="E300" s="280"/>
      <c r="F300" s="280"/>
      <c r="G300" s="280"/>
      <c r="H300" s="280"/>
      <c r="I300" s="280"/>
      <c r="J300" s="280"/>
      <c r="K300" s="280"/>
      <c r="L300" s="280"/>
      <c r="M300" s="281">
        <f t="shared" si="45"/>
        <v>0</v>
      </c>
      <c r="N300" s="279"/>
    </row>
    <row r="301" spans="1:14" customFormat="1" ht="25.5" customHeight="1">
      <c r="A301" s="89">
        <v>589</v>
      </c>
      <c r="B301" s="86" t="s">
        <v>429</v>
      </c>
      <c r="C301" s="280"/>
      <c r="D301" s="280"/>
      <c r="E301" s="280"/>
      <c r="F301" s="280"/>
      <c r="G301" s="280"/>
      <c r="H301" s="280"/>
      <c r="I301" s="280"/>
      <c r="J301" s="280"/>
      <c r="K301" s="280"/>
      <c r="L301" s="280"/>
      <c r="M301" s="281">
        <f t="shared" si="45"/>
        <v>0</v>
      </c>
      <c r="N301" s="279"/>
    </row>
    <row r="302" spans="1:14" customFormat="1" ht="25.5" customHeight="1">
      <c r="A302" s="83">
        <v>5900</v>
      </c>
      <c r="B302" s="84" t="s">
        <v>430</v>
      </c>
      <c r="C302" s="278">
        <f t="shared" ref="C302:N302" si="52">SUM(C303:C311)</f>
        <v>0</v>
      </c>
      <c r="D302" s="278">
        <f>SUM(D303:D311)</f>
        <v>0</v>
      </c>
      <c r="E302" s="278">
        <f t="shared" si="52"/>
        <v>0</v>
      </c>
      <c r="F302" s="278">
        <f t="shared" si="52"/>
        <v>0</v>
      </c>
      <c r="G302" s="278">
        <f t="shared" si="52"/>
        <v>0</v>
      </c>
      <c r="H302" s="278">
        <f t="shared" si="52"/>
        <v>0</v>
      </c>
      <c r="I302" s="278">
        <f t="shared" si="52"/>
        <v>0</v>
      </c>
      <c r="J302" s="278">
        <f t="shared" si="52"/>
        <v>0</v>
      </c>
      <c r="K302" s="278">
        <f t="shared" si="52"/>
        <v>0</v>
      </c>
      <c r="L302" s="278">
        <f t="shared" si="52"/>
        <v>0</v>
      </c>
      <c r="M302" s="278">
        <f t="shared" si="45"/>
        <v>0</v>
      </c>
      <c r="N302" s="284">
        <f t="shared" si="52"/>
        <v>0</v>
      </c>
    </row>
    <row r="303" spans="1:14" customFormat="1" ht="25.5" customHeight="1">
      <c r="A303" s="89">
        <v>591</v>
      </c>
      <c r="B303" s="86" t="s">
        <v>431</v>
      </c>
      <c r="C303" s="280"/>
      <c r="D303" s="280"/>
      <c r="E303" s="280"/>
      <c r="F303" s="280"/>
      <c r="G303" s="280"/>
      <c r="H303" s="280"/>
      <c r="I303" s="280"/>
      <c r="J303" s="280"/>
      <c r="K303" s="280"/>
      <c r="L303" s="280"/>
      <c r="M303" s="281">
        <f t="shared" si="45"/>
        <v>0</v>
      </c>
      <c r="N303" s="279"/>
    </row>
    <row r="304" spans="1:14" customFormat="1" ht="25.5" customHeight="1">
      <c r="A304" s="89">
        <v>592</v>
      </c>
      <c r="B304" s="86" t="s">
        <v>432</v>
      </c>
      <c r="C304" s="280"/>
      <c r="D304" s="280"/>
      <c r="E304" s="280"/>
      <c r="F304" s="280"/>
      <c r="G304" s="280"/>
      <c r="H304" s="280"/>
      <c r="I304" s="280"/>
      <c r="J304" s="280"/>
      <c r="K304" s="280"/>
      <c r="L304" s="280"/>
      <c r="M304" s="281">
        <f t="shared" si="45"/>
        <v>0</v>
      </c>
      <c r="N304" s="279"/>
    </row>
    <row r="305" spans="1:14" customFormat="1" ht="25.5" customHeight="1">
      <c r="A305" s="89">
        <v>593</v>
      </c>
      <c r="B305" s="86" t="s">
        <v>433</v>
      </c>
      <c r="C305" s="280"/>
      <c r="D305" s="280"/>
      <c r="E305" s="280"/>
      <c r="F305" s="280"/>
      <c r="G305" s="280"/>
      <c r="H305" s="280"/>
      <c r="I305" s="280"/>
      <c r="J305" s="280"/>
      <c r="K305" s="280"/>
      <c r="L305" s="280"/>
      <c r="M305" s="281">
        <f t="shared" si="45"/>
        <v>0</v>
      </c>
      <c r="N305" s="279"/>
    </row>
    <row r="306" spans="1:14" customFormat="1" ht="25.5" customHeight="1">
      <c r="A306" s="89">
        <v>594</v>
      </c>
      <c r="B306" s="86" t="s">
        <v>1</v>
      </c>
      <c r="C306" s="280"/>
      <c r="D306" s="280"/>
      <c r="E306" s="280"/>
      <c r="F306" s="280"/>
      <c r="G306" s="280"/>
      <c r="H306" s="280"/>
      <c r="I306" s="280"/>
      <c r="J306" s="280"/>
      <c r="K306" s="280"/>
      <c r="L306" s="280"/>
      <c r="M306" s="281">
        <f t="shared" si="45"/>
        <v>0</v>
      </c>
      <c r="N306" s="279"/>
    </row>
    <row r="307" spans="1:14" customFormat="1" ht="25.5" customHeight="1">
      <c r="A307" s="89">
        <v>595</v>
      </c>
      <c r="B307" s="86" t="s">
        <v>434</v>
      </c>
      <c r="C307" s="280"/>
      <c r="D307" s="280"/>
      <c r="E307" s="280"/>
      <c r="F307" s="280"/>
      <c r="G307" s="280"/>
      <c r="H307" s="280"/>
      <c r="I307" s="280"/>
      <c r="J307" s="280"/>
      <c r="K307" s="280"/>
      <c r="L307" s="280"/>
      <c r="M307" s="281">
        <f t="shared" si="45"/>
        <v>0</v>
      </c>
      <c r="N307" s="279"/>
    </row>
    <row r="308" spans="1:14" customFormat="1" ht="25.5" customHeight="1">
      <c r="A308" s="89">
        <v>596</v>
      </c>
      <c r="B308" s="86" t="s">
        <v>435</v>
      </c>
      <c r="C308" s="280"/>
      <c r="D308" s="280"/>
      <c r="E308" s="280"/>
      <c r="F308" s="280"/>
      <c r="G308" s="280"/>
      <c r="H308" s="280"/>
      <c r="I308" s="280"/>
      <c r="J308" s="280"/>
      <c r="K308" s="280"/>
      <c r="L308" s="280"/>
      <c r="M308" s="281">
        <f t="shared" si="45"/>
        <v>0</v>
      </c>
      <c r="N308" s="279"/>
    </row>
    <row r="309" spans="1:14" customFormat="1" ht="25.5" customHeight="1">
      <c r="A309" s="89">
        <v>597</v>
      </c>
      <c r="B309" s="86" t="s">
        <v>436</v>
      </c>
      <c r="C309" s="280"/>
      <c r="D309" s="280"/>
      <c r="E309" s="280"/>
      <c r="F309" s="280"/>
      <c r="G309" s="280"/>
      <c r="H309" s="280"/>
      <c r="I309" s="280"/>
      <c r="J309" s="280"/>
      <c r="K309" s="280"/>
      <c r="L309" s="280"/>
      <c r="M309" s="281">
        <f t="shared" si="45"/>
        <v>0</v>
      </c>
      <c r="N309" s="279"/>
    </row>
    <row r="310" spans="1:14" customFormat="1" ht="25.5" customHeight="1">
      <c r="A310" s="89">
        <v>598</v>
      </c>
      <c r="B310" s="86" t="s">
        <v>437</v>
      </c>
      <c r="C310" s="280"/>
      <c r="D310" s="280"/>
      <c r="E310" s="280"/>
      <c r="F310" s="280"/>
      <c r="G310" s="280"/>
      <c r="H310" s="280"/>
      <c r="I310" s="280"/>
      <c r="J310" s="280"/>
      <c r="K310" s="280"/>
      <c r="L310" s="280"/>
      <c r="M310" s="281">
        <f t="shared" si="45"/>
        <v>0</v>
      </c>
      <c r="N310" s="279"/>
    </row>
    <row r="311" spans="1:14" customFormat="1" ht="25.5" customHeight="1">
      <c r="A311" s="89">
        <v>599</v>
      </c>
      <c r="B311" s="86" t="s">
        <v>438</v>
      </c>
      <c r="C311" s="280"/>
      <c r="D311" s="280"/>
      <c r="E311" s="280"/>
      <c r="F311" s="280"/>
      <c r="G311" s="280"/>
      <c r="H311" s="280"/>
      <c r="I311" s="280"/>
      <c r="J311" s="280"/>
      <c r="K311" s="280"/>
      <c r="L311" s="280"/>
      <c r="M311" s="281">
        <f t="shared" si="45"/>
        <v>0</v>
      </c>
      <c r="N311" s="279"/>
    </row>
    <row r="312" spans="1:14" s="176" customFormat="1" ht="25.5" customHeight="1">
      <c r="A312" s="172">
        <v>6000</v>
      </c>
      <c r="B312" s="173" t="s">
        <v>81</v>
      </c>
      <c r="C312" s="285">
        <f t="shared" ref="C312:N312" si="53">C313+C322+C331</f>
        <v>250000</v>
      </c>
      <c r="D312" s="285">
        <f>D313+D322+D331</f>
        <v>0</v>
      </c>
      <c r="E312" s="285">
        <f t="shared" si="53"/>
        <v>0</v>
      </c>
      <c r="F312" s="285">
        <f t="shared" si="53"/>
        <v>0</v>
      </c>
      <c r="G312" s="285">
        <f t="shared" si="53"/>
        <v>856000</v>
      </c>
      <c r="H312" s="285">
        <f t="shared" si="53"/>
        <v>0</v>
      </c>
      <c r="I312" s="285">
        <f t="shared" si="53"/>
        <v>0</v>
      </c>
      <c r="J312" s="285">
        <f t="shared" si="53"/>
        <v>0</v>
      </c>
      <c r="K312" s="285">
        <f t="shared" si="53"/>
        <v>0</v>
      </c>
      <c r="L312" s="285">
        <f t="shared" si="53"/>
        <v>0</v>
      </c>
      <c r="M312" s="285">
        <f t="shared" si="45"/>
        <v>1106000</v>
      </c>
      <c r="N312" s="287">
        <f t="shared" si="53"/>
        <v>0</v>
      </c>
    </row>
    <row r="313" spans="1:14" customFormat="1" ht="25.5" customHeight="1">
      <c r="A313" s="83">
        <v>6100</v>
      </c>
      <c r="B313" s="84" t="s">
        <v>439</v>
      </c>
      <c r="C313" s="278">
        <f>SUM(C314:C321)</f>
        <v>250000</v>
      </c>
      <c r="D313" s="278">
        <f>SUM(D314:D321)</f>
        <v>0</v>
      </c>
      <c r="E313" s="278">
        <f t="shared" ref="E313:N313" si="54">SUM(E314:E321)</f>
        <v>0</v>
      </c>
      <c r="F313" s="278">
        <f t="shared" si="54"/>
        <v>0</v>
      </c>
      <c r="G313" s="278">
        <f t="shared" si="54"/>
        <v>856000</v>
      </c>
      <c r="H313" s="278">
        <f t="shared" si="54"/>
        <v>0</v>
      </c>
      <c r="I313" s="278">
        <f t="shared" si="54"/>
        <v>0</v>
      </c>
      <c r="J313" s="278">
        <f t="shared" si="54"/>
        <v>0</v>
      </c>
      <c r="K313" s="278">
        <f t="shared" si="54"/>
        <v>0</v>
      </c>
      <c r="L313" s="278">
        <f t="shared" si="54"/>
        <v>0</v>
      </c>
      <c r="M313" s="278">
        <f t="shared" si="45"/>
        <v>1106000</v>
      </c>
      <c r="N313" s="284">
        <f t="shared" si="54"/>
        <v>0</v>
      </c>
    </row>
    <row r="314" spans="1:14" customFormat="1" ht="25.5" customHeight="1">
      <c r="A314" s="89">
        <v>611</v>
      </c>
      <c r="B314" s="86" t="s">
        <v>440</v>
      </c>
      <c r="C314" s="280"/>
      <c r="D314" s="280"/>
      <c r="E314" s="280"/>
      <c r="F314" s="280"/>
      <c r="G314" s="280"/>
      <c r="H314" s="280"/>
      <c r="I314" s="280"/>
      <c r="J314" s="280"/>
      <c r="K314" s="280"/>
      <c r="L314" s="280"/>
      <c r="M314" s="281">
        <f t="shared" si="45"/>
        <v>0</v>
      </c>
      <c r="N314" s="279"/>
    </row>
    <row r="315" spans="1:14" customFormat="1" ht="25.5" customHeight="1">
      <c r="A315" s="89">
        <v>612</v>
      </c>
      <c r="B315" s="86" t="s">
        <v>441</v>
      </c>
      <c r="C315" s="280"/>
      <c r="D315" s="280"/>
      <c r="E315" s="280"/>
      <c r="F315" s="280"/>
      <c r="G315" s="280"/>
      <c r="H315" s="280"/>
      <c r="I315" s="280"/>
      <c r="J315" s="280"/>
      <c r="K315" s="280"/>
      <c r="L315" s="280"/>
      <c r="M315" s="281">
        <f>SUM(C315:L315)</f>
        <v>0</v>
      </c>
      <c r="N315" s="279"/>
    </row>
    <row r="316" spans="1:14" customFormat="1" ht="31.5" customHeight="1">
      <c r="A316" s="89">
        <v>613</v>
      </c>
      <c r="B316" s="86" t="s">
        <v>442</v>
      </c>
      <c r="C316" s="280">
        <v>150000</v>
      </c>
      <c r="D316" s="280"/>
      <c r="E316" s="280"/>
      <c r="F316" s="280"/>
      <c r="G316" s="280">
        <v>243000</v>
      </c>
      <c r="H316" s="280"/>
      <c r="I316" s="280"/>
      <c r="J316" s="280"/>
      <c r="K316" s="280"/>
      <c r="L316" s="280"/>
      <c r="M316" s="281">
        <f t="shared" si="45"/>
        <v>393000</v>
      </c>
      <c r="N316" s="279"/>
    </row>
    <row r="317" spans="1:14" customFormat="1" ht="25.5" customHeight="1">
      <c r="A317" s="89">
        <v>614</v>
      </c>
      <c r="B317" s="86" t="s">
        <v>443</v>
      </c>
      <c r="C317" s="280"/>
      <c r="D317" s="280"/>
      <c r="E317" s="280"/>
      <c r="F317" s="280"/>
      <c r="G317" s="280"/>
      <c r="H317" s="280"/>
      <c r="I317" s="280"/>
      <c r="J317" s="280"/>
      <c r="K317" s="280"/>
      <c r="L317" s="280"/>
      <c r="M317" s="281">
        <f>SUM(C317:L317)</f>
        <v>0</v>
      </c>
      <c r="N317" s="279"/>
    </row>
    <row r="318" spans="1:14" customFormat="1" ht="25.5" customHeight="1">
      <c r="A318" s="89">
        <v>615</v>
      </c>
      <c r="B318" s="86" t="s">
        <v>444</v>
      </c>
      <c r="C318" s="280">
        <v>100000</v>
      </c>
      <c r="D318" s="280"/>
      <c r="E318" s="280"/>
      <c r="F318" s="280"/>
      <c r="G318" s="280"/>
      <c r="H318" s="280"/>
      <c r="I318" s="280"/>
      <c r="J318" s="280"/>
      <c r="K318" s="280"/>
      <c r="L318" s="280"/>
      <c r="M318" s="281">
        <f t="shared" si="45"/>
        <v>100000</v>
      </c>
      <c r="N318" s="279"/>
    </row>
    <row r="319" spans="1:14" customFormat="1" ht="25.5" customHeight="1">
      <c r="A319" s="89">
        <v>616</v>
      </c>
      <c r="B319" s="86" t="s">
        <v>445</v>
      </c>
      <c r="C319" s="280"/>
      <c r="D319" s="280"/>
      <c r="E319" s="280"/>
      <c r="F319" s="280"/>
      <c r="G319" s="280"/>
      <c r="H319" s="280"/>
      <c r="I319" s="280"/>
      <c r="J319" s="280"/>
      <c r="K319" s="280"/>
      <c r="L319" s="280"/>
      <c r="M319" s="281">
        <f t="shared" si="45"/>
        <v>0</v>
      </c>
      <c r="N319" s="279"/>
    </row>
    <row r="320" spans="1:14" customFormat="1" ht="25.5" customHeight="1">
      <c r="A320" s="89">
        <v>617</v>
      </c>
      <c r="B320" s="86" t="s">
        <v>446</v>
      </c>
      <c r="C320" s="280"/>
      <c r="D320" s="280"/>
      <c r="E320" s="280"/>
      <c r="F320" s="280"/>
      <c r="G320" s="280">
        <v>613000</v>
      </c>
      <c r="H320" s="280"/>
      <c r="I320" s="280"/>
      <c r="J320" s="280"/>
      <c r="K320" s="280"/>
      <c r="L320" s="280"/>
      <c r="M320" s="281">
        <f t="shared" si="45"/>
        <v>613000</v>
      </c>
      <c r="N320" s="279"/>
    </row>
    <row r="321" spans="1:14" customFormat="1" ht="36.75" customHeight="1">
      <c r="A321" s="89">
        <v>619</v>
      </c>
      <c r="B321" s="86" t="s">
        <v>447</v>
      </c>
      <c r="C321" s="280"/>
      <c r="D321" s="280"/>
      <c r="E321" s="280"/>
      <c r="F321" s="280"/>
      <c r="G321" s="280"/>
      <c r="H321" s="280"/>
      <c r="I321" s="280"/>
      <c r="J321" s="280"/>
      <c r="K321" s="280"/>
      <c r="L321" s="280"/>
      <c r="M321" s="281">
        <f t="shared" si="45"/>
        <v>0</v>
      </c>
      <c r="N321" s="279"/>
    </row>
    <row r="322" spans="1:14" customFormat="1" ht="25.5" customHeight="1">
      <c r="A322" s="83">
        <v>6200</v>
      </c>
      <c r="B322" s="84" t="s">
        <v>448</v>
      </c>
      <c r="C322" s="278">
        <f t="shared" ref="C322:N322" si="55">SUM(C323:C330)</f>
        <v>0</v>
      </c>
      <c r="D322" s="278">
        <f>SUM(D323:D330)</f>
        <v>0</v>
      </c>
      <c r="E322" s="278">
        <f t="shared" si="55"/>
        <v>0</v>
      </c>
      <c r="F322" s="278">
        <f t="shared" si="55"/>
        <v>0</v>
      </c>
      <c r="G322" s="278">
        <f t="shared" si="55"/>
        <v>0</v>
      </c>
      <c r="H322" s="278">
        <f t="shared" si="55"/>
        <v>0</v>
      </c>
      <c r="I322" s="278">
        <f t="shared" si="55"/>
        <v>0</v>
      </c>
      <c r="J322" s="278">
        <f t="shared" si="55"/>
        <v>0</v>
      </c>
      <c r="K322" s="278">
        <f t="shared" si="55"/>
        <v>0</v>
      </c>
      <c r="L322" s="278">
        <f t="shared" si="55"/>
        <v>0</v>
      </c>
      <c r="M322" s="278">
        <f t="shared" si="45"/>
        <v>0</v>
      </c>
      <c r="N322" s="284">
        <f t="shared" si="55"/>
        <v>0</v>
      </c>
    </row>
    <row r="323" spans="1:14" customFormat="1" ht="25.5" customHeight="1">
      <c r="A323" s="89">
        <v>621</v>
      </c>
      <c r="B323" s="86" t="s">
        <v>440</v>
      </c>
      <c r="C323" s="280"/>
      <c r="D323" s="280"/>
      <c r="E323" s="280"/>
      <c r="F323" s="280"/>
      <c r="G323" s="280"/>
      <c r="H323" s="280"/>
      <c r="I323" s="280"/>
      <c r="J323" s="280"/>
      <c r="K323" s="280"/>
      <c r="L323" s="280"/>
      <c r="M323" s="281">
        <f t="shared" si="45"/>
        <v>0</v>
      </c>
      <c r="N323" s="279"/>
    </row>
    <row r="324" spans="1:14" customFormat="1" ht="25.5" customHeight="1">
      <c r="A324" s="89">
        <v>622</v>
      </c>
      <c r="B324" s="86" t="s">
        <v>449</v>
      </c>
      <c r="C324" s="280"/>
      <c r="D324" s="280"/>
      <c r="E324" s="280"/>
      <c r="F324" s="280"/>
      <c r="G324" s="280"/>
      <c r="H324" s="280"/>
      <c r="I324" s="280"/>
      <c r="J324" s="280"/>
      <c r="K324" s="280"/>
      <c r="L324" s="280"/>
      <c r="M324" s="281">
        <f t="shared" si="45"/>
        <v>0</v>
      </c>
      <c r="N324" s="279"/>
    </row>
    <row r="325" spans="1:14" customFormat="1" ht="25.5">
      <c r="A325" s="89">
        <v>623</v>
      </c>
      <c r="B325" s="86" t="s">
        <v>450</v>
      </c>
      <c r="C325" s="280"/>
      <c r="D325" s="280"/>
      <c r="E325" s="280"/>
      <c r="F325" s="280"/>
      <c r="G325" s="280"/>
      <c r="H325" s="280"/>
      <c r="I325" s="280"/>
      <c r="J325" s="280"/>
      <c r="K325" s="280"/>
      <c r="L325" s="280"/>
      <c r="M325" s="281">
        <f t="shared" si="45"/>
        <v>0</v>
      </c>
      <c r="N325" s="279"/>
    </row>
    <row r="326" spans="1:14" customFormat="1" ht="25.5" customHeight="1">
      <c r="A326" s="89">
        <v>624</v>
      </c>
      <c r="B326" s="86" t="s">
        <v>443</v>
      </c>
      <c r="C326" s="280"/>
      <c r="D326" s="280"/>
      <c r="E326" s="280"/>
      <c r="F326" s="280"/>
      <c r="G326" s="280"/>
      <c r="H326" s="280"/>
      <c r="I326" s="280"/>
      <c r="J326" s="280"/>
      <c r="K326" s="280"/>
      <c r="L326" s="280"/>
      <c r="M326" s="281">
        <f t="shared" si="45"/>
        <v>0</v>
      </c>
      <c r="N326" s="279"/>
    </row>
    <row r="327" spans="1:14" customFormat="1" ht="25.5" customHeight="1">
      <c r="A327" s="89">
        <v>625</v>
      </c>
      <c r="B327" s="86" t="s">
        <v>444</v>
      </c>
      <c r="C327" s="280"/>
      <c r="D327" s="280"/>
      <c r="E327" s="280"/>
      <c r="F327" s="280"/>
      <c r="G327" s="280"/>
      <c r="H327" s="280"/>
      <c r="I327" s="280"/>
      <c r="J327" s="280"/>
      <c r="K327" s="280"/>
      <c r="L327" s="280"/>
      <c r="M327" s="281">
        <f t="shared" si="45"/>
        <v>0</v>
      </c>
      <c r="N327" s="279"/>
    </row>
    <row r="328" spans="1:14" customFormat="1" ht="25.5" customHeight="1">
      <c r="A328" s="89">
        <v>626</v>
      </c>
      <c r="B328" s="86" t="s">
        <v>445</v>
      </c>
      <c r="C328" s="280"/>
      <c r="D328" s="280"/>
      <c r="E328" s="280"/>
      <c r="F328" s="280"/>
      <c r="G328" s="280"/>
      <c r="H328" s="280"/>
      <c r="I328" s="280"/>
      <c r="J328" s="280"/>
      <c r="K328" s="280"/>
      <c r="L328" s="280"/>
      <c r="M328" s="281">
        <f t="shared" ref="M328:M391" si="56">SUM(C328:L328)</f>
        <v>0</v>
      </c>
      <c r="N328" s="279"/>
    </row>
    <row r="329" spans="1:14" customFormat="1" ht="25.5" customHeight="1">
      <c r="A329" s="89">
        <v>627</v>
      </c>
      <c r="B329" s="86" t="s">
        <v>446</v>
      </c>
      <c r="C329" s="280"/>
      <c r="D329" s="280"/>
      <c r="E329" s="280"/>
      <c r="F329" s="280"/>
      <c r="G329" s="280"/>
      <c r="H329" s="280"/>
      <c r="I329" s="280"/>
      <c r="J329" s="280"/>
      <c r="K329" s="280"/>
      <c r="L329" s="280"/>
      <c r="M329" s="281">
        <f t="shared" si="56"/>
        <v>0</v>
      </c>
      <c r="N329" s="279"/>
    </row>
    <row r="330" spans="1:14" customFormat="1" ht="25.5">
      <c r="A330" s="89">
        <v>629</v>
      </c>
      <c r="B330" s="86" t="s">
        <v>451</v>
      </c>
      <c r="C330" s="280"/>
      <c r="D330" s="280"/>
      <c r="E330" s="280"/>
      <c r="F330" s="280"/>
      <c r="G330" s="280"/>
      <c r="H330" s="280"/>
      <c r="I330" s="280"/>
      <c r="J330" s="280"/>
      <c r="K330" s="280"/>
      <c r="L330" s="280"/>
      <c r="M330" s="281">
        <f t="shared" si="56"/>
        <v>0</v>
      </c>
      <c r="N330" s="279"/>
    </row>
    <row r="331" spans="1:14" customFormat="1" ht="25.5" customHeight="1">
      <c r="A331" s="83">
        <v>6300</v>
      </c>
      <c r="B331" s="84" t="s">
        <v>452</v>
      </c>
      <c r="C331" s="278">
        <f t="shared" ref="C331:N331" si="57">SUM(C332:C333)</f>
        <v>0</v>
      </c>
      <c r="D331" s="278">
        <f>SUM(D332:D333)</f>
        <v>0</v>
      </c>
      <c r="E331" s="278">
        <f t="shared" si="57"/>
        <v>0</v>
      </c>
      <c r="F331" s="278">
        <f t="shared" si="57"/>
        <v>0</v>
      </c>
      <c r="G331" s="278">
        <f t="shared" si="57"/>
        <v>0</v>
      </c>
      <c r="H331" s="278">
        <f t="shared" si="57"/>
        <v>0</v>
      </c>
      <c r="I331" s="278">
        <f t="shared" si="57"/>
        <v>0</v>
      </c>
      <c r="J331" s="278">
        <f t="shared" si="57"/>
        <v>0</v>
      </c>
      <c r="K331" s="278">
        <f t="shared" si="57"/>
        <v>0</v>
      </c>
      <c r="L331" s="278">
        <f t="shared" si="57"/>
        <v>0</v>
      </c>
      <c r="M331" s="278">
        <f t="shared" si="56"/>
        <v>0</v>
      </c>
      <c r="N331" s="284">
        <f t="shared" si="57"/>
        <v>0</v>
      </c>
    </row>
    <row r="332" spans="1:14" customFormat="1" ht="35.25" customHeight="1">
      <c r="A332" s="89">
        <v>631</v>
      </c>
      <c r="B332" s="86" t="s">
        <v>453</v>
      </c>
      <c r="C332" s="280"/>
      <c r="D332" s="280"/>
      <c r="E332" s="280"/>
      <c r="F332" s="280"/>
      <c r="G332" s="280"/>
      <c r="H332" s="280"/>
      <c r="I332" s="280"/>
      <c r="J332" s="280"/>
      <c r="K332" s="280"/>
      <c r="L332" s="280"/>
      <c r="M332" s="281">
        <f t="shared" si="56"/>
        <v>0</v>
      </c>
      <c r="N332" s="279"/>
    </row>
    <row r="333" spans="1:14" customFormat="1" ht="33" customHeight="1">
      <c r="A333" s="89">
        <v>632</v>
      </c>
      <c r="B333" s="86" t="s">
        <v>454</v>
      </c>
      <c r="C333" s="280"/>
      <c r="D333" s="280"/>
      <c r="E333" s="280"/>
      <c r="F333" s="280"/>
      <c r="G333" s="280"/>
      <c r="H333" s="280"/>
      <c r="I333" s="280"/>
      <c r="J333" s="280"/>
      <c r="K333" s="280"/>
      <c r="L333" s="280"/>
      <c r="M333" s="281">
        <f t="shared" si="56"/>
        <v>0</v>
      </c>
      <c r="N333" s="279"/>
    </row>
    <row r="334" spans="1:14" s="176" customFormat="1" ht="25.5" customHeight="1">
      <c r="A334" s="172">
        <v>7000</v>
      </c>
      <c r="B334" s="173" t="s">
        <v>85</v>
      </c>
      <c r="C334" s="285">
        <f t="shared" ref="C334:N334" si="58">C335+C338+C348+C355+C365+C375+C378</f>
        <v>0</v>
      </c>
      <c r="D334" s="285">
        <f>D335+D338+D348+D355+D365+D375+D378</f>
        <v>0</v>
      </c>
      <c r="E334" s="285">
        <f t="shared" si="58"/>
        <v>0</v>
      </c>
      <c r="F334" s="285">
        <f t="shared" si="58"/>
        <v>0</v>
      </c>
      <c r="G334" s="285">
        <f t="shared" si="58"/>
        <v>0</v>
      </c>
      <c r="H334" s="285">
        <f t="shared" si="58"/>
        <v>0</v>
      </c>
      <c r="I334" s="285">
        <f t="shared" si="58"/>
        <v>0</v>
      </c>
      <c r="J334" s="285">
        <f t="shared" si="58"/>
        <v>0</v>
      </c>
      <c r="K334" s="285">
        <f>K335+K338+K348+K355+K365+K375+K378</f>
        <v>0</v>
      </c>
      <c r="L334" s="285">
        <f>L335+L338+L348+L355+L365+L375+L378</f>
        <v>0</v>
      </c>
      <c r="M334" s="285">
        <f t="shared" si="56"/>
        <v>0</v>
      </c>
      <c r="N334" s="287">
        <f t="shared" si="58"/>
        <v>0</v>
      </c>
    </row>
    <row r="335" spans="1:14" customFormat="1" ht="30">
      <c r="A335" s="92">
        <v>7100</v>
      </c>
      <c r="B335" s="84" t="s">
        <v>455</v>
      </c>
      <c r="C335" s="278">
        <f>SUM(C336:C337)</f>
        <v>0</v>
      </c>
      <c r="D335" s="278">
        <f>SUM(D336:D337)</f>
        <v>0</v>
      </c>
      <c r="E335" s="278">
        <f t="shared" ref="E335:N335" si="59">SUM(E336:E337)</f>
        <v>0</v>
      </c>
      <c r="F335" s="278">
        <f t="shared" si="59"/>
        <v>0</v>
      </c>
      <c r="G335" s="278">
        <f t="shared" si="59"/>
        <v>0</v>
      </c>
      <c r="H335" s="278">
        <f t="shared" si="59"/>
        <v>0</v>
      </c>
      <c r="I335" s="278">
        <f t="shared" si="59"/>
        <v>0</v>
      </c>
      <c r="J335" s="278">
        <f t="shared" si="59"/>
        <v>0</v>
      </c>
      <c r="K335" s="278">
        <f t="shared" si="59"/>
        <v>0</v>
      </c>
      <c r="L335" s="278">
        <f t="shared" si="59"/>
        <v>0</v>
      </c>
      <c r="M335" s="278">
        <f t="shared" si="56"/>
        <v>0</v>
      </c>
      <c r="N335" s="284">
        <f t="shared" si="59"/>
        <v>0</v>
      </c>
    </row>
    <row r="336" spans="1:14" customFormat="1" ht="43.5" customHeight="1">
      <c r="A336" s="89">
        <v>711</v>
      </c>
      <c r="B336" s="86" t="s">
        <v>456</v>
      </c>
      <c r="C336" s="280"/>
      <c r="D336" s="280"/>
      <c r="E336" s="280"/>
      <c r="F336" s="280"/>
      <c r="G336" s="280"/>
      <c r="H336" s="280"/>
      <c r="I336" s="280"/>
      <c r="J336" s="280"/>
      <c r="K336" s="280"/>
      <c r="L336" s="280"/>
      <c r="M336" s="281">
        <f t="shared" si="56"/>
        <v>0</v>
      </c>
      <c r="N336" s="279"/>
    </row>
    <row r="337" spans="1:14" customFormat="1" ht="35.25" customHeight="1">
      <c r="A337" s="89">
        <v>712</v>
      </c>
      <c r="B337" s="86" t="s">
        <v>457</v>
      </c>
      <c r="C337" s="280"/>
      <c r="D337" s="280"/>
      <c r="E337" s="280"/>
      <c r="F337" s="280"/>
      <c r="G337" s="280"/>
      <c r="H337" s="280"/>
      <c r="I337" s="280"/>
      <c r="J337" s="280"/>
      <c r="K337" s="280"/>
      <c r="L337" s="280"/>
      <c r="M337" s="281">
        <f t="shared" si="56"/>
        <v>0</v>
      </c>
      <c r="N337" s="279"/>
    </row>
    <row r="338" spans="1:14" customFormat="1" ht="25.5" customHeight="1">
      <c r="A338" s="83">
        <v>7200</v>
      </c>
      <c r="B338" s="84" t="s">
        <v>458</v>
      </c>
      <c r="C338" s="278">
        <f t="shared" ref="C338:N338" si="60">SUM(C339:C347)</f>
        <v>0</v>
      </c>
      <c r="D338" s="278">
        <f>SUM(D339:D347)</f>
        <v>0</v>
      </c>
      <c r="E338" s="278">
        <f t="shared" si="60"/>
        <v>0</v>
      </c>
      <c r="F338" s="278">
        <f t="shared" si="60"/>
        <v>0</v>
      </c>
      <c r="G338" s="278">
        <f t="shared" si="60"/>
        <v>0</v>
      </c>
      <c r="H338" s="278">
        <f t="shared" si="60"/>
        <v>0</v>
      </c>
      <c r="I338" s="278">
        <f t="shared" si="60"/>
        <v>0</v>
      </c>
      <c r="J338" s="278">
        <f t="shared" si="60"/>
        <v>0</v>
      </c>
      <c r="K338" s="278">
        <f t="shared" si="60"/>
        <v>0</v>
      </c>
      <c r="L338" s="278">
        <f t="shared" si="60"/>
        <v>0</v>
      </c>
      <c r="M338" s="278">
        <f t="shared" si="56"/>
        <v>0</v>
      </c>
      <c r="N338" s="284">
        <f t="shared" si="60"/>
        <v>0</v>
      </c>
    </row>
    <row r="339" spans="1:14" customFormat="1" ht="42" customHeight="1">
      <c r="A339" s="89">
        <v>721</v>
      </c>
      <c r="B339" s="86" t="s">
        <v>459</v>
      </c>
      <c r="C339" s="280"/>
      <c r="D339" s="280"/>
      <c r="E339" s="280"/>
      <c r="F339" s="280"/>
      <c r="G339" s="280"/>
      <c r="H339" s="280"/>
      <c r="I339" s="280"/>
      <c r="J339" s="280"/>
      <c r="K339" s="280"/>
      <c r="L339" s="280"/>
      <c r="M339" s="281">
        <f t="shared" si="56"/>
        <v>0</v>
      </c>
      <c r="N339" s="279"/>
    </row>
    <row r="340" spans="1:14" customFormat="1" ht="41.25" customHeight="1">
      <c r="A340" s="89">
        <v>722</v>
      </c>
      <c r="B340" s="86" t="s">
        <v>460</v>
      </c>
      <c r="C340" s="280"/>
      <c r="D340" s="280"/>
      <c r="E340" s="280"/>
      <c r="F340" s="280"/>
      <c r="G340" s="280"/>
      <c r="H340" s="280"/>
      <c r="I340" s="280"/>
      <c r="J340" s="280"/>
      <c r="K340" s="280"/>
      <c r="L340" s="280"/>
      <c r="M340" s="281">
        <f t="shared" si="56"/>
        <v>0</v>
      </c>
      <c r="N340" s="279"/>
    </row>
    <row r="341" spans="1:14" customFormat="1" ht="42" customHeight="1">
      <c r="A341" s="89">
        <v>723</v>
      </c>
      <c r="B341" s="86" t="s">
        <v>461</v>
      </c>
      <c r="C341" s="280"/>
      <c r="D341" s="280"/>
      <c r="E341" s="280"/>
      <c r="F341" s="280"/>
      <c r="G341" s="280"/>
      <c r="H341" s="280"/>
      <c r="I341" s="280"/>
      <c r="J341" s="280"/>
      <c r="K341" s="280"/>
      <c r="L341" s="280"/>
      <c r="M341" s="281">
        <f t="shared" si="56"/>
        <v>0</v>
      </c>
      <c r="N341" s="279"/>
    </row>
    <row r="342" spans="1:14" customFormat="1" ht="30.75" customHeight="1">
      <c r="A342" s="89">
        <v>724</v>
      </c>
      <c r="B342" s="86" t="s">
        <v>462</v>
      </c>
      <c r="C342" s="280"/>
      <c r="D342" s="280"/>
      <c r="E342" s="280"/>
      <c r="F342" s="280"/>
      <c r="G342" s="280"/>
      <c r="H342" s="280"/>
      <c r="I342" s="280"/>
      <c r="J342" s="280"/>
      <c r="K342" s="280"/>
      <c r="L342" s="280"/>
      <c r="M342" s="281">
        <f t="shared" si="56"/>
        <v>0</v>
      </c>
      <c r="N342" s="279"/>
    </row>
    <row r="343" spans="1:14" customFormat="1" ht="31.5" customHeight="1">
      <c r="A343" s="89">
        <v>725</v>
      </c>
      <c r="B343" s="86" t="s">
        <v>463</v>
      </c>
      <c r="C343" s="280"/>
      <c r="D343" s="280"/>
      <c r="E343" s="280"/>
      <c r="F343" s="280"/>
      <c r="G343" s="280"/>
      <c r="H343" s="280"/>
      <c r="I343" s="280"/>
      <c r="J343" s="280"/>
      <c r="K343" s="280"/>
      <c r="L343" s="280"/>
      <c r="M343" s="281">
        <f t="shared" si="56"/>
        <v>0</v>
      </c>
      <c r="N343" s="279"/>
    </row>
    <row r="344" spans="1:14" customFormat="1" ht="25.5">
      <c r="A344" s="89">
        <v>726</v>
      </c>
      <c r="B344" s="86" t="s">
        <v>464</v>
      </c>
      <c r="C344" s="280"/>
      <c r="D344" s="280"/>
      <c r="E344" s="280"/>
      <c r="F344" s="280"/>
      <c r="G344" s="280"/>
      <c r="H344" s="280"/>
      <c r="I344" s="280"/>
      <c r="J344" s="280"/>
      <c r="K344" s="280"/>
      <c r="L344" s="280"/>
      <c r="M344" s="281">
        <f t="shared" si="56"/>
        <v>0</v>
      </c>
      <c r="N344" s="279"/>
    </row>
    <row r="345" spans="1:14" customFormat="1" ht="31.5" customHeight="1">
      <c r="A345" s="89">
        <v>727</v>
      </c>
      <c r="B345" s="86" t="s">
        <v>465</v>
      </c>
      <c r="C345" s="280"/>
      <c r="D345" s="280"/>
      <c r="E345" s="280"/>
      <c r="F345" s="280"/>
      <c r="G345" s="280"/>
      <c r="H345" s="280"/>
      <c r="I345" s="280"/>
      <c r="J345" s="280"/>
      <c r="K345" s="280"/>
      <c r="L345" s="280"/>
      <c r="M345" s="281">
        <f t="shared" si="56"/>
        <v>0</v>
      </c>
      <c r="N345" s="279"/>
    </row>
    <row r="346" spans="1:14" customFormat="1" ht="29.25" customHeight="1">
      <c r="A346" s="89">
        <v>728</v>
      </c>
      <c r="B346" s="86" t="s">
        <v>466</v>
      </c>
      <c r="C346" s="280"/>
      <c r="D346" s="280"/>
      <c r="E346" s="280"/>
      <c r="F346" s="280"/>
      <c r="G346" s="280"/>
      <c r="H346" s="280"/>
      <c r="I346" s="280"/>
      <c r="J346" s="280"/>
      <c r="K346" s="280"/>
      <c r="L346" s="280"/>
      <c r="M346" s="281">
        <f t="shared" si="56"/>
        <v>0</v>
      </c>
      <c r="N346" s="279"/>
    </row>
    <row r="347" spans="1:14" customFormat="1" ht="25.5">
      <c r="A347" s="89">
        <v>729</v>
      </c>
      <c r="B347" s="86" t="s">
        <v>467</v>
      </c>
      <c r="C347" s="280"/>
      <c r="D347" s="280"/>
      <c r="E347" s="280"/>
      <c r="F347" s="280"/>
      <c r="G347" s="280"/>
      <c r="H347" s="280"/>
      <c r="I347" s="280"/>
      <c r="J347" s="280"/>
      <c r="K347" s="280"/>
      <c r="L347" s="280"/>
      <c r="M347" s="281">
        <f t="shared" si="56"/>
        <v>0</v>
      </c>
      <c r="N347" s="279"/>
    </row>
    <row r="348" spans="1:14" customFormat="1" ht="25.5" customHeight="1">
      <c r="A348" s="83">
        <v>7300</v>
      </c>
      <c r="B348" s="84" t="s">
        <v>468</v>
      </c>
      <c r="C348" s="278">
        <f t="shared" ref="C348:N348" si="61">SUM(C349:C354)</f>
        <v>0</v>
      </c>
      <c r="D348" s="278">
        <f>SUM(D349:D354)</f>
        <v>0</v>
      </c>
      <c r="E348" s="278">
        <f t="shared" si="61"/>
        <v>0</v>
      </c>
      <c r="F348" s="278">
        <f t="shared" si="61"/>
        <v>0</v>
      </c>
      <c r="G348" s="278">
        <f t="shared" si="61"/>
        <v>0</v>
      </c>
      <c r="H348" s="278">
        <f t="shared" si="61"/>
        <v>0</v>
      </c>
      <c r="I348" s="278">
        <f t="shared" si="61"/>
        <v>0</v>
      </c>
      <c r="J348" s="278">
        <f t="shared" si="61"/>
        <v>0</v>
      </c>
      <c r="K348" s="278">
        <f t="shared" si="61"/>
        <v>0</v>
      </c>
      <c r="L348" s="278">
        <f t="shared" si="61"/>
        <v>0</v>
      </c>
      <c r="M348" s="278">
        <f t="shared" si="56"/>
        <v>0</v>
      </c>
      <c r="N348" s="284">
        <f t="shared" si="61"/>
        <v>0</v>
      </c>
    </row>
    <row r="349" spans="1:14" customFormat="1" ht="25.5" customHeight="1">
      <c r="A349" s="89">
        <v>731</v>
      </c>
      <c r="B349" s="88" t="s">
        <v>469</v>
      </c>
      <c r="C349" s="280"/>
      <c r="D349" s="280"/>
      <c r="E349" s="280"/>
      <c r="F349" s="280"/>
      <c r="G349" s="280"/>
      <c r="H349" s="280"/>
      <c r="I349" s="280"/>
      <c r="J349" s="280"/>
      <c r="K349" s="280"/>
      <c r="L349" s="280"/>
      <c r="M349" s="281">
        <f t="shared" si="56"/>
        <v>0</v>
      </c>
      <c r="N349" s="279"/>
    </row>
    <row r="350" spans="1:14" customFormat="1" ht="30">
      <c r="A350" s="89">
        <v>732</v>
      </c>
      <c r="B350" s="88" t="s">
        <v>470</v>
      </c>
      <c r="C350" s="280"/>
      <c r="D350" s="280"/>
      <c r="E350" s="280"/>
      <c r="F350" s="280"/>
      <c r="G350" s="280"/>
      <c r="H350" s="280"/>
      <c r="I350" s="280"/>
      <c r="J350" s="280"/>
      <c r="K350" s="280"/>
      <c r="L350" s="280"/>
      <c r="M350" s="281">
        <f t="shared" si="56"/>
        <v>0</v>
      </c>
      <c r="N350" s="279"/>
    </row>
    <row r="351" spans="1:14" customFormat="1" ht="30">
      <c r="A351" s="89">
        <v>733</v>
      </c>
      <c r="B351" s="88" t="s">
        <v>471</v>
      </c>
      <c r="C351" s="280"/>
      <c r="D351" s="280"/>
      <c r="E351" s="280"/>
      <c r="F351" s="280"/>
      <c r="G351" s="280"/>
      <c r="H351" s="280"/>
      <c r="I351" s="280"/>
      <c r="J351" s="280"/>
      <c r="K351" s="280"/>
      <c r="L351" s="280"/>
      <c r="M351" s="281">
        <f t="shared" si="56"/>
        <v>0</v>
      </c>
      <c r="N351" s="279"/>
    </row>
    <row r="352" spans="1:14" customFormat="1" ht="30">
      <c r="A352" s="89">
        <v>734</v>
      </c>
      <c r="B352" s="88" t="s">
        <v>472</v>
      </c>
      <c r="C352" s="280"/>
      <c r="D352" s="280"/>
      <c r="E352" s="280"/>
      <c r="F352" s="280"/>
      <c r="G352" s="280"/>
      <c r="H352" s="280"/>
      <c r="I352" s="280"/>
      <c r="J352" s="280"/>
      <c r="K352" s="280"/>
      <c r="L352" s="280"/>
      <c r="M352" s="281">
        <f t="shared" si="56"/>
        <v>0</v>
      </c>
      <c r="N352" s="279"/>
    </row>
    <row r="353" spans="1:14" customFormat="1" ht="30">
      <c r="A353" s="89">
        <v>735</v>
      </c>
      <c r="B353" s="88" t="s">
        <v>473</v>
      </c>
      <c r="C353" s="280"/>
      <c r="D353" s="280"/>
      <c r="E353" s="280"/>
      <c r="F353" s="280"/>
      <c r="G353" s="280"/>
      <c r="H353" s="280"/>
      <c r="I353" s="280"/>
      <c r="J353" s="280"/>
      <c r="K353" s="280"/>
      <c r="L353" s="280"/>
      <c r="M353" s="281">
        <f t="shared" si="56"/>
        <v>0</v>
      </c>
      <c r="N353" s="279"/>
    </row>
    <row r="354" spans="1:14" customFormat="1" ht="25.5" customHeight="1">
      <c r="A354" s="89">
        <v>739</v>
      </c>
      <c r="B354" s="88" t="s">
        <v>474</v>
      </c>
      <c r="C354" s="280"/>
      <c r="D354" s="280"/>
      <c r="E354" s="280"/>
      <c r="F354" s="280"/>
      <c r="G354" s="280"/>
      <c r="H354" s="280"/>
      <c r="I354" s="280"/>
      <c r="J354" s="280"/>
      <c r="K354" s="280"/>
      <c r="L354" s="280"/>
      <c r="M354" s="281">
        <f t="shared" si="56"/>
        <v>0</v>
      </c>
      <c r="N354" s="279"/>
    </row>
    <row r="355" spans="1:14" customFormat="1" ht="25.5" customHeight="1">
      <c r="A355" s="83">
        <v>7400</v>
      </c>
      <c r="B355" s="84" t="s">
        <v>475</v>
      </c>
      <c r="C355" s="278">
        <f t="shared" ref="C355:N355" si="62">SUM(C356:C364)</f>
        <v>0</v>
      </c>
      <c r="D355" s="278">
        <f>SUM(D356:D364)</f>
        <v>0</v>
      </c>
      <c r="E355" s="278">
        <f t="shared" si="62"/>
        <v>0</v>
      </c>
      <c r="F355" s="278">
        <f t="shared" si="62"/>
        <v>0</v>
      </c>
      <c r="G355" s="278">
        <f t="shared" si="62"/>
        <v>0</v>
      </c>
      <c r="H355" s="278">
        <f t="shared" si="62"/>
        <v>0</v>
      </c>
      <c r="I355" s="278">
        <f t="shared" si="62"/>
        <v>0</v>
      </c>
      <c r="J355" s="278">
        <f t="shared" si="62"/>
        <v>0</v>
      </c>
      <c r="K355" s="278">
        <f t="shared" si="62"/>
        <v>0</v>
      </c>
      <c r="L355" s="278">
        <f t="shared" si="62"/>
        <v>0</v>
      </c>
      <c r="M355" s="278">
        <f t="shared" si="56"/>
        <v>0</v>
      </c>
      <c r="N355" s="284">
        <f t="shared" si="62"/>
        <v>0</v>
      </c>
    </row>
    <row r="356" spans="1:14" customFormat="1" ht="25.5">
      <c r="A356" s="89">
        <v>741</v>
      </c>
      <c r="B356" s="86" t="s">
        <v>476</v>
      </c>
      <c r="C356" s="291"/>
      <c r="D356" s="291"/>
      <c r="E356" s="291"/>
      <c r="F356" s="291"/>
      <c r="G356" s="291"/>
      <c r="H356" s="291"/>
      <c r="I356" s="291"/>
      <c r="J356" s="291"/>
      <c r="K356" s="291"/>
      <c r="L356" s="291"/>
      <c r="M356" s="281">
        <f t="shared" si="56"/>
        <v>0</v>
      </c>
      <c r="N356" s="279"/>
    </row>
    <row r="357" spans="1:14" customFormat="1" ht="25.5">
      <c r="A357" s="89">
        <v>742</v>
      </c>
      <c r="B357" s="86" t="s">
        <v>477</v>
      </c>
      <c r="C357" s="291"/>
      <c r="D357" s="291"/>
      <c r="E357" s="291"/>
      <c r="F357" s="291"/>
      <c r="G357" s="291"/>
      <c r="H357" s="291"/>
      <c r="I357" s="291"/>
      <c r="J357" s="291"/>
      <c r="K357" s="291"/>
      <c r="L357" s="291"/>
      <c r="M357" s="281">
        <f t="shared" si="56"/>
        <v>0</v>
      </c>
      <c r="N357" s="279"/>
    </row>
    <row r="358" spans="1:14" customFormat="1" ht="25.5">
      <c r="A358" s="89">
        <v>743</v>
      </c>
      <c r="B358" s="86" t="s">
        <v>478</v>
      </c>
      <c r="C358" s="291"/>
      <c r="D358" s="291"/>
      <c r="E358" s="291"/>
      <c r="F358" s="291"/>
      <c r="G358" s="291"/>
      <c r="H358" s="291"/>
      <c r="I358" s="291"/>
      <c r="J358" s="291"/>
      <c r="K358" s="291"/>
      <c r="L358" s="291"/>
      <c r="M358" s="281">
        <f t="shared" si="56"/>
        <v>0</v>
      </c>
      <c r="N358" s="279"/>
    </row>
    <row r="359" spans="1:14" customFormat="1" ht="25.5">
      <c r="A359" s="89">
        <v>744</v>
      </c>
      <c r="B359" s="86" t="s">
        <v>479</v>
      </c>
      <c r="C359" s="291"/>
      <c r="D359" s="291"/>
      <c r="E359" s="291"/>
      <c r="F359" s="291"/>
      <c r="G359" s="291"/>
      <c r="H359" s="291"/>
      <c r="I359" s="291"/>
      <c r="J359" s="291"/>
      <c r="K359" s="291"/>
      <c r="L359" s="291"/>
      <c r="M359" s="281">
        <f t="shared" si="56"/>
        <v>0</v>
      </c>
      <c r="N359" s="279"/>
    </row>
    <row r="360" spans="1:14" customFormat="1" ht="25.5">
      <c r="A360" s="89">
        <v>745</v>
      </c>
      <c r="B360" s="86" t="s">
        <v>480</v>
      </c>
      <c r="C360" s="291"/>
      <c r="D360" s="291"/>
      <c r="E360" s="291"/>
      <c r="F360" s="291"/>
      <c r="G360" s="291"/>
      <c r="H360" s="291"/>
      <c r="I360" s="291"/>
      <c r="J360" s="291"/>
      <c r="K360" s="291"/>
      <c r="L360" s="291"/>
      <c r="M360" s="281">
        <f t="shared" si="56"/>
        <v>0</v>
      </c>
      <c r="N360" s="279"/>
    </row>
    <row r="361" spans="1:14" customFormat="1" ht="25.5">
      <c r="A361" s="89">
        <v>746</v>
      </c>
      <c r="B361" s="86" t="s">
        <v>481</v>
      </c>
      <c r="C361" s="291"/>
      <c r="D361" s="291"/>
      <c r="E361" s="291"/>
      <c r="F361" s="291"/>
      <c r="G361" s="291"/>
      <c r="H361" s="291"/>
      <c r="I361" s="291"/>
      <c r="J361" s="291"/>
      <c r="K361" s="291"/>
      <c r="L361" s="291"/>
      <c r="M361" s="281">
        <f t="shared" si="56"/>
        <v>0</v>
      </c>
      <c r="N361" s="279"/>
    </row>
    <row r="362" spans="1:14" customFormat="1" ht="25.5">
      <c r="A362" s="89">
        <v>747</v>
      </c>
      <c r="B362" s="86" t="s">
        <v>482</v>
      </c>
      <c r="C362" s="291"/>
      <c r="D362" s="291"/>
      <c r="E362" s="291"/>
      <c r="F362" s="291"/>
      <c r="G362" s="291"/>
      <c r="H362" s="291"/>
      <c r="I362" s="291"/>
      <c r="J362" s="291"/>
      <c r="K362" s="291"/>
      <c r="L362" s="291"/>
      <c r="M362" s="281">
        <f t="shared" si="56"/>
        <v>0</v>
      </c>
      <c r="N362" s="279"/>
    </row>
    <row r="363" spans="1:14" customFormat="1" ht="25.5">
      <c r="A363" s="89">
        <v>748</v>
      </c>
      <c r="B363" s="86" t="s">
        <v>483</v>
      </c>
      <c r="C363" s="291"/>
      <c r="D363" s="291"/>
      <c r="E363" s="291"/>
      <c r="F363" s="291"/>
      <c r="G363" s="291"/>
      <c r="H363" s="291"/>
      <c r="I363" s="291"/>
      <c r="J363" s="291"/>
      <c r="K363" s="291"/>
      <c r="L363" s="291"/>
      <c r="M363" s="281">
        <f t="shared" si="56"/>
        <v>0</v>
      </c>
      <c r="N363" s="279"/>
    </row>
    <row r="364" spans="1:14" customFormat="1" ht="25.5">
      <c r="A364" s="89">
        <v>749</v>
      </c>
      <c r="B364" s="86" t="s">
        <v>484</v>
      </c>
      <c r="C364" s="291"/>
      <c r="D364" s="291"/>
      <c r="E364" s="291"/>
      <c r="F364" s="291"/>
      <c r="G364" s="291"/>
      <c r="H364" s="291"/>
      <c r="I364" s="291"/>
      <c r="J364" s="291"/>
      <c r="K364" s="291"/>
      <c r="L364" s="291"/>
      <c r="M364" s="281">
        <f t="shared" si="56"/>
        <v>0</v>
      </c>
      <c r="N364" s="279"/>
    </row>
    <row r="365" spans="1:14" customFormat="1" ht="30">
      <c r="A365" s="83">
        <v>7500</v>
      </c>
      <c r="B365" s="84" t="s">
        <v>485</v>
      </c>
      <c r="C365" s="278">
        <f t="shared" ref="C365:N365" si="63">SUM(C366:C374)</f>
        <v>0</v>
      </c>
      <c r="D365" s="278">
        <f>SUM(D366:D374)</f>
        <v>0</v>
      </c>
      <c r="E365" s="278">
        <f t="shared" si="63"/>
        <v>0</v>
      </c>
      <c r="F365" s="278">
        <f t="shared" si="63"/>
        <v>0</v>
      </c>
      <c r="G365" s="278">
        <f t="shared" si="63"/>
        <v>0</v>
      </c>
      <c r="H365" s="278">
        <f t="shared" si="63"/>
        <v>0</v>
      </c>
      <c r="I365" s="278">
        <f t="shared" si="63"/>
        <v>0</v>
      </c>
      <c r="J365" s="278">
        <f t="shared" si="63"/>
        <v>0</v>
      </c>
      <c r="K365" s="278">
        <f t="shared" si="63"/>
        <v>0</v>
      </c>
      <c r="L365" s="278">
        <f t="shared" si="63"/>
        <v>0</v>
      </c>
      <c r="M365" s="278">
        <f t="shared" si="56"/>
        <v>0</v>
      </c>
      <c r="N365" s="284">
        <f t="shared" si="63"/>
        <v>0</v>
      </c>
    </row>
    <row r="366" spans="1:14" customFormat="1" ht="25.5" customHeight="1">
      <c r="A366" s="89">
        <v>751</v>
      </c>
      <c r="B366" s="86" t="s">
        <v>486</v>
      </c>
      <c r="C366" s="291"/>
      <c r="D366" s="291"/>
      <c r="E366" s="291"/>
      <c r="F366" s="291"/>
      <c r="G366" s="291"/>
      <c r="H366" s="291"/>
      <c r="I366" s="291"/>
      <c r="J366" s="291"/>
      <c r="K366" s="291"/>
      <c r="L366" s="291"/>
      <c r="M366" s="281">
        <f t="shared" si="56"/>
        <v>0</v>
      </c>
      <c r="N366" s="279"/>
    </row>
    <row r="367" spans="1:14" customFormat="1" ht="25.5" customHeight="1">
      <c r="A367" s="89">
        <v>752</v>
      </c>
      <c r="B367" s="86" t="s">
        <v>487</v>
      </c>
      <c r="C367" s="291"/>
      <c r="D367" s="291"/>
      <c r="E367" s="291"/>
      <c r="F367" s="291"/>
      <c r="G367" s="291"/>
      <c r="H367" s="291"/>
      <c r="I367" s="291"/>
      <c r="J367" s="291"/>
      <c r="K367" s="291"/>
      <c r="L367" s="291"/>
      <c r="M367" s="281">
        <f t="shared" si="56"/>
        <v>0</v>
      </c>
      <c r="N367" s="279"/>
    </row>
    <row r="368" spans="1:14" customFormat="1" ht="25.5" customHeight="1">
      <c r="A368" s="89">
        <v>753</v>
      </c>
      <c r="B368" s="86" t="s">
        <v>488</v>
      </c>
      <c r="C368" s="291"/>
      <c r="D368" s="291"/>
      <c r="E368" s="291"/>
      <c r="F368" s="291"/>
      <c r="G368" s="291"/>
      <c r="H368" s="291"/>
      <c r="I368" s="291"/>
      <c r="J368" s="291"/>
      <c r="K368" s="291"/>
      <c r="L368" s="291"/>
      <c r="M368" s="281">
        <f t="shared" si="56"/>
        <v>0</v>
      </c>
      <c r="N368" s="279"/>
    </row>
    <row r="369" spans="1:14" customFormat="1" ht="25.5">
      <c r="A369" s="89">
        <v>754</v>
      </c>
      <c r="B369" s="86" t="s">
        <v>489</v>
      </c>
      <c r="C369" s="291"/>
      <c r="D369" s="291"/>
      <c r="E369" s="291"/>
      <c r="F369" s="291"/>
      <c r="G369" s="291"/>
      <c r="H369" s="291"/>
      <c r="I369" s="291"/>
      <c r="J369" s="291"/>
      <c r="K369" s="291"/>
      <c r="L369" s="291"/>
      <c r="M369" s="281">
        <f t="shared" si="56"/>
        <v>0</v>
      </c>
      <c r="N369" s="279"/>
    </row>
    <row r="370" spans="1:14" customFormat="1" ht="24" customHeight="1">
      <c r="A370" s="89">
        <v>755</v>
      </c>
      <c r="B370" s="86" t="s">
        <v>490</v>
      </c>
      <c r="C370" s="291"/>
      <c r="D370" s="291"/>
      <c r="E370" s="291"/>
      <c r="F370" s="291"/>
      <c r="G370" s="291"/>
      <c r="H370" s="291"/>
      <c r="I370" s="291"/>
      <c r="J370" s="291"/>
      <c r="K370" s="291"/>
      <c r="L370" s="291"/>
      <c r="M370" s="281">
        <f t="shared" si="56"/>
        <v>0</v>
      </c>
      <c r="N370" s="279"/>
    </row>
    <row r="371" spans="1:14" customFormat="1" ht="25.5" customHeight="1">
      <c r="A371" s="89">
        <v>756</v>
      </c>
      <c r="B371" s="86" t="s">
        <v>491</v>
      </c>
      <c r="C371" s="291"/>
      <c r="D371" s="291"/>
      <c r="E371" s="291"/>
      <c r="F371" s="291"/>
      <c r="G371" s="291"/>
      <c r="H371" s="291"/>
      <c r="I371" s="291"/>
      <c r="J371" s="291"/>
      <c r="K371" s="291"/>
      <c r="L371" s="291"/>
      <c r="M371" s="281">
        <f t="shared" si="56"/>
        <v>0</v>
      </c>
      <c r="N371" s="279"/>
    </row>
    <row r="372" spans="1:14" customFormat="1" ht="25.5" customHeight="1">
      <c r="A372" s="89">
        <v>757</v>
      </c>
      <c r="B372" s="86" t="s">
        <v>492</v>
      </c>
      <c r="C372" s="291"/>
      <c r="D372" s="291"/>
      <c r="E372" s="291"/>
      <c r="F372" s="291"/>
      <c r="G372" s="291"/>
      <c r="H372" s="291"/>
      <c r="I372" s="291"/>
      <c r="J372" s="291"/>
      <c r="K372" s="291"/>
      <c r="L372" s="291"/>
      <c r="M372" s="281">
        <f t="shared" si="56"/>
        <v>0</v>
      </c>
      <c r="N372" s="279"/>
    </row>
    <row r="373" spans="1:14" customFormat="1" ht="25.5" customHeight="1">
      <c r="A373" s="89">
        <v>758</v>
      </c>
      <c r="B373" s="86" t="s">
        <v>493</v>
      </c>
      <c r="C373" s="291"/>
      <c r="D373" s="291"/>
      <c r="E373" s="291"/>
      <c r="F373" s="291"/>
      <c r="G373" s="291"/>
      <c r="H373" s="291"/>
      <c r="I373" s="291"/>
      <c r="J373" s="291"/>
      <c r="K373" s="291"/>
      <c r="L373" s="291"/>
      <c r="M373" s="281">
        <f t="shared" si="56"/>
        <v>0</v>
      </c>
      <c r="N373" s="279"/>
    </row>
    <row r="374" spans="1:14" customFormat="1" ht="25.5" customHeight="1">
      <c r="A374" s="89">
        <v>759</v>
      </c>
      <c r="B374" s="86" t="s">
        <v>494</v>
      </c>
      <c r="C374" s="291"/>
      <c r="D374" s="291"/>
      <c r="E374" s="291"/>
      <c r="F374" s="291"/>
      <c r="G374" s="291"/>
      <c r="H374" s="291"/>
      <c r="I374" s="291"/>
      <c r="J374" s="291"/>
      <c r="K374" s="291"/>
      <c r="L374" s="291"/>
      <c r="M374" s="281">
        <f t="shared" si="56"/>
        <v>0</v>
      </c>
      <c r="N374" s="279"/>
    </row>
    <row r="375" spans="1:14" customFormat="1" ht="25.5" customHeight="1">
      <c r="A375" s="83">
        <v>7600</v>
      </c>
      <c r="B375" s="84" t="s">
        <v>495</v>
      </c>
      <c r="C375" s="278">
        <f t="shared" ref="C375:N375" si="64">SUM(C376:C377)</f>
        <v>0</v>
      </c>
      <c r="D375" s="278">
        <f>SUM(D376:D377)</f>
        <v>0</v>
      </c>
      <c r="E375" s="278">
        <f t="shared" si="64"/>
        <v>0</v>
      </c>
      <c r="F375" s="278">
        <f t="shared" si="64"/>
        <v>0</v>
      </c>
      <c r="G375" s="278">
        <f t="shared" si="64"/>
        <v>0</v>
      </c>
      <c r="H375" s="278">
        <f t="shared" si="64"/>
        <v>0</v>
      </c>
      <c r="I375" s="278">
        <f t="shared" si="64"/>
        <v>0</v>
      </c>
      <c r="J375" s="278">
        <f t="shared" si="64"/>
        <v>0</v>
      </c>
      <c r="K375" s="278">
        <f t="shared" si="64"/>
        <v>0</v>
      </c>
      <c r="L375" s="278">
        <f t="shared" si="64"/>
        <v>0</v>
      </c>
      <c r="M375" s="278">
        <f t="shared" si="56"/>
        <v>0</v>
      </c>
      <c r="N375" s="284">
        <f t="shared" si="64"/>
        <v>0</v>
      </c>
    </row>
    <row r="376" spans="1:14" customFormat="1" ht="25.5" customHeight="1">
      <c r="A376" s="89">
        <v>761</v>
      </c>
      <c r="B376" s="86" t="s">
        <v>496</v>
      </c>
      <c r="C376" s="291"/>
      <c r="D376" s="291"/>
      <c r="E376" s="291"/>
      <c r="F376" s="291"/>
      <c r="G376" s="291"/>
      <c r="H376" s="291"/>
      <c r="I376" s="291"/>
      <c r="J376" s="291"/>
      <c r="K376" s="291"/>
      <c r="L376" s="291"/>
      <c r="M376" s="281">
        <f t="shared" si="56"/>
        <v>0</v>
      </c>
      <c r="N376" s="279"/>
    </row>
    <row r="377" spans="1:14" customFormat="1" ht="25.5" customHeight="1">
      <c r="A377" s="89">
        <v>762</v>
      </c>
      <c r="B377" s="86" t="s">
        <v>497</v>
      </c>
      <c r="C377" s="291"/>
      <c r="D377" s="291"/>
      <c r="E377" s="291"/>
      <c r="F377" s="291"/>
      <c r="G377" s="291"/>
      <c r="H377" s="291"/>
      <c r="I377" s="291"/>
      <c r="J377" s="291"/>
      <c r="K377" s="291"/>
      <c r="L377" s="291"/>
      <c r="M377" s="281">
        <f t="shared" si="56"/>
        <v>0</v>
      </c>
      <c r="N377" s="279"/>
    </row>
    <row r="378" spans="1:14" customFormat="1" ht="30">
      <c r="A378" s="83">
        <v>7900</v>
      </c>
      <c r="B378" s="84" t="s">
        <v>498</v>
      </c>
      <c r="C378" s="278">
        <f t="shared" ref="C378:N378" si="65">SUM(C379:C381)</f>
        <v>0</v>
      </c>
      <c r="D378" s="278">
        <f>SUM(D379:D381)</f>
        <v>0</v>
      </c>
      <c r="E378" s="278">
        <f t="shared" si="65"/>
        <v>0</v>
      </c>
      <c r="F378" s="278">
        <f t="shared" si="65"/>
        <v>0</v>
      </c>
      <c r="G378" s="278">
        <f t="shared" si="65"/>
        <v>0</v>
      </c>
      <c r="H378" s="278">
        <f t="shared" si="65"/>
        <v>0</v>
      </c>
      <c r="I378" s="278">
        <f t="shared" si="65"/>
        <v>0</v>
      </c>
      <c r="J378" s="278">
        <f t="shared" si="65"/>
        <v>0</v>
      </c>
      <c r="K378" s="278">
        <f t="shared" si="65"/>
        <v>0</v>
      </c>
      <c r="L378" s="278">
        <f t="shared" si="65"/>
        <v>0</v>
      </c>
      <c r="M378" s="278">
        <f t="shared" si="56"/>
        <v>0</v>
      </c>
      <c r="N378" s="284">
        <f t="shared" si="65"/>
        <v>0</v>
      </c>
    </row>
    <row r="379" spans="1:14" customFormat="1" ht="25.5" customHeight="1">
      <c r="A379" s="89">
        <v>791</v>
      </c>
      <c r="B379" s="86" t="s">
        <v>499</v>
      </c>
      <c r="C379" s="280"/>
      <c r="D379" s="280"/>
      <c r="E379" s="280"/>
      <c r="F379" s="280"/>
      <c r="G379" s="280"/>
      <c r="H379" s="280"/>
      <c r="I379" s="280"/>
      <c r="J379" s="280"/>
      <c r="K379" s="280"/>
      <c r="L379" s="280"/>
      <c r="M379" s="281">
        <f t="shared" si="56"/>
        <v>0</v>
      </c>
      <c r="N379" s="279"/>
    </row>
    <row r="380" spans="1:14" customFormat="1" ht="25.5" customHeight="1">
      <c r="A380" s="89">
        <v>792</v>
      </c>
      <c r="B380" s="86" t="s">
        <v>500</v>
      </c>
      <c r="C380" s="280"/>
      <c r="D380" s="280"/>
      <c r="E380" s="280"/>
      <c r="F380" s="280"/>
      <c r="G380" s="280"/>
      <c r="H380" s="280"/>
      <c r="I380" s="280"/>
      <c r="J380" s="280"/>
      <c r="K380" s="280"/>
      <c r="L380" s="280"/>
      <c r="M380" s="281">
        <f t="shared" si="56"/>
        <v>0</v>
      </c>
      <c r="N380" s="279"/>
    </row>
    <row r="381" spans="1:14" customFormat="1" ht="25.5" customHeight="1">
      <c r="A381" s="89">
        <v>799</v>
      </c>
      <c r="B381" s="86" t="s">
        <v>501</v>
      </c>
      <c r="C381" s="280"/>
      <c r="D381" s="280"/>
      <c r="E381" s="280"/>
      <c r="F381" s="280"/>
      <c r="G381" s="280"/>
      <c r="H381" s="280"/>
      <c r="I381" s="280"/>
      <c r="J381" s="280"/>
      <c r="K381" s="280"/>
      <c r="L381" s="280"/>
      <c r="M381" s="281">
        <f t="shared" si="56"/>
        <v>0</v>
      </c>
      <c r="N381" s="279"/>
    </row>
    <row r="382" spans="1:14" s="176" customFormat="1" ht="25.5" customHeight="1">
      <c r="A382" s="172">
        <v>8000</v>
      </c>
      <c r="B382" s="173" t="s">
        <v>21</v>
      </c>
      <c r="C382" s="285">
        <f t="shared" ref="C382:N382" si="66">C383+C390+C396</f>
        <v>0</v>
      </c>
      <c r="D382" s="285">
        <f>D383+D390+D396</f>
        <v>0</v>
      </c>
      <c r="E382" s="285">
        <f t="shared" si="66"/>
        <v>0</v>
      </c>
      <c r="F382" s="285">
        <f t="shared" si="66"/>
        <v>0</v>
      </c>
      <c r="G382" s="285">
        <f t="shared" si="66"/>
        <v>0</v>
      </c>
      <c r="H382" s="285">
        <f t="shared" si="66"/>
        <v>0</v>
      </c>
      <c r="I382" s="285">
        <f t="shared" si="66"/>
        <v>0</v>
      </c>
      <c r="J382" s="285">
        <f t="shared" si="66"/>
        <v>0</v>
      </c>
      <c r="K382" s="285">
        <f t="shared" si="66"/>
        <v>0</v>
      </c>
      <c r="L382" s="285">
        <f t="shared" si="66"/>
        <v>0</v>
      </c>
      <c r="M382" s="285">
        <f t="shared" si="56"/>
        <v>0</v>
      </c>
      <c r="N382" s="287">
        <f t="shared" si="66"/>
        <v>0</v>
      </c>
    </row>
    <row r="383" spans="1:14" customFormat="1" ht="25.5" customHeight="1">
      <c r="A383" s="83">
        <v>8100</v>
      </c>
      <c r="B383" s="84" t="s">
        <v>124</v>
      </c>
      <c r="C383" s="278">
        <f>SUM(C384:C389)</f>
        <v>0</v>
      </c>
      <c r="D383" s="278">
        <f>SUM(D384:D389)</f>
        <v>0</v>
      </c>
      <c r="E383" s="278">
        <f t="shared" ref="E383:N383" si="67">SUM(E384:E389)</f>
        <v>0</v>
      </c>
      <c r="F383" s="278">
        <f t="shared" si="67"/>
        <v>0</v>
      </c>
      <c r="G383" s="278">
        <f t="shared" si="67"/>
        <v>0</v>
      </c>
      <c r="H383" s="278">
        <f t="shared" si="67"/>
        <v>0</v>
      </c>
      <c r="I383" s="278">
        <f t="shared" si="67"/>
        <v>0</v>
      </c>
      <c r="J383" s="278">
        <f t="shared" si="67"/>
        <v>0</v>
      </c>
      <c r="K383" s="278">
        <f t="shared" si="67"/>
        <v>0</v>
      </c>
      <c r="L383" s="278">
        <f t="shared" si="67"/>
        <v>0</v>
      </c>
      <c r="M383" s="278">
        <f t="shared" si="56"/>
        <v>0</v>
      </c>
      <c r="N383" s="284">
        <f t="shared" si="67"/>
        <v>0</v>
      </c>
    </row>
    <row r="384" spans="1:14" customFormat="1" ht="25.5" customHeight="1">
      <c r="A384" s="89">
        <v>811</v>
      </c>
      <c r="B384" s="86" t="s">
        <v>502</v>
      </c>
      <c r="C384" s="291"/>
      <c r="D384" s="291"/>
      <c r="E384" s="291"/>
      <c r="F384" s="291"/>
      <c r="G384" s="291"/>
      <c r="H384" s="291"/>
      <c r="I384" s="291"/>
      <c r="J384" s="291"/>
      <c r="K384" s="291"/>
      <c r="L384" s="291"/>
      <c r="M384" s="281">
        <f t="shared" si="56"/>
        <v>0</v>
      </c>
      <c r="N384" s="279"/>
    </row>
    <row r="385" spans="1:14" customFormat="1" ht="25.5" customHeight="1">
      <c r="A385" s="89">
        <v>812</v>
      </c>
      <c r="B385" s="86" t="s">
        <v>503</v>
      </c>
      <c r="C385" s="291"/>
      <c r="D385" s="291"/>
      <c r="E385" s="291"/>
      <c r="F385" s="291"/>
      <c r="G385" s="291"/>
      <c r="H385" s="291"/>
      <c r="I385" s="291"/>
      <c r="J385" s="291"/>
      <c r="K385" s="291"/>
      <c r="L385" s="291"/>
      <c r="M385" s="281">
        <f t="shared" si="56"/>
        <v>0</v>
      </c>
      <c r="N385" s="279"/>
    </row>
    <row r="386" spans="1:14" customFormat="1" ht="25.5" customHeight="1">
      <c r="A386" s="89">
        <v>813</v>
      </c>
      <c r="B386" s="86" t="s">
        <v>504</v>
      </c>
      <c r="C386" s="291"/>
      <c r="D386" s="291"/>
      <c r="E386" s="291"/>
      <c r="F386" s="291"/>
      <c r="G386" s="291"/>
      <c r="H386" s="291"/>
      <c r="I386" s="291"/>
      <c r="J386" s="291"/>
      <c r="K386" s="291"/>
      <c r="L386" s="291"/>
      <c r="M386" s="281">
        <f t="shared" si="56"/>
        <v>0</v>
      </c>
      <c r="N386" s="279"/>
    </row>
    <row r="387" spans="1:14" customFormat="1" ht="25.5">
      <c r="A387" s="89">
        <v>814</v>
      </c>
      <c r="B387" s="86" t="s">
        <v>505</v>
      </c>
      <c r="C387" s="291"/>
      <c r="D387" s="291"/>
      <c r="E387" s="291"/>
      <c r="F387" s="291"/>
      <c r="G387" s="291"/>
      <c r="H387" s="291"/>
      <c r="I387" s="291"/>
      <c r="J387" s="291"/>
      <c r="K387" s="291"/>
      <c r="L387" s="291"/>
      <c r="M387" s="281">
        <f t="shared" si="56"/>
        <v>0</v>
      </c>
      <c r="N387" s="279"/>
    </row>
    <row r="388" spans="1:14" customFormat="1" ht="25.5" customHeight="1">
      <c r="A388" s="89">
        <v>815</v>
      </c>
      <c r="B388" s="86" t="s">
        <v>506</v>
      </c>
      <c r="C388" s="291"/>
      <c r="D388" s="291"/>
      <c r="E388" s="291"/>
      <c r="F388" s="291"/>
      <c r="G388" s="291"/>
      <c r="H388" s="291"/>
      <c r="I388" s="291"/>
      <c r="J388" s="291"/>
      <c r="K388" s="291"/>
      <c r="L388" s="291"/>
      <c r="M388" s="281">
        <f t="shared" si="56"/>
        <v>0</v>
      </c>
      <c r="N388" s="279"/>
    </row>
    <row r="389" spans="1:14" customFormat="1" ht="25.5" customHeight="1">
      <c r="A389" s="89">
        <v>816</v>
      </c>
      <c r="B389" s="86" t="s">
        <v>507</v>
      </c>
      <c r="C389" s="291"/>
      <c r="D389" s="291"/>
      <c r="E389" s="291"/>
      <c r="F389" s="291"/>
      <c r="G389" s="291"/>
      <c r="H389" s="291"/>
      <c r="I389" s="291"/>
      <c r="J389" s="291"/>
      <c r="K389" s="291"/>
      <c r="L389" s="291"/>
      <c r="M389" s="281">
        <f t="shared" si="56"/>
        <v>0</v>
      </c>
      <c r="N389" s="279"/>
    </row>
    <row r="390" spans="1:14" customFormat="1" ht="25.5" customHeight="1">
      <c r="A390" s="83">
        <v>8300</v>
      </c>
      <c r="B390" s="84" t="s">
        <v>127</v>
      </c>
      <c r="C390" s="278">
        <f t="shared" ref="C390:N390" si="68">SUM(C391:C395)</f>
        <v>0</v>
      </c>
      <c r="D390" s="278">
        <f>SUM(D391:D395)</f>
        <v>0</v>
      </c>
      <c r="E390" s="278">
        <f t="shared" si="68"/>
        <v>0</v>
      </c>
      <c r="F390" s="278">
        <f t="shared" si="68"/>
        <v>0</v>
      </c>
      <c r="G390" s="278">
        <f t="shared" si="68"/>
        <v>0</v>
      </c>
      <c r="H390" s="278">
        <f t="shared" si="68"/>
        <v>0</v>
      </c>
      <c r="I390" s="278">
        <f t="shared" si="68"/>
        <v>0</v>
      </c>
      <c r="J390" s="278">
        <f t="shared" si="68"/>
        <v>0</v>
      </c>
      <c r="K390" s="278">
        <f t="shared" si="68"/>
        <v>0</v>
      </c>
      <c r="L390" s="278">
        <f t="shared" si="68"/>
        <v>0</v>
      </c>
      <c r="M390" s="278">
        <f t="shared" si="56"/>
        <v>0</v>
      </c>
      <c r="N390" s="284">
        <f t="shared" si="68"/>
        <v>0</v>
      </c>
    </row>
    <row r="391" spans="1:14" customFormat="1" ht="25.5" customHeight="1">
      <c r="A391" s="89">
        <v>831</v>
      </c>
      <c r="B391" s="86" t="s">
        <v>508</v>
      </c>
      <c r="C391" s="291"/>
      <c r="D391" s="291"/>
      <c r="E391" s="291"/>
      <c r="F391" s="291"/>
      <c r="G391" s="291"/>
      <c r="H391" s="291"/>
      <c r="I391" s="291"/>
      <c r="J391" s="291"/>
      <c r="K391" s="291"/>
      <c r="L391" s="291"/>
      <c r="M391" s="281">
        <f t="shared" si="56"/>
        <v>0</v>
      </c>
      <c r="N391" s="279"/>
    </row>
    <row r="392" spans="1:14" customFormat="1" ht="25.5" customHeight="1">
      <c r="A392" s="89">
        <v>832</v>
      </c>
      <c r="B392" s="86" t="s">
        <v>509</v>
      </c>
      <c r="C392" s="291"/>
      <c r="D392" s="291"/>
      <c r="E392" s="291"/>
      <c r="F392" s="291"/>
      <c r="G392" s="291"/>
      <c r="H392" s="291"/>
      <c r="I392" s="291"/>
      <c r="J392" s="291"/>
      <c r="K392" s="291"/>
      <c r="L392" s="291"/>
      <c r="M392" s="281">
        <f t="shared" ref="M392:M431" si="69">SUM(C392:L392)</f>
        <v>0</v>
      </c>
      <c r="N392" s="279"/>
    </row>
    <row r="393" spans="1:14" customFormat="1" ht="25.5" customHeight="1">
      <c r="A393" s="89">
        <v>833</v>
      </c>
      <c r="B393" s="86" t="s">
        <v>510</v>
      </c>
      <c r="C393" s="291"/>
      <c r="D393" s="291"/>
      <c r="E393" s="291"/>
      <c r="F393" s="291"/>
      <c r="G393" s="291"/>
      <c r="H393" s="291"/>
      <c r="I393" s="291"/>
      <c r="J393" s="291"/>
      <c r="K393" s="291"/>
      <c r="L393" s="291"/>
      <c r="M393" s="281">
        <f t="shared" si="69"/>
        <v>0</v>
      </c>
      <c r="N393" s="279"/>
    </row>
    <row r="394" spans="1:14" customFormat="1" ht="34.5" customHeight="1">
      <c r="A394" s="89">
        <v>834</v>
      </c>
      <c r="B394" s="86" t="s">
        <v>511</v>
      </c>
      <c r="C394" s="291"/>
      <c r="D394" s="291"/>
      <c r="E394" s="291"/>
      <c r="F394" s="291"/>
      <c r="G394" s="291"/>
      <c r="H394" s="291"/>
      <c r="I394" s="291"/>
      <c r="J394" s="291"/>
      <c r="K394" s="291"/>
      <c r="L394" s="291"/>
      <c r="M394" s="281">
        <f t="shared" si="69"/>
        <v>0</v>
      </c>
      <c r="N394" s="279"/>
    </row>
    <row r="395" spans="1:14" customFormat="1" ht="33" customHeight="1">
      <c r="A395" s="89">
        <v>835</v>
      </c>
      <c r="B395" s="86" t="s">
        <v>512</v>
      </c>
      <c r="C395" s="291"/>
      <c r="D395" s="291"/>
      <c r="E395" s="291"/>
      <c r="F395" s="291"/>
      <c r="G395" s="291"/>
      <c r="H395" s="291"/>
      <c r="I395" s="291"/>
      <c r="J395" s="291"/>
      <c r="K395" s="291"/>
      <c r="L395" s="291"/>
      <c r="M395" s="281">
        <f t="shared" si="69"/>
        <v>0</v>
      </c>
      <c r="N395" s="279"/>
    </row>
    <row r="396" spans="1:14" customFormat="1" ht="25.5" customHeight="1">
      <c r="A396" s="83">
        <v>8500</v>
      </c>
      <c r="B396" s="84" t="s">
        <v>132</v>
      </c>
      <c r="C396" s="278">
        <f t="shared" ref="C396:N396" si="70">SUM(C397:C399)</f>
        <v>0</v>
      </c>
      <c r="D396" s="278">
        <f>SUM(D397:D399)</f>
        <v>0</v>
      </c>
      <c r="E396" s="278">
        <f t="shared" si="70"/>
        <v>0</v>
      </c>
      <c r="F396" s="278">
        <f t="shared" si="70"/>
        <v>0</v>
      </c>
      <c r="G396" s="278">
        <f t="shared" si="70"/>
        <v>0</v>
      </c>
      <c r="H396" s="278">
        <f t="shared" si="70"/>
        <v>0</v>
      </c>
      <c r="I396" s="278">
        <f t="shared" si="70"/>
        <v>0</v>
      </c>
      <c r="J396" s="278">
        <f t="shared" si="70"/>
        <v>0</v>
      </c>
      <c r="K396" s="278">
        <f t="shared" si="70"/>
        <v>0</v>
      </c>
      <c r="L396" s="278">
        <f t="shared" si="70"/>
        <v>0</v>
      </c>
      <c r="M396" s="278">
        <f t="shared" si="69"/>
        <v>0</v>
      </c>
      <c r="N396" s="284">
        <f t="shared" si="70"/>
        <v>0</v>
      </c>
    </row>
    <row r="397" spans="1:14" customFormat="1" ht="25.5" customHeight="1">
      <c r="A397" s="89">
        <v>851</v>
      </c>
      <c r="B397" s="86" t="s">
        <v>513</v>
      </c>
      <c r="C397" s="291"/>
      <c r="D397" s="291"/>
      <c r="E397" s="291"/>
      <c r="F397" s="291"/>
      <c r="G397" s="291"/>
      <c r="H397" s="291"/>
      <c r="I397" s="291"/>
      <c r="J397" s="291"/>
      <c r="K397" s="291"/>
      <c r="L397" s="291"/>
      <c r="M397" s="281">
        <f t="shared" si="69"/>
        <v>0</v>
      </c>
      <c r="N397" s="279"/>
    </row>
    <row r="398" spans="1:14" customFormat="1" ht="25.5" customHeight="1">
      <c r="A398" s="89">
        <v>852</v>
      </c>
      <c r="B398" s="86" t="s">
        <v>514</v>
      </c>
      <c r="C398" s="291"/>
      <c r="D398" s="291"/>
      <c r="E398" s="291"/>
      <c r="F398" s="291"/>
      <c r="G398" s="291"/>
      <c r="H398" s="291"/>
      <c r="I398" s="291"/>
      <c r="J398" s="291"/>
      <c r="K398" s="291"/>
      <c r="L398" s="291"/>
      <c r="M398" s="281">
        <f t="shared" si="69"/>
        <v>0</v>
      </c>
      <c r="N398" s="279"/>
    </row>
    <row r="399" spans="1:14" customFormat="1" ht="25.5" customHeight="1">
      <c r="A399" s="89">
        <v>853</v>
      </c>
      <c r="B399" s="86" t="s">
        <v>515</v>
      </c>
      <c r="C399" s="291"/>
      <c r="D399" s="291"/>
      <c r="E399" s="291"/>
      <c r="F399" s="291"/>
      <c r="G399" s="291"/>
      <c r="H399" s="291"/>
      <c r="I399" s="291"/>
      <c r="J399" s="291"/>
      <c r="K399" s="291"/>
      <c r="L399" s="291"/>
      <c r="M399" s="281">
        <f t="shared" si="69"/>
        <v>0</v>
      </c>
      <c r="N399" s="279"/>
    </row>
    <row r="400" spans="1:14" s="177" customFormat="1" ht="25.5" customHeight="1">
      <c r="A400" s="172">
        <v>9000</v>
      </c>
      <c r="B400" s="173" t="s">
        <v>516</v>
      </c>
      <c r="C400" s="285">
        <f t="shared" ref="C400:N400" si="71">C401+C410+C419+C422+C425+C427+C430</f>
        <v>2200000</v>
      </c>
      <c r="D400" s="285">
        <f>D401+D410+D419+D422+D425+D427+D430</f>
        <v>0</v>
      </c>
      <c r="E400" s="285">
        <f t="shared" si="71"/>
        <v>0</v>
      </c>
      <c r="F400" s="285">
        <f t="shared" si="71"/>
        <v>0</v>
      </c>
      <c r="G400" s="285">
        <f t="shared" si="71"/>
        <v>0</v>
      </c>
      <c r="H400" s="285">
        <f t="shared" si="71"/>
        <v>0</v>
      </c>
      <c r="I400" s="285">
        <f t="shared" si="71"/>
        <v>0</v>
      </c>
      <c r="J400" s="285">
        <f t="shared" si="71"/>
        <v>0</v>
      </c>
      <c r="K400" s="285">
        <f t="shared" si="71"/>
        <v>0</v>
      </c>
      <c r="L400" s="285">
        <f t="shared" si="71"/>
        <v>0</v>
      </c>
      <c r="M400" s="285">
        <f t="shared" si="69"/>
        <v>2200000</v>
      </c>
      <c r="N400" s="286">
        <f t="shared" si="71"/>
        <v>0</v>
      </c>
    </row>
    <row r="401" spans="1:14" customFormat="1" ht="25.5" customHeight="1">
      <c r="A401" s="90">
        <v>9100</v>
      </c>
      <c r="B401" s="78" t="s">
        <v>517</v>
      </c>
      <c r="C401" s="278">
        <f>SUM(C402:C409)</f>
        <v>1300000</v>
      </c>
      <c r="D401" s="278">
        <f>SUM(D402:D409)</f>
        <v>0</v>
      </c>
      <c r="E401" s="278">
        <f t="shared" ref="E401:N401" si="72">SUM(E402:E409)</f>
        <v>0</v>
      </c>
      <c r="F401" s="278">
        <f t="shared" si="72"/>
        <v>0</v>
      </c>
      <c r="G401" s="278">
        <f t="shared" si="72"/>
        <v>0</v>
      </c>
      <c r="H401" s="278">
        <f t="shared" si="72"/>
        <v>0</v>
      </c>
      <c r="I401" s="278">
        <f t="shared" si="72"/>
        <v>0</v>
      </c>
      <c r="J401" s="278">
        <f t="shared" si="72"/>
        <v>0</v>
      </c>
      <c r="K401" s="278">
        <f t="shared" si="72"/>
        <v>0</v>
      </c>
      <c r="L401" s="278">
        <f t="shared" si="72"/>
        <v>0</v>
      </c>
      <c r="M401" s="278">
        <f t="shared" si="69"/>
        <v>1300000</v>
      </c>
      <c r="N401" s="284">
        <f t="shared" si="72"/>
        <v>0</v>
      </c>
    </row>
    <row r="402" spans="1:14" customFormat="1" ht="25.5" customHeight="1">
      <c r="A402" s="89">
        <v>911</v>
      </c>
      <c r="B402" s="86" t="s">
        <v>518</v>
      </c>
      <c r="C402" s="280">
        <v>1300000</v>
      </c>
      <c r="D402" s="280"/>
      <c r="E402" s="280"/>
      <c r="F402" s="280"/>
      <c r="G402" s="280"/>
      <c r="H402" s="280"/>
      <c r="I402" s="280"/>
      <c r="J402" s="280"/>
      <c r="K402" s="280"/>
      <c r="L402" s="280"/>
      <c r="M402" s="281">
        <f t="shared" si="69"/>
        <v>1300000</v>
      </c>
      <c r="N402" s="279"/>
    </row>
    <row r="403" spans="1:14" customFormat="1" ht="30" customHeight="1">
      <c r="A403" s="89">
        <v>912</v>
      </c>
      <c r="B403" s="86" t="s">
        <v>519</v>
      </c>
      <c r="C403" s="280"/>
      <c r="D403" s="280"/>
      <c r="E403" s="280"/>
      <c r="F403" s="280"/>
      <c r="G403" s="280"/>
      <c r="H403" s="280"/>
      <c r="I403" s="280"/>
      <c r="J403" s="280"/>
      <c r="K403" s="280"/>
      <c r="L403" s="280"/>
      <c r="M403" s="281">
        <f t="shared" si="69"/>
        <v>0</v>
      </c>
      <c r="N403" s="279"/>
    </row>
    <row r="404" spans="1:14" customFormat="1" ht="25.5" customHeight="1">
      <c r="A404" s="89">
        <v>913</v>
      </c>
      <c r="B404" s="86" t="s">
        <v>520</v>
      </c>
      <c r="C404" s="280"/>
      <c r="D404" s="280"/>
      <c r="E404" s="280"/>
      <c r="F404" s="280"/>
      <c r="G404" s="280"/>
      <c r="H404" s="280"/>
      <c r="I404" s="280"/>
      <c r="J404" s="280"/>
      <c r="K404" s="280"/>
      <c r="L404" s="280"/>
      <c r="M404" s="281">
        <f t="shared" si="69"/>
        <v>0</v>
      </c>
      <c r="N404" s="279"/>
    </row>
    <row r="405" spans="1:14" customFormat="1" ht="25.5" customHeight="1">
      <c r="A405" s="89">
        <v>914</v>
      </c>
      <c r="B405" s="86" t="s">
        <v>521</v>
      </c>
      <c r="C405" s="280"/>
      <c r="D405" s="280"/>
      <c r="E405" s="280"/>
      <c r="F405" s="280"/>
      <c r="G405" s="280"/>
      <c r="H405" s="280"/>
      <c r="I405" s="280"/>
      <c r="J405" s="280"/>
      <c r="K405" s="280"/>
      <c r="L405" s="280"/>
      <c r="M405" s="281">
        <f t="shared" si="69"/>
        <v>0</v>
      </c>
      <c r="N405" s="279"/>
    </row>
    <row r="406" spans="1:14" customFormat="1" ht="33" customHeight="1">
      <c r="A406" s="89">
        <v>915</v>
      </c>
      <c r="B406" s="86" t="s">
        <v>522</v>
      </c>
      <c r="C406" s="280"/>
      <c r="D406" s="280"/>
      <c r="E406" s="280"/>
      <c r="F406" s="280"/>
      <c r="G406" s="280"/>
      <c r="H406" s="280"/>
      <c r="I406" s="280"/>
      <c r="J406" s="280"/>
      <c r="K406" s="280"/>
      <c r="L406" s="280"/>
      <c r="M406" s="281">
        <f t="shared" si="69"/>
        <v>0</v>
      </c>
      <c r="N406" s="279"/>
    </row>
    <row r="407" spans="1:14" customFormat="1" ht="25.5" customHeight="1">
      <c r="A407" s="89">
        <v>916</v>
      </c>
      <c r="B407" s="86" t="s">
        <v>523</v>
      </c>
      <c r="C407" s="280"/>
      <c r="D407" s="280"/>
      <c r="E407" s="280"/>
      <c r="F407" s="280"/>
      <c r="G407" s="280"/>
      <c r="H407" s="280"/>
      <c r="I407" s="280"/>
      <c r="J407" s="280"/>
      <c r="K407" s="280"/>
      <c r="L407" s="280"/>
      <c r="M407" s="281">
        <f t="shared" si="69"/>
        <v>0</v>
      </c>
      <c r="N407" s="279"/>
    </row>
    <row r="408" spans="1:14" customFormat="1" ht="27.75" customHeight="1">
      <c r="A408" s="89">
        <v>917</v>
      </c>
      <c r="B408" s="86" t="s">
        <v>524</v>
      </c>
      <c r="C408" s="280"/>
      <c r="D408" s="280"/>
      <c r="E408" s="280"/>
      <c r="F408" s="280"/>
      <c r="G408" s="280"/>
      <c r="H408" s="280"/>
      <c r="I408" s="280"/>
      <c r="J408" s="280"/>
      <c r="K408" s="280"/>
      <c r="L408" s="280"/>
      <c r="M408" s="281">
        <f t="shared" si="69"/>
        <v>0</v>
      </c>
      <c r="N408" s="279"/>
    </row>
    <row r="409" spans="1:14" customFormat="1" ht="25.5" customHeight="1">
      <c r="A409" s="89">
        <v>918</v>
      </c>
      <c r="B409" s="86" t="s">
        <v>525</v>
      </c>
      <c r="C409" s="280"/>
      <c r="D409" s="280"/>
      <c r="E409" s="280"/>
      <c r="F409" s="280"/>
      <c r="G409" s="280"/>
      <c r="H409" s="280"/>
      <c r="I409" s="280"/>
      <c r="J409" s="280"/>
      <c r="K409" s="280"/>
      <c r="L409" s="280"/>
      <c r="M409" s="281">
        <f t="shared" si="69"/>
        <v>0</v>
      </c>
      <c r="N409" s="279"/>
    </row>
    <row r="410" spans="1:14" customFormat="1" ht="25.5" customHeight="1">
      <c r="A410" s="83">
        <v>9200</v>
      </c>
      <c r="B410" s="84" t="s">
        <v>526</v>
      </c>
      <c r="C410" s="278">
        <f t="shared" ref="C410:N410" si="73">SUM(C411:C418)</f>
        <v>900000</v>
      </c>
      <c r="D410" s="278">
        <f>SUM(D411:D418)</f>
        <v>0</v>
      </c>
      <c r="E410" s="278">
        <f t="shared" si="73"/>
        <v>0</v>
      </c>
      <c r="F410" s="278">
        <f t="shared" si="73"/>
        <v>0</v>
      </c>
      <c r="G410" s="278">
        <f t="shared" si="73"/>
        <v>0</v>
      </c>
      <c r="H410" s="278">
        <f t="shared" si="73"/>
        <v>0</v>
      </c>
      <c r="I410" s="278">
        <f t="shared" si="73"/>
        <v>0</v>
      </c>
      <c r="J410" s="278">
        <f t="shared" si="73"/>
        <v>0</v>
      </c>
      <c r="K410" s="278">
        <f t="shared" si="73"/>
        <v>0</v>
      </c>
      <c r="L410" s="278">
        <f t="shared" si="73"/>
        <v>0</v>
      </c>
      <c r="M410" s="278">
        <f t="shared" si="69"/>
        <v>900000</v>
      </c>
      <c r="N410" s="284">
        <f t="shared" si="73"/>
        <v>0</v>
      </c>
    </row>
    <row r="411" spans="1:14" customFormat="1" ht="25.5" customHeight="1">
      <c r="A411" s="89">
        <v>921</v>
      </c>
      <c r="B411" s="86" t="s">
        <v>527</v>
      </c>
      <c r="C411" s="280">
        <v>900000</v>
      </c>
      <c r="D411" s="280"/>
      <c r="E411" s="280"/>
      <c r="F411" s="280"/>
      <c r="G411" s="280"/>
      <c r="H411" s="280"/>
      <c r="I411" s="280"/>
      <c r="J411" s="280"/>
      <c r="K411" s="280"/>
      <c r="L411" s="280"/>
      <c r="M411" s="281">
        <f t="shared" si="69"/>
        <v>900000</v>
      </c>
      <c r="N411" s="279"/>
    </row>
    <row r="412" spans="1:14" customFormat="1" ht="25.5" customHeight="1">
      <c r="A412" s="89">
        <v>922</v>
      </c>
      <c r="B412" s="86" t="s">
        <v>528</v>
      </c>
      <c r="C412" s="280"/>
      <c r="D412" s="280"/>
      <c r="E412" s="280"/>
      <c r="F412" s="280"/>
      <c r="G412" s="280"/>
      <c r="H412" s="280"/>
      <c r="I412" s="280"/>
      <c r="J412" s="280"/>
      <c r="K412" s="280"/>
      <c r="L412" s="280"/>
      <c r="M412" s="281">
        <f t="shared" si="69"/>
        <v>0</v>
      </c>
      <c r="N412" s="279"/>
    </row>
    <row r="413" spans="1:14" customFormat="1" ht="25.5" customHeight="1">
      <c r="A413" s="89">
        <v>923</v>
      </c>
      <c r="B413" s="86" t="s">
        <v>529</v>
      </c>
      <c r="C413" s="280"/>
      <c r="D413" s="280"/>
      <c r="E413" s="280"/>
      <c r="F413" s="280"/>
      <c r="G413" s="280"/>
      <c r="H413" s="280"/>
      <c r="I413" s="280"/>
      <c r="J413" s="280"/>
      <c r="K413" s="280"/>
      <c r="L413" s="280"/>
      <c r="M413" s="281">
        <f t="shared" si="69"/>
        <v>0</v>
      </c>
      <c r="N413" s="279"/>
    </row>
    <row r="414" spans="1:14" customFormat="1" ht="25.5" customHeight="1">
      <c r="A414" s="89">
        <v>924</v>
      </c>
      <c r="B414" s="86" t="s">
        <v>530</v>
      </c>
      <c r="C414" s="280"/>
      <c r="D414" s="280"/>
      <c r="E414" s="280"/>
      <c r="F414" s="280"/>
      <c r="G414" s="280"/>
      <c r="H414" s="280"/>
      <c r="I414" s="280"/>
      <c r="J414" s="280"/>
      <c r="K414" s="280"/>
      <c r="L414" s="280"/>
      <c r="M414" s="281">
        <f t="shared" si="69"/>
        <v>0</v>
      </c>
      <c r="N414" s="279"/>
    </row>
    <row r="415" spans="1:14" customFormat="1" ht="24" customHeight="1">
      <c r="A415" s="89">
        <v>925</v>
      </c>
      <c r="B415" s="86" t="s">
        <v>531</v>
      </c>
      <c r="C415" s="280"/>
      <c r="D415" s="280"/>
      <c r="E415" s="280"/>
      <c r="F415" s="280"/>
      <c r="G415" s="280"/>
      <c r="H415" s="280"/>
      <c r="I415" s="280"/>
      <c r="J415" s="280"/>
      <c r="K415" s="280"/>
      <c r="L415" s="280"/>
      <c r="M415" s="281">
        <f t="shared" si="69"/>
        <v>0</v>
      </c>
      <c r="N415" s="279"/>
    </row>
    <row r="416" spans="1:14" customFormat="1" ht="25.5" customHeight="1">
      <c r="A416" s="89">
        <v>926</v>
      </c>
      <c r="B416" s="86" t="s">
        <v>532</v>
      </c>
      <c r="C416" s="280"/>
      <c r="D416" s="280"/>
      <c r="E416" s="280"/>
      <c r="F416" s="280"/>
      <c r="G416" s="280"/>
      <c r="H416" s="280"/>
      <c r="I416" s="280"/>
      <c r="J416" s="280"/>
      <c r="K416" s="280"/>
      <c r="L416" s="280"/>
      <c r="M416" s="281">
        <f t="shared" si="69"/>
        <v>0</v>
      </c>
      <c r="N416" s="279"/>
    </row>
    <row r="417" spans="1:14" customFormat="1" ht="25.5">
      <c r="A417" s="89">
        <v>927</v>
      </c>
      <c r="B417" s="86" t="s">
        <v>533</v>
      </c>
      <c r="C417" s="280"/>
      <c r="D417" s="280"/>
      <c r="E417" s="280"/>
      <c r="F417" s="280"/>
      <c r="G417" s="280"/>
      <c r="H417" s="280"/>
      <c r="I417" s="280"/>
      <c r="J417" s="280"/>
      <c r="K417" s="280"/>
      <c r="L417" s="280"/>
      <c r="M417" s="281">
        <f t="shared" si="69"/>
        <v>0</v>
      </c>
      <c r="N417" s="279"/>
    </row>
    <row r="418" spans="1:14" customFormat="1" ht="25.5" customHeight="1">
      <c r="A418" s="89">
        <v>928</v>
      </c>
      <c r="B418" s="86" t="s">
        <v>534</v>
      </c>
      <c r="C418" s="280"/>
      <c r="D418" s="280"/>
      <c r="E418" s="280"/>
      <c r="F418" s="280"/>
      <c r="G418" s="280"/>
      <c r="H418" s="280"/>
      <c r="I418" s="280"/>
      <c r="J418" s="280"/>
      <c r="K418" s="280"/>
      <c r="L418" s="280"/>
      <c r="M418" s="281">
        <f t="shared" si="69"/>
        <v>0</v>
      </c>
      <c r="N418" s="279"/>
    </row>
    <row r="419" spans="1:14" customFormat="1" ht="25.5" customHeight="1">
      <c r="A419" s="83">
        <v>9300</v>
      </c>
      <c r="B419" s="84" t="s">
        <v>535</v>
      </c>
      <c r="C419" s="278">
        <f t="shared" ref="C419:N419" si="74">SUM(C420:C421)</f>
        <v>0</v>
      </c>
      <c r="D419" s="278">
        <f>SUM(D420:D421)</f>
        <v>0</v>
      </c>
      <c r="E419" s="278">
        <f t="shared" si="74"/>
        <v>0</v>
      </c>
      <c r="F419" s="278">
        <f t="shared" si="74"/>
        <v>0</v>
      </c>
      <c r="G419" s="278">
        <f t="shared" si="74"/>
        <v>0</v>
      </c>
      <c r="H419" s="278">
        <f t="shared" si="74"/>
        <v>0</v>
      </c>
      <c r="I419" s="278">
        <f t="shared" si="74"/>
        <v>0</v>
      </c>
      <c r="J419" s="278">
        <f t="shared" si="74"/>
        <v>0</v>
      </c>
      <c r="K419" s="278">
        <f t="shared" si="74"/>
        <v>0</v>
      </c>
      <c r="L419" s="278">
        <f t="shared" si="74"/>
        <v>0</v>
      </c>
      <c r="M419" s="278">
        <f t="shared" si="69"/>
        <v>0</v>
      </c>
      <c r="N419" s="284">
        <f t="shared" si="74"/>
        <v>0</v>
      </c>
    </row>
    <row r="420" spans="1:14" customFormat="1" ht="25.5" customHeight="1">
      <c r="A420" s="89">
        <v>931</v>
      </c>
      <c r="B420" s="86" t="s">
        <v>536</v>
      </c>
      <c r="C420" s="280"/>
      <c r="D420" s="280"/>
      <c r="E420" s="280"/>
      <c r="F420" s="280"/>
      <c r="G420" s="280"/>
      <c r="H420" s="280"/>
      <c r="I420" s="280"/>
      <c r="J420" s="280"/>
      <c r="K420" s="280"/>
      <c r="L420" s="280"/>
      <c r="M420" s="281">
        <f t="shared" si="69"/>
        <v>0</v>
      </c>
      <c r="N420" s="279"/>
    </row>
    <row r="421" spans="1:14" customFormat="1" ht="25.5" customHeight="1">
      <c r="A421" s="89">
        <v>932</v>
      </c>
      <c r="B421" s="86" t="s">
        <v>537</v>
      </c>
      <c r="C421" s="280"/>
      <c r="D421" s="280"/>
      <c r="E421" s="280"/>
      <c r="F421" s="280"/>
      <c r="G421" s="280"/>
      <c r="H421" s="280"/>
      <c r="I421" s="280"/>
      <c r="J421" s="280"/>
      <c r="K421" s="280"/>
      <c r="L421" s="280"/>
      <c r="M421" s="281">
        <f t="shared" si="69"/>
        <v>0</v>
      </c>
      <c r="N421" s="279"/>
    </row>
    <row r="422" spans="1:14" customFormat="1" ht="25.5" customHeight="1">
      <c r="A422" s="83">
        <v>9400</v>
      </c>
      <c r="B422" s="84" t="s">
        <v>538</v>
      </c>
      <c r="C422" s="278">
        <f t="shared" ref="C422:N422" si="75">SUM(C423:C424)</f>
        <v>0</v>
      </c>
      <c r="D422" s="278">
        <f>SUM(D423:D424)</f>
        <v>0</v>
      </c>
      <c r="E422" s="278">
        <f t="shared" si="75"/>
        <v>0</v>
      </c>
      <c r="F422" s="278">
        <f t="shared" si="75"/>
        <v>0</v>
      </c>
      <c r="G422" s="278">
        <f t="shared" si="75"/>
        <v>0</v>
      </c>
      <c r="H422" s="278">
        <f t="shared" si="75"/>
        <v>0</v>
      </c>
      <c r="I422" s="278">
        <f t="shared" si="75"/>
        <v>0</v>
      </c>
      <c r="J422" s="278">
        <f t="shared" si="75"/>
        <v>0</v>
      </c>
      <c r="K422" s="278">
        <f t="shared" si="75"/>
        <v>0</v>
      </c>
      <c r="L422" s="278">
        <f t="shared" si="75"/>
        <v>0</v>
      </c>
      <c r="M422" s="278">
        <f t="shared" si="69"/>
        <v>0</v>
      </c>
      <c r="N422" s="284">
        <f t="shared" si="75"/>
        <v>0</v>
      </c>
    </row>
    <row r="423" spans="1:14" customFormat="1" ht="25.5" customHeight="1">
      <c r="A423" s="89">
        <v>941</v>
      </c>
      <c r="B423" s="86" t="s">
        <v>539</v>
      </c>
      <c r="C423" s="280"/>
      <c r="D423" s="280"/>
      <c r="E423" s="280"/>
      <c r="F423" s="280"/>
      <c r="G423" s="280"/>
      <c r="H423" s="280"/>
      <c r="I423" s="280"/>
      <c r="J423" s="280"/>
      <c r="K423" s="280"/>
      <c r="L423" s="280"/>
      <c r="M423" s="281">
        <f t="shared" si="69"/>
        <v>0</v>
      </c>
      <c r="N423" s="279"/>
    </row>
    <row r="424" spans="1:14" customFormat="1" ht="25.5" customHeight="1">
      <c r="A424" s="89">
        <v>942</v>
      </c>
      <c r="B424" s="86" t="s">
        <v>540</v>
      </c>
      <c r="C424" s="280"/>
      <c r="D424" s="280"/>
      <c r="E424" s="280"/>
      <c r="F424" s="280"/>
      <c r="G424" s="280"/>
      <c r="H424" s="280"/>
      <c r="I424" s="280"/>
      <c r="J424" s="280"/>
      <c r="K424" s="280"/>
      <c r="L424" s="280"/>
      <c r="M424" s="281">
        <f t="shared" si="69"/>
        <v>0</v>
      </c>
      <c r="N424" s="279"/>
    </row>
    <row r="425" spans="1:14" customFormat="1" ht="25.5" customHeight="1">
      <c r="A425" s="83">
        <v>9500</v>
      </c>
      <c r="B425" s="84" t="s">
        <v>541</v>
      </c>
      <c r="C425" s="278">
        <f t="shared" ref="C425:L425" si="76">SUM(C426:C426)</f>
        <v>0</v>
      </c>
      <c r="D425" s="278">
        <f t="shared" si="76"/>
        <v>0</v>
      </c>
      <c r="E425" s="278">
        <f t="shared" si="76"/>
        <v>0</v>
      </c>
      <c r="F425" s="278">
        <f t="shared" si="76"/>
        <v>0</v>
      </c>
      <c r="G425" s="278">
        <f t="shared" si="76"/>
        <v>0</v>
      </c>
      <c r="H425" s="278">
        <f t="shared" si="76"/>
        <v>0</v>
      </c>
      <c r="I425" s="278">
        <f t="shared" si="76"/>
        <v>0</v>
      </c>
      <c r="J425" s="278">
        <f t="shared" si="76"/>
        <v>0</v>
      </c>
      <c r="K425" s="278">
        <f t="shared" si="76"/>
        <v>0</v>
      </c>
      <c r="L425" s="278">
        <f t="shared" si="76"/>
        <v>0</v>
      </c>
      <c r="M425" s="278">
        <f t="shared" si="69"/>
        <v>0</v>
      </c>
      <c r="N425" s="283"/>
    </row>
    <row r="426" spans="1:14" customFormat="1" ht="25.5" customHeight="1">
      <c r="A426" s="89">
        <v>951</v>
      </c>
      <c r="B426" s="86" t="s">
        <v>542</v>
      </c>
      <c r="C426" s="280"/>
      <c r="D426" s="280"/>
      <c r="E426" s="280"/>
      <c r="F426" s="280"/>
      <c r="G426" s="280"/>
      <c r="H426" s="280"/>
      <c r="I426" s="280"/>
      <c r="J426" s="280"/>
      <c r="K426" s="280"/>
      <c r="L426" s="280"/>
      <c r="M426" s="281">
        <f t="shared" si="69"/>
        <v>0</v>
      </c>
      <c r="N426" s="279"/>
    </row>
    <row r="427" spans="1:14" customFormat="1" ht="25.5" customHeight="1">
      <c r="A427" s="83">
        <v>9600</v>
      </c>
      <c r="B427" s="84" t="s">
        <v>543</v>
      </c>
      <c r="C427" s="278">
        <f t="shared" ref="C427:N427" si="77">SUM(C428:C429)</f>
        <v>0</v>
      </c>
      <c r="D427" s="278">
        <f>SUM(D428:D429)</f>
        <v>0</v>
      </c>
      <c r="E427" s="278">
        <f t="shared" si="77"/>
        <v>0</v>
      </c>
      <c r="F427" s="278">
        <f t="shared" si="77"/>
        <v>0</v>
      </c>
      <c r="G427" s="278">
        <f t="shared" si="77"/>
        <v>0</v>
      </c>
      <c r="H427" s="278">
        <f t="shared" si="77"/>
        <v>0</v>
      </c>
      <c r="I427" s="278">
        <f t="shared" si="77"/>
        <v>0</v>
      </c>
      <c r="J427" s="278">
        <f t="shared" si="77"/>
        <v>0</v>
      </c>
      <c r="K427" s="278">
        <f t="shared" si="77"/>
        <v>0</v>
      </c>
      <c r="L427" s="278">
        <f t="shared" si="77"/>
        <v>0</v>
      </c>
      <c r="M427" s="278">
        <f t="shared" si="69"/>
        <v>0</v>
      </c>
      <c r="N427" s="284">
        <f t="shared" si="77"/>
        <v>0</v>
      </c>
    </row>
    <row r="428" spans="1:14" customFormat="1" ht="25.5" customHeight="1">
      <c r="A428" s="89">
        <v>961</v>
      </c>
      <c r="B428" s="86" t="s">
        <v>544</v>
      </c>
      <c r="C428" s="291"/>
      <c r="D428" s="291"/>
      <c r="E428" s="291"/>
      <c r="F428" s="291"/>
      <c r="G428" s="291"/>
      <c r="H428" s="291"/>
      <c r="I428" s="291"/>
      <c r="J428" s="291"/>
      <c r="K428" s="291"/>
      <c r="L428" s="291"/>
      <c r="M428" s="281">
        <f t="shared" si="69"/>
        <v>0</v>
      </c>
      <c r="N428" s="279"/>
    </row>
    <row r="429" spans="1:14" customFormat="1" ht="36" customHeight="1">
      <c r="A429" s="89">
        <v>962</v>
      </c>
      <c r="B429" s="86" t="s">
        <v>545</v>
      </c>
      <c r="C429" s="291"/>
      <c r="D429" s="291"/>
      <c r="E429" s="291"/>
      <c r="F429" s="291"/>
      <c r="G429" s="291"/>
      <c r="H429" s="291"/>
      <c r="I429" s="291"/>
      <c r="J429" s="291"/>
      <c r="K429" s="291"/>
      <c r="L429" s="291"/>
      <c r="M429" s="281">
        <f t="shared" si="69"/>
        <v>0</v>
      </c>
      <c r="N429" s="279"/>
    </row>
    <row r="430" spans="1:14" customFormat="1" ht="25.5" customHeight="1">
      <c r="A430" s="90">
        <v>9900</v>
      </c>
      <c r="B430" s="78" t="s">
        <v>546</v>
      </c>
      <c r="C430" s="278">
        <f t="shared" ref="C430:N430" si="78">SUM(C431)</f>
        <v>0</v>
      </c>
      <c r="D430" s="278">
        <f t="shared" si="78"/>
        <v>0</v>
      </c>
      <c r="E430" s="278">
        <f t="shared" si="78"/>
        <v>0</v>
      </c>
      <c r="F430" s="278">
        <f t="shared" si="78"/>
        <v>0</v>
      </c>
      <c r="G430" s="278">
        <f t="shared" si="78"/>
        <v>0</v>
      </c>
      <c r="H430" s="278">
        <f t="shared" si="78"/>
        <v>0</v>
      </c>
      <c r="I430" s="278">
        <f t="shared" si="78"/>
        <v>0</v>
      </c>
      <c r="J430" s="278">
        <f t="shared" si="78"/>
        <v>0</v>
      </c>
      <c r="K430" s="278">
        <f t="shared" si="78"/>
        <v>0</v>
      </c>
      <c r="L430" s="278">
        <f t="shared" si="78"/>
        <v>0</v>
      </c>
      <c r="M430" s="278">
        <f t="shared" si="69"/>
        <v>0</v>
      </c>
      <c r="N430" s="284">
        <f t="shared" si="78"/>
        <v>0</v>
      </c>
    </row>
    <row r="431" spans="1:14" customFormat="1" ht="25.5" customHeight="1">
      <c r="A431" s="89">
        <v>991</v>
      </c>
      <c r="B431" s="86" t="s">
        <v>547</v>
      </c>
      <c r="C431" s="280"/>
      <c r="D431" s="280"/>
      <c r="E431" s="280"/>
      <c r="F431" s="280"/>
      <c r="G431" s="280"/>
      <c r="H431" s="280"/>
      <c r="I431" s="280"/>
      <c r="J431" s="280"/>
      <c r="K431" s="280"/>
      <c r="L431" s="280"/>
      <c r="M431" s="281">
        <f t="shared" si="69"/>
        <v>0</v>
      </c>
      <c r="N431" s="279"/>
    </row>
    <row r="432" spans="1:14" customFormat="1" ht="3" customHeight="1">
      <c r="A432" s="145"/>
      <c r="B432" s="146"/>
      <c r="C432" s="293"/>
      <c r="D432" s="293"/>
      <c r="E432" s="293"/>
      <c r="F432" s="293"/>
      <c r="G432" s="293"/>
      <c r="H432" s="293"/>
      <c r="I432" s="293"/>
      <c r="J432" s="293"/>
      <c r="K432" s="293"/>
      <c r="L432" s="293"/>
      <c r="M432" s="294"/>
      <c r="N432" s="279"/>
    </row>
    <row r="433" spans="1:15" s="178" customFormat="1" ht="25.5" customHeight="1" thickBot="1">
      <c r="A433" s="179"/>
      <c r="B433" s="180" t="s">
        <v>548</v>
      </c>
      <c r="C433" s="295">
        <f>C6+C43+C108+C193+C253+C312+C334+C382+C400</f>
        <v>32450544</v>
      </c>
      <c r="D433" s="295">
        <f>D6+D43+D108+D193+D253+D312+D334+D382+D400</f>
        <v>0</v>
      </c>
      <c r="E433" s="295">
        <f t="shared" ref="E433:M433" si="79">E6+E43+E108+E193+E253+E312+E334+E382+E400</f>
        <v>0</v>
      </c>
      <c r="F433" s="295">
        <f t="shared" si="79"/>
        <v>0</v>
      </c>
      <c r="G433" s="295">
        <f t="shared" si="79"/>
        <v>11239000</v>
      </c>
      <c r="H433" s="295">
        <f t="shared" si="79"/>
        <v>0</v>
      </c>
      <c r="I433" s="295">
        <f t="shared" si="79"/>
        <v>0</v>
      </c>
      <c r="J433" s="295">
        <f t="shared" si="79"/>
        <v>0</v>
      </c>
      <c r="K433" s="295">
        <f t="shared" si="79"/>
        <v>0</v>
      </c>
      <c r="L433" s="295">
        <f t="shared" si="79"/>
        <v>0</v>
      </c>
      <c r="M433" s="297">
        <f t="shared" si="79"/>
        <v>43689544</v>
      </c>
      <c r="N433" s="296">
        <f>N6+N43+N108+N193+N253+N312+N334+N382+N400</f>
        <v>0</v>
      </c>
      <c r="O433" s="181"/>
    </row>
    <row r="434" spans="1:15" ht="15" hidden="1"/>
    <row r="435" spans="1:15" ht="15.75" hidden="1">
      <c r="O435" s="51"/>
    </row>
    <row r="436" spans="1:15" ht="15" hidden="1" customHeight="1"/>
    <row r="437" spans="1:15" ht="15" hidden="1" customHeight="1"/>
    <row r="438" spans="1:15" ht="15" hidden="1" customHeight="1"/>
    <row r="439" spans="1:15" ht="15" hidden="1" customHeight="1"/>
    <row r="440" spans="1:15" ht="15" hidden="1" customHeight="1"/>
    <row r="441" spans="1:15" ht="15" hidden="1" customHeight="1"/>
    <row r="442" spans="1:15" ht="15" hidden="1" customHeight="1"/>
    <row r="443" spans="1:15" ht="15" hidden="1" customHeight="1"/>
    <row r="444" spans="1:15" ht="15" hidden="1" customHeight="1"/>
    <row r="445" spans="1:15" ht="15" hidden="1" customHeight="1"/>
    <row r="446" spans="1:15" ht="15" hidden="1" customHeight="1"/>
    <row r="447" spans="1:15" ht="15" hidden="1" customHeight="1"/>
    <row r="448" spans="1:15" ht="15" hidden="1" customHeight="1"/>
    <row r="449" ht="15" hidden="1" customHeight="1"/>
    <row r="450" ht="15" hidden="1" customHeight="1"/>
    <row r="451" ht="15" hidden="1" customHeight="1"/>
    <row r="452" ht="15" hidden="1" customHeight="1"/>
    <row r="453" ht="15" hidden="1" customHeight="1"/>
    <row r="454" ht="15" hidden="1" customHeight="1"/>
    <row r="455" ht="15" hidden="1" customHeight="1"/>
    <row r="456" ht="15" hidden="1" customHeight="1"/>
    <row r="457" ht="15" hidden="1" customHeight="1"/>
    <row r="458" ht="15" hidden="1" customHeight="1"/>
    <row r="459" ht="15" hidden="1" customHeight="1"/>
    <row r="460" ht="15" hidden="1" customHeight="1"/>
    <row r="461" ht="15" hidden="1" customHeight="1"/>
    <row r="462" ht="15" hidden="1" customHeight="1"/>
    <row r="463" ht="15" hidden="1" customHeight="1"/>
    <row r="464" ht="15" hidden="1" customHeight="1"/>
    <row r="465" ht="15" hidden="1" customHeight="1"/>
    <row r="466" ht="15" hidden="1" customHeight="1"/>
    <row r="467" ht="15" hidden="1" customHeight="1"/>
    <row r="468" ht="15" hidden="1" customHeight="1"/>
    <row r="469" ht="15" hidden="1" customHeight="1"/>
    <row r="470" ht="15" hidden="1" customHeight="1"/>
    <row r="471" ht="15" hidden="1" customHeight="1"/>
    <row r="472" ht="15" hidden="1" customHeight="1"/>
    <row r="473" ht="15" hidden="1" customHeight="1"/>
    <row r="474" ht="15" hidden="1" customHeight="1"/>
    <row r="475" ht="15" hidden="1" customHeight="1"/>
    <row r="476" ht="15" hidden="1" customHeight="1"/>
    <row r="477" ht="15" hidden="1" customHeight="1"/>
    <row r="478" ht="15" hidden="1" customHeight="1"/>
    <row r="479" ht="15" hidden="1" customHeight="1"/>
    <row r="480" ht="15" hidden="1" customHeight="1"/>
    <row r="481" ht="15" hidden="1" customHeight="1"/>
    <row r="482" ht="15" hidden="1" customHeight="1"/>
    <row r="483" ht="15" hidden="1" customHeight="1"/>
    <row r="484" ht="15" hidden="1" customHeight="1"/>
    <row r="485" ht="15" hidden="1" customHeight="1"/>
    <row r="486" ht="15" hidden="1" customHeight="1"/>
    <row r="487" ht="15" hidden="1" customHeight="1"/>
    <row r="488" ht="15" hidden="1" customHeight="1"/>
    <row r="489" ht="15" hidden="1" customHeight="1"/>
    <row r="490" ht="15" hidden="1" customHeight="1"/>
    <row r="491" ht="15" hidden="1" customHeight="1"/>
    <row r="492" ht="15" hidden="1" customHeight="1"/>
    <row r="493" ht="15" hidden="1" customHeight="1"/>
    <row r="494" ht="15" hidden="1" customHeight="1"/>
    <row r="495" ht="15" hidden="1" customHeight="1"/>
    <row r="496" ht="15" hidden="1" customHeight="1"/>
    <row r="497" ht="15" hidden="1" customHeight="1"/>
    <row r="498" ht="15" hidden="1" customHeight="1"/>
    <row r="499" ht="15" hidden="1" customHeight="1"/>
    <row r="500" ht="15" hidden="1" customHeight="1"/>
    <row r="501" ht="15" hidden="1" customHeight="1"/>
    <row r="502" ht="15" hidden="1" customHeight="1"/>
    <row r="503" ht="15" hidden="1" customHeight="1"/>
    <row r="504" ht="15" hidden="1" customHeight="1"/>
    <row r="505" ht="15" hidden="1" customHeight="1"/>
    <row r="506" ht="15" hidden="1" customHeight="1"/>
    <row r="507" ht="15" hidden="1" customHeight="1"/>
    <row r="508" ht="15" hidden="1" customHeight="1"/>
    <row r="509" ht="15" hidden="1" customHeight="1"/>
    <row r="510" ht="15" hidden="1" customHeight="1"/>
    <row r="511" ht="15" hidden="1" customHeight="1"/>
    <row r="512" ht="15" hidden="1" customHeight="1"/>
    <row r="513" ht="15" hidden="1" customHeight="1"/>
    <row r="514" ht="15" hidden="1" customHeight="1"/>
    <row r="515" ht="15" hidden="1" customHeight="1"/>
    <row r="516" ht="15" hidden="1" customHeight="1"/>
    <row r="517" ht="15" hidden="1" customHeight="1"/>
    <row r="518" ht="15" hidden="1" customHeight="1"/>
    <row r="519" ht="15" hidden="1" customHeight="1"/>
    <row r="520" ht="15" hidden="1" customHeight="1"/>
    <row r="521" ht="15" hidden="1" customHeight="1"/>
    <row r="522" ht="15" hidden="1" customHeight="1"/>
  </sheetData>
  <sheetProtection sheet="1" objects="1" scenarios="1"/>
  <mergeCells count="7">
    <mergeCell ref="A1:N1"/>
    <mergeCell ref="A2:N2"/>
    <mergeCell ref="M3:M4"/>
    <mergeCell ref="A3:A4"/>
    <mergeCell ref="B3:B4"/>
    <mergeCell ref="J3:L3"/>
    <mergeCell ref="C3:I3"/>
  </mergeCells>
  <dataValidations count="5">
    <dataValidation type="whole" errorStyle="warning" operator="greaterThan" allowBlank="1" showInputMessage="1" showErrorMessage="1" errorTitle="IMPORTANTE" error="Se recomienda leer las instrucciones antes de inciar con el llenado del presupuesto por objeto del gasto" sqref="B3:B5">
      <formula1>0</formula1>
    </dataValidation>
    <dataValidation type="whole" operator="greaterThanOrEqual" allowBlank="1" showInputMessage="1" showErrorMessage="1" errorTitle="Valor no valido" error="La información que intenta ingresar es un números negativos o texto, favor de verificarlo." sqref="M10 M332:M333 M264 M270:M275 M255:M256 M323:M330 M314:M321 M259:M260 M285:M286 M13:M14 M281 M140">
      <formula1>0</formula1>
    </dataValidation>
    <dataValidation type="whole" operator="greaterThan" allowBlank="1" showInputMessage="1" showErrorMessage="1" errorTitle="Valor no valido" error="La información que intenta ingresar es un números negativos o texto, favor de verificarlo." sqref="N246:N248 N243:N244 M431:M432 M426 M262:M263 M221:M228 M411:M418 M402:M409 M298:M301 M339:M347 M356:M364 M168:M176 M288:M296 M265 M58:M66 M277 M366:M374 M15:M16 M205:M209 M428:M429 M184:M192 M279:M280 M178:M182 M336:M337 M141:M148 M130:M138 M110:M118 M230:M232 M99:M107 M95:M97 M89:M93 M86:M87 M78:M84 M68:M76 M54:M56 M45:M52 M41:M42 M39 M303:M311 M27:M30 M32:M37 M420:M421 M234:M240 M250:M252 M160:M166 M11 M423:M424 M376:M377 M242:M248 M211:M219 M267:M268 M195:M203 M18:M25 M8:M9 M397:M399 M391:M395 M384:M389 M349:M354 M379:M381 M120:M128 M282:M284 M257:M258 M150:M158 C243:L243 C241:N241">
      <formula1>0</formula1>
    </dataValidation>
    <dataValidation operator="greaterThan" allowBlank="1" showInputMessage="1" showErrorMessage="1" errorTitle="Valor no valido" error="La información que intenta ingresar es un números negativos o texto, favor de verificarlo." sqref="C195:L203 C391:L395 C384:L389 C376:L377 C356:L364 C250:L252 C242:L242 C234:L240 C211:L219 C58:L66 C397:L399 C428:L429"/>
    <dataValidation operator="greaterThanOrEqual" allowBlank="1" showInputMessage="1" showErrorMessage="1" errorTitle="Valor no valido" error="La información que intenta ingresar es un números negativos o texto, favor de verificarlo." sqref="C230:L232 C323:L330 C314:L321 C332:L333"/>
  </dataValidations>
  <printOptions horizontalCentered="1"/>
  <pageMargins left="0.9055118110236221" right="0.23622047244094491" top="0.39370078740157483" bottom="0.47244094488188981" header="0.31496062992125984" footer="0.23622047244094491"/>
  <pageSetup scale="50" orientation="landscape" r:id="rId1"/>
  <headerFooter>
    <oddFooter>&amp;L&amp;"-,Cursiva"&amp;10     Ejercicio Fiscal 2019&amp;R&amp;"-,Cursiva"&amp;10Página &amp;P de &amp;N&amp;K00+000--&amp;"-,Normal"------</oddFooter>
  </headerFooter>
</worksheet>
</file>

<file path=xl/worksheets/sheet3.xml><?xml version="1.0" encoding="utf-8"?>
<worksheet xmlns="http://schemas.openxmlformats.org/spreadsheetml/2006/main" xmlns:r="http://schemas.openxmlformats.org/officeDocument/2006/relationships">
  <sheetPr codeName="Hoja10">
    <tabColor rgb="FF00736F"/>
  </sheetPr>
  <dimension ref="A1:L96"/>
  <sheetViews>
    <sheetView showGridLines="0" zoomScale="110" zoomScaleNormal="110" workbookViewId="0">
      <selection activeCell="K7" sqref="K7"/>
    </sheetView>
  </sheetViews>
  <sheetFormatPr baseColWidth="10" defaultColWidth="11.42578125" defaultRowHeight="12.75" customHeight="1"/>
  <cols>
    <col min="1" max="1" width="4.85546875" style="4" customWidth="1"/>
    <col min="2" max="2" width="32.85546875" style="3" customWidth="1"/>
    <col min="3" max="3" width="14.28515625" style="11" customWidth="1"/>
    <col min="4" max="4" width="28.85546875" style="12" customWidth="1"/>
    <col min="5" max="8" width="15.42578125" style="3" customWidth="1"/>
    <col min="9" max="9" width="13" style="3" customWidth="1"/>
    <col min="10" max="12" width="16.85546875" style="3" customWidth="1"/>
    <col min="13" max="16384" width="11.42578125" style="45"/>
  </cols>
  <sheetData>
    <row r="1" spans="1:12" ht="30" customHeight="1">
      <c r="A1" s="456" t="s">
        <v>1098</v>
      </c>
      <c r="B1" s="457"/>
      <c r="C1" s="457"/>
      <c r="D1" s="457"/>
      <c r="E1" s="457"/>
      <c r="F1" s="457"/>
      <c r="G1" s="457"/>
      <c r="H1" s="457"/>
      <c r="I1" s="457"/>
      <c r="J1" s="457"/>
      <c r="K1" s="457"/>
      <c r="L1" s="457"/>
    </row>
    <row r="2" spans="1:12" ht="27.75" customHeight="1">
      <c r="A2" s="458" t="str">
        <f>'ESTIMACIÓN DE INGRESOS'!A2:C2</f>
        <v>Nombre del Municipio: SAN SEBASTIAN DEL OESTE</v>
      </c>
      <c r="B2" s="459"/>
      <c r="C2" s="459"/>
      <c r="D2" s="459"/>
      <c r="E2" s="459"/>
      <c r="F2" s="459"/>
      <c r="G2" s="459"/>
      <c r="H2" s="459"/>
      <c r="I2" s="459"/>
      <c r="J2" s="459"/>
      <c r="K2" s="459"/>
      <c r="L2" s="459"/>
    </row>
    <row r="3" spans="1:12" ht="17.25" customHeight="1">
      <c r="A3" s="463" t="s">
        <v>5</v>
      </c>
      <c r="B3" s="463"/>
      <c r="C3" s="463"/>
      <c r="D3" s="463"/>
      <c r="E3" s="460" t="s">
        <v>1089</v>
      </c>
      <c r="F3" s="460" t="s">
        <v>1090</v>
      </c>
      <c r="G3" s="461" t="s">
        <v>905</v>
      </c>
      <c r="H3" s="460" t="s">
        <v>906</v>
      </c>
      <c r="I3" s="462" t="s">
        <v>907</v>
      </c>
      <c r="J3" s="460" t="s">
        <v>1088</v>
      </c>
      <c r="K3" s="460" t="s">
        <v>1091</v>
      </c>
      <c r="L3" s="460" t="s">
        <v>1092</v>
      </c>
    </row>
    <row r="4" spans="1:12" ht="10.9" customHeight="1">
      <c r="A4" s="463"/>
      <c r="B4" s="463"/>
      <c r="C4" s="463"/>
      <c r="D4" s="463"/>
      <c r="E4" s="460"/>
      <c r="F4" s="460"/>
      <c r="G4" s="461"/>
      <c r="H4" s="460"/>
      <c r="I4" s="462"/>
      <c r="J4" s="460"/>
      <c r="K4" s="460"/>
      <c r="L4" s="460"/>
    </row>
    <row r="5" spans="1:12" ht="17.45" customHeight="1">
      <c r="A5" s="367" t="s">
        <v>6</v>
      </c>
      <c r="B5" s="368"/>
      <c r="C5" s="368"/>
      <c r="D5" s="368"/>
      <c r="E5" s="368"/>
      <c r="F5" s="368"/>
      <c r="G5" s="368"/>
      <c r="H5" s="367"/>
      <c r="I5" s="369"/>
      <c r="J5" s="45"/>
      <c r="K5" s="45"/>
      <c r="L5" s="359"/>
    </row>
    <row r="6" spans="1:12" ht="17.45" customHeight="1">
      <c r="A6" s="227">
        <v>1</v>
      </c>
      <c r="B6" s="450" t="s">
        <v>7</v>
      </c>
      <c r="C6" s="450"/>
      <c r="D6" s="450"/>
      <c r="E6" s="300">
        <f>SUM(E7:E15)</f>
        <v>1324217</v>
      </c>
      <c r="F6" s="300">
        <f>SUM(F7:F15)</f>
        <v>1463448</v>
      </c>
      <c r="G6" s="370">
        <f>SUM(G7:G15)</f>
        <v>1354005</v>
      </c>
      <c r="H6" s="377">
        <f>SUM(H7:H15)</f>
        <v>1435844</v>
      </c>
      <c r="I6" s="228">
        <f>H6/E6-1</f>
        <v>8.4296606976046906E-2</v>
      </c>
      <c r="J6" s="300">
        <f>SUM(J7:J15)</f>
        <v>1507636.2000000002</v>
      </c>
      <c r="K6" s="300">
        <f>SUM(K7:K15)</f>
        <v>0</v>
      </c>
      <c r="L6" s="360">
        <f>SUM(L7:L15)</f>
        <v>0</v>
      </c>
    </row>
    <row r="7" spans="1:12" ht="15" customHeight="1">
      <c r="A7" s="122">
        <v>1.1000000000000001</v>
      </c>
      <c r="B7" s="439" t="s">
        <v>8</v>
      </c>
      <c r="C7" s="439"/>
      <c r="D7" s="439"/>
      <c r="E7" s="301">
        <v>400</v>
      </c>
      <c r="F7" s="301">
        <v>1200</v>
      </c>
      <c r="G7" s="371">
        <v>2950</v>
      </c>
      <c r="H7" s="378">
        <f>'ESTIMACIÓN DE INGRESOS'!$C$7</f>
        <v>6450</v>
      </c>
      <c r="I7" s="123">
        <f>H7/E7-1</f>
        <v>15.125</v>
      </c>
      <c r="J7" s="302">
        <f t="shared" ref="J7:J8" si="0">H7*1.05</f>
        <v>6772.5</v>
      </c>
      <c r="K7" s="301"/>
      <c r="L7" s="361"/>
    </row>
    <row r="8" spans="1:12" ht="15" customHeight="1">
      <c r="A8" s="122">
        <v>1.2</v>
      </c>
      <c r="B8" s="439" t="s">
        <v>9</v>
      </c>
      <c r="C8" s="439"/>
      <c r="D8" s="439"/>
      <c r="E8" s="301">
        <v>1302488</v>
      </c>
      <c r="F8" s="301">
        <v>1435344</v>
      </c>
      <c r="G8" s="371">
        <v>1334221</v>
      </c>
      <c r="H8" s="378">
        <f>'ESTIMACIÓN DE INGRESOS'!$C$9</f>
        <v>1375223</v>
      </c>
      <c r="I8" s="123">
        <f t="shared" ref="I8:I28" si="1">H8/E8-1</f>
        <v>5.5843124850286419E-2</v>
      </c>
      <c r="J8" s="302">
        <f t="shared" si="0"/>
        <v>1443984.1500000001</v>
      </c>
      <c r="K8" s="301"/>
      <c r="L8" s="361"/>
    </row>
    <row r="9" spans="1:12" ht="15" customHeight="1">
      <c r="A9" s="122">
        <v>1.3</v>
      </c>
      <c r="B9" s="439" t="s">
        <v>10</v>
      </c>
      <c r="C9" s="439"/>
      <c r="D9" s="439"/>
      <c r="E9" s="302"/>
      <c r="F9" s="302"/>
      <c r="G9" s="372"/>
      <c r="H9" s="378">
        <f>'ESTIMACIÓN DE INGRESOS'!C13</f>
        <v>0</v>
      </c>
      <c r="I9" s="123" t="e">
        <f t="shared" si="1"/>
        <v>#DIV/0!</v>
      </c>
      <c r="J9" s="302">
        <f>H9*1.05</f>
        <v>0</v>
      </c>
      <c r="K9" s="302"/>
      <c r="L9" s="362"/>
    </row>
    <row r="10" spans="1:12" ht="15" customHeight="1">
      <c r="A10" s="122">
        <v>1.4</v>
      </c>
      <c r="B10" s="439" t="s">
        <v>11</v>
      </c>
      <c r="C10" s="439"/>
      <c r="D10" s="439"/>
      <c r="E10" s="302"/>
      <c r="F10" s="302"/>
      <c r="G10" s="372"/>
      <c r="H10" s="378">
        <f>'ESTIMACIÓN DE INGRESOS'!C14</f>
        <v>0</v>
      </c>
      <c r="I10" s="123" t="e">
        <f t="shared" si="1"/>
        <v>#DIV/0!</v>
      </c>
      <c r="J10" s="302"/>
      <c r="K10" s="302"/>
      <c r="L10" s="362"/>
    </row>
    <row r="11" spans="1:12" ht="15" customHeight="1">
      <c r="A11" s="122">
        <v>1.5</v>
      </c>
      <c r="B11" s="439" t="s">
        <v>12</v>
      </c>
      <c r="C11" s="439"/>
      <c r="D11" s="439"/>
      <c r="E11" s="302"/>
      <c r="F11" s="302"/>
      <c r="G11" s="372"/>
      <c r="H11" s="378">
        <f>'ESTIMACIÓN DE INGRESOS'!C15</f>
        <v>0</v>
      </c>
      <c r="I11" s="123" t="e">
        <f t="shared" si="1"/>
        <v>#DIV/0!</v>
      </c>
      <c r="J11" s="302"/>
      <c r="K11" s="302"/>
      <c r="L11" s="362"/>
    </row>
    <row r="12" spans="1:12" ht="15" customHeight="1">
      <c r="A12" s="122">
        <v>1.6</v>
      </c>
      <c r="B12" s="439" t="s">
        <v>13</v>
      </c>
      <c r="C12" s="439"/>
      <c r="D12" s="439"/>
      <c r="E12" s="302"/>
      <c r="F12" s="302"/>
      <c r="G12" s="372"/>
      <c r="H12" s="378">
        <f>'ESTIMACIÓN DE INGRESOS'!C16</f>
        <v>0</v>
      </c>
      <c r="I12" s="123" t="e">
        <f t="shared" si="1"/>
        <v>#DIV/0!</v>
      </c>
      <c r="J12" s="302"/>
      <c r="K12" s="302"/>
      <c r="L12" s="362"/>
    </row>
    <row r="13" spans="1:12" ht="15" customHeight="1">
      <c r="A13" s="122">
        <v>1.7</v>
      </c>
      <c r="B13" s="441" t="s">
        <v>1103</v>
      </c>
      <c r="C13" s="442"/>
      <c r="D13" s="443"/>
      <c r="E13" s="301">
        <v>21329</v>
      </c>
      <c r="F13" s="301">
        <v>26904</v>
      </c>
      <c r="G13" s="371">
        <v>16834</v>
      </c>
      <c r="H13" s="378">
        <f>'ESTIMACIÓN DE INGRESOS'!C17</f>
        <v>54171</v>
      </c>
      <c r="I13" s="123">
        <f t="shared" si="1"/>
        <v>1.5397815181208685</v>
      </c>
      <c r="J13" s="302">
        <f>H13*1.05</f>
        <v>56879.55</v>
      </c>
      <c r="K13" s="301"/>
      <c r="L13" s="361"/>
    </row>
    <row r="14" spans="1:12" ht="15" customHeight="1">
      <c r="A14" s="122">
        <v>1.8</v>
      </c>
      <c r="B14" s="441" t="s">
        <v>14</v>
      </c>
      <c r="C14" s="442"/>
      <c r="D14" s="443"/>
      <c r="E14" s="301"/>
      <c r="F14" s="301"/>
      <c r="G14" s="371"/>
      <c r="H14" s="378">
        <f>'ESTIMACIÓN DE INGRESOS'!C23</f>
        <v>0</v>
      </c>
      <c r="I14" s="124" t="e">
        <f t="shared" ref="I14" si="2">H14/E14-1</f>
        <v>#DIV/0!</v>
      </c>
      <c r="J14" s="301"/>
      <c r="K14" s="301"/>
      <c r="L14" s="361"/>
    </row>
    <row r="15" spans="1:12" ht="24.6" customHeight="1">
      <c r="A15" s="122">
        <v>1.9</v>
      </c>
      <c r="B15" s="451" t="s">
        <v>1100</v>
      </c>
      <c r="C15" s="442"/>
      <c r="D15" s="443"/>
      <c r="E15" s="301"/>
      <c r="F15" s="301"/>
      <c r="G15" s="371"/>
      <c r="H15" s="378">
        <f>'ESTIMACIÓN DE INGRESOS'!C24</f>
        <v>0</v>
      </c>
      <c r="I15" s="124" t="e">
        <f t="shared" si="1"/>
        <v>#DIV/0!</v>
      </c>
      <c r="J15" s="301"/>
      <c r="K15" s="301"/>
      <c r="L15" s="361"/>
    </row>
    <row r="16" spans="1:12" ht="17.45" customHeight="1">
      <c r="A16" s="223">
        <v>2</v>
      </c>
      <c r="B16" s="440" t="s">
        <v>15</v>
      </c>
      <c r="C16" s="440"/>
      <c r="D16" s="440"/>
      <c r="E16" s="303">
        <f>SUM(E17:E21)</f>
        <v>0</v>
      </c>
      <c r="F16" s="303">
        <f>SUM(F17:F21)</f>
        <v>0</v>
      </c>
      <c r="G16" s="373">
        <f>SUM(G17:G21)</f>
        <v>0</v>
      </c>
      <c r="H16" s="379">
        <f>SUM(H17:H21)</f>
        <v>0</v>
      </c>
      <c r="I16" s="224" t="e">
        <f t="shared" si="1"/>
        <v>#DIV/0!</v>
      </c>
      <c r="J16" s="303">
        <f>SUM(J17:J21)</f>
        <v>0</v>
      </c>
      <c r="K16" s="303">
        <f>SUM(K17:K21)</f>
        <v>0</v>
      </c>
      <c r="L16" s="363">
        <f>SUM(L17:L21)</f>
        <v>0</v>
      </c>
    </row>
    <row r="17" spans="1:12">
      <c r="A17" s="122">
        <v>2.1</v>
      </c>
      <c r="B17" s="441" t="s">
        <v>862</v>
      </c>
      <c r="C17" s="442"/>
      <c r="D17" s="443"/>
      <c r="E17" s="301"/>
      <c r="F17" s="301"/>
      <c r="G17" s="371"/>
      <c r="H17" s="378">
        <f>'ESTIMACIÓN DE INGRESOS'!C26</f>
        <v>0</v>
      </c>
      <c r="I17" s="123" t="e">
        <f>H17/E17-1</f>
        <v>#DIV/0!</v>
      </c>
      <c r="J17" s="301"/>
      <c r="K17" s="301"/>
      <c r="L17" s="361"/>
    </row>
    <row r="18" spans="1:12" ht="15" customHeight="1">
      <c r="A18" s="122">
        <v>2.2000000000000002</v>
      </c>
      <c r="B18" s="441" t="s">
        <v>863</v>
      </c>
      <c r="C18" s="442"/>
      <c r="D18" s="443"/>
      <c r="E18" s="302"/>
      <c r="F18" s="302"/>
      <c r="G18" s="372"/>
      <c r="H18" s="378">
        <f>'ESTIMACIÓN DE INGRESOS'!C27</f>
        <v>0</v>
      </c>
      <c r="I18" s="123" t="e">
        <f>H18/E18-1</f>
        <v>#DIV/0!</v>
      </c>
      <c r="J18" s="302"/>
      <c r="K18" s="302"/>
      <c r="L18" s="362"/>
    </row>
    <row r="19" spans="1:12" ht="15" customHeight="1">
      <c r="A19" s="122">
        <v>2.2999999999999998</v>
      </c>
      <c r="B19" s="441" t="s">
        <v>864</v>
      </c>
      <c r="C19" s="442"/>
      <c r="D19" s="443"/>
      <c r="E19" s="302"/>
      <c r="F19" s="302"/>
      <c r="G19" s="372"/>
      <c r="H19" s="378">
        <f>'ESTIMACIÓN DE INGRESOS'!C28</f>
        <v>0</v>
      </c>
      <c r="I19" s="123" t="e">
        <f>H19/E19-1</f>
        <v>#DIV/0!</v>
      </c>
      <c r="J19" s="302"/>
      <c r="K19" s="302"/>
      <c r="L19" s="362"/>
    </row>
    <row r="20" spans="1:12" ht="15" customHeight="1">
      <c r="A20" s="122">
        <v>2.4</v>
      </c>
      <c r="B20" s="441" t="s">
        <v>865</v>
      </c>
      <c r="C20" s="442"/>
      <c r="D20" s="443"/>
      <c r="E20" s="301"/>
      <c r="F20" s="301"/>
      <c r="G20" s="371"/>
      <c r="H20" s="378">
        <f>'ESTIMACIÓN DE INGRESOS'!C29</f>
        <v>0</v>
      </c>
      <c r="I20" s="123" t="e">
        <f>H20/E20-1</f>
        <v>#DIV/0!</v>
      </c>
      <c r="J20" s="301"/>
      <c r="K20" s="301"/>
      <c r="L20" s="361"/>
    </row>
    <row r="21" spans="1:12" ht="15" customHeight="1">
      <c r="A21" s="122">
        <v>2.5</v>
      </c>
      <c r="B21" s="441" t="s">
        <v>1101</v>
      </c>
      <c r="C21" s="442"/>
      <c r="D21" s="443"/>
      <c r="E21" s="301"/>
      <c r="F21" s="301"/>
      <c r="G21" s="371"/>
      <c r="H21" s="378">
        <f>'ESTIMACIÓN DE INGRESOS'!C30</f>
        <v>0</v>
      </c>
      <c r="I21" s="123" t="e">
        <f>H21/E21-1</f>
        <v>#DIV/0!</v>
      </c>
      <c r="J21" s="301"/>
      <c r="K21" s="301"/>
      <c r="L21" s="361"/>
    </row>
    <row r="22" spans="1:12" ht="16.899999999999999" customHeight="1">
      <c r="A22" s="223">
        <v>3</v>
      </c>
      <c r="B22" s="440" t="s">
        <v>16</v>
      </c>
      <c r="C22" s="440"/>
      <c r="D22" s="440"/>
      <c r="E22" s="303">
        <f>SUM(E23:E24)</f>
        <v>11786</v>
      </c>
      <c r="F22" s="303">
        <f>SUM(F23:F24)</f>
        <v>55000</v>
      </c>
      <c r="G22" s="373">
        <f>SUM(G23:G24)</f>
        <v>0</v>
      </c>
      <c r="H22" s="379">
        <f>SUM(H23:H24)</f>
        <v>0</v>
      </c>
      <c r="I22" s="225">
        <f t="shared" si="1"/>
        <v>-1</v>
      </c>
      <c r="J22" s="303">
        <f>SUM(J23:J24)</f>
        <v>0</v>
      </c>
      <c r="K22" s="303">
        <f>SUM(K23:K24)</f>
        <v>0</v>
      </c>
      <c r="L22" s="363">
        <f>SUM(L23:L24)</f>
        <v>0</v>
      </c>
    </row>
    <row r="23" spans="1:12" ht="15" customHeight="1">
      <c r="A23" s="122">
        <v>3.1</v>
      </c>
      <c r="B23" s="439" t="s">
        <v>17</v>
      </c>
      <c r="C23" s="439"/>
      <c r="D23" s="439"/>
      <c r="E23" s="302">
        <v>11786</v>
      </c>
      <c r="F23" s="302">
        <v>55000</v>
      </c>
      <c r="G23" s="372"/>
      <c r="H23" s="378">
        <f>'ESTIMACIÓN DE INGRESOS'!C32</f>
        <v>0</v>
      </c>
      <c r="I23" s="124">
        <f t="shared" si="1"/>
        <v>-1</v>
      </c>
      <c r="J23" s="302">
        <f>H23*1.05</f>
        <v>0</v>
      </c>
      <c r="K23" s="302"/>
      <c r="L23" s="362"/>
    </row>
    <row r="24" spans="1:12" ht="22.9" customHeight="1">
      <c r="A24" s="122">
        <v>3.9</v>
      </c>
      <c r="B24" s="444" t="s">
        <v>1102</v>
      </c>
      <c r="C24" s="439"/>
      <c r="D24" s="439"/>
      <c r="E24" s="302"/>
      <c r="F24" s="302"/>
      <c r="G24" s="372"/>
      <c r="H24" s="378">
        <f>'ESTIMACIÓN DE INGRESOS'!C33</f>
        <v>0</v>
      </c>
      <c r="I24" s="124" t="e">
        <f t="shared" si="1"/>
        <v>#DIV/0!</v>
      </c>
      <c r="J24" s="302"/>
      <c r="K24" s="302"/>
      <c r="L24" s="362"/>
    </row>
    <row r="25" spans="1:12" ht="19.149999999999999" customHeight="1">
      <c r="A25" s="223">
        <v>4</v>
      </c>
      <c r="B25" s="440" t="s">
        <v>18</v>
      </c>
      <c r="C25" s="440"/>
      <c r="D25" s="440"/>
      <c r="E25" s="303">
        <f>SUM(E26:E31)</f>
        <v>838714</v>
      </c>
      <c r="F25" s="303">
        <f>SUM(F26:F31)</f>
        <v>939320</v>
      </c>
      <c r="G25" s="373">
        <f>SUM(G26:G31)</f>
        <v>1012354</v>
      </c>
      <c r="H25" s="379">
        <f>SUM(H26:H31)</f>
        <v>1129468</v>
      </c>
      <c r="I25" s="225">
        <f t="shared" si="1"/>
        <v>0.34666644410371106</v>
      </c>
      <c r="J25" s="303">
        <f>SUM(J26:J31)</f>
        <v>1185941.4000000001</v>
      </c>
      <c r="K25" s="303">
        <f>SUM(K26:K31)</f>
        <v>0</v>
      </c>
      <c r="L25" s="363">
        <f>SUM(L26:L31)</f>
        <v>0</v>
      </c>
    </row>
    <row r="26" spans="1:12">
      <c r="A26" s="122">
        <v>4.0999999999999996</v>
      </c>
      <c r="B26" s="445" t="s">
        <v>857</v>
      </c>
      <c r="C26" s="445"/>
      <c r="D26" s="445"/>
      <c r="E26" s="301">
        <v>35737</v>
      </c>
      <c r="F26" s="301">
        <v>81547</v>
      </c>
      <c r="G26" s="371">
        <v>115163</v>
      </c>
      <c r="H26" s="378">
        <f>'ESTIMACIÓN DE INGRESOS'!$C$35</f>
        <v>89152</v>
      </c>
      <c r="I26" s="123">
        <f t="shared" si="1"/>
        <v>1.4946693902677897</v>
      </c>
      <c r="J26" s="302">
        <f>H26*1.05</f>
        <v>93609.600000000006</v>
      </c>
      <c r="K26" s="301"/>
      <c r="L26" s="361"/>
    </row>
    <row r="27" spans="1:12" ht="15" customHeight="1">
      <c r="A27" s="122">
        <v>4.2</v>
      </c>
      <c r="B27" s="445" t="s">
        <v>1105</v>
      </c>
      <c r="C27" s="445"/>
      <c r="D27" s="445"/>
      <c r="E27" s="302"/>
      <c r="F27" s="302"/>
      <c r="G27" s="372"/>
      <c r="H27" s="380">
        <f>'ESTIMACIÓN DE INGRESOS'!C38</f>
        <v>0</v>
      </c>
      <c r="I27" s="298" t="e">
        <f t="shared" si="1"/>
        <v>#DIV/0!</v>
      </c>
      <c r="J27" s="302"/>
      <c r="K27" s="302"/>
      <c r="L27" s="362"/>
    </row>
    <row r="28" spans="1:12" ht="15" customHeight="1">
      <c r="A28" s="122">
        <v>4.3</v>
      </c>
      <c r="B28" s="447" t="s">
        <v>858</v>
      </c>
      <c r="C28" s="448"/>
      <c r="D28" s="449"/>
      <c r="E28" s="302">
        <v>701648</v>
      </c>
      <c r="F28" s="302">
        <v>825394</v>
      </c>
      <c r="G28" s="372">
        <v>850000</v>
      </c>
      <c r="H28" s="378">
        <f>'ESTIMACIÓN DE INGRESOS'!C39</f>
        <v>973803</v>
      </c>
      <c r="I28" s="123">
        <f t="shared" si="1"/>
        <v>0.38787967755911801</v>
      </c>
      <c r="J28" s="302">
        <f t="shared" ref="J28:J30" si="3">H28*1.05</f>
        <v>1022493.15</v>
      </c>
      <c r="K28" s="302"/>
      <c r="L28" s="362"/>
    </row>
    <row r="29" spans="1:12" ht="15" customHeight="1">
      <c r="A29" s="122">
        <v>4.4000000000000004</v>
      </c>
      <c r="B29" s="445" t="s">
        <v>859</v>
      </c>
      <c r="C29" s="445"/>
      <c r="D29" s="445"/>
      <c r="E29" s="301">
        <v>88695</v>
      </c>
      <c r="F29" s="301">
        <v>11481</v>
      </c>
      <c r="G29" s="371">
        <v>26019</v>
      </c>
      <c r="H29" s="378">
        <f>'ESTIMACIÓN DE INGRESOS'!C54</f>
        <v>42802</v>
      </c>
      <c r="I29" s="123">
        <f t="shared" ref="I29:I68" si="4">H29/E29-1</f>
        <v>-0.51742488302610068</v>
      </c>
      <c r="J29" s="302">
        <f t="shared" si="3"/>
        <v>44942.1</v>
      </c>
      <c r="K29" s="301"/>
      <c r="L29" s="361"/>
    </row>
    <row r="30" spans="1:12" ht="15" customHeight="1">
      <c r="A30" s="122">
        <v>4.5</v>
      </c>
      <c r="B30" s="445" t="s">
        <v>1016</v>
      </c>
      <c r="C30" s="445"/>
      <c r="D30" s="445"/>
      <c r="E30" s="301">
        <v>12634</v>
      </c>
      <c r="F30" s="301">
        <v>20898</v>
      </c>
      <c r="G30" s="371">
        <v>21172</v>
      </c>
      <c r="H30" s="378">
        <f>'ESTIMACIÓN DE INGRESOS'!C55</f>
        <v>23711</v>
      </c>
      <c r="I30" s="123">
        <f t="shared" ref="I30" si="5">H30/E30-1</f>
        <v>0.87676112078518287</v>
      </c>
      <c r="J30" s="302">
        <f t="shared" si="3"/>
        <v>24896.55</v>
      </c>
      <c r="K30" s="301"/>
      <c r="L30" s="361"/>
    </row>
    <row r="31" spans="1:12" ht="22.9" customHeight="1">
      <c r="A31" s="122">
        <v>4.9000000000000004</v>
      </c>
      <c r="B31" s="445" t="s">
        <v>1104</v>
      </c>
      <c r="C31" s="445"/>
      <c r="D31" s="445"/>
      <c r="E31" s="301"/>
      <c r="F31" s="301"/>
      <c r="G31" s="371"/>
      <c r="H31" s="378">
        <f>'ESTIMACIÓN DE INGRESOS'!$C$60</f>
        <v>0</v>
      </c>
      <c r="I31" s="123" t="e">
        <f t="shared" si="4"/>
        <v>#DIV/0!</v>
      </c>
      <c r="J31" s="301"/>
      <c r="K31" s="301"/>
      <c r="L31" s="361"/>
    </row>
    <row r="32" spans="1:12" ht="19.899999999999999" customHeight="1">
      <c r="A32" s="223">
        <v>5</v>
      </c>
      <c r="B32" s="440" t="s">
        <v>19</v>
      </c>
      <c r="C32" s="440"/>
      <c r="D32" s="440"/>
      <c r="E32" s="303">
        <f>SUM(E33:E35)</f>
        <v>135639</v>
      </c>
      <c r="F32" s="303">
        <f>SUM(F33:F35)</f>
        <v>118810</v>
      </c>
      <c r="G32" s="373">
        <f>SUM(G33:G35)</f>
        <v>159898</v>
      </c>
      <c r="H32" s="379">
        <f>SUM(H33:H35)</f>
        <v>146341</v>
      </c>
      <c r="I32" s="225">
        <f t="shared" si="4"/>
        <v>7.8900611181149882E-2</v>
      </c>
      <c r="J32" s="303">
        <f>SUM(J33:J35)</f>
        <v>153658.05000000002</v>
      </c>
      <c r="K32" s="303">
        <f>SUM(K33:K35)</f>
        <v>0</v>
      </c>
      <c r="L32" s="363">
        <f>SUM(L33:L35)</f>
        <v>0</v>
      </c>
    </row>
    <row r="33" spans="1:12" ht="15" customHeight="1">
      <c r="A33" s="122">
        <v>5.0999999999999996</v>
      </c>
      <c r="B33" s="445" t="s">
        <v>903</v>
      </c>
      <c r="C33" s="445"/>
      <c r="D33" s="445"/>
      <c r="E33" s="301">
        <v>135639</v>
      </c>
      <c r="F33" s="301">
        <v>118810</v>
      </c>
      <c r="G33" s="371">
        <v>159898</v>
      </c>
      <c r="H33" s="378">
        <f>'ESTIMACIÓN DE INGRESOS'!$C$62</f>
        <v>146341</v>
      </c>
      <c r="I33" s="123">
        <f t="shared" si="4"/>
        <v>7.8900611181149882E-2</v>
      </c>
      <c r="J33" s="302">
        <f>H33*1.05</f>
        <v>153658.05000000002</v>
      </c>
      <c r="K33" s="301"/>
      <c r="L33" s="361"/>
    </row>
    <row r="34" spans="1:12" ht="15" customHeight="1">
      <c r="A34" s="122">
        <v>5.2</v>
      </c>
      <c r="B34" s="445" t="s">
        <v>1017</v>
      </c>
      <c r="C34" s="445"/>
      <c r="D34" s="445"/>
      <c r="E34" s="301"/>
      <c r="F34" s="301"/>
      <c r="G34" s="371"/>
      <c r="H34" s="380">
        <f>'ESTIMACIÓN DE INGRESOS'!C66</f>
        <v>0</v>
      </c>
      <c r="I34" s="298" t="e">
        <f t="shared" si="4"/>
        <v>#DIV/0!</v>
      </c>
      <c r="J34" s="301"/>
      <c r="K34" s="301"/>
      <c r="L34" s="361"/>
    </row>
    <row r="35" spans="1:12" ht="21" customHeight="1">
      <c r="A35" s="122">
        <v>5.9</v>
      </c>
      <c r="B35" s="445" t="s">
        <v>1018</v>
      </c>
      <c r="C35" s="445"/>
      <c r="D35" s="445"/>
      <c r="E35" s="301"/>
      <c r="F35" s="301"/>
      <c r="G35" s="371"/>
      <c r="H35" s="378">
        <f>'ESTIMACIÓN DE INGRESOS'!C67</f>
        <v>0</v>
      </c>
      <c r="I35" s="123" t="e">
        <f t="shared" si="4"/>
        <v>#DIV/0!</v>
      </c>
      <c r="J35" s="301"/>
      <c r="K35" s="301"/>
      <c r="L35" s="361"/>
    </row>
    <row r="36" spans="1:12" ht="21" customHeight="1">
      <c r="A36" s="223">
        <v>6</v>
      </c>
      <c r="B36" s="440" t="s">
        <v>20</v>
      </c>
      <c r="C36" s="440"/>
      <c r="D36" s="440"/>
      <c r="E36" s="303">
        <f>SUM(E37:E40)</f>
        <v>180091</v>
      </c>
      <c r="F36" s="303">
        <f>SUM(F37:F40)</f>
        <v>8339</v>
      </c>
      <c r="G36" s="373">
        <f>SUM(G37:G40)</f>
        <v>40000</v>
      </c>
      <c r="H36" s="379">
        <f>SUM(H37:H40)</f>
        <v>54869</v>
      </c>
      <c r="I36" s="225">
        <f t="shared" si="4"/>
        <v>-0.69532625172829299</v>
      </c>
      <c r="J36" s="303">
        <f>SUM(J37:J40)</f>
        <v>57612.450000000004</v>
      </c>
      <c r="K36" s="303">
        <f>SUM(K37:K40)</f>
        <v>0</v>
      </c>
      <c r="L36" s="363">
        <f>SUM(L37:L40)</f>
        <v>0</v>
      </c>
    </row>
    <row r="37" spans="1:12" ht="15" customHeight="1">
      <c r="A37" s="122">
        <v>6.1</v>
      </c>
      <c r="B37" s="445" t="s">
        <v>904</v>
      </c>
      <c r="C37" s="445"/>
      <c r="D37" s="445"/>
      <c r="E37" s="301">
        <v>36357</v>
      </c>
      <c r="F37" s="301">
        <v>8339</v>
      </c>
      <c r="G37" s="371">
        <v>40000</v>
      </c>
      <c r="H37" s="378">
        <f>'ESTIMACIÓN DE INGRESOS'!$C$69</f>
        <v>54869</v>
      </c>
      <c r="I37" s="123">
        <f t="shared" si="4"/>
        <v>0.50917292405864067</v>
      </c>
      <c r="J37" s="302">
        <f>H37*1.05</f>
        <v>57612.450000000004</v>
      </c>
      <c r="K37" s="301"/>
      <c r="L37" s="361"/>
    </row>
    <row r="38" spans="1:12" ht="15" customHeight="1">
      <c r="A38" s="122">
        <v>6.2</v>
      </c>
      <c r="B38" s="445" t="s">
        <v>1019</v>
      </c>
      <c r="C38" s="445"/>
      <c r="D38" s="445"/>
      <c r="E38" s="301"/>
      <c r="F38" s="301"/>
      <c r="G38" s="371"/>
      <c r="H38" s="378">
        <f>'ESTIMACIÓN DE INGRESOS'!C77</f>
        <v>0</v>
      </c>
      <c r="I38" s="123" t="e">
        <f t="shared" si="4"/>
        <v>#DIV/0!</v>
      </c>
      <c r="J38" s="301"/>
      <c r="K38" s="301"/>
      <c r="L38" s="361"/>
    </row>
    <row r="39" spans="1:12" ht="15" customHeight="1">
      <c r="A39" s="122">
        <v>6.3</v>
      </c>
      <c r="B39" s="445" t="s">
        <v>1020</v>
      </c>
      <c r="C39" s="445"/>
      <c r="D39" s="445"/>
      <c r="E39" s="301">
        <v>143734</v>
      </c>
      <c r="F39" s="301"/>
      <c r="G39" s="371"/>
      <c r="H39" s="378">
        <f>'ESTIMACIÓN DE INGRESOS'!C78</f>
        <v>0</v>
      </c>
      <c r="I39" s="123">
        <f t="shared" si="4"/>
        <v>-1</v>
      </c>
      <c r="J39" s="301"/>
      <c r="K39" s="301"/>
      <c r="L39" s="361"/>
    </row>
    <row r="40" spans="1:12" ht="21.6" customHeight="1">
      <c r="A40" s="122">
        <v>6.9</v>
      </c>
      <c r="B40" s="445" t="s">
        <v>1023</v>
      </c>
      <c r="C40" s="445"/>
      <c r="D40" s="445"/>
      <c r="E40" s="301"/>
      <c r="F40" s="301"/>
      <c r="G40" s="371"/>
      <c r="H40" s="378">
        <f>'ESTIMACIÓN DE INGRESOS'!C79</f>
        <v>0</v>
      </c>
      <c r="I40" s="123" t="e">
        <f t="shared" si="4"/>
        <v>#DIV/0!</v>
      </c>
      <c r="J40" s="301"/>
      <c r="K40" s="301"/>
      <c r="L40" s="361"/>
    </row>
    <row r="41" spans="1:12" ht="20.45" customHeight="1">
      <c r="A41" s="223">
        <v>7</v>
      </c>
      <c r="B41" s="440" t="s">
        <v>1024</v>
      </c>
      <c r="C41" s="440"/>
      <c r="D41" s="440"/>
      <c r="E41" s="303">
        <f>SUM(E42:E50)</f>
        <v>40145</v>
      </c>
      <c r="F41" s="303">
        <f>SUM(F42:F50)</f>
        <v>97147</v>
      </c>
      <c r="G41" s="373">
        <f>SUM(G42:G50)</f>
        <v>20708</v>
      </c>
      <c r="H41" s="379">
        <f>SUM(H42:H50)</f>
        <v>0</v>
      </c>
      <c r="I41" s="225">
        <f t="shared" si="4"/>
        <v>-1</v>
      </c>
      <c r="J41" s="303">
        <f>SUM(J42:J50)</f>
        <v>0</v>
      </c>
      <c r="K41" s="303">
        <f>SUM(K42:K50)</f>
        <v>0</v>
      </c>
      <c r="L41" s="363">
        <f>SUM(L42:L50)</f>
        <v>0</v>
      </c>
    </row>
    <row r="42" spans="1:12" ht="21.6" customHeight="1">
      <c r="A42" s="122">
        <v>7.1</v>
      </c>
      <c r="B42" s="445" t="s">
        <v>1025</v>
      </c>
      <c r="C42" s="445"/>
      <c r="D42" s="445"/>
      <c r="E42" s="305"/>
      <c r="F42" s="305"/>
      <c r="G42" s="374"/>
      <c r="H42" s="378">
        <f>'ESTIMACIÓN DE INGRESOS'!C81</f>
        <v>0</v>
      </c>
      <c r="I42" s="123" t="e">
        <f t="shared" si="4"/>
        <v>#DIV/0!</v>
      </c>
      <c r="J42" s="305"/>
      <c r="K42" s="305"/>
      <c r="L42" s="364"/>
    </row>
    <row r="43" spans="1:12" ht="22.15" customHeight="1">
      <c r="A43" s="122">
        <v>7.2</v>
      </c>
      <c r="B43" s="445" t="s">
        <v>1026</v>
      </c>
      <c r="C43" s="445"/>
      <c r="D43" s="445"/>
      <c r="E43" s="305"/>
      <c r="F43" s="305"/>
      <c r="G43" s="374"/>
      <c r="H43" s="378">
        <f>'ESTIMACIÓN DE INGRESOS'!C82</f>
        <v>0</v>
      </c>
      <c r="I43" s="123" t="e">
        <f t="shared" si="4"/>
        <v>#DIV/0!</v>
      </c>
      <c r="J43" s="305"/>
      <c r="K43" s="305"/>
      <c r="L43" s="364"/>
    </row>
    <row r="44" spans="1:12" ht="24.6" customHeight="1">
      <c r="A44" s="122">
        <v>7.3</v>
      </c>
      <c r="B44" s="445" t="s">
        <v>1027</v>
      </c>
      <c r="C44" s="445"/>
      <c r="D44" s="445"/>
      <c r="E44" s="305"/>
      <c r="F44" s="305"/>
      <c r="G44" s="374"/>
      <c r="H44" s="378">
        <f>'ESTIMACIÓN DE INGRESOS'!C83</f>
        <v>0</v>
      </c>
      <c r="I44" s="123" t="e">
        <f t="shared" si="4"/>
        <v>#DIV/0!</v>
      </c>
      <c r="J44" s="305"/>
      <c r="K44" s="305"/>
      <c r="L44" s="364"/>
    </row>
    <row r="45" spans="1:12" ht="26.45" customHeight="1">
      <c r="A45" s="122">
        <v>7.4</v>
      </c>
      <c r="B45" s="445" t="s">
        <v>1028</v>
      </c>
      <c r="C45" s="445"/>
      <c r="D45" s="445"/>
      <c r="E45" s="305"/>
      <c r="F45" s="305"/>
      <c r="G45" s="374"/>
      <c r="H45" s="378">
        <f>'ESTIMACIÓN DE INGRESOS'!C84</f>
        <v>0</v>
      </c>
      <c r="I45" s="123" t="e">
        <f t="shared" si="4"/>
        <v>#DIV/0!</v>
      </c>
      <c r="J45" s="305"/>
      <c r="K45" s="305"/>
      <c r="L45" s="364"/>
    </row>
    <row r="46" spans="1:12" ht="26.45" customHeight="1">
      <c r="A46" s="122">
        <v>7.5</v>
      </c>
      <c r="B46" s="445" t="s">
        <v>1029</v>
      </c>
      <c r="C46" s="445"/>
      <c r="D46" s="445"/>
      <c r="E46" s="305"/>
      <c r="F46" s="305"/>
      <c r="G46" s="374"/>
      <c r="H46" s="378">
        <f>'ESTIMACIÓN DE INGRESOS'!C85</f>
        <v>0</v>
      </c>
      <c r="I46" s="123" t="e">
        <f t="shared" si="4"/>
        <v>#DIV/0!</v>
      </c>
      <c r="J46" s="305"/>
      <c r="K46" s="305"/>
      <c r="L46" s="364"/>
    </row>
    <row r="47" spans="1:12" ht="26.45" customHeight="1">
      <c r="A47" s="122">
        <v>7.6</v>
      </c>
      <c r="B47" s="445" t="s">
        <v>1030</v>
      </c>
      <c r="C47" s="445"/>
      <c r="D47" s="445"/>
      <c r="E47" s="305"/>
      <c r="F47" s="305"/>
      <c r="G47" s="374"/>
      <c r="H47" s="378">
        <f>'ESTIMACIÓN DE INGRESOS'!C86</f>
        <v>0</v>
      </c>
      <c r="I47" s="123" t="e">
        <f t="shared" si="4"/>
        <v>#DIV/0!</v>
      </c>
      <c r="J47" s="305"/>
      <c r="K47" s="305"/>
      <c r="L47" s="364"/>
    </row>
    <row r="48" spans="1:12" ht="26.45" customHeight="1">
      <c r="A48" s="122">
        <v>7.7</v>
      </c>
      <c r="B48" s="445" t="s">
        <v>1031</v>
      </c>
      <c r="C48" s="445"/>
      <c r="D48" s="445"/>
      <c r="E48" s="305"/>
      <c r="F48" s="305"/>
      <c r="G48" s="374"/>
      <c r="H48" s="378">
        <f>'ESTIMACIÓN DE INGRESOS'!C87</f>
        <v>0</v>
      </c>
      <c r="I48" s="123" t="e">
        <f t="shared" si="4"/>
        <v>#DIV/0!</v>
      </c>
      <c r="J48" s="305"/>
      <c r="K48" s="305"/>
      <c r="L48" s="364"/>
    </row>
    <row r="49" spans="1:12" ht="26.45" customHeight="1">
      <c r="A49" s="122">
        <v>7.8</v>
      </c>
      <c r="B49" s="445" t="s">
        <v>1032</v>
      </c>
      <c r="C49" s="445"/>
      <c r="D49" s="445"/>
      <c r="E49" s="305"/>
      <c r="F49" s="305"/>
      <c r="G49" s="374"/>
      <c r="H49" s="378">
        <f>'ESTIMACIÓN DE INGRESOS'!C88</f>
        <v>0</v>
      </c>
      <c r="I49" s="123" t="e">
        <f t="shared" si="4"/>
        <v>#DIV/0!</v>
      </c>
      <c r="J49" s="305"/>
      <c r="K49" s="305"/>
      <c r="L49" s="364"/>
    </row>
    <row r="50" spans="1:12" ht="20.45" customHeight="1">
      <c r="A50" s="122">
        <v>7.9</v>
      </c>
      <c r="B50" s="445" t="s">
        <v>1033</v>
      </c>
      <c r="C50" s="445"/>
      <c r="D50" s="445"/>
      <c r="E50" s="305">
        <v>40145</v>
      </c>
      <c r="F50" s="305">
        <v>97147</v>
      </c>
      <c r="G50" s="374">
        <v>20708</v>
      </c>
      <c r="H50" s="378">
        <f>'ESTIMACIÓN DE INGRESOS'!C89</f>
        <v>0</v>
      </c>
      <c r="I50" s="123">
        <f t="shared" si="4"/>
        <v>-1</v>
      </c>
      <c r="J50" s="305"/>
      <c r="K50" s="305"/>
      <c r="L50" s="364"/>
    </row>
    <row r="51" spans="1:12" ht="24.6" customHeight="1">
      <c r="A51" s="223">
        <v>8</v>
      </c>
      <c r="B51" s="440" t="s">
        <v>1034</v>
      </c>
      <c r="C51" s="440"/>
      <c r="D51" s="440"/>
      <c r="E51" s="303">
        <f>SUM(E52:E56)</f>
        <v>49271017</v>
      </c>
      <c r="F51" s="303">
        <f>SUM(F52:F56)</f>
        <v>47331268</v>
      </c>
      <c r="G51" s="373">
        <f>SUM(G52:G56)</f>
        <v>48169345</v>
      </c>
      <c r="H51" s="379">
        <f>SUM(H52:H56)</f>
        <v>40923022</v>
      </c>
      <c r="I51" s="225">
        <f t="shared" si="4"/>
        <v>-0.16943013374373828</v>
      </c>
      <c r="J51" s="303">
        <f>SUM(J52:J56)</f>
        <v>31168223.100000001</v>
      </c>
      <c r="K51" s="303">
        <f>SUM(K52:K56)</f>
        <v>0</v>
      </c>
      <c r="L51" s="363">
        <f>SUM(L52:L56)</f>
        <v>0</v>
      </c>
    </row>
    <row r="52" spans="1:12">
      <c r="A52" s="122">
        <v>8.1</v>
      </c>
      <c r="B52" s="445" t="s">
        <v>22</v>
      </c>
      <c r="C52" s="445"/>
      <c r="D52" s="445"/>
      <c r="E52" s="301">
        <v>27416208</v>
      </c>
      <c r="F52" s="301">
        <v>29938115</v>
      </c>
      <c r="G52" s="371">
        <v>32093231</v>
      </c>
      <c r="H52" s="378">
        <f>'ESTIMACIÓN DE INGRESOS'!$C$91</f>
        <v>29684022</v>
      </c>
      <c r="I52" s="123">
        <f t="shared" si="4"/>
        <v>8.2718003890253522E-2</v>
      </c>
      <c r="J52" s="302">
        <f>H52*1.05</f>
        <v>31168223.100000001</v>
      </c>
      <c r="K52" s="301"/>
      <c r="L52" s="361"/>
    </row>
    <row r="53" spans="1:12">
      <c r="A53" s="122">
        <v>8.1999999999999993</v>
      </c>
      <c r="B53" s="445" t="s">
        <v>23</v>
      </c>
      <c r="C53" s="445"/>
      <c r="D53" s="445"/>
      <c r="E53" s="301">
        <v>9786498</v>
      </c>
      <c r="F53" s="301">
        <v>10190120</v>
      </c>
      <c r="G53" s="371">
        <v>11238128</v>
      </c>
      <c r="H53" s="378">
        <f>'ESTIMACIÓN DE INGRESOS'!$C$94</f>
        <v>11239000</v>
      </c>
      <c r="I53" s="123">
        <f t="shared" si="4"/>
        <v>0.14841897479568278</v>
      </c>
      <c r="J53" s="301"/>
      <c r="K53" s="301"/>
      <c r="L53" s="361"/>
    </row>
    <row r="54" spans="1:12">
      <c r="A54" s="122">
        <v>8.3000000000000007</v>
      </c>
      <c r="B54" s="445" t="s">
        <v>24</v>
      </c>
      <c r="C54" s="445"/>
      <c r="D54" s="445"/>
      <c r="E54" s="301">
        <v>12068311</v>
      </c>
      <c r="F54" s="301">
        <v>7203033</v>
      </c>
      <c r="G54" s="371">
        <v>4837986</v>
      </c>
      <c r="H54" s="378">
        <f>'ESTIMACIÓN DE INGRESOS'!C99</f>
        <v>0</v>
      </c>
      <c r="I54" s="123">
        <f t="shared" si="4"/>
        <v>-1</v>
      </c>
      <c r="J54" s="301"/>
      <c r="K54" s="301"/>
      <c r="L54" s="361"/>
    </row>
    <row r="55" spans="1:12">
      <c r="A55" s="122">
        <v>8.4</v>
      </c>
      <c r="B55" s="445" t="s">
        <v>1035</v>
      </c>
      <c r="C55" s="445"/>
      <c r="D55" s="445"/>
      <c r="E55" s="301"/>
      <c r="F55" s="301"/>
      <c r="G55" s="371"/>
      <c r="H55" s="378">
        <f>'ESTIMACIÓN DE INGRESOS'!C100</f>
        <v>0</v>
      </c>
      <c r="I55" s="123" t="e">
        <f t="shared" si="4"/>
        <v>#DIV/0!</v>
      </c>
      <c r="J55" s="301"/>
      <c r="K55" s="301"/>
      <c r="L55" s="361"/>
    </row>
    <row r="56" spans="1:12">
      <c r="A56" s="122">
        <v>8.5</v>
      </c>
      <c r="B56" s="445" t="s">
        <v>1036</v>
      </c>
      <c r="C56" s="445"/>
      <c r="D56" s="445"/>
      <c r="E56" s="301"/>
      <c r="F56" s="301"/>
      <c r="G56" s="371"/>
      <c r="H56" s="378">
        <f>'ESTIMACIÓN DE INGRESOS'!C101</f>
        <v>0</v>
      </c>
      <c r="I56" s="123" t="e">
        <f t="shared" si="4"/>
        <v>#DIV/0!</v>
      </c>
      <c r="J56" s="301"/>
      <c r="K56" s="301"/>
      <c r="L56" s="361"/>
    </row>
    <row r="57" spans="1:12" ht="24.75" customHeight="1">
      <c r="A57" s="223">
        <v>9</v>
      </c>
      <c r="B57" s="440" t="s">
        <v>1037</v>
      </c>
      <c r="C57" s="440"/>
      <c r="D57" s="440"/>
      <c r="E57" s="303">
        <f>SUM(E58:E64)</f>
        <v>0</v>
      </c>
      <c r="F57" s="303">
        <f>SUM(F58:F64)</f>
        <v>0</v>
      </c>
      <c r="G57" s="373">
        <f>SUM(G58:G64)</f>
        <v>0</v>
      </c>
      <c r="H57" s="379">
        <f>SUM(H58:H64)</f>
        <v>0</v>
      </c>
      <c r="I57" s="225" t="e">
        <f t="shared" si="4"/>
        <v>#DIV/0!</v>
      </c>
      <c r="J57" s="303">
        <f>SUM(J58:J64)</f>
        <v>0</v>
      </c>
      <c r="K57" s="303">
        <f>SUM(K58:K64)</f>
        <v>0</v>
      </c>
      <c r="L57" s="363">
        <f>SUM(L58:L64)</f>
        <v>0</v>
      </c>
    </row>
    <row r="58" spans="1:12">
      <c r="A58" s="122">
        <v>9.1</v>
      </c>
      <c r="B58" s="445" t="s">
        <v>1038</v>
      </c>
      <c r="C58" s="445"/>
      <c r="D58" s="445"/>
      <c r="E58" s="301"/>
      <c r="F58" s="301"/>
      <c r="G58" s="371"/>
      <c r="H58" s="378">
        <f>'ESTIMACIÓN DE INGRESOS'!C103</f>
        <v>0</v>
      </c>
      <c r="I58" s="123" t="e">
        <f t="shared" si="4"/>
        <v>#DIV/0!</v>
      </c>
      <c r="J58" s="301"/>
      <c r="K58" s="301"/>
      <c r="L58" s="361"/>
    </row>
    <row r="59" spans="1:12">
      <c r="A59" s="122">
        <v>9.1999999999999993</v>
      </c>
      <c r="B59" s="445" t="s">
        <v>1039</v>
      </c>
      <c r="C59" s="445"/>
      <c r="D59" s="445"/>
      <c r="E59" s="302"/>
      <c r="F59" s="302"/>
      <c r="G59" s="372"/>
      <c r="H59" s="380">
        <f>'ESTIMACIÓN DE INGRESOS'!C104</f>
        <v>0</v>
      </c>
      <c r="I59" s="298" t="e">
        <f t="shared" si="4"/>
        <v>#DIV/0!</v>
      </c>
      <c r="J59" s="302"/>
      <c r="K59" s="302"/>
      <c r="L59" s="362"/>
    </row>
    <row r="60" spans="1:12">
      <c r="A60" s="122">
        <v>9.3000000000000007</v>
      </c>
      <c r="B60" s="445" t="s">
        <v>1040</v>
      </c>
      <c r="C60" s="445"/>
      <c r="D60" s="445"/>
      <c r="E60" s="302"/>
      <c r="F60" s="302"/>
      <c r="G60" s="372"/>
      <c r="H60" s="378">
        <f>'ESTIMACIÓN DE INGRESOS'!C105</f>
        <v>0</v>
      </c>
      <c r="I60" s="123" t="e">
        <f t="shared" si="4"/>
        <v>#DIV/0!</v>
      </c>
      <c r="J60" s="302"/>
      <c r="K60" s="302"/>
      <c r="L60" s="362"/>
    </row>
    <row r="61" spans="1:12">
      <c r="A61" s="122">
        <v>9.4</v>
      </c>
      <c r="B61" s="445" t="s">
        <v>1041</v>
      </c>
      <c r="C61" s="445"/>
      <c r="D61" s="445"/>
      <c r="E61" s="302"/>
      <c r="F61" s="302"/>
      <c r="G61" s="372"/>
      <c r="H61" s="380">
        <f>'ESTIMACIÓN DE INGRESOS'!C106</f>
        <v>0</v>
      </c>
      <c r="I61" s="298" t="e">
        <f t="shared" si="4"/>
        <v>#DIV/0!</v>
      </c>
      <c r="J61" s="302"/>
      <c r="K61" s="302"/>
      <c r="L61" s="362"/>
    </row>
    <row r="62" spans="1:12">
      <c r="A62" s="122">
        <v>9.5</v>
      </c>
      <c r="B62" s="445" t="s">
        <v>66</v>
      </c>
      <c r="C62" s="445"/>
      <c r="D62" s="445"/>
      <c r="E62" s="302"/>
      <c r="F62" s="302"/>
      <c r="G62" s="372"/>
      <c r="H62" s="378">
        <f>'ESTIMACIÓN DE INGRESOS'!C107</f>
        <v>0</v>
      </c>
      <c r="I62" s="123" t="e">
        <f t="shared" si="4"/>
        <v>#DIV/0!</v>
      </c>
      <c r="J62" s="302"/>
      <c r="K62" s="302"/>
      <c r="L62" s="362"/>
    </row>
    <row r="63" spans="1:12">
      <c r="A63" s="122">
        <v>9.6</v>
      </c>
      <c r="B63" s="445" t="s">
        <v>1042</v>
      </c>
      <c r="C63" s="445"/>
      <c r="D63" s="445"/>
      <c r="E63" s="302"/>
      <c r="F63" s="302"/>
      <c r="G63" s="372"/>
      <c r="H63" s="380">
        <f>'ESTIMACIÓN DE INGRESOS'!C108</f>
        <v>0</v>
      </c>
      <c r="I63" s="298" t="e">
        <f t="shared" si="4"/>
        <v>#DIV/0!</v>
      </c>
      <c r="J63" s="302"/>
      <c r="K63" s="302"/>
      <c r="L63" s="362"/>
    </row>
    <row r="64" spans="1:12">
      <c r="A64" s="122">
        <v>9.6999999999999993</v>
      </c>
      <c r="B64" s="445" t="s">
        <v>1043</v>
      </c>
      <c r="C64" s="445"/>
      <c r="D64" s="445"/>
      <c r="E64" s="302"/>
      <c r="F64" s="302"/>
      <c r="G64" s="372"/>
      <c r="H64" s="378">
        <f>'ESTIMACIÓN DE INGRESOS'!C109</f>
        <v>0</v>
      </c>
      <c r="I64" s="125" t="e">
        <f t="shared" si="4"/>
        <v>#DIV/0!</v>
      </c>
      <c r="J64" s="302"/>
      <c r="K64" s="302"/>
      <c r="L64" s="362"/>
    </row>
    <row r="65" spans="1:12" ht="13.9" customHeight="1">
      <c r="A65" s="223">
        <v>0</v>
      </c>
      <c r="B65" s="440" t="s">
        <v>25</v>
      </c>
      <c r="C65" s="440"/>
      <c r="D65" s="440"/>
      <c r="E65" s="303">
        <f>SUM(E66:E68)</f>
        <v>0</v>
      </c>
      <c r="F65" s="303">
        <f>SUM(F66:F68)</f>
        <v>0</v>
      </c>
      <c r="G65" s="373">
        <f>SUM(G66:G68)</f>
        <v>0</v>
      </c>
      <c r="H65" s="379">
        <f>SUM(H66:H68)</f>
        <v>0</v>
      </c>
      <c r="I65" s="225" t="e">
        <f>H65/E65-1</f>
        <v>#DIV/0!</v>
      </c>
      <c r="J65" s="303">
        <f>SUM(J66:J68)</f>
        <v>0</v>
      </c>
      <c r="K65" s="303">
        <f>SUM(K66:K68)</f>
        <v>0</v>
      </c>
      <c r="L65" s="363">
        <f>SUM(L66:L68)</f>
        <v>0</v>
      </c>
    </row>
    <row r="66" spans="1:12" ht="12.75" customHeight="1">
      <c r="A66" s="122">
        <v>0.1</v>
      </c>
      <c r="B66" s="447" t="s">
        <v>860</v>
      </c>
      <c r="C66" s="448"/>
      <c r="D66" s="449"/>
      <c r="E66" s="306"/>
      <c r="F66" s="306"/>
      <c r="G66" s="375"/>
      <c r="H66" s="381">
        <f>'ESTIMACIÓN DE INGRESOS'!C111</f>
        <v>0</v>
      </c>
      <c r="I66" s="125" t="e">
        <f t="shared" si="4"/>
        <v>#DIV/0!</v>
      </c>
      <c r="J66" s="306"/>
      <c r="K66" s="306"/>
      <c r="L66" s="365"/>
    </row>
    <row r="67" spans="1:12">
      <c r="A67" s="122">
        <v>0.2</v>
      </c>
      <c r="B67" s="447" t="s">
        <v>1044</v>
      </c>
      <c r="C67" s="448"/>
      <c r="D67" s="449"/>
      <c r="E67" s="306"/>
      <c r="F67" s="306"/>
      <c r="G67" s="375"/>
      <c r="H67" s="382">
        <f>'ESTIMACIÓN DE INGRESOS'!C112</f>
        <v>0</v>
      </c>
      <c r="I67" s="299" t="e">
        <f t="shared" si="4"/>
        <v>#DIV/0!</v>
      </c>
      <c r="J67" s="306"/>
      <c r="K67" s="306"/>
      <c r="L67" s="365"/>
    </row>
    <row r="68" spans="1:12">
      <c r="A68" s="122">
        <v>0.3</v>
      </c>
      <c r="B68" s="339" t="s">
        <v>1045</v>
      </c>
      <c r="C68" s="340"/>
      <c r="D68" s="341"/>
      <c r="E68" s="306"/>
      <c r="F68" s="306"/>
      <c r="G68" s="375"/>
      <c r="H68" s="381">
        <f>'ESTIMACIÓN DE INGRESOS'!C113</f>
        <v>0</v>
      </c>
      <c r="I68" s="125" t="e">
        <f t="shared" si="4"/>
        <v>#DIV/0!</v>
      </c>
      <c r="J68" s="306"/>
      <c r="K68" s="306"/>
      <c r="L68" s="365"/>
    </row>
    <row r="69" spans="1:12" ht="22.9" customHeight="1">
      <c r="A69" s="454" t="s">
        <v>139</v>
      </c>
      <c r="B69" s="455"/>
      <c r="C69" s="455"/>
      <c r="D69" s="455"/>
      <c r="E69" s="304">
        <f>SUM(E6+E16+E22+E25+E32+E36+E41+E51+E57+E65)</f>
        <v>51801609</v>
      </c>
      <c r="F69" s="304">
        <f>SUM(F6+F16+F22+F25+F32+F36+F41+F51+F57+F65)</f>
        <v>50013332</v>
      </c>
      <c r="G69" s="376">
        <f>SUM(G6+G16+G22+G25+G32+G36+G41+G51+G57+G65)</f>
        <v>50756310</v>
      </c>
      <c r="H69" s="383">
        <f>SUM(H6+H16+H22+H25+H32+H36+H41+H51+H57+H65)</f>
        <v>43689544</v>
      </c>
      <c r="I69" s="226">
        <f>H69/E69-1</f>
        <v>-0.15659870719459701</v>
      </c>
      <c r="J69" s="304">
        <f>SUM(J6+J16+J22+J25+J32+J36+J41+J51+J57+J65)</f>
        <v>34073071.200000003</v>
      </c>
      <c r="K69" s="304">
        <f>SUM(K6+K16+K22+K25+K32+K36+K41+K51+K57+K65)</f>
        <v>0</v>
      </c>
      <c r="L69" s="366">
        <f>SUM(L6+L16+L22+L25+L32+L36+L41+L51+L57+L65)</f>
        <v>0</v>
      </c>
    </row>
    <row r="70" spans="1:12" ht="12" customHeight="1">
      <c r="A70" s="453"/>
      <c r="B70" s="453"/>
      <c r="C70" s="453"/>
      <c r="D70" s="453"/>
      <c r="E70" s="453"/>
      <c r="F70" s="453"/>
      <c r="G70" s="453"/>
      <c r="H70" s="453"/>
      <c r="I70" s="453"/>
      <c r="J70" s="45"/>
      <c r="K70" s="45"/>
      <c r="L70" s="45"/>
    </row>
    <row r="71" spans="1:12" ht="12" customHeight="1">
      <c r="A71" s="65"/>
      <c r="B71" s="65"/>
      <c r="C71" s="65"/>
      <c r="D71" s="65"/>
      <c r="E71" s="65"/>
      <c r="F71" s="65"/>
      <c r="G71" s="65"/>
      <c r="H71" s="65"/>
      <c r="I71" s="65"/>
      <c r="J71" s="65"/>
      <c r="K71" s="65"/>
      <c r="L71" s="65"/>
    </row>
    <row r="72" spans="1:12" ht="28.15" customHeight="1">
      <c r="A72" s="65"/>
      <c r="B72" s="65"/>
      <c r="C72" s="65"/>
      <c r="D72" s="65"/>
      <c r="E72" s="65"/>
      <c r="F72" s="65"/>
      <c r="G72" s="65"/>
      <c r="H72" s="65"/>
      <c r="I72" s="65"/>
      <c r="J72" s="65"/>
      <c r="K72" s="65"/>
      <c r="L72" s="65"/>
    </row>
    <row r="73" spans="1:12" ht="16.899999999999999" customHeight="1">
      <c r="A73" s="452" t="s">
        <v>1046</v>
      </c>
      <c r="B73" s="452"/>
      <c r="C73" s="452"/>
      <c r="D73" s="452"/>
      <c r="E73" s="52"/>
      <c r="F73" s="52"/>
      <c r="G73" s="52"/>
      <c r="H73" s="52"/>
      <c r="I73" s="52"/>
      <c r="J73" s="52"/>
      <c r="K73" s="52"/>
      <c r="L73" s="52"/>
    </row>
    <row r="74" spans="1:12">
      <c r="A74" s="229" t="s">
        <v>26</v>
      </c>
      <c r="B74" s="230" t="s">
        <v>3</v>
      </c>
      <c r="C74" s="231" t="s">
        <v>851</v>
      </c>
      <c r="D74" s="232" t="s">
        <v>28</v>
      </c>
      <c r="E74" s="4"/>
      <c r="F74" s="4"/>
      <c r="G74" s="4"/>
      <c r="H74" s="4"/>
      <c r="I74" s="4"/>
      <c r="J74" s="4"/>
      <c r="K74" s="4"/>
      <c r="L74" s="4"/>
    </row>
    <row r="75" spans="1:12" ht="18.75" customHeight="1">
      <c r="A75" s="5">
        <v>1</v>
      </c>
      <c r="B75" s="6" t="s">
        <v>1047</v>
      </c>
      <c r="C75" s="7">
        <f>H6+H16+H22+H25+H32+H36+H41</f>
        <v>2766522</v>
      </c>
      <c r="D75" s="8">
        <f>C75/$C$78</f>
        <v>6.3322290569111914E-2</v>
      </c>
    </row>
    <row r="76" spans="1:12" ht="102">
      <c r="A76" s="5">
        <v>2</v>
      </c>
      <c r="B76" s="6" t="s">
        <v>1107</v>
      </c>
      <c r="C76" s="7">
        <f>H51+H57</f>
        <v>40923022</v>
      </c>
      <c r="D76" s="8">
        <f t="shared" ref="D76:D77" si="6">C76/$C$78</f>
        <v>0.93667770943088813</v>
      </c>
    </row>
    <row r="77" spans="1:12" ht="25.5">
      <c r="A77" s="5">
        <v>3</v>
      </c>
      <c r="B77" s="6" t="s">
        <v>1048</v>
      </c>
      <c r="C77" s="7">
        <f>H65</f>
        <v>0</v>
      </c>
      <c r="D77" s="8">
        <f t="shared" si="6"/>
        <v>0</v>
      </c>
    </row>
    <row r="78" spans="1:12">
      <c r="A78" s="118"/>
      <c r="B78" s="233" t="s">
        <v>850</v>
      </c>
      <c r="C78" s="234">
        <f>SUM(C75:C77)</f>
        <v>43689544</v>
      </c>
      <c r="D78" s="235">
        <f>SUM(D75:D77)</f>
        <v>1</v>
      </c>
    </row>
    <row r="79" spans="1:12" ht="55.15" customHeight="1">
      <c r="A79" s="446" t="s">
        <v>1051</v>
      </c>
      <c r="B79" s="446"/>
      <c r="C79" s="446"/>
      <c r="D79" s="446"/>
      <c r="E79" s="52"/>
      <c r="F79" s="52"/>
      <c r="G79" s="52"/>
      <c r="H79" s="52"/>
      <c r="I79" s="52"/>
      <c r="J79" s="52"/>
      <c r="K79" s="52"/>
      <c r="L79" s="52"/>
    </row>
    <row r="80" spans="1:12">
      <c r="A80" s="236" t="s">
        <v>30</v>
      </c>
      <c r="B80" s="236" t="s">
        <v>3</v>
      </c>
      <c r="C80" s="237" t="s">
        <v>851</v>
      </c>
      <c r="D80" s="238" t="s">
        <v>28</v>
      </c>
      <c r="E80" s="4"/>
      <c r="F80" s="4"/>
      <c r="G80" s="4"/>
      <c r="H80" s="4"/>
      <c r="I80" s="4"/>
      <c r="J80" s="4"/>
      <c r="K80" s="4"/>
      <c r="L80" s="4"/>
    </row>
    <row r="81" spans="1:4">
      <c r="A81" s="5">
        <v>1.1000000000000001</v>
      </c>
      <c r="B81" s="59" t="s">
        <v>846</v>
      </c>
      <c r="C81" s="10">
        <f>'PRESUP.EGRESOS FUENTE FINANCIAM'!C433</f>
        <v>32450544</v>
      </c>
      <c r="D81" s="8">
        <f>C81/$C$88</f>
        <v>0.74275309442460646</v>
      </c>
    </row>
    <row r="82" spans="1:4">
      <c r="A82" s="5">
        <v>1.2</v>
      </c>
      <c r="B82" s="9" t="s">
        <v>31</v>
      </c>
      <c r="C82" s="10">
        <f>'PRESUP.EGRESOS FUENTE FINANCIAM'!D433</f>
        <v>0</v>
      </c>
      <c r="D82" s="8">
        <f t="shared" ref="D82:D87" si="7">C82/$C$88</f>
        <v>0</v>
      </c>
    </row>
    <row r="83" spans="1:4">
      <c r="A83" s="5">
        <v>1.3</v>
      </c>
      <c r="B83" s="9" t="s">
        <v>1049</v>
      </c>
      <c r="C83" s="10">
        <f>'PRESUP.EGRESOS FUENTE FINANCIAM'!E433</f>
        <v>0</v>
      </c>
      <c r="D83" s="8">
        <f t="shared" si="7"/>
        <v>0</v>
      </c>
    </row>
    <row r="84" spans="1:4">
      <c r="A84" s="5">
        <v>1.4</v>
      </c>
      <c r="B84" s="9" t="s">
        <v>32</v>
      </c>
      <c r="C84" s="10">
        <f>'PRESUP.EGRESOS FUENTE FINANCIAM'!F433</f>
        <v>0</v>
      </c>
      <c r="D84" s="8">
        <f t="shared" si="7"/>
        <v>0</v>
      </c>
    </row>
    <row r="85" spans="1:4">
      <c r="A85" s="5">
        <v>1.5</v>
      </c>
      <c r="B85" s="9" t="s">
        <v>33</v>
      </c>
      <c r="C85" s="10">
        <f>'PRESUP.EGRESOS FUENTE FINANCIAM'!G433</f>
        <v>11239000</v>
      </c>
      <c r="D85" s="8">
        <f t="shared" si="7"/>
        <v>0.25724690557539348</v>
      </c>
    </row>
    <row r="86" spans="1:4">
      <c r="A86" s="5">
        <v>1.6</v>
      </c>
      <c r="B86" s="9" t="s">
        <v>1106</v>
      </c>
      <c r="C86" s="10">
        <f>'PRESUP.EGRESOS FUENTE FINANCIAM'!H433</f>
        <v>0</v>
      </c>
      <c r="D86" s="8">
        <f t="shared" si="7"/>
        <v>0</v>
      </c>
    </row>
    <row r="87" spans="1:4">
      <c r="A87" s="5">
        <v>1.7</v>
      </c>
      <c r="B87" s="9" t="s">
        <v>1050</v>
      </c>
      <c r="C87" s="10">
        <f>'PRESUP.EGRESOS FUENTE FINANCIAM'!I433</f>
        <v>0</v>
      </c>
      <c r="D87" s="8">
        <f t="shared" si="7"/>
        <v>0</v>
      </c>
    </row>
    <row r="88" spans="1:4">
      <c r="A88" s="239"/>
      <c r="B88" s="233" t="s">
        <v>850</v>
      </c>
      <c r="C88" s="234">
        <f>SUM(C81:C87)</f>
        <v>43689544</v>
      </c>
      <c r="D88" s="240">
        <f>SUM(D81:D87)</f>
        <v>1</v>
      </c>
    </row>
    <row r="91" spans="1:4" ht="36.6" customHeight="1">
      <c r="A91" s="446" t="s">
        <v>1052</v>
      </c>
      <c r="B91" s="446"/>
      <c r="C91" s="446"/>
      <c r="D91" s="446"/>
    </row>
    <row r="92" spans="1:4" ht="12.75" customHeight="1">
      <c r="A92" s="119"/>
      <c r="B92" s="119"/>
      <c r="C92" s="120"/>
      <c r="D92" s="121"/>
    </row>
    <row r="93" spans="1:4" ht="19.149999999999999" customHeight="1">
      <c r="A93" s="5">
        <v>2.5</v>
      </c>
      <c r="B93" s="9" t="s">
        <v>33</v>
      </c>
      <c r="C93" s="10">
        <f>'PRESUP.EGRESOS FUENTE FINANCIAM'!J433</f>
        <v>0</v>
      </c>
      <c r="D93" s="8" t="e">
        <f>C93/$C$96</f>
        <v>#DIV/0!</v>
      </c>
    </row>
    <row r="94" spans="1:4" ht="19.149999999999999" customHeight="1">
      <c r="A94" s="5">
        <v>2.6</v>
      </c>
      <c r="B94" s="9" t="s">
        <v>1106</v>
      </c>
      <c r="C94" s="10">
        <f>'PRESUP.EGRESOS FUENTE FINANCIAM'!K433</f>
        <v>0</v>
      </c>
      <c r="D94" s="8" t="e">
        <f t="shared" ref="D94:D95" si="8">C94/$C$96</f>
        <v>#DIV/0!</v>
      </c>
    </row>
    <row r="95" spans="1:4" ht="24" customHeight="1">
      <c r="A95" s="5">
        <v>2.7</v>
      </c>
      <c r="B95" s="267" t="s">
        <v>1066</v>
      </c>
      <c r="C95" s="10">
        <f>'PRESUP.EGRESOS FUENTE FINANCIAM'!L433</f>
        <v>0</v>
      </c>
      <c r="D95" s="8" t="e">
        <f t="shared" si="8"/>
        <v>#DIV/0!</v>
      </c>
    </row>
    <row r="96" spans="1:4">
      <c r="A96" s="239"/>
      <c r="B96" s="233" t="s">
        <v>850</v>
      </c>
      <c r="C96" s="234">
        <f>SUM(C93:C95)</f>
        <v>0</v>
      </c>
      <c r="D96" s="240" t="e">
        <f>SUM(D93:D95)</f>
        <v>#DIV/0!</v>
      </c>
    </row>
  </sheetData>
  <sheetProtection sheet="1" objects="1" scenarios="1"/>
  <mergeCells count="78">
    <mergeCell ref="A1:L1"/>
    <mergeCell ref="A2:L2"/>
    <mergeCell ref="F3:F4"/>
    <mergeCell ref="G3:G4"/>
    <mergeCell ref="J3:J4"/>
    <mergeCell ref="K3:K4"/>
    <mergeCell ref="L3:L4"/>
    <mergeCell ref="I3:I4"/>
    <mergeCell ref="A3:D4"/>
    <mergeCell ref="E3:E4"/>
    <mergeCell ref="H3:H4"/>
    <mergeCell ref="B34:D34"/>
    <mergeCell ref="B39:D39"/>
    <mergeCell ref="B27:D27"/>
    <mergeCell ref="B26:D26"/>
    <mergeCell ref="A79:D79"/>
    <mergeCell ref="A73:D73"/>
    <mergeCell ref="A70:I70"/>
    <mergeCell ref="B62:D62"/>
    <mergeCell ref="B65:D65"/>
    <mergeCell ref="A69:D69"/>
    <mergeCell ref="B47:D47"/>
    <mergeCell ref="B48:D48"/>
    <mergeCell ref="B49:D49"/>
    <mergeCell ref="B43:D43"/>
    <mergeCell ref="B44:D44"/>
    <mergeCell ref="B45:D45"/>
    <mergeCell ref="B64:D64"/>
    <mergeCell ref="B61:D61"/>
    <mergeCell ref="B54:D54"/>
    <mergeCell ref="B57:D57"/>
    <mergeCell ref="B56:D56"/>
    <mergeCell ref="B6:D6"/>
    <mergeCell ref="B42:D42"/>
    <mergeCell ref="B28:D28"/>
    <mergeCell ref="B29:D29"/>
    <mergeCell ref="B31:D31"/>
    <mergeCell ref="B32:D32"/>
    <mergeCell ref="B17:D17"/>
    <mergeCell ref="B18:D18"/>
    <mergeCell ref="B19:D19"/>
    <mergeCell ref="B13:D13"/>
    <mergeCell ref="B15:D15"/>
    <mergeCell ref="B33:D33"/>
    <mergeCell ref="B35:D35"/>
    <mergeCell ref="B36:D36"/>
    <mergeCell ref="B37:D37"/>
    <mergeCell ref="B38:D38"/>
    <mergeCell ref="B51:D51"/>
    <mergeCell ref="B55:D55"/>
    <mergeCell ref="A91:D91"/>
    <mergeCell ref="B30:D30"/>
    <mergeCell ref="B52:D52"/>
    <mergeCell ref="B67:D67"/>
    <mergeCell ref="B50:D50"/>
    <mergeCell ref="B40:D40"/>
    <mergeCell ref="B41:D41"/>
    <mergeCell ref="B53:D53"/>
    <mergeCell ref="B46:D46"/>
    <mergeCell ref="B66:D66"/>
    <mergeCell ref="B63:D63"/>
    <mergeCell ref="B58:D58"/>
    <mergeCell ref="B59:D59"/>
    <mergeCell ref="B60:D60"/>
    <mergeCell ref="B7:D7"/>
    <mergeCell ref="B8:D8"/>
    <mergeCell ref="B9:D9"/>
    <mergeCell ref="B10:D10"/>
    <mergeCell ref="B11:D11"/>
    <mergeCell ref="B12:D12"/>
    <mergeCell ref="B16:D16"/>
    <mergeCell ref="B22:D22"/>
    <mergeCell ref="B23:D23"/>
    <mergeCell ref="B25:D25"/>
    <mergeCell ref="B14:D14"/>
    <mergeCell ref="B24:D24"/>
    <mergeCell ref="B20:D20"/>
    <mergeCell ref="B21:D21"/>
  </mergeCells>
  <dataValidations count="1">
    <dataValidation type="whole" operator="greaterThanOrEqual" allowBlank="1" showInputMessage="1" showErrorMessage="1" sqref="H65:H68 F37:G40 H61 F17:G21 F26:G31 F7:G15 F33:G35 F58:G68 E6:E15 E57:E68 E52:G56 E17:E41 E51:H51 F22:H22 F25:H25 F32:H32 F36:H36 F41:H41 F6:H6 F57:H57 F23:G24 J6:L15 J17:L41 J51:L68">
      <formula1>0</formula1>
    </dataValidation>
  </dataValidations>
  <printOptions horizontalCentered="1"/>
  <pageMargins left="0.98425196850393704" right="0.55118110236220474" top="0.55118110236220474" bottom="1.0236220472440944" header="0.35433070866141736" footer="0.59055118110236227"/>
  <pageSetup scale="55" orientation="landscape" horizontalDpi="4294967295" verticalDpi="4294967295" r:id="rId1"/>
  <headerFooter>
    <oddFooter xml:space="preserve">&amp;L&amp;"-,Cursiva"&amp;10       Ejercicio Fiscal 2019&amp;R&amp;"-,Cursiva"&amp;10Página &amp;P de &amp;N&amp;K00+000--&amp;11---&amp;"-,Normal"------    </oddFooter>
  </headerFooter>
  <drawing r:id="rId2"/>
</worksheet>
</file>

<file path=xl/worksheets/sheet4.xml><?xml version="1.0" encoding="utf-8"?>
<worksheet xmlns="http://schemas.openxmlformats.org/spreadsheetml/2006/main" xmlns:r="http://schemas.openxmlformats.org/officeDocument/2006/relationships">
  <sheetPr codeName="Hoja11">
    <tabColor rgb="FF00736F"/>
  </sheetPr>
  <dimension ref="A1:IZ222"/>
  <sheetViews>
    <sheetView showGridLines="0" topLeftCell="A49" zoomScale="110" zoomScaleNormal="110" workbookViewId="0">
      <selection activeCell="K76" sqref="K76"/>
    </sheetView>
  </sheetViews>
  <sheetFormatPr baseColWidth="10" defaultColWidth="0" defaultRowHeight="15" customHeight="1" zeroHeight="1"/>
  <cols>
    <col min="1" max="1" width="8.42578125" style="20" customWidth="1"/>
    <col min="2" max="2" width="32.85546875" style="18" customWidth="1"/>
    <col min="3" max="3" width="17.140625" style="22" customWidth="1"/>
    <col min="4" max="4" width="15.42578125" style="23" customWidth="1"/>
    <col min="5" max="5" width="18.7109375" style="18" customWidth="1"/>
    <col min="6" max="6" width="20" style="18" customWidth="1"/>
    <col min="7" max="7" width="18.85546875" style="18" customWidth="1"/>
    <col min="8" max="8" width="18.7109375" style="18" customWidth="1"/>
    <col min="9" max="9" width="23.7109375" style="18" customWidth="1"/>
    <col min="10" max="11" width="21.42578125" style="18" customWidth="1"/>
    <col min="12" max="12" width="20.42578125" style="18" customWidth="1"/>
    <col min="13" max="14" width="0" style="18" hidden="1" customWidth="1"/>
    <col min="15" max="22" width="11.42578125" style="18" hidden="1" customWidth="1"/>
    <col min="23" max="88" width="0" style="18" hidden="1" customWidth="1"/>
    <col min="89" max="16384" width="11.42578125" style="18" hidden="1"/>
  </cols>
  <sheetData>
    <row r="1" spans="1:12" ht="27" customHeight="1">
      <c r="A1" s="457" t="s">
        <v>1144</v>
      </c>
      <c r="B1" s="457"/>
      <c r="C1" s="457"/>
      <c r="D1" s="457"/>
      <c r="E1" s="457"/>
      <c r="F1" s="457"/>
      <c r="G1" s="457"/>
      <c r="H1" s="457"/>
      <c r="I1" s="457"/>
      <c r="J1" s="457"/>
      <c r="K1" s="457"/>
      <c r="L1" s="457"/>
    </row>
    <row r="2" spans="1:12" ht="21" customHeight="1">
      <c r="A2" s="459" t="str">
        <f>'ESTIMACIÓN DE INGRESOS'!A2:C2</f>
        <v>Nombre del Municipio: SAN SEBASTIAN DEL OESTE</v>
      </c>
      <c r="B2" s="459"/>
      <c r="C2" s="459"/>
      <c r="D2" s="459"/>
      <c r="E2" s="459"/>
      <c r="F2" s="459"/>
      <c r="G2" s="459"/>
      <c r="H2" s="459"/>
      <c r="I2" s="459"/>
      <c r="J2" s="459"/>
      <c r="K2" s="459"/>
      <c r="L2" s="459"/>
    </row>
    <row r="3" spans="1:12" s="13" customFormat="1" ht="9.75" customHeight="1">
      <c r="A3" s="473" t="s">
        <v>5</v>
      </c>
      <c r="B3" s="473"/>
      <c r="C3" s="473"/>
      <c r="D3" s="473"/>
      <c r="E3" s="464" t="s">
        <v>1093</v>
      </c>
      <c r="F3" s="464" t="s">
        <v>1094</v>
      </c>
      <c r="G3" s="472" t="s">
        <v>908</v>
      </c>
      <c r="H3" s="464" t="s">
        <v>909</v>
      </c>
      <c r="I3" s="470" t="s">
        <v>910</v>
      </c>
      <c r="J3" s="464" t="s">
        <v>1095</v>
      </c>
      <c r="K3" s="464" t="s">
        <v>1096</v>
      </c>
      <c r="L3" s="464" t="s">
        <v>1097</v>
      </c>
    </row>
    <row r="4" spans="1:12" s="13" customFormat="1" ht="11.25" customHeight="1">
      <c r="A4" s="473"/>
      <c r="B4" s="473"/>
      <c r="C4" s="473"/>
      <c r="D4" s="473"/>
      <c r="E4" s="464"/>
      <c r="F4" s="464"/>
      <c r="G4" s="472"/>
      <c r="H4" s="464"/>
      <c r="I4" s="470"/>
      <c r="J4" s="464"/>
      <c r="K4" s="464"/>
      <c r="L4" s="464"/>
    </row>
    <row r="5" spans="1:12" s="13" customFormat="1" ht="15.75">
      <c r="A5" s="384" t="s">
        <v>34</v>
      </c>
      <c r="B5" s="385"/>
      <c r="C5" s="385"/>
      <c r="D5" s="385"/>
      <c r="E5" s="385"/>
      <c r="F5" s="385"/>
      <c r="G5" s="385"/>
      <c r="H5" s="384"/>
      <c r="I5" s="386"/>
      <c r="J5" s="391"/>
      <c r="K5" s="391"/>
      <c r="L5" s="392"/>
    </row>
    <row r="6" spans="1:12" s="13" customFormat="1" ht="15" customHeight="1">
      <c r="A6" s="241">
        <v>1000</v>
      </c>
      <c r="B6" s="471" t="s">
        <v>35</v>
      </c>
      <c r="C6" s="471"/>
      <c r="D6" s="471"/>
      <c r="E6" s="307">
        <f>SUM(E7:E13)</f>
        <v>15073180.85</v>
      </c>
      <c r="F6" s="307">
        <f>SUM(F7:F13)</f>
        <v>15642998.98</v>
      </c>
      <c r="G6" s="307">
        <f>SUM(G7:G13)</f>
        <v>15688363</v>
      </c>
      <c r="H6" s="387">
        <f>SUM(H7:H13)</f>
        <v>17015999</v>
      </c>
      <c r="I6" s="242">
        <f>H6/E6-1</f>
        <v>0.12889237973947609</v>
      </c>
      <c r="J6" s="307">
        <f>SUM(J7:J13)</f>
        <v>17866798.950000003</v>
      </c>
      <c r="K6" s="307">
        <f>SUM(K7:K13)</f>
        <v>0</v>
      </c>
      <c r="L6" s="307">
        <f>SUM(L7:L13)</f>
        <v>0</v>
      </c>
    </row>
    <row r="7" spans="1:12" s="13" customFormat="1" ht="15" customHeight="1">
      <c r="A7" s="48">
        <v>1100</v>
      </c>
      <c r="B7" s="468" t="s">
        <v>36</v>
      </c>
      <c r="C7" s="468"/>
      <c r="D7" s="468"/>
      <c r="E7" s="308">
        <v>8574901.25</v>
      </c>
      <c r="F7" s="308">
        <v>9324216.9800000004</v>
      </c>
      <c r="G7" s="308">
        <v>9511680</v>
      </c>
      <c r="H7" s="388">
        <f>'PRESUP.EGRESOS FUENTE FINANCIAM'!M7</f>
        <v>9451499</v>
      </c>
      <c r="I7" s="55">
        <f>H7/E7-1</f>
        <v>0.10222832012205396</v>
      </c>
      <c r="J7" s="308">
        <f>H7*1.05</f>
        <v>9924073.9500000011</v>
      </c>
      <c r="K7" s="308"/>
      <c r="L7" s="308"/>
    </row>
    <row r="8" spans="1:12" s="13" customFormat="1" ht="15" customHeight="1">
      <c r="A8" s="48">
        <v>1200</v>
      </c>
      <c r="B8" s="468" t="s">
        <v>37</v>
      </c>
      <c r="C8" s="468"/>
      <c r="D8" s="468"/>
      <c r="E8" s="308">
        <v>5180676.5999999996</v>
      </c>
      <c r="F8" s="308">
        <v>4882587</v>
      </c>
      <c r="G8" s="308">
        <v>4525532</v>
      </c>
      <c r="H8" s="388">
        <f>'PRESUP.EGRESOS FUENTE FINANCIAM'!M12</f>
        <v>5849000</v>
      </c>
      <c r="I8" s="55">
        <f t="shared" ref="I8:I13" si="0">H8/E8-1</f>
        <v>0.12900311129245168</v>
      </c>
      <c r="J8" s="308">
        <f t="shared" ref="J8:J9" si="1">H8*1.05</f>
        <v>6141450</v>
      </c>
      <c r="K8" s="308"/>
      <c r="L8" s="308"/>
    </row>
    <row r="9" spans="1:12" s="13" customFormat="1" ht="15" customHeight="1">
      <c r="A9" s="48">
        <v>1300</v>
      </c>
      <c r="B9" s="468" t="s">
        <v>38</v>
      </c>
      <c r="C9" s="468"/>
      <c r="D9" s="468"/>
      <c r="E9" s="309">
        <v>1317603</v>
      </c>
      <c r="F9" s="309">
        <v>1436195</v>
      </c>
      <c r="G9" s="309">
        <v>1651151</v>
      </c>
      <c r="H9" s="388">
        <f>'PRESUP.EGRESOS FUENTE FINANCIAM'!M17</f>
        <v>1515500</v>
      </c>
      <c r="I9" s="55">
        <f t="shared" si="0"/>
        <v>0.15019470963560333</v>
      </c>
      <c r="J9" s="308">
        <f t="shared" si="1"/>
        <v>1591275</v>
      </c>
      <c r="K9" s="308"/>
      <c r="L9" s="308"/>
    </row>
    <row r="10" spans="1:12" s="13" customFormat="1" ht="15" customHeight="1">
      <c r="A10" s="48">
        <v>1400</v>
      </c>
      <c r="B10" s="468" t="s">
        <v>39</v>
      </c>
      <c r="C10" s="468"/>
      <c r="D10" s="468"/>
      <c r="E10" s="309"/>
      <c r="F10" s="309"/>
      <c r="G10" s="309"/>
      <c r="H10" s="388">
        <f>'PRESUP.EGRESOS FUENTE FINANCIAM'!M26</f>
        <v>0</v>
      </c>
      <c r="I10" s="55" t="e">
        <f t="shared" si="0"/>
        <v>#DIV/0!</v>
      </c>
      <c r="J10" s="308">
        <f>H10*1.05</f>
        <v>0</v>
      </c>
      <c r="K10" s="309"/>
      <c r="L10" s="309"/>
    </row>
    <row r="11" spans="1:12" s="13" customFormat="1" ht="15" customHeight="1">
      <c r="A11" s="48">
        <v>1500</v>
      </c>
      <c r="B11" s="468" t="s">
        <v>40</v>
      </c>
      <c r="C11" s="468"/>
      <c r="D11" s="468"/>
      <c r="E11" s="309"/>
      <c r="F11" s="309"/>
      <c r="G11" s="309">
        <v>0</v>
      </c>
      <c r="H11" s="388">
        <f>'PRESUP.EGRESOS FUENTE FINANCIAM'!M31</f>
        <v>200000</v>
      </c>
      <c r="I11" s="55" t="e">
        <f t="shared" si="0"/>
        <v>#DIV/0!</v>
      </c>
      <c r="J11" s="308">
        <f>H11*1.05</f>
        <v>210000</v>
      </c>
      <c r="K11" s="308"/>
      <c r="L11" s="308"/>
    </row>
    <row r="12" spans="1:12" s="13" customFormat="1" ht="15" customHeight="1">
      <c r="A12" s="48">
        <v>1600</v>
      </c>
      <c r="B12" s="468" t="s">
        <v>41</v>
      </c>
      <c r="C12" s="468"/>
      <c r="D12" s="468"/>
      <c r="E12" s="309"/>
      <c r="F12" s="309"/>
      <c r="G12" s="309"/>
      <c r="H12" s="388">
        <f>'PRESUP.EGRESOS FUENTE FINANCIAM'!M38</f>
        <v>0</v>
      </c>
      <c r="I12" s="55" t="e">
        <f t="shared" si="0"/>
        <v>#DIV/0!</v>
      </c>
      <c r="J12" s="309"/>
      <c r="K12" s="309"/>
      <c r="L12" s="309"/>
    </row>
    <row r="13" spans="1:12" s="13" customFormat="1" ht="15" customHeight="1">
      <c r="A13" s="48">
        <v>1700</v>
      </c>
      <c r="B13" s="465" t="s">
        <v>42</v>
      </c>
      <c r="C13" s="466"/>
      <c r="D13" s="467"/>
      <c r="E13" s="308"/>
      <c r="F13" s="308"/>
      <c r="G13" s="308"/>
      <c r="H13" s="388">
        <f>'PRESUP.EGRESOS FUENTE FINANCIAM'!M40</f>
        <v>0</v>
      </c>
      <c r="I13" s="55" t="e">
        <f t="shared" si="0"/>
        <v>#DIV/0!</v>
      </c>
      <c r="J13" s="308"/>
      <c r="K13" s="308"/>
      <c r="L13" s="308"/>
    </row>
    <row r="14" spans="1:12" s="13" customFormat="1" ht="15" customHeight="1">
      <c r="A14" s="243">
        <v>2000</v>
      </c>
      <c r="B14" s="469" t="s">
        <v>43</v>
      </c>
      <c r="C14" s="469"/>
      <c r="D14" s="469"/>
      <c r="E14" s="310">
        <f>SUM(E15:E23)</f>
        <v>8367431</v>
      </c>
      <c r="F14" s="310">
        <f>SUM(F15:F23)</f>
        <v>9734392</v>
      </c>
      <c r="G14" s="310">
        <f>SUM(G15:G23)</f>
        <v>9879202.5999999996</v>
      </c>
      <c r="H14" s="389">
        <f>SUM(H15:H23)</f>
        <v>11784145</v>
      </c>
      <c r="I14" s="244">
        <f>H14/E14-1</f>
        <v>0.40833488797218642</v>
      </c>
      <c r="J14" s="310">
        <f>SUM(J15:J23)</f>
        <v>12373352.25</v>
      </c>
      <c r="K14" s="310">
        <f>SUM(K15:K23)</f>
        <v>0</v>
      </c>
      <c r="L14" s="310">
        <f>SUM(L15:L23)</f>
        <v>0</v>
      </c>
    </row>
    <row r="15" spans="1:12" s="13" customFormat="1" ht="15" customHeight="1">
      <c r="A15" s="48">
        <v>2100</v>
      </c>
      <c r="B15" s="468" t="s">
        <v>44</v>
      </c>
      <c r="C15" s="468"/>
      <c r="D15" s="468"/>
      <c r="E15" s="308">
        <v>398869</v>
      </c>
      <c r="F15" s="308">
        <v>355432</v>
      </c>
      <c r="G15" s="308">
        <v>476300</v>
      </c>
      <c r="H15" s="388">
        <f>'PRESUP.EGRESOS FUENTE FINANCIAM'!M44</f>
        <v>507200</v>
      </c>
      <c r="I15" s="55">
        <f>H15/E15-1</f>
        <v>0.27159543609556014</v>
      </c>
      <c r="J15" s="308">
        <f t="shared" ref="J15:J23" si="2">H15*1.05</f>
        <v>532560</v>
      </c>
      <c r="K15" s="308"/>
      <c r="L15" s="308"/>
    </row>
    <row r="16" spans="1:12" s="13" customFormat="1" ht="15" customHeight="1">
      <c r="A16" s="48">
        <v>2200</v>
      </c>
      <c r="B16" s="468" t="s">
        <v>1108</v>
      </c>
      <c r="C16" s="468"/>
      <c r="D16" s="468"/>
      <c r="E16" s="308">
        <v>632539</v>
      </c>
      <c r="F16" s="308">
        <v>753583</v>
      </c>
      <c r="G16" s="308">
        <v>793700</v>
      </c>
      <c r="H16" s="388">
        <f>'PRESUP.EGRESOS FUENTE FINANCIAM'!M53</f>
        <v>747900</v>
      </c>
      <c r="I16" s="55">
        <f t="shared" ref="I16:I23" si="3">H16/E16-1</f>
        <v>0.18237768738370286</v>
      </c>
      <c r="J16" s="308">
        <f t="shared" si="2"/>
        <v>785295</v>
      </c>
      <c r="K16" s="308"/>
      <c r="L16" s="308"/>
    </row>
    <row r="17" spans="1:12" s="13" customFormat="1" ht="15" customHeight="1">
      <c r="A17" s="48">
        <v>2300</v>
      </c>
      <c r="B17" s="468" t="s">
        <v>45</v>
      </c>
      <c r="C17" s="468"/>
      <c r="D17" s="468"/>
      <c r="E17" s="309"/>
      <c r="F17" s="309"/>
      <c r="G17" s="309">
        <v>1200</v>
      </c>
      <c r="H17" s="388">
        <f>'PRESUP.EGRESOS FUENTE FINANCIAM'!M57</f>
        <v>0</v>
      </c>
      <c r="I17" s="55" t="e">
        <f t="shared" si="3"/>
        <v>#DIV/0!</v>
      </c>
      <c r="J17" s="308">
        <f t="shared" si="2"/>
        <v>0</v>
      </c>
      <c r="K17" s="308"/>
      <c r="L17" s="308"/>
    </row>
    <row r="18" spans="1:12" s="13" customFormat="1" ht="15" customHeight="1">
      <c r="A18" s="48">
        <v>2400</v>
      </c>
      <c r="B18" s="468" t="s">
        <v>46</v>
      </c>
      <c r="C18" s="468"/>
      <c r="D18" s="468"/>
      <c r="E18" s="309">
        <v>2026608</v>
      </c>
      <c r="F18" s="309">
        <v>2412695</v>
      </c>
      <c r="G18" s="309">
        <v>2856392</v>
      </c>
      <c r="H18" s="388">
        <f>'PRESUP.EGRESOS FUENTE FINANCIAM'!M67</f>
        <v>3145000</v>
      </c>
      <c r="I18" s="55">
        <f t="shared" si="3"/>
        <v>0.55185413261962846</v>
      </c>
      <c r="J18" s="308">
        <f t="shared" si="2"/>
        <v>3302250</v>
      </c>
      <c r="K18" s="308"/>
      <c r="L18" s="308"/>
    </row>
    <row r="19" spans="1:12" s="13" customFormat="1" ht="15" customHeight="1">
      <c r="A19" s="48">
        <v>2500</v>
      </c>
      <c r="B19" s="468" t="s">
        <v>47</v>
      </c>
      <c r="C19" s="468"/>
      <c r="D19" s="468"/>
      <c r="E19" s="309">
        <v>15395</v>
      </c>
      <c r="F19" s="309">
        <v>39618</v>
      </c>
      <c r="G19" s="309">
        <v>45800</v>
      </c>
      <c r="H19" s="388">
        <f>'PRESUP.EGRESOS FUENTE FINANCIAM'!M77</f>
        <v>120000</v>
      </c>
      <c r="I19" s="55">
        <f t="shared" si="3"/>
        <v>6.7947385514777521</v>
      </c>
      <c r="J19" s="308">
        <f t="shared" si="2"/>
        <v>126000</v>
      </c>
      <c r="K19" s="308"/>
      <c r="L19" s="308"/>
    </row>
    <row r="20" spans="1:12" s="13" customFormat="1" ht="15" customHeight="1">
      <c r="A20" s="48">
        <v>2600</v>
      </c>
      <c r="B20" s="468" t="s">
        <v>48</v>
      </c>
      <c r="C20" s="468"/>
      <c r="D20" s="468"/>
      <c r="E20" s="309">
        <v>4340435</v>
      </c>
      <c r="F20" s="309">
        <v>4973229</v>
      </c>
      <c r="G20" s="309">
        <v>4536226.5999999996</v>
      </c>
      <c r="H20" s="388">
        <f>'PRESUP.EGRESOS FUENTE FINANCIAM'!M85</f>
        <v>5449545</v>
      </c>
      <c r="I20" s="55">
        <f t="shared" si="3"/>
        <v>0.25552968769259299</v>
      </c>
      <c r="J20" s="308">
        <f t="shared" si="2"/>
        <v>5722022.25</v>
      </c>
      <c r="K20" s="308"/>
      <c r="L20" s="308"/>
    </row>
    <row r="21" spans="1:12" s="13" customFormat="1" ht="15" customHeight="1">
      <c r="A21" s="48">
        <v>2700</v>
      </c>
      <c r="B21" s="465" t="s">
        <v>49</v>
      </c>
      <c r="C21" s="466"/>
      <c r="D21" s="467"/>
      <c r="E21" s="309">
        <v>56793</v>
      </c>
      <c r="F21" s="309">
        <v>64690</v>
      </c>
      <c r="G21" s="309">
        <v>43907</v>
      </c>
      <c r="H21" s="388">
        <f>'PRESUP.EGRESOS FUENTE FINANCIAM'!M88</f>
        <v>239500</v>
      </c>
      <c r="I21" s="55">
        <f t="shared" si="3"/>
        <v>3.2170690049830082</v>
      </c>
      <c r="J21" s="308">
        <f t="shared" si="2"/>
        <v>251475</v>
      </c>
      <c r="K21" s="308"/>
      <c r="L21" s="308"/>
    </row>
    <row r="22" spans="1:12" s="13" customFormat="1" ht="15" customHeight="1">
      <c r="A22" s="48">
        <v>2800</v>
      </c>
      <c r="B22" s="465" t="s">
        <v>50</v>
      </c>
      <c r="C22" s="466"/>
      <c r="D22" s="467"/>
      <c r="E22" s="309">
        <v>26270</v>
      </c>
      <c r="F22" s="309">
        <v>14609</v>
      </c>
      <c r="G22" s="309">
        <v>16677</v>
      </c>
      <c r="H22" s="388">
        <f>'PRESUP.EGRESOS FUENTE FINANCIAM'!M94</f>
        <v>70000</v>
      </c>
      <c r="I22" s="55">
        <f t="shared" si="3"/>
        <v>1.6646364674533687</v>
      </c>
      <c r="J22" s="308">
        <f t="shared" si="2"/>
        <v>73500</v>
      </c>
      <c r="K22" s="308"/>
      <c r="L22" s="308"/>
    </row>
    <row r="23" spans="1:12" s="13" customFormat="1" ht="15" customHeight="1">
      <c r="A23" s="48">
        <v>2900</v>
      </c>
      <c r="B23" s="468" t="s">
        <v>51</v>
      </c>
      <c r="C23" s="468"/>
      <c r="D23" s="468"/>
      <c r="E23" s="309">
        <v>870522</v>
      </c>
      <c r="F23" s="309">
        <v>1120536</v>
      </c>
      <c r="G23" s="309">
        <v>1109000</v>
      </c>
      <c r="H23" s="388">
        <f>'PRESUP.EGRESOS FUENTE FINANCIAM'!M98</f>
        <v>1505000</v>
      </c>
      <c r="I23" s="55">
        <f t="shared" si="3"/>
        <v>0.72884774882197112</v>
      </c>
      <c r="J23" s="308">
        <f t="shared" si="2"/>
        <v>1580250</v>
      </c>
      <c r="K23" s="308"/>
      <c r="L23" s="308"/>
    </row>
    <row r="24" spans="1:12" s="13" customFormat="1" ht="15" customHeight="1">
      <c r="A24" s="243">
        <v>3000</v>
      </c>
      <c r="B24" s="469" t="s">
        <v>52</v>
      </c>
      <c r="C24" s="469"/>
      <c r="D24" s="469"/>
      <c r="E24" s="310">
        <f>SUM(E25:E33)</f>
        <v>9313583.9399999995</v>
      </c>
      <c r="F24" s="310">
        <f>SUM(F25:F33)</f>
        <v>9270412</v>
      </c>
      <c r="G24" s="310">
        <f>SUM(G25:G33)</f>
        <v>8750000</v>
      </c>
      <c r="H24" s="389">
        <f>SUM(H25:H33)</f>
        <v>8047700</v>
      </c>
      <c r="I24" s="244">
        <f>H24/E24-1</f>
        <v>-0.13591802555869803</v>
      </c>
      <c r="J24" s="310">
        <f>SUM(J25:J33)</f>
        <v>8450085</v>
      </c>
      <c r="K24" s="310">
        <f>SUM(K25:K33)</f>
        <v>0</v>
      </c>
      <c r="L24" s="310">
        <f>SUM(L25:L33)</f>
        <v>0</v>
      </c>
    </row>
    <row r="25" spans="1:12" s="13" customFormat="1" ht="15" customHeight="1">
      <c r="A25" s="48">
        <v>3100</v>
      </c>
      <c r="B25" s="468" t="s">
        <v>53</v>
      </c>
      <c r="C25" s="468"/>
      <c r="D25" s="468"/>
      <c r="E25" s="308">
        <v>2209630</v>
      </c>
      <c r="F25" s="308">
        <v>2141295</v>
      </c>
      <c r="G25" s="308">
        <v>2396000</v>
      </c>
      <c r="H25" s="388">
        <f>'PRESUP.EGRESOS FUENTE FINANCIAM'!M109</f>
        <v>2192100</v>
      </c>
      <c r="I25" s="55">
        <f>H25/E25-1</f>
        <v>-7.9334549223173401E-3</v>
      </c>
      <c r="J25" s="308">
        <f t="shared" ref="J25:J33" si="4">H25*1.05</f>
        <v>2301705</v>
      </c>
      <c r="K25" s="308"/>
      <c r="L25" s="308"/>
    </row>
    <row r="26" spans="1:12" s="13" customFormat="1" ht="15" customHeight="1">
      <c r="A26" s="48">
        <v>3200</v>
      </c>
      <c r="B26" s="468" t="s">
        <v>54</v>
      </c>
      <c r="C26" s="468"/>
      <c r="D26" s="468"/>
      <c r="E26" s="308">
        <v>3430425</v>
      </c>
      <c r="F26" s="308">
        <v>3819375</v>
      </c>
      <c r="G26" s="308">
        <v>3622000</v>
      </c>
      <c r="H26" s="388">
        <f>'PRESUP.EGRESOS FUENTE FINANCIAM'!M119</f>
        <v>3181000</v>
      </c>
      <c r="I26" s="55">
        <f t="shared" ref="I26:I32" si="5">H26/E26-1</f>
        <v>-7.2709649678975641E-2</v>
      </c>
      <c r="J26" s="308">
        <f t="shared" si="4"/>
        <v>3340050</v>
      </c>
      <c r="K26" s="308"/>
      <c r="L26" s="308"/>
    </row>
    <row r="27" spans="1:12" s="13" customFormat="1" ht="15" customHeight="1">
      <c r="A27" s="48">
        <v>3300</v>
      </c>
      <c r="B27" s="468" t="s">
        <v>55</v>
      </c>
      <c r="C27" s="468"/>
      <c r="D27" s="468"/>
      <c r="E27" s="309">
        <v>371879</v>
      </c>
      <c r="F27" s="309">
        <v>379776</v>
      </c>
      <c r="G27" s="309">
        <v>338000</v>
      </c>
      <c r="H27" s="388">
        <f>'PRESUP.EGRESOS FUENTE FINANCIAM'!M129</f>
        <v>381800</v>
      </c>
      <c r="I27" s="55">
        <f t="shared" si="5"/>
        <v>2.6678032370744287E-2</v>
      </c>
      <c r="J27" s="308">
        <f t="shared" si="4"/>
        <v>400890</v>
      </c>
      <c r="K27" s="308"/>
      <c r="L27" s="308"/>
    </row>
    <row r="28" spans="1:12" s="13" customFormat="1" ht="15" customHeight="1">
      <c r="A28" s="48">
        <v>3400</v>
      </c>
      <c r="B28" s="468" t="s">
        <v>56</v>
      </c>
      <c r="C28" s="468"/>
      <c r="D28" s="468"/>
      <c r="E28" s="309">
        <v>150495</v>
      </c>
      <c r="F28" s="309">
        <v>221295</v>
      </c>
      <c r="G28" s="309">
        <v>203000</v>
      </c>
      <c r="H28" s="388">
        <f>'PRESUP.EGRESOS FUENTE FINANCIAM'!M139</f>
        <v>190000</v>
      </c>
      <c r="I28" s="55">
        <f t="shared" si="5"/>
        <v>0.26250041529618917</v>
      </c>
      <c r="J28" s="308">
        <f t="shared" si="4"/>
        <v>199500</v>
      </c>
      <c r="K28" s="308"/>
      <c r="L28" s="308"/>
    </row>
    <row r="29" spans="1:12" s="13" customFormat="1" ht="15" customHeight="1">
      <c r="A29" s="48">
        <v>3500</v>
      </c>
      <c r="B29" s="468" t="s">
        <v>57</v>
      </c>
      <c r="C29" s="468"/>
      <c r="D29" s="468"/>
      <c r="E29" s="309">
        <v>1981593</v>
      </c>
      <c r="F29" s="309">
        <v>1718804</v>
      </c>
      <c r="G29" s="309">
        <v>1800000</v>
      </c>
      <c r="H29" s="388">
        <f>'PRESUP.EGRESOS FUENTE FINANCIAM'!M149</f>
        <v>778000</v>
      </c>
      <c r="I29" s="55">
        <f t="shared" si="5"/>
        <v>-0.60738658241122168</v>
      </c>
      <c r="J29" s="308">
        <f t="shared" si="4"/>
        <v>816900</v>
      </c>
      <c r="K29" s="308"/>
      <c r="L29" s="308"/>
    </row>
    <row r="30" spans="1:12" s="13" customFormat="1" ht="15" customHeight="1">
      <c r="A30" s="48">
        <v>3600</v>
      </c>
      <c r="B30" s="468" t="s">
        <v>58</v>
      </c>
      <c r="C30" s="468"/>
      <c r="D30" s="468"/>
      <c r="E30" s="309">
        <v>188380</v>
      </c>
      <c r="F30" s="309">
        <v>8664</v>
      </c>
      <c r="G30" s="309"/>
      <c r="H30" s="388">
        <f>'PRESUP.EGRESOS FUENTE FINANCIAM'!M159</f>
        <v>5000</v>
      </c>
      <c r="I30" s="55">
        <f t="shared" si="5"/>
        <v>-0.97345790423611844</v>
      </c>
      <c r="J30" s="308">
        <f t="shared" si="4"/>
        <v>5250</v>
      </c>
      <c r="K30" s="308"/>
      <c r="L30" s="308"/>
    </row>
    <row r="31" spans="1:12" s="13" customFormat="1" ht="15" customHeight="1">
      <c r="A31" s="48">
        <v>3700</v>
      </c>
      <c r="B31" s="465" t="s">
        <v>59</v>
      </c>
      <c r="C31" s="466"/>
      <c r="D31" s="467"/>
      <c r="E31" s="309">
        <v>563528.93999999994</v>
      </c>
      <c r="F31" s="309">
        <v>513863</v>
      </c>
      <c r="G31" s="309">
        <v>350000</v>
      </c>
      <c r="H31" s="388">
        <f>'PRESUP.EGRESOS FUENTE FINANCIAM'!M167</f>
        <v>884800</v>
      </c>
      <c r="I31" s="55">
        <f t="shared" si="5"/>
        <v>0.57010569856447857</v>
      </c>
      <c r="J31" s="308">
        <f t="shared" si="4"/>
        <v>929040</v>
      </c>
      <c r="K31" s="308"/>
      <c r="L31" s="308"/>
    </row>
    <row r="32" spans="1:12" s="13" customFormat="1" ht="15" customHeight="1">
      <c r="A32" s="48">
        <v>3800</v>
      </c>
      <c r="B32" s="465" t="s">
        <v>60</v>
      </c>
      <c r="C32" s="466"/>
      <c r="D32" s="467"/>
      <c r="E32" s="309">
        <v>408458</v>
      </c>
      <c r="F32" s="309">
        <v>438772</v>
      </c>
      <c r="G32" s="309">
        <v>25000</v>
      </c>
      <c r="H32" s="388">
        <f>'PRESUP.EGRESOS FUENTE FINANCIAM'!M177</f>
        <v>420000</v>
      </c>
      <c r="I32" s="55">
        <f t="shared" si="5"/>
        <v>2.8257495262670851E-2</v>
      </c>
      <c r="J32" s="308">
        <f t="shared" si="4"/>
        <v>441000</v>
      </c>
      <c r="K32" s="308"/>
      <c r="L32" s="308"/>
    </row>
    <row r="33" spans="1:12" s="13" customFormat="1" ht="15" customHeight="1">
      <c r="A33" s="48">
        <v>3900</v>
      </c>
      <c r="B33" s="468" t="s">
        <v>61</v>
      </c>
      <c r="C33" s="468"/>
      <c r="D33" s="468"/>
      <c r="E33" s="309">
        <v>9195</v>
      </c>
      <c r="F33" s="309">
        <v>28568</v>
      </c>
      <c r="G33" s="309">
        <v>16000</v>
      </c>
      <c r="H33" s="388">
        <f>'PRESUP.EGRESOS FUENTE FINANCIAM'!M183</f>
        <v>15000</v>
      </c>
      <c r="I33" s="55">
        <f>H33/E33-1</f>
        <v>0.63132137030995117</v>
      </c>
      <c r="J33" s="308">
        <f t="shared" si="4"/>
        <v>15750</v>
      </c>
      <c r="K33" s="308"/>
      <c r="L33" s="308"/>
    </row>
    <row r="34" spans="1:12" s="13" customFormat="1" ht="15" customHeight="1">
      <c r="A34" s="243">
        <v>4000</v>
      </c>
      <c r="B34" s="469" t="s">
        <v>62</v>
      </c>
      <c r="C34" s="469"/>
      <c r="D34" s="469"/>
      <c r="E34" s="310">
        <f>SUM(E35:E43)</f>
        <v>3844958</v>
      </c>
      <c r="F34" s="310">
        <f>SUM(F35:F43)</f>
        <v>4298149</v>
      </c>
      <c r="G34" s="310">
        <f>SUM(G35:G43)</f>
        <v>3667249</v>
      </c>
      <c r="H34" s="389">
        <f>SUM(H35:H43)</f>
        <v>2987000</v>
      </c>
      <c r="I34" s="244">
        <f>H34/E34-1</f>
        <v>-0.22313845820942646</v>
      </c>
      <c r="J34" s="310">
        <f>SUM(J35:J43)</f>
        <v>3136350</v>
      </c>
      <c r="K34" s="310">
        <f>SUM(K35:K43)</f>
        <v>0</v>
      </c>
      <c r="L34" s="310">
        <f>SUM(L35:L43)</f>
        <v>0</v>
      </c>
    </row>
    <row r="35" spans="1:12" s="13" customFormat="1" ht="15.75">
      <c r="A35" s="37">
        <v>4100</v>
      </c>
      <c r="B35" s="476" t="s">
        <v>1109</v>
      </c>
      <c r="C35" s="476"/>
      <c r="D35" s="476"/>
      <c r="E35" s="308"/>
      <c r="F35" s="308"/>
      <c r="G35" s="308"/>
      <c r="H35" s="388">
        <f>'PRESUP.EGRESOS FUENTE FINANCIAM'!M194</f>
        <v>0</v>
      </c>
      <c r="I35" s="55" t="e">
        <f t="shared" ref="I35:I77" si="6">H35/E35-1</f>
        <v>#DIV/0!</v>
      </c>
      <c r="J35" s="308"/>
      <c r="K35" s="308"/>
      <c r="L35" s="308"/>
    </row>
    <row r="36" spans="1:12" s="13" customFormat="1" ht="15" customHeight="1">
      <c r="A36" s="37">
        <v>4200</v>
      </c>
      <c r="B36" s="476" t="s">
        <v>63</v>
      </c>
      <c r="C36" s="476"/>
      <c r="D36" s="476"/>
      <c r="E36" s="309">
        <v>968559</v>
      </c>
      <c r="F36" s="309">
        <v>962521</v>
      </c>
      <c r="G36" s="308">
        <v>1180000</v>
      </c>
      <c r="H36" s="388">
        <f>'PRESUP.EGRESOS FUENTE FINANCIAM'!M204</f>
        <v>1232000</v>
      </c>
      <c r="I36" s="55">
        <f t="shared" si="6"/>
        <v>0.27199272321045997</v>
      </c>
      <c r="J36" s="308">
        <f>H36*1.05</f>
        <v>1293600</v>
      </c>
      <c r="K36" s="308"/>
      <c r="L36" s="308"/>
    </row>
    <row r="37" spans="1:12" s="13" customFormat="1" ht="15" customHeight="1">
      <c r="A37" s="37">
        <v>4300</v>
      </c>
      <c r="B37" s="478" t="s">
        <v>64</v>
      </c>
      <c r="C37" s="479"/>
      <c r="D37" s="480"/>
      <c r="E37" s="309"/>
      <c r="F37" s="309"/>
      <c r="G37" s="309"/>
      <c r="H37" s="388">
        <f>'PRESUP.EGRESOS FUENTE FINANCIAM'!M210</f>
        <v>0</v>
      </c>
      <c r="I37" s="55" t="e">
        <f t="shared" si="6"/>
        <v>#DIV/0!</v>
      </c>
      <c r="J37" s="309"/>
      <c r="K37" s="309"/>
      <c r="L37" s="309"/>
    </row>
    <row r="38" spans="1:12" s="13" customFormat="1" ht="15" customHeight="1">
      <c r="A38" s="37">
        <v>4400</v>
      </c>
      <c r="B38" s="476" t="s">
        <v>65</v>
      </c>
      <c r="C38" s="476"/>
      <c r="D38" s="476"/>
      <c r="E38" s="308">
        <v>2876399</v>
      </c>
      <c r="F38" s="308">
        <v>3335628</v>
      </c>
      <c r="G38" s="308">
        <v>2487249</v>
      </c>
      <c r="H38" s="388">
        <f>'PRESUP.EGRESOS FUENTE FINANCIAM'!M220</f>
        <v>1755000</v>
      </c>
      <c r="I38" s="55">
        <f>H38/E38-1</f>
        <v>-0.38986211579130714</v>
      </c>
      <c r="J38" s="308">
        <f>H38*1.05</f>
        <v>1842750</v>
      </c>
      <c r="K38" s="308"/>
      <c r="L38" s="308"/>
    </row>
    <row r="39" spans="1:12" s="13" customFormat="1" ht="15" customHeight="1">
      <c r="A39" s="37">
        <v>4500</v>
      </c>
      <c r="B39" s="468" t="s">
        <v>66</v>
      </c>
      <c r="C39" s="468"/>
      <c r="D39" s="468"/>
      <c r="E39" s="309"/>
      <c r="F39" s="309"/>
      <c r="G39" s="309"/>
      <c r="H39" s="388">
        <f>'PRESUP.EGRESOS FUENTE FINANCIAM'!M229</f>
        <v>0</v>
      </c>
      <c r="I39" s="55" t="e">
        <f>H39/E39-1</f>
        <v>#DIV/0!</v>
      </c>
      <c r="J39" s="309"/>
      <c r="K39" s="309"/>
      <c r="L39" s="309"/>
    </row>
    <row r="40" spans="1:12" s="13" customFormat="1" ht="15" customHeight="1">
      <c r="A40" s="37">
        <v>4600</v>
      </c>
      <c r="B40" s="465" t="s">
        <v>67</v>
      </c>
      <c r="C40" s="466"/>
      <c r="D40" s="467"/>
      <c r="E40" s="309"/>
      <c r="F40" s="309"/>
      <c r="G40" s="309"/>
      <c r="H40" s="388">
        <f>'PRESUP.EGRESOS FUENTE FINANCIAM'!M233</f>
        <v>0</v>
      </c>
      <c r="I40" s="55" t="e">
        <f>H40/E40-1</f>
        <v>#DIV/0!</v>
      </c>
      <c r="J40" s="309"/>
      <c r="K40" s="309"/>
      <c r="L40" s="309"/>
    </row>
    <row r="41" spans="1:12" s="13" customFormat="1" ht="15" customHeight="1">
      <c r="A41" s="37">
        <v>4700</v>
      </c>
      <c r="B41" s="465" t="s">
        <v>68</v>
      </c>
      <c r="C41" s="466"/>
      <c r="D41" s="467"/>
      <c r="E41" s="309"/>
      <c r="F41" s="309"/>
      <c r="G41" s="309"/>
      <c r="H41" s="388">
        <f>'PRESUP.EGRESOS FUENTE FINANCIAM'!M241</f>
        <v>0</v>
      </c>
      <c r="I41" s="55" t="e">
        <f>H41/E41-1</f>
        <v>#DIV/0!</v>
      </c>
      <c r="J41" s="309"/>
      <c r="K41" s="309"/>
      <c r="L41" s="309"/>
    </row>
    <row r="42" spans="1:12" s="13" customFormat="1" ht="15" customHeight="1">
      <c r="A42" s="37">
        <v>4800</v>
      </c>
      <c r="B42" s="468" t="s">
        <v>69</v>
      </c>
      <c r="C42" s="468"/>
      <c r="D42" s="468"/>
      <c r="E42" s="309"/>
      <c r="F42" s="309"/>
      <c r="G42" s="309"/>
      <c r="H42" s="388">
        <f>'PRESUP.EGRESOS FUENTE FINANCIAM'!M243</f>
        <v>0</v>
      </c>
      <c r="I42" s="55" t="e">
        <f>H42/E42-1</f>
        <v>#DIV/0!</v>
      </c>
      <c r="J42" s="309"/>
      <c r="K42" s="309"/>
      <c r="L42" s="309"/>
    </row>
    <row r="43" spans="1:12" s="13" customFormat="1" ht="15" customHeight="1">
      <c r="A43" s="37">
        <v>4900</v>
      </c>
      <c r="B43" s="476" t="s">
        <v>70</v>
      </c>
      <c r="C43" s="476"/>
      <c r="D43" s="476"/>
      <c r="E43" s="308"/>
      <c r="F43" s="308"/>
      <c r="G43" s="308"/>
      <c r="H43" s="388">
        <f>'PRESUP.EGRESOS FUENTE FINANCIAM'!M249</f>
        <v>0</v>
      </c>
      <c r="I43" s="55" t="e">
        <f t="shared" si="6"/>
        <v>#DIV/0!</v>
      </c>
      <c r="J43" s="308"/>
      <c r="K43" s="308"/>
      <c r="L43" s="308"/>
    </row>
    <row r="44" spans="1:12" s="13" customFormat="1" ht="15" customHeight="1">
      <c r="A44" s="243">
        <v>5000</v>
      </c>
      <c r="B44" s="469" t="s">
        <v>71</v>
      </c>
      <c r="C44" s="469"/>
      <c r="D44" s="469"/>
      <c r="E44" s="310">
        <f>SUM(E45:E53)</f>
        <v>186425</v>
      </c>
      <c r="F44" s="310">
        <f>SUM(F45:F53)</f>
        <v>163729</v>
      </c>
      <c r="G44" s="310">
        <f>SUM(G45:G53)</f>
        <v>316614</v>
      </c>
      <c r="H44" s="389">
        <f>SUM(H45:H53)</f>
        <v>548700</v>
      </c>
      <c r="I44" s="244">
        <f t="shared" si="6"/>
        <v>1.9432747753788386</v>
      </c>
      <c r="J44" s="310">
        <f>SUM(J45:J53)</f>
        <v>576135</v>
      </c>
      <c r="K44" s="310">
        <f>SUM(K45:K53)</f>
        <v>0</v>
      </c>
      <c r="L44" s="310">
        <f>SUM(L45:L53)</f>
        <v>0</v>
      </c>
    </row>
    <row r="45" spans="1:12" s="13" customFormat="1" ht="15" customHeight="1">
      <c r="A45" s="37">
        <v>5100</v>
      </c>
      <c r="B45" s="476" t="s">
        <v>72</v>
      </c>
      <c r="C45" s="476"/>
      <c r="D45" s="476"/>
      <c r="E45" s="308">
        <v>133910</v>
      </c>
      <c r="F45" s="308">
        <v>139035</v>
      </c>
      <c r="G45" s="308">
        <v>42125</v>
      </c>
      <c r="H45" s="388">
        <f>'PRESUP.EGRESOS FUENTE FINANCIAM'!M254</f>
        <v>98700</v>
      </c>
      <c r="I45" s="55">
        <f t="shared" si="6"/>
        <v>-0.26293779404077366</v>
      </c>
      <c r="J45" s="308">
        <f>H45*1.05</f>
        <v>103635</v>
      </c>
      <c r="K45" s="308"/>
      <c r="L45" s="308"/>
    </row>
    <row r="46" spans="1:12" s="13" customFormat="1" ht="15" customHeight="1">
      <c r="A46" s="37">
        <v>5200</v>
      </c>
      <c r="B46" s="476" t="s">
        <v>73</v>
      </c>
      <c r="C46" s="476"/>
      <c r="D46" s="476"/>
      <c r="E46" s="308">
        <v>1740</v>
      </c>
      <c r="F46" s="308"/>
      <c r="G46" s="308">
        <v>14560</v>
      </c>
      <c r="H46" s="388">
        <f>'PRESUP.EGRESOS FUENTE FINANCIAM'!M261</f>
        <v>0</v>
      </c>
      <c r="I46" s="55">
        <f t="shared" si="6"/>
        <v>-1</v>
      </c>
      <c r="J46" s="308"/>
      <c r="K46" s="308"/>
      <c r="L46" s="308"/>
    </row>
    <row r="47" spans="1:12" s="13" customFormat="1" ht="15" customHeight="1">
      <c r="A47" s="37">
        <v>5300</v>
      </c>
      <c r="B47" s="476" t="s">
        <v>74</v>
      </c>
      <c r="C47" s="476"/>
      <c r="D47" s="476"/>
      <c r="E47" s="308"/>
      <c r="F47" s="308"/>
      <c r="G47" s="308"/>
      <c r="H47" s="388">
        <f>'PRESUP.EGRESOS FUENTE FINANCIAM'!M266</f>
        <v>0</v>
      </c>
      <c r="I47" s="55" t="e">
        <f t="shared" si="6"/>
        <v>#DIV/0!</v>
      </c>
      <c r="J47" s="308"/>
      <c r="K47" s="308"/>
      <c r="L47" s="308"/>
    </row>
    <row r="48" spans="1:12" s="13" customFormat="1" ht="15" customHeight="1">
      <c r="A48" s="37">
        <v>5400</v>
      </c>
      <c r="B48" s="476" t="s">
        <v>75</v>
      </c>
      <c r="C48" s="476"/>
      <c r="D48" s="476"/>
      <c r="E48" s="308"/>
      <c r="F48" s="308"/>
      <c r="G48" s="308">
        <v>196000</v>
      </c>
      <c r="H48" s="388">
        <f>'PRESUP.EGRESOS FUENTE FINANCIAM'!M269</f>
        <v>200000</v>
      </c>
      <c r="I48" s="55" t="e">
        <f t="shared" ref="I48:I53" si="7">H48/E48-1</f>
        <v>#DIV/0!</v>
      </c>
      <c r="J48" s="308">
        <f t="shared" ref="J48:J52" si="8">H48*1.05</f>
        <v>210000</v>
      </c>
      <c r="K48" s="308"/>
      <c r="L48" s="308"/>
    </row>
    <row r="49" spans="1:260" s="13" customFormat="1" ht="15" customHeight="1">
      <c r="A49" s="37">
        <v>5500</v>
      </c>
      <c r="B49" s="468" t="s">
        <v>76</v>
      </c>
      <c r="C49" s="468"/>
      <c r="D49" s="468"/>
      <c r="E49" s="309"/>
      <c r="F49" s="309"/>
      <c r="G49" s="309"/>
      <c r="H49" s="388">
        <f>'PRESUP.EGRESOS FUENTE FINANCIAM'!M276</f>
        <v>50000</v>
      </c>
      <c r="I49" s="55" t="e">
        <f t="shared" si="7"/>
        <v>#DIV/0!</v>
      </c>
      <c r="J49" s="308">
        <f t="shared" si="8"/>
        <v>52500</v>
      </c>
      <c r="K49" s="308"/>
      <c r="L49" s="308"/>
    </row>
    <row r="50" spans="1:260" s="13" customFormat="1" ht="15" customHeight="1">
      <c r="A50" s="37">
        <v>5600</v>
      </c>
      <c r="B50" s="465" t="s">
        <v>77</v>
      </c>
      <c r="C50" s="466"/>
      <c r="D50" s="467"/>
      <c r="E50" s="309">
        <v>50775</v>
      </c>
      <c r="F50" s="309">
        <v>24694</v>
      </c>
      <c r="G50" s="309">
        <v>63929</v>
      </c>
      <c r="H50" s="388">
        <f>'PRESUP.EGRESOS FUENTE FINANCIAM'!M278</f>
        <v>20000</v>
      </c>
      <c r="I50" s="55">
        <f t="shared" si="7"/>
        <v>-0.60610536681437721</v>
      </c>
      <c r="J50" s="308">
        <f t="shared" si="8"/>
        <v>21000</v>
      </c>
      <c r="K50" s="308"/>
      <c r="L50" s="308"/>
    </row>
    <row r="51" spans="1:260" s="13" customFormat="1" ht="15" customHeight="1">
      <c r="A51" s="37">
        <v>5700</v>
      </c>
      <c r="B51" s="465" t="s">
        <v>78</v>
      </c>
      <c r="C51" s="466"/>
      <c r="D51" s="467"/>
      <c r="E51" s="309"/>
      <c r="F51" s="309"/>
      <c r="G51" s="309"/>
      <c r="H51" s="388">
        <f>'PRESUP.EGRESOS FUENTE FINANCIAM'!M287</f>
        <v>30000</v>
      </c>
      <c r="I51" s="55" t="e">
        <f t="shared" si="7"/>
        <v>#DIV/0!</v>
      </c>
      <c r="J51" s="308">
        <f t="shared" si="8"/>
        <v>31500</v>
      </c>
      <c r="K51" s="308"/>
      <c r="L51" s="308"/>
    </row>
    <row r="52" spans="1:260" s="13" customFormat="1" ht="15" customHeight="1">
      <c r="A52" s="37">
        <v>5800</v>
      </c>
      <c r="B52" s="468" t="s">
        <v>79</v>
      </c>
      <c r="C52" s="468"/>
      <c r="D52" s="468"/>
      <c r="E52" s="309"/>
      <c r="F52" s="309"/>
      <c r="G52" s="309"/>
      <c r="H52" s="388">
        <f>'PRESUP.EGRESOS FUENTE FINANCIAM'!M297</f>
        <v>150000</v>
      </c>
      <c r="I52" s="55" t="e">
        <f t="shared" si="7"/>
        <v>#DIV/0!</v>
      </c>
      <c r="J52" s="308">
        <f t="shared" si="8"/>
        <v>157500</v>
      </c>
      <c r="K52" s="308"/>
      <c r="L52" s="308"/>
    </row>
    <row r="53" spans="1:260" s="13" customFormat="1" ht="15" customHeight="1">
      <c r="A53" s="37">
        <v>5900</v>
      </c>
      <c r="B53" s="476" t="s">
        <v>80</v>
      </c>
      <c r="C53" s="476"/>
      <c r="D53" s="476"/>
      <c r="E53" s="308"/>
      <c r="F53" s="308"/>
      <c r="G53" s="308"/>
      <c r="H53" s="388">
        <f>'PRESUP.EGRESOS FUENTE FINANCIAM'!M302</f>
        <v>0</v>
      </c>
      <c r="I53" s="55" t="e">
        <f t="shared" si="7"/>
        <v>#DIV/0!</v>
      </c>
      <c r="J53" s="308"/>
      <c r="K53" s="308"/>
      <c r="L53" s="308"/>
    </row>
    <row r="54" spans="1:260" s="13" customFormat="1" ht="15" customHeight="1">
      <c r="A54" s="243">
        <v>6000</v>
      </c>
      <c r="B54" s="469" t="s">
        <v>81</v>
      </c>
      <c r="C54" s="469"/>
      <c r="D54" s="469"/>
      <c r="E54" s="310">
        <f>SUM(E55:E57)</f>
        <v>12617099</v>
      </c>
      <c r="F54" s="310">
        <f>SUM(F55:F57)</f>
        <v>7748841</v>
      </c>
      <c r="G54" s="310">
        <f>SUM(G55:G57)</f>
        <v>7784935</v>
      </c>
      <c r="H54" s="389">
        <f>SUM(H55:H57)</f>
        <v>1106000</v>
      </c>
      <c r="I54" s="244">
        <f t="shared" si="6"/>
        <v>-0.91234118080550841</v>
      </c>
      <c r="J54" s="310">
        <f>SUM(J55:J57)</f>
        <v>1161300</v>
      </c>
      <c r="K54" s="310">
        <f>SUM(K55:K57)</f>
        <v>0</v>
      </c>
      <c r="L54" s="310">
        <f>SUM(L55:L57)</f>
        <v>0</v>
      </c>
    </row>
    <row r="55" spans="1:260" s="13" customFormat="1" ht="15" customHeight="1">
      <c r="A55" s="49">
        <v>6100</v>
      </c>
      <c r="B55" s="477" t="s">
        <v>82</v>
      </c>
      <c r="C55" s="477"/>
      <c r="D55" s="477"/>
      <c r="E55" s="311">
        <v>12617099</v>
      </c>
      <c r="F55" s="311">
        <v>7748841</v>
      </c>
      <c r="G55" s="311">
        <v>7784935</v>
      </c>
      <c r="H55" s="388">
        <f>'PRESUP.EGRESOS FUENTE FINANCIAM'!M313</f>
        <v>1106000</v>
      </c>
      <c r="I55" s="55">
        <f t="shared" si="6"/>
        <v>-0.91234118080550841</v>
      </c>
      <c r="J55" s="308">
        <f>H55*1.05</f>
        <v>1161300</v>
      </c>
      <c r="K55" s="308"/>
      <c r="L55" s="308"/>
    </row>
    <row r="56" spans="1:260" s="13" customFormat="1" ht="15" customHeight="1">
      <c r="A56" s="37">
        <v>6200</v>
      </c>
      <c r="B56" s="476" t="s">
        <v>83</v>
      </c>
      <c r="C56" s="476"/>
      <c r="D56" s="476"/>
      <c r="E56" s="308"/>
      <c r="F56" s="308"/>
      <c r="G56" s="308"/>
      <c r="H56" s="388">
        <f>'PRESUP.EGRESOS FUENTE FINANCIAM'!M322</f>
        <v>0</v>
      </c>
      <c r="I56" s="55" t="e">
        <f t="shared" si="6"/>
        <v>#DIV/0!</v>
      </c>
      <c r="J56" s="308"/>
      <c r="K56" s="308"/>
      <c r="L56" s="308"/>
    </row>
    <row r="57" spans="1:260" s="13" customFormat="1" ht="15" customHeight="1">
      <c r="A57" s="37">
        <v>6300</v>
      </c>
      <c r="B57" s="476" t="s">
        <v>84</v>
      </c>
      <c r="C57" s="476"/>
      <c r="D57" s="476"/>
      <c r="E57" s="308"/>
      <c r="F57" s="308"/>
      <c r="G57" s="308"/>
      <c r="H57" s="388">
        <f>'PRESUP.EGRESOS FUENTE FINANCIAM'!M331</f>
        <v>0</v>
      </c>
      <c r="I57" s="55" t="e">
        <f t="shared" si="6"/>
        <v>#DIV/0!</v>
      </c>
      <c r="J57" s="308"/>
      <c r="K57" s="308"/>
      <c r="L57" s="308"/>
    </row>
    <row r="58" spans="1:260" s="13" customFormat="1" ht="15.75" customHeight="1">
      <c r="A58" s="243">
        <v>7000</v>
      </c>
      <c r="B58" s="469" t="s">
        <v>85</v>
      </c>
      <c r="C58" s="469"/>
      <c r="D58" s="469"/>
      <c r="E58" s="310">
        <f>SUM(E59:E65)</f>
        <v>0</v>
      </c>
      <c r="F58" s="310">
        <f>SUM(F59:F65)</f>
        <v>0</v>
      </c>
      <c r="G58" s="310">
        <f>SUM(G59:G65)</f>
        <v>0</v>
      </c>
      <c r="H58" s="389">
        <f>SUM(H59:H65)</f>
        <v>0</v>
      </c>
      <c r="I58" s="244" t="e">
        <f t="shared" si="6"/>
        <v>#DIV/0!</v>
      </c>
      <c r="J58" s="310">
        <f>SUM(J59:J65)</f>
        <v>0</v>
      </c>
      <c r="K58" s="310">
        <f>SUM(K59:K65)</f>
        <v>0</v>
      </c>
      <c r="L58" s="310">
        <f>SUM(L59:L65)</f>
        <v>0</v>
      </c>
    </row>
    <row r="59" spans="1:260" s="13" customFormat="1" ht="15.75">
      <c r="A59" s="37">
        <v>7100</v>
      </c>
      <c r="B59" s="476" t="s">
        <v>86</v>
      </c>
      <c r="C59" s="476"/>
      <c r="D59" s="476"/>
      <c r="E59" s="315"/>
      <c r="F59" s="315"/>
      <c r="G59" s="315"/>
      <c r="H59" s="388">
        <f>'PRESUP.EGRESOS FUENTE FINANCIAM'!M335</f>
        <v>0</v>
      </c>
      <c r="I59" s="55" t="e">
        <f t="shared" si="6"/>
        <v>#DIV/0!</v>
      </c>
      <c r="J59" s="315"/>
      <c r="K59" s="315"/>
      <c r="L59" s="315"/>
      <c r="M59" s="14">
        <v>61</v>
      </c>
      <c r="N59" s="474"/>
      <c r="O59" s="474"/>
      <c r="P59" s="475"/>
      <c r="Q59" s="15">
        <v>61</v>
      </c>
      <c r="R59" s="474"/>
      <c r="S59" s="474"/>
      <c r="T59" s="475"/>
      <c r="U59" s="15">
        <v>61</v>
      </c>
      <c r="V59" s="474"/>
      <c r="W59" s="474"/>
      <c r="X59" s="475"/>
      <c r="Y59" s="15">
        <v>61</v>
      </c>
      <c r="Z59" s="474"/>
      <c r="AA59" s="474"/>
      <c r="AB59" s="475"/>
      <c r="AC59" s="15">
        <v>61</v>
      </c>
      <c r="AD59" s="474"/>
      <c r="AE59" s="474"/>
      <c r="AF59" s="475"/>
      <c r="AG59" s="15">
        <v>61</v>
      </c>
      <c r="AH59" s="474"/>
      <c r="AI59" s="474"/>
      <c r="AJ59" s="475"/>
      <c r="AK59" s="15">
        <v>61</v>
      </c>
      <c r="AL59" s="474"/>
      <c r="AM59" s="474"/>
      <c r="AN59" s="475"/>
      <c r="AO59" s="15">
        <v>61</v>
      </c>
      <c r="AP59" s="474"/>
      <c r="AQ59" s="474"/>
      <c r="AR59" s="475"/>
      <c r="AS59" s="15">
        <v>61</v>
      </c>
      <c r="AT59" s="474"/>
      <c r="AU59" s="474"/>
      <c r="AV59" s="475"/>
      <c r="AW59" s="15">
        <v>61</v>
      </c>
      <c r="AX59" s="474"/>
      <c r="AY59" s="474"/>
      <c r="AZ59" s="475"/>
      <c r="BA59" s="15">
        <v>61</v>
      </c>
      <c r="BB59" s="474"/>
      <c r="BC59" s="474"/>
      <c r="BD59" s="475"/>
      <c r="BE59" s="15">
        <v>61</v>
      </c>
      <c r="BF59" s="474"/>
      <c r="BG59" s="474"/>
      <c r="BH59" s="475"/>
      <c r="BI59" s="15">
        <v>61</v>
      </c>
      <c r="BJ59" s="474"/>
      <c r="BK59" s="474"/>
      <c r="BL59" s="475"/>
      <c r="BM59" s="15">
        <v>61</v>
      </c>
      <c r="BN59" s="474"/>
      <c r="BO59" s="474"/>
      <c r="BP59" s="475"/>
      <c r="BQ59" s="15">
        <v>61</v>
      </c>
      <c r="BR59" s="474"/>
      <c r="BS59" s="474"/>
      <c r="BT59" s="475"/>
      <c r="BU59" s="15">
        <v>61</v>
      </c>
      <c r="BV59" s="474"/>
      <c r="BW59" s="474"/>
      <c r="BX59" s="475"/>
      <c r="BY59" s="15">
        <v>61</v>
      </c>
      <c r="BZ59" s="474"/>
      <c r="CA59" s="474"/>
      <c r="CB59" s="475"/>
      <c r="CC59" s="15">
        <v>61</v>
      </c>
      <c r="CD59" s="474"/>
      <c r="CE59" s="474"/>
      <c r="CF59" s="475"/>
      <c r="CG59" s="15">
        <v>61</v>
      </c>
      <c r="CH59" s="474"/>
      <c r="CI59" s="474"/>
      <c r="CJ59" s="475"/>
      <c r="CK59" s="15">
        <v>61</v>
      </c>
      <c r="CL59" s="474"/>
      <c r="CM59" s="474"/>
      <c r="CN59" s="475"/>
      <c r="CO59" s="15">
        <v>61</v>
      </c>
      <c r="CP59" s="474"/>
      <c r="CQ59" s="474"/>
      <c r="CR59" s="475"/>
      <c r="CS59" s="15">
        <v>61</v>
      </c>
      <c r="CT59" s="474"/>
      <c r="CU59" s="474"/>
      <c r="CV59" s="475"/>
      <c r="CW59" s="15">
        <v>61</v>
      </c>
      <c r="CX59" s="474"/>
      <c r="CY59" s="474"/>
      <c r="CZ59" s="475"/>
      <c r="DA59" s="15">
        <v>61</v>
      </c>
      <c r="DB59" s="474"/>
      <c r="DC59" s="474"/>
      <c r="DD59" s="475"/>
      <c r="DE59" s="15">
        <v>61</v>
      </c>
      <c r="DF59" s="474"/>
      <c r="DG59" s="474"/>
      <c r="DH59" s="475"/>
      <c r="DI59" s="15">
        <v>61</v>
      </c>
      <c r="DJ59" s="474"/>
      <c r="DK59" s="474"/>
      <c r="DL59" s="475"/>
      <c r="DM59" s="15">
        <v>61</v>
      </c>
      <c r="DN59" s="474"/>
      <c r="DO59" s="474"/>
      <c r="DP59" s="475"/>
      <c r="DQ59" s="15">
        <v>61</v>
      </c>
      <c r="DR59" s="474"/>
      <c r="DS59" s="474"/>
      <c r="DT59" s="475"/>
      <c r="DU59" s="15">
        <v>61</v>
      </c>
      <c r="DV59" s="474"/>
      <c r="DW59" s="474"/>
      <c r="DX59" s="475"/>
      <c r="DY59" s="15">
        <v>61</v>
      </c>
      <c r="DZ59" s="474"/>
      <c r="EA59" s="474"/>
      <c r="EB59" s="475"/>
      <c r="EC59" s="15">
        <v>61</v>
      </c>
      <c r="ED59" s="474"/>
      <c r="EE59" s="474"/>
      <c r="EF59" s="475"/>
      <c r="EG59" s="15">
        <v>61</v>
      </c>
      <c r="EH59" s="474"/>
      <c r="EI59" s="474"/>
      <c r="EJ59" s="475"/>
      <c r="EK59" s="15">
        <v>61</v>
      </c>
      <c r="EL59" s="474"/>
      <c r="EM59" s="474"/>
      <c r="EN59" s="475"/>
      <c r="EO59" s="15">
        <v>61</v>
      </c>
      <c r="EP59" s="474"/>
      <c r="EQ59" s="474"/>
      <c r="ER59" s="475"/>
      <c r="ES59" s="15">
        <v>61</v>
      </c>
      <c r="ET59" s="474"/>
      <c r="EU59" s="474"/>
      <c r="EV59" s="475"/>
      <c r="EW59" s="15">
        <v>61</v>
      </c>
      <c r="EX59" s="474"/>
      <c r="EY59" s="474"/>
      <c r="EZ59" s="475"/>
      <c r="FA59" s="15">
        <v>61</v>
      </c>
      <c r="FB59" s="474"/>
      <c r="FC59" s="474"/>
      <c r="FD59" s="475"/>
      <c r="FE59" s="15">
        <v>61</v>
      </c>
      <c r="FF59" s="474"/>
      <c r="FG59" s="474"/>
      <c r="FH59" s="475"/>
      <c r="FI59" s="15">
        <v>61</v>
      </c>
      <c r="FJ59" s="474"/>
      <c r="FK59" s="474"/>
      <c r="FL59" s="475"/>
      <c r="FM59" s="15">
        <v>61</v>
      </c>
      <c r="FN59" s="474"/>
      <c r="FO59" s="474"/>
      <c r="FP59" s="475"/>
      <c r="FQ59" s="15">
        <v>61</v>
      </c>
      <c r="FR59" s="474"/>
      <c r="FS59" s="474"/>
      <c r="FT59" s="475"/>
      <c r="FU59" s="15">
        <v>61</v>
      </c>
      <c r="FV59" s="474"/>
      <c r="FW59" s="474"/>
      <c r="FX59" s="475"/>
      <c r="FY59" s="15">
        <v>61</v>
      </c>
      <c r="FZ59" s="474"/>
      <c r="GA59" s="474"/>
      <c r="GB59" s="475"/>
      <c r="GC59" s="15">
        <v>61</v>
      </c>
      <c r="GD59" s="474"/>
      <c r="GE59" s="474"/>
      <c r="GF59" s="475"/>
      <c r="GG59" s="15">
        <v>61</v>
      </c>
      <c r="GH59" s="474"/>
      <c r="GI59" s="474"/>
      <c r="GJ59" s="475"/>
      <c r="GK59" s="15">
        <v>61</v>
      </c>
      <c r="GL59" s="474"/>
      <c r="GM59" s="474"/>
      <c r="GN59" s="475"/>
      <c r="GO59" s="15">
        <v>61</v>
      </c>
      <c r="GP59" s="474"/>
      <c r="GQ59" s="474"/>
      <c r="GR59" s="475"/>
      <c r="GS59" s="15">
        <v>61</v>
      </c>
      <c r="GT59" s="474"/>
      <c r="GU59" s="474"/>
      <c r="GV59" s="475"/>
      <c r="GW59" s="15">
        <v>61</v>
      </c>
      <c r="GX59" s="474"/>
      <c r="GY59" s="474"/>
      <c r="GZ59" s="475"/>
      <c r="HA59" s="15">
        <v>61</v>
      </c>
      <c r="HB59" s="474"/>
      <c r="HC59" s="474"/>
      <c r="HD59" s="475"/>
      <c r="HE59" s="15">
        <v>61</v>
      </c>
      <c r="HF59" s="474"/>
      <c r="HG59" s="474"/>
      <c r="HH59" s="475"/>
      <c r="HI59" s="15">
        <v>61</v>
      </c>
      <c r="HJ59" s="474"/>
      <c r="HK59" s="474"/>
      <c r="HL59" s="475"/>
      <c r="HM59" s="15">
        <v>61</v>
      </c>
      <c r="HN59" s="474"/>
      <c r="HO59" s="474"/>
      <c r="HP59" s="475"/>
      <c r="HQ59" s="15">
        <v>61</v>
      </c>
      <c r="HR59" s="474"/>
      <c r="HS59" s="474"/>
      <c r="HT59" s="475"/>
      <c r="HU59" s="15">
        <v>61</v>
      </c>
      <c r="HV59" s="474"/>
      <c r="HW59" s="474"/>
      <c r="HX59" s="475"/>
      <c r="HY59" s="15">
        <v>61</v>
      </c>
      <c r="HZ59" s="474"/>
      <c r="IA59" s="474"/>
      <c r="IB59" s="475"/>
      <c r="IC59" s="15">
        <v>61</v>
      </c>
      <c r="ID59" s="474"/>
      <c r="IE59" s="474"/>
      <c r="IF59" s="475"/>
      <c r="IG59" s="15">
        <v>61</v>
      </c>
      <c r="IH59" s="474"/>
      <c r="II59" s="474"/>
      <c r="IJ59" s="475"/>
      <c r="IK59" s="15">
        <v>61</v>
      </c>
      <c r="IL59" s="474"/>
      <c r="IM59" s="474"/>
      <c r="IN59" s="475"/>
      <c r="IO59" s="15">
        <v>61</v>
      </c>
      <c r="IP59" s="474"/>
      <c r="IQ59" s="474"/>
      <c r="IR59" s="475"/>
      <c r="IS59" s="15">
        <v>61</v>
      </c>
      <c r="IT59" s="474"/>
      <c r="IU59" s="474"/>
      <c r="IV59" s="475"/>
      <c r="IW59" s="15">
        <v>61</v>
      </c>
      <c r="IX59" s="474"/>
      <c r="IY59" s="474"/>
      <c r="IZ59" s="475"/>
    </row>
    <row r="60" spans="1:260" s="13" customFormat="1" ht="15.75">
      <c r="A60" s="37">
        <v>7200</v>
      </c>
      <c r="B60" s="476" t="s">
        <v>87</v>
      </c>
      <c r="C60" s="476"/>
      <c r="D60" s="476"/>
      <c r="E60" s="315"/>
      <c r="F60" s="315"/>
      <c r="G60" s="315"/>
      <c r="H60" s="388">
        <f>'PRESUP.EGRESOS FUENTE FINANCIAM'!M338</f>
        <v>0</v>
      </c>
      <c r="I60" s="55" t="e">
        <f t="shared" si="6"/>
        <v>#DIV/0!</v>
      </c>
      <c r="J60" s="315"/>
      <c r="K60" s="315"/>
      <c r="L60" s="315"/>
      <c r="M60" s="14"/>
      <c r="N60" s="16"/>
      <c r="O60" s="16"/>
      <c r="P60" s="17"/>
      <c r="Q60" s="15"/>
      <c r="R60" s="16"/>
      <c r="S60" s="16"/>
      <c r="T60" s="17"/>
      <c r="U60" s="15"/>
      <c r="V60" s="16"/>
      <c r="W60" s="16"/>
      <c r="X60" s="17"/>
      <c r="Y60" s="15"/>
      <c r="Z60" s="16"/>
      <c r="AA60" s="16"/>
      <c r="AB60" s="17"/>
      <c r="AC60" s="15"/>
      <c r="AD60" s="16"/>
      <c r="AE60" s="16"/>
      <c r="AF60" s="17"/>
      <c r="AG60" s="15"/>
      <c r="AH60" s="16"/>
      <c r="AI60" s="16"/>
      <c r="AJ60" s="17"/>
      <c r="AK60" s="15"/>
      <c r="AL60" s="16"/>
      <c r="AM60" s="16"/>
      <c r="AN60" s="17"/>
      <c r="AO60" s="15"/>
      <c r="AP60" s="16"/>
      <c r="AQ60" s="16"/>
      <c r="AR60" s="17"/>
      <c r="AS60" s="15"/>
      <c r="AT60" s="16"/>
      <c r="AU60" s="16"/>
      <c r="AV60" s="17"/>
      <c r="AW60" s="15"/>
      <c r="AX60" s="16"/>
      <c r="AY60" s="16"/>
      <c r="AZ60" s="17"/>
      <c r="BA60" s="15"/>
      <c r="BB60" s="16"/>
      <c r="BC60" s="16"/>
      <c r="BD60" s="17"/>
      <c r="BE60" s="15"/>
      <c r="BF60" s="16"/>
      <c r="BG60" s="16"/>
      <c r="BH60" s="17"/>
      <c r="BI60" s="15"/>
      <c r="BJ60" s="16"/>
      <c r="BK60" s="16"/>
      <c r="BL60" s="17"/>
      <c r="BM60" s="15"/>
      <c r="BN60" s="16"/>
      <c r="BO60" s="16"/>
      <c r="BP60" s="17"/>
      <c r="BQ60" s="15"/>
      <c r="BR60" s="16"/>
      <c r="BS60" s="16"/>
      <c r="BT60" s="17"/>
      <c r="BU60" s="15"/>
      <c r="BV60" s="16"/>
      <c r="BW60" s="16"/>
      <c r="BX60" s="17"/>
      <c r="BY60" s="15"/>
      <c r="BZ60" s="16"/>
      <c r="CA60" s="16"/>
      <c r="CB60" s="17"/>
      <c r="CC60" s="15"/>
      <c r="CD60" s="16"/>
      <c r="CE60" s="16"/>
      <c r="CF60" s="17"/>
      <c r="CG60" s="15"/>
      <c r="CH60" s="16"/>
      <c r="CI60" s="16"/>
      <c r="CJ60" s="17"/>
      <c r="CK60" s="15"/>
      <c r="CL60" s="16"/>
      <c r="CM60" s="16"/>
      <c r="CN60" s="17"/>
      <c r="CO60" s="15"/>
      <c r="CP60" s="16"/>
      <c r="CQ60" s="16"/>
      <c r="CR60" s="17"/>
      <c r="CS60" s="15"/>
      <c r="CT60" s="16"/>
      <c r="CU60" s="16"/>
      <c r="CV60" s="17"/>
      <c r="CW60" s="15"/>
      <c r="CX60" s="16"/>
      <c r="CY60" s="16"/>
      <c r="CZ60" s="17"/>
      <c r="DA60" s="15"/>
      <c r="DB60" s="16"/>
      <c r="DC60" s="16"/>
      <c r="DD60" s="17"/>
      <c r="DE60" s="15"/>
      <c r="DF60" s="16"/>
      <c r="DG60" s="16"/>
      <c r="DH60" s="17"/>
      <c r="DI60" s="15"/>
      <c r="DJ60" s="16"/>
      <c r="DK60" s="16"/>
      <c r="DL60" s="17"/>
      <c r="DM60" s="15"/>
      <c r="DN60" s="16"/>
      <c r="DO60" s="16"/>
      <c r="DP60" s="17"/>
      <c r="DQ60" s="15"/>
      <c r="DR60" s="16"/>
      <c r="DS60" s="16"/>
      <c r="DT60" s="17"/>
      <c r="DU60" s="15"/>
      <c r="DV60" s="16"/>
      <c r="DW60" s="16"/>
      <c r="DX60" s="17"/>
      <c r="DY60" s="15"/>
      <c r="DZ60" s="16"/>
      <c r="EA60" s="16"/>
      <c r="EB60" s="17"/>
      <c r="EC60" s="15"/>
      <c r="ED60" s="16"/>
      <c r="EE60" s="16"/>
      <c r="EF60" s="17"/>
      <c r="EG60" s="15"/>
      <c r="EH60" s="16"/>
      <c r="EI60" s="16"/>
      <c r="EJ60" s="17"/>
      <c r="EK60" s="15"/>
      <c r="EL60" s="16"/>
      <c r="EM60" s="16"/>
      <c r="EN60" s="17"/>
      <c r="EO60" s="15"/>
      <c r="EP60" s="16"/>
      <c r="EQ60" s="16"/>
      <c r="ER60" s="17"/>
      <c r="ES60" s="15"/>
      <c r="ET60" s="16"/>
      <c r="EU60" s="16"/>
      <c r="EV60" s="17"/>
      <c r="EW60" s="15"/>
      <c r="EX60" s="16"/>
      <c r="EY60" s="16"/>
      <c r="EZ60" s="17"/>
      <c r="FA60" s="15"/>
      <c r="FB60" s="16"/>
      <c r="FC60" s="16"/>
      <c r="FD60" s="17"/>
      <c r="FE60" s="15"/>
      <c r="FF60" s="16"/>
      <c r="FG60" s="16"/>
      <c r="FH60" s="17"/>
      <c r="FI60" s="15"/>
      <c r="FJ60" s="16"/>
      <c r="FK60" s="16"/>
      <c r="FL60" s="17"/>
      <c r="FM60" s="15"/>
      <c r="FN60" s="16"/>
      <c r="FO60" s="16"/>
      <c r="FP60" s="17"/>
      <c r="FQ60" s="15"/>
      <c r="FR60" s="16"/>
      <c r="FS60" s="16"/>
      <c r="FT60" s="17"/>
      <c r="FU60" s="15"/>
      <c r="FV60" s="16"/>
      <c r="FW60" s="16"/>
      <c r="FX60" s="17"/>
      <c r="FY60" s="15"/>
      <c r="FZ60" s="16"/>
      <c r="GA60" s="16"/>
      <c r="GB60" s="17"/>
      <c r="GC60" s="15"/>
      <c r="GD60" s="16"/>
      <c r="GE60" s="16"/>
      <c r="GF60" s="17"/>
      <c r="GG60" s="15"/>
      <c r="GH60" s="16"/>
      <c r="GI60" s="16"/>
      <c r="GJ60" s="17"/>
      <c r="GK60" s="15"/>
      <c r="GL60" s="16"/>
      <c r="GM60" s="16"/>
      <c r="GN60" s="17"/>
      <c r="GO60" s="15"/>
      <c r="GP60" s="16"/>
      <c r="GQ60" s="16"/>
      <c r="GR60" s="17"/>
      <c r="GS60" s="15"/>
      <c r="GT60" s="16"/>
      <c r="GU60" s="16"/>
      <c r="GV60" s="17"/>
      <c r="GW60" s="15"/>
      <c r="GX60" s="16"/>
      <c r="GY60" s="16"/>
      <c r="GZ60" s="17"/>
      <c r="HA60" s="15"/>
      <c r="HB60" s="16"/>
      <c r="HC60" s="16"/>
      <c r="HD60" s="17"/>
      <c r="HE60" s="15"/>
      <c r="HF60" s="16"/>
      <c r="HG60" s="16"/>
      <c r="HH60" s="17"/>
      <c r="HI60" s="15"/>
      <c r="HJ60" s="16"/>
      <c r="HK60" s="16"/>
      <c r="HL60" s="17"/>
      <c r="HM60" s="15"/>
      <c r="HN60" s="16"/>
      <c r="HO60" s="16"/>
      <c r="HP60" s="17"/>
      <c r="HQ60" s="15"/>
      <c r="HR60" s="16"/>
      <c r="HS60" s="16"/>
      <c r="HT60" s="17"/>
      <c r="HU60" s="15"/>
      <c r="HV60" s="16"/>
      <c r="HW60" s="16"/>
      <c r="HX60" s="17"/>
      <c r="HY60" s="15"/>
      <c r="HZ60" s="16"/>
      <c r="IA60" s="16"/>
      <c r="IB60" s="17"/>
      <c r="IC60" s="15"/>
      <c r="ID60" s="16"/>
      <c r="IE60" s="16"/>
      <c r="IF60" s="17"/>
      <c r="IG60" s="15"/>
      <c r="IH60" s="16"/>
      <c r="II60" s="16"/>
      <c r="IJ60" s="17"/>
      <c r="IK60" s="15"/>
      <c r="IL60" s="16"/>
      <c r="IM60" s="16"/>
      <c r="IN60" s="17"/>
      <c r="IO60" s="15"/>
      <c r="IP60" s="16"/>
      <c r="IQ60" s="16"/>
      <c r="IR60" s="17"/>
      <c r="IS60" s="15"/>
      <c r="IT60" s="16"/>
      <c r="IU60" s="16"/>
      <c r="IV60" s="17"/>
      <c r="IW60" s="15"/>
      <c r="IX60" s="16"/>
      <c r="IY60" s="16"/>
      <c r="IZ60" s="17"/>
    </row>
    <row r="61" spans="1:260" s="13" customFormat="1" ht="15.75">
      <c r="A61" s="37">
        <v>7300</v>
      </c>
      <c r="B61" s="476" t="s">
        <v>88</v>
      </c>
      <c r="C61" s="476"/>
      <c r="D61" s="476"/>
      <c r="E61" s="315"/>
      <c r="F61" s="315"/>
      <c r="G61" s="315"/>
      <c r="H61" s="388">
        <f>'PRESUP.EGRESOS FUENTE FINANCIAM'!M348</f>
        <v>0</v>
      </c>
      <c r="I61" s="55" t="e">
        <f t="shared" si="6"/>
        <v>#DIV/0!</v>
      </c>
      <c r="J61" s="315"/>
      <c r="K61" s="315"/>
      <c r="L61" s="315"/>
      <c r="M61" s="14"/>
      <c r="N61" s="16"/>
      <c r="O61" s="16"/>
      <c r="P61" s="17"/>
      <c r="Q61" s="15"/>
      <c r="R61" s="16"/>
      <c r="S61" s="16"/>
      <c r="T61" s="17"/>
      <c r="U61" s="15"/>
      <c r="V61" s="16"/>
      <c r="W61" s="16"/>
      <c r="X61" s="17"/>
      <c r="Y61" s="15"/>
      <c r="Z61" s="16"/>
      <c r="AA61" s="16"/>
      <c r="AB61" s="17"/>
      <c r="AC61" s="15"/>
      <c r="AD61" s="16"/>
      <c r="AE61" s="16"/>
      <c r="AF61" s="17"/>
      <c r="AG61" s="15"/>
      <c r="AH61" s="16"/>
      <c r="AI61" s="16"/>
      <c r="AJ61" s="17"/>
      <c r="AK61" s="15"/>
      <c r="AL61" s="16"/>
      <c r="AM61" s="16"/>
      <c r="AN61" s="17"/>
      <c r="AO61" s="15"/>
      <c r="AP61" s="16"/>
      <c r="AQ61" s="16"/>
      <c r="AR61" s="17"/>
      <c r="AS61" s="15"/>
      <c r="AT61" s="16"/>
      <c r="AU61" s="16"/>
      <c r="AV61" s="17"/>
      <c r="AW61" s="15"/>
      <c r="AX61" s="16"/>
      <c r="AY61" s="16"/>
      <c r="AZ61" s="17"/>
      <c r="BA61" s="15"/>
      <c r="BB61" s="16"/>
      <c r="BC61" s="16"/>
      <c r="BD61" s="17"/>
      <c r="BE61" s="15"/>
      <c r="BF61" s="16"/>
      <c r="BG61" s="16"/>
      <c r="BH61" s="17"/>
      <c r="BI61" s="15"/>
      <c r="BJ61" s="16"/>
      <c r="BK61" s="16"/>
      <c r="BL61" s="17"/>
      <c r="BM61" s="15"/>
      <c r="BN61" s="16"/>
      <c r="BO61" s="16"/>
      <c r="BP61" s="17"/>
      <c r="BQ61" s="15"/>
      <c r="BR61" s="16"/>
      <c r="BS61" s="16"/>
      <c r="BT61" s="17"/>
      <c r="BU61" s="15"/>
      <c r="BV61" s="16"/>
      <c r="BW61" s="16"/>
      <c r="BX61" s="17"/>
      <c r="BY61" s="15"/>
      <c r="BZ61" s="16"/>
      <c r="CA61" s="16"/>
      <c r="CB61" s="17"/>
      <c r="CC61" s="15"/>
      <c r="CD61" s="16"/>
      <c r="CE61" s="16"/>
      <c r="CF61" s="17"/>
      <c r="CG61" s="15"/>
      <c r="CH61" s="16"/>
      <c r="CI61" s="16"/>
      <c r="CJ61" s="17"/>
      <c r="CK61" s="15"/>
      <c r="CL61" s="16"/>
      <c r="CM61" s="16"/>
      <c r="CN61" s="17"/>
      <c r="CO61" s="15"/>
      <c r="CP61" s="16"/>
      <c r="CQ61" s="16"/>
      <c r="CR61" s="17"/>
      <c r="CS61" s="15"/>
      <c r="CT61" s="16"/>
      <c r="CU61" s="16"/>
      <c r="CV61" s="17"/>
      <c r="CW61" s="15"/>
      <c r="CX61" s="16"/>
      <c r="CY61" s="16"/>
      <c r="CZ61" s="17"/>
      <c r="DA61" s="15"/>
      <c r="DB61" s="16"/>
      <c r="DC61" s="16"/>
      <c r="DD61" s="17"/>
      <c r="DE61" s="15"/>
      <c r="DF61" s="16"/>
      <c r="DG61" s="16"/>
      <c r="DH61" s="17"/>
      <c r="DI61" s="15"/>
      <c r="DJ61" s="16"/>
      <c r="DK61" s="16"/>
      <c r="DL61" s="17"/>
      <c r="DM61" s="15"/>
      <c r="DN61" s="16"/>
      <c r="DO61" s="16"/>
      <c r="DP61" s="17"/>
      <c r="DQ61" s="15"/>
      <c r="DR61" s="16"/>
      <c r="DS61" s="16"/>
      <c r="DT61" s="17"/>
      <c r="DU61" s="15"/>
      <c r="DV61" s="16"/>
      <c r="DW61" s="16"/>
      <c r="DX61" s="17"/>
      <c r="DY61" s="15"/>
      <c r="DZ61" s="16"/>
      <c r="EA61" s="16"/>
      <c r="EB61" s="17"/>
      <c r="EC61" s="15"/>
      <c r="ED61" s="16"/>
      <c r="EE61" s="16"/>
      <c r="EF61" s="17"/>
      <c r="EG61" s="15"/>
      <c r="EH61" s="16"/>
      <c r="EI61" s="16"/>
      <c r="EJ61" s="17"/>
      <c r="EK61" s="15"/>
      <c r="EL61" s="16"/>
      <c r="EM61" s="16"/>
      <c r="EN61" s="17"/>
      <c r="EO61" s="15"/>
      <c r="EP61" s="16"/>
      <c r="EQ61" s="16"/>
      <c r="ER61" s="17"/>
      <c r="ES61" s="15"/>
      <c r="ET61" s="16"/>
      <c r="EU61" s="16"/>
      <c r="EV61" s="17"/>
      <c r="EW61" s="15"/>
      <c r="EX61" s="16"/>
      <c r="EY61" s="16"/>
      <c r="EZ61" s="17"/>
      <c r="FA61" s="15"/>
      <c r="FB61" s="16"/>
      <c r="FC61" s="16"/>
      <c r="FD61" s="17"/>
      <c r="FE61" s="15"/>
      <c r="FF61" s="16"/>
      <c r="FG61" s="16"/>
      <c r="FH61" s="17"/>
      <c r="FI61" s="15"/>
      <c r="FJ61" s="16"/>
      <c r="FK61" s="16"/>
      <c r="FL61" s="17"/>
      <c r="FM61" s="15"/>
      <c r="FN61" s="16"/>
      <c r="FO61" s="16"/>
      <c r="FP61" s="17"/>
      <c r="FQ61" s="15"/>
      <c r="FR61" s="16"/>
      <c r="FS61" s="16"/>
      <c r="FT61" s="17"/>
      <c r="FU61" s="15"/>
      <c r="FV61" s="16"/>
      <c r="FW61" s="16"/>
      <c r="FX61" s="17"/>
      <c r="FY61" s="15"/>
      <c r="FZ61" s="16"/>
      <c r="GA61" s="16"/>
      <c r="GB61" s="17"/>
      <c r="GC61" s="15"/>
      <c r="GD61" s="16"/>
      <c r="GE61" s="16"/>
      <c r="GF61" s="17"/>
      <c r="GG61" s="15"/>
      <c r="GH61" s="16"/>
      <c r="GI61" s="16"/>
      <c r="GJ61" s="17"/>
      <c r="GK61" s="15"/>
      <c r="GL61" s="16"/>
      <c r="GM61" s="16"/>
      <c r="GN61" s="17"/>
      <c r="GO61" s="15"/>
      <c r="GP61" s="16"/>
      <c r="GQ61" s="16"/>
      <c r="GR61" s="17"/>
      <c r="GS61" s="15"/>
      <c r="GT61" s="16"/>
      <c r="GU61" s="16"/>
      <c r="GV61" s="17"/>
      <c r="GW61" s="15"/>
      <c r="GX61" s="16"/>
      <c r="GY61" s="16"/>
      <c r="GZ61" s="17"/>
      <c r="HA61" s="15"/>
      <c r="HB61" s="16"/>
      <c r="HC61" s="16"/>
      <c r="HD61" s="17"/>
      <c r="HE61" s="15"/>
      <c r="HF61" s="16"/>
      <c r="HG61" s="16"/>
      <c r="HH61" s="17"/>
      <c r="HI61" s="15"/>
      <c r="HJ61" s="16"/>
      <c r="HK61" s="16"/>
      <c r="HL61" s="17"/>
      <c r="HM61" s="15"/>
      <c r="HN61" s="16"/>
      <c r="HO61" s="16"/>
      <c r="HP61" s="17"/>
      <c r="HQ61" s="15"/>
      <c r="HR61" s="16"/>
      <c r="HS61" s="16"/>
      <c r="HT61" s="17"/>
      <c r="HU61" s="15"/>
      <c r="HV61" s="16"/>
      <c r="HW61" s="16"/>
      <c r="HX61" s="17"/>
      <c r="HY61" s="15"/>
      <c r="HZ61" s="16"/>
      <c r="IA61" s="16"/>
      <c r="IB61" s="17"/>
      <c r="IC61" s="15"/>
      <c r="ID61" s="16"/>
      <c r="IE61" s="16"/>
      <c r="IF61" s="17"/>
      <c r="IG61" s="15"/>
      <c r="IH61" s="16"/>
      <c r="II61" s="16"/>
      <c r="IJ61" s="17"/>
      <c r="IK61" s="15"/>
      <c r="IL61" s="16"/>
      <c r="IM61" s="16"/>
      <c r="IN61" s="17"/>
      <c r="IO61" s="15"/>
      <c r="IP61" s="16"/>
      <c r="IQ61" s="16"/>
      <c r="IR61" s="17"/>
      <c r="IS61" s="15"/>
      <c r="IT61" s="16"/>
      <c r="IU61" s="16"/>
      <c r="IV61" s="17"/>
      <c r="IW61" s="15"/>
      <c r="IX61" s="16"/>
      <c r="IY61" s="16"/>
      <c r="IZ61" s="17"/>
    </row>
    <row r="62" spans="1:260" s="13" customFormat="1" ht="15.75">
      <c r="A62" s="37">
        <v>7400</v>
      </c>
      <c r="B62" s="476" t="s">
        <v>89</v>
      </c>
      <c r="C62" s="476"/>
      <c r="D62" s="476"/>
      <c r="E62" s="315"/>
      <c r="F62" s="315"/>
      <c r="G62" s="315"/>
      <c r="H62" s="388">
        <f>'PRESUP.EGRESOS FUENTE FINANCIAM'!M355</f>
        <v>0</v>
      </c>
      <c r="I62" s="55" t="e">
        <f t="shared" si="6"/>
        <v>#DIV/0!</v>
      </c>
      <c r="J62" s="315"/>
      <c r="K62" s="315"/>
      <c r="L62" s="315"/>
      <c r="M62" s="14">
        <v>62</v>
      </c>
      <c r="N62" s="474"/>
      <c r="O62" s="474"/>
      <c r="P62" s="475"/>
      <c r="Q62" s="15">
        <v>62</v>
      </c>
      <c r="R62" s="474"/>
      <c r="S62" s="474"/>
      <c r="T62" s="475"/>
      <c r="U62" s="15">
        <v>62</v>
      </c>
      <c r="V62" s="474"/>
      <c r="W62" s="474"/>
      <c r="X62" s="475"/>
      <c r="Y62" s="15">
        <v>62</v>
      </c>
      <c r="Z62" s="474"/>
      <c r="AA62" s="474"/>
      <c r="AB62" s="475"/>
      <c r="AC62" s="15">
        <v>62</v>
      </c>
      <c r="AD62" s="474"/>
      <c r="AE62" s="474"/>
      <c r="AF62" s="475"/>
      <c r="AG62" s="15">
        <v>62</v>
      </c>
      <c r="AH62" s="474"/>
      <c r="AI62" s="474"/>
      <c r="AJ62" s="475"/>
      <c r="AK62" s="15">
        <v>62</v>
      </c>
      <c r="AL62" s="474"/>
      <c r="AM62" s="474"/>
      <c r="AN62" s="475"/>
      <c r="AO62" s="15">
        <v>62</v>
      </c>
      <c r="AP62" s="474"/>
      <c r="AQ62" s="474"/>
      <c r="AR62" s="475"/>
      <c r="AS62" s="15">
        <v>62</v>
      </c>
      <c r="AT62" s="474"/>
      <c r="AU62" s="474"/>
      <c r="AV62" s="475"/>
      <c r="AW62" s="15">
        <v>62</v>
      </c>
      <c r="AX62" s="474"/>
      <c r="AY62" s="474"/>
      <c r="AZ62" s="475"/>
      <c r="BA62" s="15">
        <v>62</v>
      </c>
      <c r="BB62" s="474"/>
      <c r="BC62" s="474"/>
      <c r="BD62" s="475"/>
      <c r="BE62" s="15">
        <v>62</v>
      </c>
      <c r="BF62" s="474"/>
      <c r="BG62" s="474"/>
      <c r="BH62" s="475"/>
      <c r="BI62" s="15">
        <v>62</v>
      </c>
      <c r="BJ62" s="474"/>
      <c r="BK62" s="474"/>
      <c r="BL62" s="475"/>
      <c r="BM62" s="15">
        <v>62</v>
      </c>
      <c r="BN62" s="474"/>
      <c r="BO62" s="474"/>
      <c r="BP62" s="475"/>
      <c r="BQ62" s="15">
        <v>62</v>
      </c>
      <c r="BR62" s="474"/>
      <c r="BS62" s="474"/>
      <c r="BT62" s="475"/>
      <c r="BU62" s="15">
        <v>62</v>
      </c>
      <c r="BV62" s="474"/>
      <c r="BW62" s="474"/>
      <c r="BX62" s="475"/>
      <c r="BY62" s="15">
        <v>62</v>
      </c>
      <c r="BZ62" s="474"/>
      <c r="CA62" s="474"/>
      <c r="CB62" s="475"/>
      <c r="CC62" s="15">
        <v>62</v>
      </c>
      <c r="CD62" s="474"/>
      <c r="CE62" s="474"/>
      <c r="CF62" s="475"/>
      <c r="CG62" s="15">
        <v>62</v>
      </c>
      <c r="CH62" s="474"/>
      <c r="CI62" s="474"/>
      <c r="CJ62" s="475"/>
      <c r="CK62" s="15">
        <v>62</v>
      </c>
      <c r="CL62" s="474"/>
      <c r="CM62" s="474"/>
      <c r="CN62" s="475"/>
      <c r="CO62" s="15">
        <v>62</v>
      </c>
      <c r="CP62" s="474"/>
      <c r="CQ62" s="474"/>
      <c r="CR62" s="475"/>
      <c r="CS62" s="15">
        <v>62</v>
      </c>
      <c r="CT62" s="474"/>
      <c r="CU62" s="474"/>
      <c r="CV62" s="475"/>
      <c r="CW62" s="15">
        <v>62</v>
      </c>
      <c r="CX62" s="474"/>
      <c r="CY62" s="474"/>
      <c r="CZ62" s="475"/>
      <c r="DA62" s="15">
        <v>62</v>
      </c>
      <c r="DB62" s="474"/>
      <c r="DC62" s="474"/>
      <c r="DD62" s="475"/>
      <c r="DE62" s="15">
        <v>62</v>
      </c>
      <c r="DF62" s="474"/>
      <c r="DG62" s="474"/>
      <c r="DH62" s="475"/>
      <c r="DI62" s="15">
        <v>62</v>
      </c>
      <c r="DJ62" s="474"/>
      <c r="DK62" s="474"/>
      <c r="DL62" s="475"/>
      <c r="DM62" s="15">
        <v>62</v>
      </c>
      <c r="DN62" s="474"/>
      <c r="DO62" s="474"/>
      <c r="DP62" s="475"/>
      <c r="DQ62" s="15">
        <v>62</v>
      </c>
      <c r="DR62" s="474"/>
      <c r="DS62" s="474"/>
      <c r="DT62" s="475"/>
      <c r="DU62" s="15">
        <v>62</v>
      </c>
      <c r="DV62" s="474"/>
      <c r="DW62" s="474"/>
      <c r="DX62" s="475"/>
      <c r="DY62" s="15">
        <v>62</v>
      </c>
      <c r="DZ62" s="474"/>
      <c r="EA62" s="474"/>
      <c r="EB62" s="475"/>
      <c r="EC62" s="15">
        <v>62</v>
      </c>
      <c r="ED62" s="474"/>
      <c r="EE62" s="474"/>
      <c r="EF62" s="475"/>
      <c r="EG62" s="15">
        <v>62</v>
      </c>
      <c r="EH62" s="474"/>
      <c r="EI62" s="474"/>
      <c r="EJ62" s="475"/>
      <c r="EK62" s="15">
        <v>62</v>
      </c>
      <c r="EL62" s="474"/>
      <c r="EM62" s="474"/>
      <c r="EN62" s="475"/>
      <c r="EO62" s="15">
        <v>62</v>
      </c>
      <c r="EP62" s="474"/>
      <c r="EQ62" s="474"/>
      <c r="ER62" s="475"/>
      <c r="ES62" s="15">
        <v>62</v>
      </c>
      <c r="ET62" s="474"/>
      <c r="EU62" s="474"/>
      <c r="EV62" s="475"/>
      <c r="EW62" s="15">
        <v>62</v>
      </c>
      <c r="EX62" s="474"/>
      <c r="EY62" s="474"/>
      <c r="EZ62" s="475"/>
      <c r="FA62" s="15">
        <v>62</v>
      </c>
      <c r="FB62" s="474"/>
      <c r="FC62" s="474"/>
      <c r="FD62" s="475"/>
      <c r="FE62" s="15">
        <v>62</v>
      </c>
      <c r="FF62" s="474"/>
      <c r="FG62" s="474"/>
      <c r="FH62" s="475"/>
      <c r="FI62" s="15">
        <v>62</v>
      </c>
      <c r="FJ62" s="474"/>
      <c r="FK62" s="474"/>
      <c r="FL62" s="475"/>
      <c r="FM62" s="15">
        <v>62</v>
      </c>
      <c r="FN62" s="474"/>
      <c r="FO62" s="474"/>
      <c r="FP62" s="475"/>
      <c r="FQ62" s="15">
        <v>62</v>
      </c>
      <c r="FR62" s="474"/>
      <c r="FS62" s="474"/>
      <c r="FT62" s="475"/>
      <c r="FU62" s="15">
        <v>62</v>
      </c>
      <c r="FV62" s="474"/>
      <c r="FW62" s="474"/>
      <c r="FX62" s="475"/>
      <c r="FY62" s="15">
        <v>62</v>
      </c>
      <c r="FZ62" s="474"/>
      <c r="GA62" s="474"/>
      <c r="GB62" s="475"/>
      <c r="GC62" s="15">
        <v>62</v>
      </c>
      <c r="GD62" s="474"/>
      <c r="GE62" s="474"/>
      <c r="GF62" s="475"/>
      <c r="GG62" s="15">
        <v>62</v>
      </c>
      <c r="GH62" s="474"/>
      <c r="GI62" s="474"/>
      <c r="GJ62" s="475"/>
      <c r="GK62" s="15">
        <v>62</v>
      </c>
      <c r="GL62" s="474"/>
      <c r="GM62" s="474"/>
      <c r="GN62" s="475"/>
      <c r="GO62" s="15">
        <v>62</v>
      </c>
      <c r="GP62" s="474"/>
      <c r="GQ62" s="474"/>
      <c r="GR62" s="475"/>
      <c r="GS62" s="15">
        <v>62</v>
      </c>
      <c r="GT62" s="474"/>
      <c r="GU62" s="474"/>
      <c r="GV62" s="475"/>
      <c r="GW62" s="15">
        <v>62</v>
      </c>
      <c r="GX62" s="474"/>
      <c r="GY62" s="474"/>
      <c r="GZ62" s="475"/>
      <c r="HA62" s="15">
        <v>62</v>
      </c>
      <c r="HB62" s="474"/>
      <c r="HC62" s="474"/>
      <c r="HD62" s="475"/>
      <c r="HE62" s="15">
        <v>62</v>
      </c>
      <c r="HF62" s="474"/>
      <c r="HG62" s="474"/>
      <c r="HH62" s="475"/>
      <c r="HI62" s="15">
        <v>62</v>
      </c>
      <c r="HJ62" s="474"/>
      <c r="HK62" s="474"/>
      <c r="HL62" s="475"/>
      <c r="HM62" s="15">
        <v>62</v>
      </c>
      <c r="HN62" s="474"/>
      <c r="HO62" s="474"/>
      <c r="HP62" s="475"/>
      <c r="HQ62" s="15">
        <v>62</v>
      </c>
      <c r="HR62" s="474"/>
      <c r="HS62" s="474"/>
      <c r="HT62" s="475"/>
      <c r="HU62" s="15">
        <v>62</v>
      </c>
      <c r="HV62" s="474"/>
      <c r="HW62" s="474"/>
      <c r="HX62" s="475"/>
      <c r="HY62" s="15">
        <v>62</v>
      </c>
      <c r="HZ62" s="474"/>
      <c r="IA62" s="474"/>
      <c r="IB62" s="475"/>
      <c r="IC62" s="15">
        <v>62</v>
      </c>
      <c r="ID62" s="474"/>
      <c r="IE62" s="474"/>
      <c r="IF62" s="475"/>
      <c r="IG62" s="15">
        <v>62</v>
      </c>
      <c r="IH62" s="474"/>
      <c r="II62" s="474"/>
      <c r="IJ62" s="475"/>
      <c r="IK62" s="15">
        <v>62</v>
      </c>
      <c r="IL62" s="474"/>
      <c r="IM62" s="474"/>
      <c r="IN62" s="475"/>
      <c r="IO62" s="15">
        <v>62</v>
      </c>
      <c r="IP62" s="474"/>
      <c r="IQ62" s="474"/>
      <c r="IR62" s="475"/>
      <c r="IS62" s="15">
        <v>62</v>
      </c>
      <c r="IT62" s="474"/>
      <c r="IU62" s="474"/>
      <c r="IV62" s="475"/>
      <c r="IW62" s="15">
        <v>62</v>
      </c>
      <c r="IX62" s="474"/>
      <c r="IY62" s="474"/>
      <c r="IZ62" s="475"/>
    </row>
    <row r="63" spans="1:260" s="13" customFormat="1" ht="15" customHeight="1">
      <c r="A63" s="37">
        <v>7500</v>
      </c>
      <c r="B63" s="476" t="s">
        <v>90</v>
      </c>
      <c r="C63" s="476"/>
      <c r="D63" s="476"/>
      <c r="E63" s="316"/>
      <c r="F63" s="316"/>
      <c r="G63" s="316"/>
      <c r="H63" s="388">
        <f>'PRESUP.EGRESOS FUENTE FINANCIAM'!M365</f>
        <v>0</v>
      </c>
      <c r="I63" s="55" t="e">
        <f t="shared" si="6"/>
        <v>#DIV/0!</v>
      </c>
      <c r="J63" s="316"/>
      <c r="K63" s="316"/>
      <c r="L63" s="316"/>
    </row>
    <row r="64" spans="1:260" s="13" customFormat="1" ht="15" customHeight="1">
      <c r="A64" s="37">
        <v>7600</v>
      </c>
      <c r="B64" s="476" t="s">
        <v>91</v>
      </c>
      <c r="C64" s="476"/>
      <c r="D64" s="476"/>
      <c r="E64" s="316"/>
      <c r="F64" s="316"/>
      <c r="G64" s="316"/>
      <c r="H64" s="388">
        <f>'PRESUP.EGRESOS FUENTE FINANCIAM'!M375</f>
        <v>0</v>
      </c>
      <c r="I64" s="55" t="e">
        <f t="shared" si="6"/>
        <v>#DIV/0!</v>
      </c>
      <c r="J64" s="316"/>
      <c r="K64" s="316"/>
      <c r="L64" s="316"/>
    </row>
    <row r="65" spans="1:12" s="13" customFormat="1" ht="15" customHeight="1">
      <c r="A65" s="37">
        <v>7900</v>
      </c>
      <c r="B65" s="476" t="s">
        <v>92</v>
      </c>
      <c r="C65" s="476"/>
      <c r="D65" s="476"/>
      <c r="E65" s="316"/>
      <c r="F65" s="316"/>
      <c r="G65" s="316"/>
      <c r="H65" s="388">
        <f>'PRESUP.EGRESOS FUENTE FINANCIAM'!M378</f>
        <v>0</v>
      </c>
      <c r="I65" s="55" t="e">
        <f t="shared" si="6"/>
        <v>#DIV/0!</v>
      </c>
      <c r="J65" s="316"/>
      <c r="K65" s="316"/>
      <c r="L65" s="316"/>
    </row>
    <row r="66" spans="1:12" s="13" customFormat="1" ht="15.75" customHeight="1">
      <c r="A66" s="243">
        <v>8000</v>
      </c>
      <c r="B66" s="469" t="s">
        <v>21</v>
      </c>
      <c r="C66" s="469"/>
      <c r="D66" s="469"/>
      <c r="E66" s="312">
        <f>SUM(E67:E69)</f>
        <v>0</v>
      </c>
      <c r="F66" s="312">
        <f>SUM(F67:F69)</f>
        <v>0</v>
      </c>
      <c r="G66" s="312">
        <f>SUM(G67:G69)</f>
        <v>0</v>
      </c>
      <c r="H66" s="389">
        <f>SUM(H67:H69)</f>
        <v>0</v>
      </c>
      <c r="I66" s="244" t="e">
        <f t="shared" si="6"/>
        <v>#DIV/0!</v>
      </c>
      <c r="J66" s="312">
        <f>SUM(J67:J69)</f>
        <v>0</v>
      </c>
      <c r="K66" s="312">
        <f>SUM(K67:K69)</f>
        <v>0</v>
      </c>
      <c r="L66" s="312">
        <f>SUM(L67:L69)</f>
        <v>0</v>
      </c>
    </row>
    <row r="67" spans="1:12" s="13" customFormat="1" ht="15.75">
      <c r="A67" s="37">
        <v>8100</v>
      </c>
      <c r="B67" s="476" t="s">
        <v>22</v>
      </c>
      <c r="C67" s="476"/>
      <c r="D67" s="476"/>
      <c r="E67" s="308"/>
      <c r="F67" s="308"/>
      <c r="G67" s="308"/>
      <c r="H67" s="388">
        <f>'PRESUP.EGRESOS FUENTE FINANCIAM'!M383</f>
        <v>0</v>
      </c>
      <c r="I67" s="55" t="e">
        <f t="shared" ref="I67:I69" si="9">H67/E67-1</f>
        <v>#DIV/0!</v>
      </c>
      <c r="J67" s="308"/>
      <c r="K67" s="308"/>
      <c r="L67" s="308"/>
    </row>
    <row r="68" spans="1:12" s="13" customFormat="1" ht="15.75">
      <c r="A68" s="37">
        <v>8300</v>
      </c>
      <c r="B68" s="476" t="s">
        <v>23</v>
      </c>
      <c r="C68" s="476"/>
      <c r="D68" s="476"/>
      <c r="E68" s="309"/>
      <c r="F68" s="309"/>
      <c r="G68" s="309"/>
      <c r="H68" s="388">
        <f>'PRESUP.EGRESOS FUENTE FINANCIAM'!M390</f>
        <v>0</v>
      </c>
      <c r="I68" s="55" t="e">
        <f t="shared" si="9"/>
        <v>#DIV/0!</v>
      </c>
      <c r="J68" s="309"/>
      <c r="K68" s="309"/>
      <c r="L68" s="309"/>
    </row>
    <row r="69" spans="1:12" s="13" customFormat="1" ht="15.75">
      <c r="A69" s="37">
        <v>8500</v>
      </c>
      <c r="B69" s="476" t="s">
        <v>24</v>
      </c>
      <c r="C69" s="476"/>
      <c r="D69" s="476"/>
      <c r="E69" s="309"/>
      <c r="F69" s="309"/>
      <c r="G69" s="309"/>
      <c r="H69" s="388">
        <f>'PRESUP.EGRESOS FUENTE FINANCIAM'!M396</f>
        <v>0</v>
      </c>
      <c r="I69" s="55" t="e">
        <f t="shared" si="9"/>
        <v>#DIV/0!</v>
      </c>
      <c r="J69" s="309"/>
      <c r="K69" s="309"/>
      <c r="L69" s="309"/>
    </row>
    <row r="70" spans="1:12" s="13" customFormat="1" ht="15.75">
      <c r="A70" s="243">
        <v>9000</v>
      </c>
      <c r="B70" s="469" t="s">
        <v>93</v>
      </c>
      <c r="C70" s="469"/>
      <c r="D70" s="469"/>
      <c r="E70" s="310">
        <f>SUM(E71:E77)</f>
        <v>2602881</v>
      </c>
      <c r="F70" s="310">
        <f>SUM(F71:F77)</f>
        <v>2806209</v>
      </c>
      <c r="G70" s="310">
        <f>SUM(G71:G77)</f>
        <v>2067325</v>
      </c>
      <c r="H70" s="389">
        <f>SUM(H71:H77)</f>
        <v>2200000</v>
      </c>
      <c r="I70" s="244">
        <f t="shared" si="6"/>
        <v>-0.15478271960954038</v>
      </c>
      <c r="J70" s="310">
        <f>SUM(J71:J77)</f>
        <v>2310000</v>
      </c>
      <c r="K70" s="310">
        <f>SUM(K71:K77)</f>
        <v>0</v>
      </c>
      <c r="L70" s="310">
        <f>SUM(L71:L77)</f>
        <v>0</v>
      </c>
    </row>
    <row r="71" spans="1:12" s="13" customFormat="1" ht="15.75">
      <c r="A71" s="37">
        <v>9100</v>
      </c>
      <c r="B71" s="476" t="s">
        <v>94</v>
      </c>
      <c r="C71" s="476"/>
      <c r="D71" s="476"/>
      <c r="E71" s="308">
        <v>1609886</v>
      </c>
      <c r="F71" s="308">
        <v>1609886</v>
      </c>
      <c r="G71" s="308">
        <v>1207414</v>
      </c>
      <c r="H71" s="388">
        <f>'PRESUP.EGRESOS FUENTE FINANCIAM'!M401</f>
        <v>1300000</v>
      </c>
      <c r="I71" s="55">
        <f t="shared" si="6"/>
        <v>-0.1924894060821698</v>
      </c>
      <c r="J71" s="308">
        <f t="shared" ref="J71:J72" si="10">H71*1.05</f>
        <v>1365000</v>
      </c>
      <c r="K71" s="308"/>
      <c r="L71" s="308"/>
    </row>
    <row r="72" spans="1:12" s="13" customFormat="1" ht="15.75">
      <c r="A72" s="37">
        <v>9200</v>
      </c>
      <c r="B72" s="476" t="s">
        <v>95</v>
      </c>
      <c r="C72" s="476"/>
      <c r="D72" s="476"/>
      <c r="E72" s="309">
        <v>992995</v>
      </c>
      <c r="F72" s="309">
        <v>1196323</v>
      </c>
      <c r="G72" s="309">
        <v>859911</v>
      </c>
      <c r="H72" s="388">
        <f>'PRESUP.EGRESOS FUENTE FINANCIAM'!M410</f>
        <v>900000</v>
      </c>
      <c r="I72" s="55">
        <f t="shared" si="6"/>
        <v>-9.3651025433159285E-2</v>
      </c>
      <c r="J72" s="308">
        <f t="shared" si="10"/>
        <v>945000</v>
      </c>
      <c r="K72" s="308"/>
      <c r="L72" s="308"/>
    </row>
    <row r="73" spans="1:12" s="13" customFormat="1" ht="15.75">
      <c r="A73" s="37">
        <v>9300</v>
      </c>
      <c r="B73" s="476" t="s">
        <v>96</v>
      </c>
      <c r="C73" s="476"/>
      <c r="D73" s="476"/>
      <c r="E73" s="309"/>
      <c r="F73" s="309"/>
      <c r="G73" s="309"/>
      <c r="H73" s="388">
        <f>'PRESUP.EGRESOS FUENTE FINANCIAM'!M419</f>
        <v>0</v>
      </c>
      <c r="I73" s="55" t="e">
        <f t="shared" si="6"/>
        <v>#DIV/0!</v>
      </c>
      <c r="J73" s="309"/>
      <c r="K73" s="309"/>
      <c r="L73" s="309"/>
    </row>
    <row r="74" spans="1:12" s="13" customFormat="1" ht="15.75">
      <c r="A74" s="37">
        <v>9400</v>
      </c>
      <c r="B74" s="476" t="s">
        <v>97</v>
      </c>
      <c r="C74" s="476"/>
      <c r="D74" s="476"/>
      <c r="E74" s="309"/>
      <c r="F74" s="309"/>
      <c r="G74" s="309"/>
      <c r="H74" s="388">
        <f>'PRESUP.EGRESOS FUENTE FINANCIAM'!M422</f>
        <v>0</v>
      </c>
      <c r="I74" s="55" t="e">
        <f t="shared" si="6"/>
        <v>#DIV/0!</v>
      </c>
      <c r="J74" s="309"/>
      <c r="K74" s="309"/>
      <c r="L74" s="309"/>
    </row>
    <row r="75" spans="1:12" s="13" customFormat="1" ht="15.75">
      <c r="A75" s="37">
        <v>9500</v>
      </c>
      <c r="B75" s="476" t="s">
        <v>98</v>
      </c>
      <c r="C75" s="476"/>
      <c r="D75" s="476"/>
      <c r="E75" s="309"/>
      <c r="F75" s="309"/>
      <c r="G75" s="309"/>
      <c r="H75" s="388">
        <f>'PRESUP.EGRESOS FUENTE FINANCIAM'!M425</f>
        <v>0</v>
      </c>
      <c r="I75" s="55" t="e">
        <f t="shared" si="6"/>
        <v>#DIV/0!</v>
      </c>
      <c r="J75" s="309"/>
      <c r="K75" s="309"/>
      <c r="L75" s="309"/>
    </row>
    <row r="76" spans="1:12" s="13" customFormat="1" ht="15.75">
      <c r="A76" s="37">
        <v>9600</v>
      </c>
      <c r="B76" s="476" t="s">
        <v>861</v>
      </c>
      <c r="C76" s="476"/>
      <c r="D76" s="476"/>
      <c r="E76" s="309"/>
      <c r="F76" s="309"/>
      <c r="G76" s="309"/>
      <c r="H76" s="388">
        <f>'PRESUP.EGRESOS FUENTE FINANCIAM'!M427</f>
        <v>0</v>
      </c>
      <c r="I76" s="55" t="e">
        <f>H76/E76-1</f>
        <v>#DIV/0!</v>
      </c>
      <c r="J76" s="309"/>
      <c r="K76" s="309"/>
      <c r="L76" s="309"/>
    </row>
    <row r="77" spans="1:12" s="13" customFormat="1" ht="15.75">
      <c r="A77" s="50">
        <v>9900</v>
      </c>
      <c r="B77" s="481" t="s">
        <v>99</v>
      </c>
      <c r="C77" s="481"/>
      <c r="D77" s="481"/>
      <c r="E77" s="313"/>
      <c r="F77" s="313"/>
      <c r="G77" s="313"/>
      <c r="H77" s="388">
        <f>'PRESUP.EGRESOS FUENTE FINANCIAM'!M430</f>
        <v>0</v>
      </c>
      <c r="I77" s="55" t="e">
        <f t="shared" si="6"/>
        <v>#DIV/0!</v>
      </c>
      <c r="J77" s="313"/>
      <c r="K77" s="313"/>
      <c r="L77" s="313"/>
    </row>
    <row r="78" spans="1:12" s="13" customFormat="1" ht="15.75">
      <c r="A78" s="482" t="s">
        <v>548</v>
      </c>
      <c r="B78" s="483"/>
      <c r="C78" s="483"/>
      <c r="D78" s="483"/>
      <c r="E78" s="314">
        <f>E6+E14+E24+E34+E44+E54+E58+E66+E70</f>
        <v>52005558.789999999</v>
      </c>
      <c r="F78" s="314">
        <f>F6+F14+F24+F34+F44+F54+F58+F66+F70</f>
        <v>49664730.980000004</v>
      </c>
      <c r="G78" s="314">
        <f>G6+G14+G24+G34+G44+G54+G58+G66+G70</f>
        <v>48153688.600000001</v>
      </c>
      <c r="H78" s="390">
        <f>H6+H14+H24+H34+H44+H54+H58+H66+H70</f>
        <v>43689544</v>
      </c>
      <c r="I78" s="245">
        <f>H78/E78-1</f>
        <v>-0.15990626739692027</v>
      </c>
      <c r="J78" s="314">
        <f>J6+J14+J24+J34+J44+J54+J58+J66+J70</f>
        <v>45874021.200000003</v>
      </c>
      <c r="K78" s="314">
        <f>K6+K14+K24+K34+K44+K54+K58+K66+K70</f>
        <v>0</v>
      </c>
      <c r="L78" s="314">
        <f>L6+L14+L24+L34+L44+L54+L58+L66+L70</f>
        <v>0</v>
      </c>
    </row>
    <row r="79" spans="1:12" ht="16.899999999999999" customHeight="1">
      <c r="B79" s="268"/>
      <c r="C79" s="268"/>
      <c r="D79" s="268"/>
    </row>
    <row r="80" spans="1:12" ht="32.450000000000003" customHeight="1">
      <c r="A80" s="484" t="s">
        <v>866</v>
      </c>
      <c r="B80" s="484"/>
      <c r="C80" s="484"/>
      <c r="D80" s="484"/>
      <c r="E80" s="19"/>
      <c r="F80" s="19"/>
      <c r="G80" s="19"/>
      <c r="H80" s="19"/>
      <c r="I80" s="19"/>
      <c r="J80" s="19"/>
      <c r="K80" s="19"/>
      <c r="L80" s="19"/>
    </row>
    <row r="81" spans="1:260" ht="32.1" customHeight="1">
      <c r="A81" s="246" t="s">
        <v>100</v>
      </c>
      <c r="B81" s="247" t="s">
        <v>3</v>
      </c>
      <c r="C81" s="248" t="s">
        <v>851</v>
      </c>
      <c r="D81" s="249" t="s">
        <v>28</v>
      </c>
      <c r="E81" s="20"/>
      <c r="F81" s="20"/>
      <c r="G81" s="20"/>
      <c r="H81" s="20"/>
      <c r="I81" s="20"/>
      <c r="J81" s="20"/>
      <c r="K81" s="20"/>
      <c r="L81" s="20"/>
    </row>
    <row r="82" spans="1:260" ht="32.1" customHeight="1">
      <c r="A82" s="5">
        <v>1</v>
      </c>
      <c r="B82" s="6" t="s">
        <v>101</v>
      </c>
      <c r="C82" s="21">
        <f>(H6+H14+H24+H34)-H39</f>
        <v>39834844</v>
      </c>
      <c r="D82" s="108">
        <f>C82/$C$87</f>
        <v>0.91177065157741177</v>
      </c>
    </row>
    <row r="83" spans="1:260" ht="32.1" customHeight="1">
      <c r="A83" s="5">
        <v>2</v>
      </c>
      <c r="B83" s="6" t="s">
        <v>102</v>
      </c>
      <c r="C83" s="21">
        <f>H44+H54+H58</f>
        <v>1654700</v>
      </c>
      <c r="D83" s="108">
        <f t="shared" ref="D83:D86" si="11">C83/$C$87</f>
        <v>3.7874050596637038E-2</v>
      </c>
    </row>
    <row r="84" spans="1:260" ht="32.1" customHeight="1">
      <c r="A84" s="5">
        <v>3</v>
      </c>
      <c r="B84" s="6" t="s">
        <v>103</v>
      </c>
      <c r="C84" s="21">
        <f>H70</f>
        <v>2200000</v>
      </c>
      <c r="D84" s="108">
        <f t="shared" si="11"/>
        <v>5.0355297825951217E-2</v>
      </c>
    </row>
    <row r="85" spans="1:260" ht="32.1" customHeight="1">
      <c r="A85" s="5">
        <v>4</v>
      </c>
      <c r="B85" s="6" t="s">
        <v>136</v>
      </c>
      <c r="C85" s="21">
        <f>H39</f>
        <v>0</v>
      </c>
      <c r="D85" s="108">
        <f t="shared" si="11"/>
        <v>0</v>
      </c>
    </row>
    <row r="86" spans="1:260" ht="32.1" customHeight="1">
      <c r="A86" s="5">
        <v>5</v>
      </c>
      <c r="B86" s="6" t="s">
        <v>124</v>
      </c>
      <c r="C86" s="21">
        <f>H66</f>
        <v>0</v>
      </c>
      <c r="D86" s="108">
        <f t="shared" si="11"/>
        <v>0</v>
      </c>
    </row>
    <row r="87" spans="1:260" ht="19.899999999999999" customHeight="1">
      <c r="A87" s="250"/>
      <c r="B87" s="251" t="s">
        <v>850</v>
      </c>
      <c r="C87" s="252">
        <f>SUM(C82:C86)</f>
        <v>43689544</v>
      </c>
      <c r="D87" s="253">
        <f>SUM(D82:D86)</f>
        <v>1</v>
      </c>
    </row>
    <row r="88" spans="1:260" s="20" customFormat="1">
      <c r="B88" s="18"/>
      <c r="C88" s="22"/>
      <c r="D88" s="23"/>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c r="GS88" s="18"/>
      <c r="GT88" s="18"/>
      <c r="GU88" s="18"/>
      <c r="GV88" s="18"/>
      <c r="GW88" s="18"/>
      <c r="GX88" s="18"/>
      <c r="GY88" s="18"/>
      <c r="GZ88" s="18"/>
      <c r="HA88" s="18"/>
      <c r="HB88" s="18"/>
      <c r="HC88" s="18"/>
      <c r="HD88" s="18"/>
      <c r="HE88" s="18"/>
      <c r="HF88" s="18"/>
      <c r="HG88" s="18"/>
      <c r="HH88" s="18"/>
      <c r="HI88" s="18"/>
      <c r="HJ88" s="18"/>
      <c r="HK88" s="18"/>
      <c r="HL88" s="18"/>
      <c r="HM88" s="18"/>
      <c r="HN88" s="18"/>
      <c r="HO88" s="18"/>
      <c r="HP88" s="18"/>
      <c r="HQ88" s="18"/>
      <c r="HR88" s="18"/>
      <c r="HS88" s="18"/>
      <c r="HT88" s="18"/>
      <c r="HU88" s="18"/>
      <c r="HV88" s="18"/>
      <c r="HW88" s="18"/>
      <c r="HX88" s="18"/>
      <c r="HY88" s="18"/>
      <c r="HZ88" s="18"/>
      <c r="IA88" s="18"/>
      <c r="IB88" s="18"/>
      <c r="IC88" s="18"/>
      <c r="ID88" s="18"/>
      <c r="IE88" s="18"/>
      <c r="IF88" s="18"/>
      <c r="IG88" s="18"/>
      <c r="IH88" s="18"/>
      <c r="II88" s="18"/>
      <c r="IJ88" s="18"/>
      <c r="IK88" s="18"/>
      <c r="IL88" s="18"/>
      <c r="IM88" s="18"/>
      <c r="IN88" s="18"/>
      <c r="IO88" s="18"/>
      <c r="IP88" s="18"/>
      <c r="IQ88" s="18"/>
      <c r="IR88" s="18"/>
      <c r="IS88" s="18"/>
      <c r="IT88" s="18"/>
      <c r="IU88" s="18"/>
      <c r="IV88" s="18"/>
      <c r="IW88" s="18"/>
      <c r="IX88" s="18"/>
      <c r="IY88" s="18"/>
      <c r="IZ88" s="18"/>
    </row>
    <row r="89" spans="1:260" s="20" customFormat="1">
      <c r="B89" s="18"/>
      <c r="C89" s="22"/>
      <c r="D89" s="23"/>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c r="DA89" s="18"/>
      <c r="DB89" s="18"/>
      <c r="DC89" s="18"/>
      <c r="DD89" s="18"/>
      <c r="DE89" s="18"/>
      <c r="DF89" s="18"/>
      <c r="DG89" s="18"/>
      <c r="DH89" s="18"/>
      <c r="DI89" s="18"/>
      <c r="DJ89" s="18"/>
      <c r="DK89" s="18"/>
      <c r="DL89" s="18"/>
      <c r="DM89" s="18"/>
      <c r="DN89" s="18"/>
      <c r="DO89" s="18"/>
      <c r="DP89" s="18"/>
      <c r="DQ89" s="18"/>
      <c r="DR89" s="18"/>
      <c r="DS89" s="18"/>
      <c r="DT89" s="18"/>
      <c r="DU89" s="18"/>
      <c r="DV89" s="18"/>
      <c r="DW89" s="18"/>
      <c r="DX89" s="18"/>
      <c r="DY89" s="18"/>
      <c r="DZ89" s="18"/>
      <c r="EA89" s="18"/>
      <c r="EB89" s="18"/>
      <c r="EC89" s="18"/>
      <c r="ED89" s="18"/>
      <c r="EE89" s="18"/>
      <c r="EF89" s="18"/>
      <c r="EG89" s="18"/>
      <c r="EH89" s="18"/>
      <c r="EI89" s="18"/>
      <c r="EJ89" s="18"/>
      <c r="EK89" s="18"/>
      <c r="EL89" s="18"/>
      <c r="EM89" s="18"/>
      <c r="EN89" s="18"/>
      <c r="EO89" s="18"/>
      <c r="EP89" s="18"/>
      <c r="EQ89" s="18"/>
      <c r="ER89" s="18"/>
      <c r="ES89" s="18"/>
      <c r="ET89" s="18"/>
      <c r="EU89" s="18"/>
      <c r="EV89" s="18"/>
      <c r="EW89" s="18"/>
      <c r="EX89" s="18"/>
      <c r="EY89" s="18"/>
      <c r="EZ89" s="18"/>
      <c r="FA89" s="18"/>
      <c r="FB89" s="18"/>
      <c r="FC89" s="18"/>
      <c r="FD89" s="18"/>
      <c r="FE89" s="18"/>
      <c r="FF89" s="18"/>
      <c r="FG89" s="18"/>
      <c r="FH89" s="18"/>
      <c r="FI89" s="18"/>
      <c r="FJ89" s="18"/>
      <c r="FK89" s="18"/>
      <c r="FL89" s="18"/>
      <c r="FM89" s="18"/>
      <c r="FN89" s="18"/>
      <c r="FO89" s="18"/>
      <c r="FP89" s="18"/>
      <c r="FQ89" s="18"/>
      <c r="FR89" s="18"/>
      <c r="FS89" s="18"/>
      <c r="FT89" s="18"/>
      <c r="FU89" s="18"/>
      <c r="FV89" s="18"/>
      <c r="FW89" s="18"/>
      <c r="FX89" s="18"/>
      <c r="FY89" s="18"/>
      <c r="FZ89" s="18"/>
      <c r="GA89" s="18"/>
      <c r="GB89" s="18"/>
      <c r="GC89" s="18"/>
      <c r="GD89" s="18"/>
      <c r="GE89" s="18"/>
      <c r="GF89" s="18"/>
      <c r="GG89" s="18"/>
      <c r="GH89" s="18"/>
      <c r="GI89" s="18"/>
      <c r="GJ89" s="18"/>
      <c r="GK89" s="18"/>
      <c r="GL89" s="18"/>
      <c r="GM89" s="18"/>
      <c r="GN89" s="18"/>
      <c r="GO89" s="18"/>
      <c r="GP89" s="18"/>
      <c r="GQ89" s="18"/>
      <c r="GR89" s="18"/>
      <c r="GS89" s="18"/>
      <c r="GT89" s="18"/>
      <c r="GU89" s="18"/>
      <c r="GV89" s="18"/>
      <c r="GW89" s="18"/>
      <c r="GX89" s="18"/>
      <c r="GY89" s="18"/>
      <c r="GZ89" s="18"/>
      <c r="HA89" s="18"/>
      <c r="HB89" s="18"/>
      <c r="HC89" s="18"/>
      <c r="HD89" s="18"/>
      <c r="HE89" s="18"/>
      <c r="HF89" s="18"/>
      <c r="HG89" s="18"/>
      <c r="HH89" s="18"/>
      <c r="HI89" s="18"/>
      <c r="HJ89" s="18"/>
      <c r="HK89" s="18"/>
      <c r="HL89" s="18"/>
      <c r="HM89" s="18"/>
      <c r="HN89" s="18"/>
      <c r="HO89" s="18"/>
      <c r="HP89" s="18"/>
      <c r="HQ89" s="18"/>
      <c r="HR89" s="18"/>
      <c r="HS89" s="18"/>
      <c r="HT89" s="18"/>
      <c r="HU89" s="18"/>
      <c r="HV89" s="18"/>
      <c r="HW89" s="18"/>
      <c r="HX89" s="18"/>
      <c r="HY89" s="18"/>
      <c r="HZ89" s="18"/>
      <c r="IA89" s="18"/>
      <c r="IB89" s="18"/>
      <c r="IC89" s="18"/>
      <c r="ID89" s="18"/>
      <c r="IE89" s="18"/>
      <c r="IF89" s="18"/>
      <c r="IG89" s="18"/>
      <c r="IH89" s="18"/>
      <c r="II89" s="18"/>
      <c r="IJ89" s="18"/>
      <c r="IK89" s="18"/>
      <c r="IL89" s="18"/>
      <c r="IM89" s="18"/>
      <c r="IN89" s="18"/>
      <c r="IO89" s="18"/>
      <c r="IP89" s="18"/>
      <c r="IQ89" s="18"/>
      <c r="IR89" s="18"/>
      <c r="IS89" s="18"/>
      <c r="IT89" s="18"/>
      <c r="IU89" s="18"/>
      <c r="IV89" s="18"/>
      <c r="IW89" s="18"/>
      <c r="IX89" s="18"/>
      <c r="IY89" s="18"/>
      <c r="IZ89" s="18"/>
    </row>
    <row r="90" spans="1:260" s="20" customFormat="1">
      <c r="B90" s="18"/>
      <c r="C90" s="22"/>
      <c r="D90" s="23"/>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c r="DA90" s="18"/>
      <c r="DB90" s="18"/>
      <c r="DC90" s="18"/>
      <c r="DD90" s="18"/>
      <c r="DE90" s="18"/>
      <c r="DF90" s="18"/>
      <c r="DG90" s="18"/>
      <c r="DH90" s="18"/>
      <c r="DI90" s="18"/>
      <c r="DJ90" s="18"/>
      <c r="DK90" s="18"/>
      <c r="DL90" s="18"/>
      <c r="DM90" s="18"/>
      <c r="DN90" s="18"/>
      <c r="DO90" s="18"/>
      <c r="DP90" s="18"/>
      <c r="DQ90" s="18"/>
      <c r="DR90" s="18"/>
      <c r="DS90" s="18"/>
      <c r="DT90" s="18"/>
      <c r="DU90" s="18"/>
      <c r="DV90" s="18"/>
      <c r="DW90" s="18"/>
      <c r="DX90" s="18"/>
      <c r="DY90" s="18"/>
      <c r="DZ90" s="18"/>
      <c r="EA90" s="18"/>
      <c r="EB90" s="18"/>
      <c r="EC90" s="18"/>
      <c r="ED90" s="18"/>
      <c r="EE90" s="18"/>
      <c r="EF90" s="18"/>
      <c r="EG90" s="18"/>
      <c r="EH90" s="18"/>
      <c r="EI90" s="18"/>
      <c r="EJ90" s="18"/>
      <c r="EK90" s="18"/>
      <c r="EL90" s="18"/>
      <c r="EM90" s="18"/>
      <c r="EN90" s="18"/>
      <c r="EO90" s="18"/>
      <c r="EP90" s="18"/>
      <c r="EQ90" s="18"/>
      <c r="ER90" s="18"/>
      <c r="ES90" s="18"/>
      <c r="ET90" s="18"/>
      <c r="EU90" s="18"/>
      <c r="EV90" s="18"/>
      <c r="EW90" s="18"/>
      <c r="EX90" s="18"/>
      <c r="EY90" s="18"/>
      <c r="EZ90" s="18"/>
      <c r="FA90" s="18"/>
      <c r="FB90" s="18"/>
      <c r="FC90" s="18"/>
      <c r="FD90" s="18"/>
      <c r="FE90" s="18"/>
      <c r="FF90" s="18"/>
      <c r="FG90" s="18"/>
      <c r="FH90" s="18"/>
      <c r="FI90" s="18"/>
      <c r="FJ90" s="18"/>
      <c r="FK90" s="18"/>
      <c r="FL90" s="18"/>
      <c r="FM90" s="18"/>
      <c r="FN90" s="18"/>
      <c r="FO90" s="18"/>
      <c r="FP90" s="18"/>
      <c r="FQ90" s="18"/>
      <c r="FR90" s="18"/>
      <c r="FS90" s="18"/>
      <c r="FT90" s="18"/>
      <c r="FU90" s="18"/>
      <c r="FV90" s="18"/>
      <c r="FW90" s="18"/>
      <c r="FX90" s="18"/>
      <c r="FY90" s="18"/>
      <c r="FZ90" s="18"/>
      <c r="GA90" s="18"/>
      <c r="GB90" s="18"/>
      <c r="GC90" s="18"/>
      <c r="GD90" s="18"/>
      <c r="GE90" s="18"/>
      <c r="GF90" s="18"/>
      <c r="GG90" s="18"/>
      <c r="GH90" s="18"/>
      <c r="GI90" s="18"/>
      <c r="GJ90" s="18"/>
      <c r="GK90" s="18"/>
      <c r="GL90" s="18"/>
      <c r="GM90" s="18"/>
      <c r="GN90" s="18"/>
      <c r="GO90" s="18"/>
      <c r="GP90" s="18"/>
      <c r="GQ90" s="18"/>
      <c r="GR90" s="18"/>
      <c r="GS90" s="18"/>
      <c r="GT90" s="18"/>
      <c r="GU90" s="18"/>
      <c r="GV90" s="18"/>
      <c r="GW90" s="18"/>
      <c r="GX90" s="18"/>
      <c r="GY90" s="18"/>
      <c r="GZ90" s="18"/>
      <c r="HA90" s="18"/>
      <c r="HB90" s="18"/>
      <c r="HC90" s="18"/>
      <c r="HD90" s="18"/>
      <c r="HE90" s="18"/>
      <c r="HF90" s="18"/>
      <c r="HG90" s="18"/>
      <c r="HH90" s="18"/>
      <c r="HI90" s="18"/>
      <c r="HJ90" s="18"/>
      <c r="HK90" s="18"/>
      <c r="HL90" s="18"/>
      <c r="HM90" s="18"/>
      <c r="HN90" s="18"/>
      <c r="HO90" s="18"/>
      <c r="HP90" s="18"/>
      <c r="HQ90" s="18"/>
      <c r="HR90" s="18"/>
      <c r="HS90" s="18"/>
      <c r="HT90" s="18"/>
      <c r="HU90" s="18"/>
      <c r="HV90" s="18"/>
      <c r="HW90" s="18"/>
      <c r="HX90" s="18"/>
      <c r="HY90" s="18"/>
      <c r="HZ90" s="18"/>
      <c r="IA90" s="18"/>
      <c r="IB90" s="18"/>
      <c r="IC90" s="18"/>
      <c r="ID90" s="18"/>
      <c r="IE90" s="18"/>
      <c r="IF90" s="18"/>
      <c r="IG90" s="18"/>
      <c r="IH90" s="18"/>
      <c r="II90" s="18"/>
      <c r="IJ90" s="18"/>
      <c r="IK90" s="18"/>
      <c r="IL90" s="18"/>
      <c r="IM90" s="18"/>
      <c r="IN90" s="18"/>
      <c r="IO90" s="18"/>
      <c r="IP90" s="18"/>
      <c r="IQ90" s="18"/>
      <c r="IR90" s="18"/>
      <c r="IS90" s="18"/>
      <c r="IT90" s="18"/>
      <c r="IU90" s="18"/>
      <c r="IV90" s="18"/>
      <c r="IW90" s="18"/>
      <c r="IX90" s="18"/>
      <c r="IY90" s="18"/>
      <c r="IZ90" s="18"/>
    </row>
    <row r="91" spans="1:260" s="20" customFormat="1">
      <c r="B91" s="18"/>
      <c r="C91" s="22"/>
      <c r="D91" s="23"/>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c r="DA91" s="18"/>
      <c r="DB91" s="18"/>
      <c r="DC91" s="18"/>
      <c r="DD91" s="18"/>
      <c r="DE91" s="18"/>
      <c r="DF91" s="18"/>
      <c r="DG91" s="18"/>
      <c r="DH91" s="18"/>
      <c r="DI91" s="18"/>
      <c r="DJ91" s="18"/>
      <c r="DK91" s="18"/>
      <c r="DL91" s="18"/>
      <c r="DM91" s="18"/>
      <c r="DN91" s="18"/>
      <c r="DO91" s="18"/>
      <c r="DP91" s="18"/>
      <c r="DQ91" s="18"/>
      <c r="DR91" s="18"/>
      <c r="DS91" s="18"/>
      <c r="DT91" s="18"/>
      <c r="DU91" s="18"/>
      <c r="DV91" s="18"/>
      <c r="DW91" s="18"/>
      <c r="DX91" s="18"/>
      <c r="DY91" s="18"/>
      <c r="DZ91" s="18"/>
      <c r="EA91" s="18"/>
      <c r="EB91" s="18"/>
      <c r="EC91" s="18"/>
      <c r="ED91" s="18"/>
      <c r="EE91" s="18"/>
      <c r="EF91" s="18"/>
      <c r="EG91" s="18"/>
      <c r="EH91" s="18"/>
      <c r="EI91" s="18"/>
      <c r="EJ91" s="18"/>
      <c r="EK91" s="18"/>
      <c r="EL91" s="18"/>
      <c r="EM91" s="18"/>
      <c r="EN91" s="18"/>
      <c r="EO91" s="18"/>
      <c r="EP91" s="18"/>
      <c r="EQ91" s="18"/>
      <c r="ER91" s="18"/>
      <c r="ES91" s="18"/>
      <c r="ET91" s="18"/>
      <c r="EU91" s="18"/>
      <c r="EV91" s="18"/>
      <c r="EW91" s="18"/>
      <c r="EX91" s="18"/>
      <c r="EY91" s="18"/>
      <c r="EZ91" s="18"/>
      <c r="FA91" s="18"/>
      <c r="FB91" s="18"/>
      <c r="FC91" s="18"/>
      <c r="FD91" s="18"/>
      <c r="FE91" s="18"/>
      <c r="FF91" s="18"/>
      <c r="FG91" s="18"/>
      <c r="FH91" s="18"/>
      <c r="FI91" s="18"/>
      <c r="FJ91" s="18"/>
      <c r="FK91" s="18"/>
      <c r="FL91" s="18"/>
      <c r="FM91" s="18"/>
      <c r="FN91" s="18"/>
      <c r="FO91" s="18"/>
      <c r="FP91" s="18"/>
      <c r="FQ91" s="18"/>
      <c r="FR91" s="18"/>
      <c r="FS91" s="18"/>
      <c r="FT91" s="18"/>
      <c r="FU91" s="18"/>
      <c r="FV91" s="18"/>
      <c r="FW91" s="18"/>
      <c r="FX91" s="18"/>
      <c r="FY91" s="18"/>
      <c r="FZ91" s="18"/>
      <c r="GA91" s="18"/>
      <c r="GB91" s="18"/>
      <c r="GC91" s="18"/>
      <c r="GD91" s="18"/>
      <c r="GE91" s="18"/>
      <c r="GF91" s="18"/>
      <c r="GG91" s="18"/>
      <c r="GH91" s="18"/>
      <c r="GI91" s="18"/>
      <c r="GJ91" s="18"/>
      <c r="GK91" s="18"/>
      <c r="GL91" s="18"/>
      <c r="GM91" s="18"/>
      <c r="GN91" s="18"/>
      <c r="GO91" s="18"/>
      <c r="GP91" s="18"/>
      <c r="GQ91" s="18"/>
      <c r="GR91" s="18"/>
      <c r="GS91" s="18"/>
      <c r="GT91" s="18"/>
      <c r="GU91" s="18"/>
      <c r="GV91" s="18"/>
      <c r="GW91" s="18"/>
      <c r="GX91" s="18"/>
      <c r="GY91" s="18"/>
      <c r="GZ91" s="18"/>
      <c r="HA91" s="18"/>
      <c r="HB91" s="18"/>
      <c r="HC91" s="18"/>
      <c r="HD91" s="18"/>
      <c r="HE91" s="18"/>
      <c r="HF91" s="18"/>
      <c r="HG91" s="18"/>
      <c r="HH91" s="18"/>
      <c r="HI91" s="18"/>
      <c r="HJ91" s="18"/>
      <c r="HK91" s="18"/>
      <c r="HL91" s="18"/>
      <c r="HM91" s="18"/>
      <c r="HN91" s="18"/>
      <c r="HO91" s="18"/>
      <c r="HP91" s="18"/>
      <c r="HQ91" s="18"/>
      <c r="HR91" s="18"/>
      <c r="HS91" s="18"/>
      <c r="HT91" s="18"/>
      <c r="HU91" s="18"/>
      <c r="HV91" s="18"/>
      <c r="HW91" s="18"/>
      <c r="HX91" s="18"/>
      <c r="HY91" s="18"/>
      <c r="HZ91" s="18"/>
      <c r="IA91" s="18"/>
      <c r="IB91" s="18"/>
      <c r="IC91" s="18"/>
      <c r="ID91" s="18"/>
      <c r="IE91" s="18"/>
      <c r="IF91" s="18"/>
      <c r="IG91" s="18"/>
      <c r="IH91" s="18"/>
      <c r="II91" s="18"/>
      <c r="IJ91" s="18"/>
      <c r="IK91" s="18"/>
      <c r="IL91" s="18"/>
      <c r="IM91" s="18"/>
      <c r="IN91" s="18"/>
      <c r="IO91" s="18"/>
      <c r="IP91" s="18"/>
      <c r="IQ91" s="18"/>
      <c r="IR91" s="18"/>
      <c r="IS91" s="18"/>
      <c r="IT91" s="18"/>
      <c r="IU91" s="18"/>
      <c r="IV91" s="18"/>
      <c r="IW91" s="18"/>
      <c r="IX91" s="18"/>
      <c r="IY91" s="18"/>
      <c r="IZ91" s="18"/>
    </row>
    <row r="92" spans="1:260" s="20" customFormat="1">
      <c r="B92" s="18"/>
      <c r="C92" s="22"/>
      <c r="D92" s="23"/>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c r="DA92" s="18"/>
      <c r="DB92" s="18"/>
      <c r="DC92" s="18"/>
      <c r="DD92" s="18"/>
      <c r="DE92" s="18"/>
      <c r="DF92" s="18"/>
      <c r="DG92" s="18"/>
      <c r="DH92" s="18"/>
      <c r="DI92" s="18"/>
      <c r="DJ92" s="18"/>
      <c r="DK92" s="18"/>
      <c r="DL92" s="18"/>
      <c r="DM92" s="18"/>
      <c r="DN92" s="18"/>
      <c r="DO92" s="18"/>
      <c r="DP92" s="18"/>
      <c r="DQ92" s="18"/>
      <c r="DR92" s="18"/>
      <c r="DS92" s="18"/>
      <c r="DT92" s="18"/>
      <c r="DU92" s="18"/>
      <c r="DV92" s="18"/>
      <c r="DW92" s="18"/>
      <c r="DX92" s="18"/>
      <c r="DY92" s="18"/>
      <c r="DZ92" s="18"/>
      <c r="EA92" s="18"/>
      <c r="EB92" s="18"/>
      <c r="EC92" s="18"/>
      <c r="ED92" s="18"/>
      <c r="EE92" s="18"/>
      <c r="EF92" s="18"/>
      <c r="EG92" s="18"/>
      <c r="EH92" s="18"/>
      <c r="EI92" s="18"/>
      <c r="EJ92" s="18"/>
      <c r="EK92" s="18"/>
      <c r="EL92" s="18"/>
      <c r="EM92" s="18"/>
      <c r="EN92" s="18"/>
      <c r="EO92" s="18"/>
      <c r="EP92" s="18"/>
      <c r="EQ92" s="18"/>
      <c r="ER92" s="18"/>
      <c r="ES92" s="18"/>
      <c r="ET92" s="18"/>
      <c r="EU92" s="18"/>
      <c r="EV92" s="18"/>
      <c r="EW92" s="18"/>
      <c r="EX92" s="18"/>
      <c r="EY92" s="18"/>
      <c r="EZ92" s="18"/>
      <c r="FA92" s="18"/>
      <c r="FB92" s="18"/>
      <c r="FC92" s="18"/>
      <c r="FD92" s="18"/>
      <c r="FE92" s="18"/>
      <c r="FF92" s="18"/>
      <c r="FG92" s="18"/>
      <c r="FH92" s="18"/>
      <c r="FI92" s="18"/>
      <c r="FJ92" s="18"/>
      <c r="FK92" s="18"/>
      <c r="FL92" s="18"/>
      <c r="FM92" s="18"/>
      <c r="FN92" s="18"/>
      <c r="FO92" s="18"/>
      <c r="FP92" s="18"/>
      <c r="FQ92" s="18"/>
      <c r="FR92" s="18"/>
      <c r="FS92" s="18"/>
      <c r="FT92" s="18"/>
      <c r="FU92" s="18"/>
      <c r="FV92" s="18"/>
      <c r="FW92" s="18"/>
      <c r="FX92" s="18"/>
      <c r="FY92" s="18"/>
      <c r="FZ92" s="18"/>
      <c r="GA92" s="18"/>
      <c r="GB92" s="18"/>
      <c r="GC92" s="18"/>
      <c r="GD92" s="18"/>
      <c r="GE92" s="18"/>
      <c r="GF92" s="18"/>
      <c r="GG92" s="18"/>
      <c r="GH92" s="18"/>
      <c r="GI92" s="18"/>
      <c r="GJ92" s="18"/>
      <c r="GK92" s="18"/>
      <c r="GL92" s="18"/>
      <c r="GM92" s="18"/>
      <c r="GN92" s="18"/>
      <c r="GO92" s="18"/>
      <c r="GP92" s="18"/>
      <c r="GQ92" s="18"/>
      <c r="GR92" s="18"/>
      <c r="GS92" s="18"/>
      <c r="GT92" s="18"/>
      <c r="GU92" s="18"/>
      <c r="GV92" s="18"/>
      <c r="GW92" s="18"/>
      <c r="GX92" s="18"/>
      <c r="GY92" s="18"/>
      <c r="GZ92" s="18"/>
      <c r="HA92" s="18"/>
      <c r="HB92" s="18"/>
      <c r="HC92" s="18"/>
      <c r="HD92" s="18"/>
      <c r="HE92" s="18"/>
      <c r="HF92" s="18"/>
      <c r="HG92" s="18"/>
      <c r="HH92" s="18"/>
      <c r="HI92" s="18"/>
      <c r="HJ92" s="18"/>
      <c r="HK92" s="18"/>
      <c r="HL92" s="18"/>
      <c r="HM92" s="18"/>
      <c r="HN92" s="18"/>
      <c r="HO92" s="18"/>
      <c r="HP92" s="18"/>
      <c r="HQ92" s="18"/>
      <c r="HR92" s="18"/>
      <c r="HS92" s="18"/>
      <c r="HT92" s="18"/>
      <c r="HU92" s="18"/>
      <c r="HV92" s="18"/>
      <c r="HW92" s="18"/>
      <c r="HX92" s="18"/>
      <c r="HY92" s="18"/>
      <c r="HZ92" s="18"/>
      <c r="IA92" s="18"/>
      <c r="IB92" s="18"/>
      <c r="IC92" s="18"/>
      <c r="ID92" s="18"/>
      <c r="IE92" s="18"/>
      <c r="IF92" s="18"/>
      <c r="IG92" s="18"/>
      <c r="IH92" s="18"/>
      <c r="II92" s="18"/>
      <c r="IJ92" s="18"/>
      <c r="IK92" s="18"/>
      <c r="IL92" s="18"/>
      <c r="IM92" s="18"/>
      <c r="IN92" s="18"/>
      <c r="IO92" s="18"/>
      <c r="IP92" s="18"/>
      <c r="IQ92" s="18"/>
      <c r="IR92" s="18"/>
      <c r="IS92" s="18"/>
      <c r="IT92" s="18"/>
      <c r="IU92" s="18"/>
      <c r="IV92" s="18"/>
      <c r="IW92" s="18"/>
      <c r="IX92" s="18"/>
      <c r="IY92" s="18"/>
      <c r="IZ92" s="18"/>
    </row>
    <row r="93" spans="1:260" s="20" customFormat="1">
      <c r="B93" s="18"/>
      <c r="C93" s="22"/>
      <c r="D93" s="23"/>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c r="HY93" s="18"/>
      <c r="HZ93" s="18"/>
      <c r="IA93" s="18"/>
      <c r="IB93" s="18"/>
      <c r="IC93" s="18"/>
      <c r="ID93" s="18"/>
      <c r="IE93" s="18"/>
      <c r="IF93" s="18"/>
      <c r="IG93" s="18"/>
      <c r="IH93" s="18"/>
      <c r="II93" s="18"/>
      <c r="IJ93" s="18"/>
      <c r="IK93" s="18"/>
      <c r="IL93" s="18"/>
      <c r="IM93" s="18"/>
      <c r="IN93" s="18"/>
      <c r="IO93" s="18"/>
      <c r="IP93" s="18"/>
      <c r="IQ93" s="18"/>
      <c r="IR93" s="18"/>
      <c r="IS93" s="18"/>
      <c r="IT93" s="18"/>
      <c r="IU93" s="18"/>
      <c r="IV93" s="18"/>
      <c r="IW93" s="18"/>
      <c r="IX93" s="18"/>
      <c r="IY93" s="18"/>
      <c r="IZ93" s="18"/>
    </row>
    <row r="94" spans="1:260" s="20" customFormat="1">
      <c r="B94" s="18"/>
      <c r="C94" s="22"/>
      <c r="D94" s="23"/>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18"/>
      <c r="DJ94" s="18"/>
      <c r="DK94" s="18"/>
      <c r="DL94" s="18"/>
      <c r="DM94" s="18"/>
      <c r="DN94" s="18"/>
      <c r="DO94" s="18"/>
      <c r="DP94" s="18"/>
      <c r="DQ94" s="18"/>
      <c r="DR94" s="18"/>
      <c r="DS94" s="18"/>
      <c r="DT94" s="18"/>
      <c r="DU94" s="18"/>
      <c r="DV94" s="18"/>
      <c r="DW94" s="18"/>
      <c r="DX94" s="18"/>
      <c r="DY94" s="18"/>
      <c r="DZ94" s="18"/>
      <c r="EA94" s="18"/>
      <c r="EB94" s="18"/>
      <c r="EC94" s="18"/>
      <c r="ED94" s="18"/>
      <c r="EE94" s="18"/>
      <c r="EF94" s="18"/>
      <c r="EG94" s="18"/>
      <c r="EH94" s="18"/>
      <c r="EI94" s="18"/>
      <c r="EJ94" s="18"/>
      <c r="EK94" s="18"/>
      <c r="EL94" s="18"/>
      <c r="EM94" s="18"/>
      <c r="EN94" s="18"/>
      <c r="EO94" s="18"/>
      <c r="EP94" s="18"/>
      <c r="EQ94" s="18"/>
      <c r="ER94" s="18"/>
      <c r="ES94" s="18"/>
      <c r="ET94" s="18"/>
      <c r="EU94" s="18"/>
      <c r="EV94" s="18"/>
      <c r="EW94" s="18"/>
      <c r="EX94" s="18"/>
      <c r="EY94" s="18"/>
      <c r="EZ94" s="18"/>
      <c r="FA94" s="18"/>
      <c r="FB94" s="18"/>
      <c r="FC94" s="18"/>
      <c r="FD94" s="18"/>
      <c r="FE94" s="18"/>
      <c r="FF94" s="18"/>
      <c r="FG94" s="18"/>
      <c r="FH94" s="18"/>
      <c r="FI94" s="18"/>
      <c r="FJ94" s="18"/>
      <c r="FK94" s="18"/>
      <c r="FL94" s="18"/>
      <c r="FM94" s="18"/>
      <c r="FN94" s="18"/>
      <c r="FO94" s="18"/>
      <c r="FP94" s="18"/>
      <c r="FQ94" s="18"/>
      <c r="FR94" s="18"/>
      <c r="FS94" s="18"/>
      <c r="FT94" s="18"/>
      <c r="FU94" s="18"/>
      <c r="FV94" s="18"/>
      <c r="FW94" s="18"/>
      <c r="FX94" s="18"/>
      <c r="FY94" s="18"/>
      <c r="FZ94" s="18"/>
      <c r="GA94" s="18"/>
      <c r="GB94" s="18"/>
      <c r="GC94" s="18"/>
      <c r="GD94" s="18"/>
      <c r="GE94" s="18"/>
      <c r="GF94" s="18"/>
      <c r="GG94" s="18"/>
      <c r="GH94" s="18"/>
      <c r="GI94" s="18"/>
      <c r="GJ94" s="18"/>
      <c r="GK94" s="18"/>
      <c r="GL94" s="18"/>
      <c r="GM94" s="18"/>
      <c r="GN94" s="18"/>
      <c r="GO94" s="18"/>
      <c r="GP94" s="18"/>
      <c r="GQ94" s="18"/>
      <c r="GR94" s="18"/>
      <c r="GS94" s="18"/>
      <c r="GT94" s="18"/>
      <c r="GU94" s="18"/>
      <c r="GV94" s="18"/>
      <c r="GW94" s="18"/>
      <c r="GX94" s="18"/>
      <c r="GY94" s="18"/>
      <c r="GZ94" s="18"/>
      <c r="HA94" s="18"/>
      <c r="HB94" s="18"/>
      <c r="HC94" s="18"/>
      <c r="HD94" s="18"/>
      <c r="HE94" s="18"/>
      <c r="HF94" s="18"/>
      <c r="HG94" s="18"/>
      <c r="HH94" s="18"/>
      <c r="HI94" s="18"/>
      <c r="HJ94" s="18"/>
      <c r="HK94" s="18"/>
      <c r="HL94" s="18"/>
      <c r="HM94" s="18"/>
      <c r="HN94" s="18"/>
      <c r="HO94" s="18"/>
      <c r="HP94" s="18"/>
      <c r="HQ94" s="18"/>
      <c r="HR94" s="18"/>
      <c r="HS94" s="18"/>
      <c r="HT94" s="18"/>
      <c r="HU94" s="18"/>
      <c r="HV94" s="18"/>
      <c r="HW94" s="18"/>
      <c r="HX94" s="18"/>
      <c r="HY94" s="18"/>
      <c r="HZ94" s="18"/>
      <c r="IA94" s="18"/>
      <c r="IB94" s="18"/>
      <c r="IC94" s="18"/>
      <c r="ID94" s="18"/>
      <c r="IE94" s="18"/>
      <c r="IF94" s="18"/>
      <c r="IG94" s="18"/>
      <c r="IH94" s="18"/>
      <c r="II94" s="18"/>
      <c r="IJ94" s="18"/>
      <c r="IK94" s="18"/>
      <c r="IL94" s="18"/>
      <c r="IM94" s="18"/>
      <c r="IN94" s="18"/>
      <c r="IO94" s="18"/>
      <c r="IP94" s="18"/>
      <c r="IQ94" s="18"/>
      <c r="IR94" s="18"/>
      <c r="IS94" s="18"/>
      <c r="IT94" s="18"/>
      <c r="IU94" s="18"/>
      <c r="IV94" s="18"/>
      <c r="IW94" s="18"/>
      <c r="IX94" s="18"/>
      <c r="IY94" s="18"/>
      <c r="IZ94" s="18"/>
    </row>
    <row r="95" spans="1:260" s="20" customFormat="1">
      <c r="B95" s="18"/>
      <c r="C95" s="22"/>
      <c r="D95" s="23"/>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c r="DA95" s="18"/>
      <c r="DB95" s="18"/>
      <c r="DC95" s="18"/>
      <c r="DD95" s="18"/>
      <c r="DE95" s="18"/>
      <c r="DF95" s="18"/>
      <c r="DG95" s="18"/>
      <c r="DH95" s="18"/>
      <c r="DI95" s="18"/>
      <c r="DJ95" s="18"/>
      <c r="DK95" s="18"/>
      <c r="DL95" s="18"/>
      <c r="DM95" s="18"/>
      <c r="DN95" s="18"/>
      <c r="DO95" s="18"/>
      <c r="DP95" s="18"/>
      <c r="DQ95" s="18"/>
      <c r="DR95" s="18"/>
      <c r="DS95" s="18"/>
      <c r="DT95" s="18"/>
      <c r="DU95" s="18"/>
      <c r="DV95" s="18"/>
      <c r="DW95" s="18"/>
      <c r="DX95" s="18"/>
      <c r="DY95" s="18"/>
      <c r="DZ95" s="18"/>
      <c r="EA95" s="18"/>
      <c r="EB95" s="18"/>
      <c r="EC95" s="18"/>
      <c r="ED95" s="18"/>
      <c r="EE95" s="18"/>
      <c r="EF95" s="18"/>
      <c r="EG95" s="18"/>
      <c r="EH95" s="18"/>
      <c r="EI95" s="18"/>
      <c r="EJ95" s="18"/>
      <c r="EK95" s="18"/>
      <c r="EL95" s="18"/>
      <c r="EM95" s="18"/>
      <c r="EN95" s="18"/>
      <c r="EO95" s="18"/>
      <c r="EP95" s="18"/>
      <c r="EQ95" s="18"/>
      <c r="ER95" s="18"/>
      <c r="ES95" s="18"/>
      <c r="ET95" s="18"/>
      <c r="EU95" s="18"/>
      <c r="EV95" s="18"/>
      <c r="EW95" s="18"/>
      <c r="EX95" s="18"/>
      <c r="EY95" s="18"/>
      <c r="EZ95" s="18"/>
      <c r="FA95" s="18"/>
      <c r="FB95" s="18"/>
      <c r="FC95" s="18"/>
      <c r="FD95" s="18"/>
      <c r="FE95" s="18"/>
      <c r="FF95" s="18"/>
      <c r="FG95" s="18"/>
      <c r="FH95" s="18"/>
      <c r="FI95" s="18"/>
      <c r="FJ95" s="18"/>
      <c r="FK95" s="18"/>
      <c r="FL95" s="18"/>
      <c r="FM95" s="18"/>
      <c r="FN95" s="18"/>
      <c r="FO95" s="18"/>
      <c r="FP95" s="18"/>
      <c r="FQ95" s="18"/>
      <c r="FR95" s="18"/>
      <c r="FS95" s="18"/>
      <c r="FT95" s="18"/>
      <c r="FU95" s="18"/>
      <c r="FV95" s="18"/>
      <c r="FW95" s="18"/>
      <c r="FX95" s="18"/>
      <c r="FY95" s="18"/>
      <c r="FZ95" s="18"/>
      <c r="GA95" s="18"/>
      <c r="GB95" s="18"/>
      <c r="GC95" s="18"/>
      <c r="GD95" s="18"/>
      <c r="GE95" s="18"/>
      <c r="GF95" s="18"/>
      <c r="GG95" s="18"/>
      <c r="GH95" s="18"/>
      <c r="GI95" s="18"/>
      <c r="GJ95" s="18"/>
      <c r="GK95" s="18"/>
      <c r="GL95" s="18"/>
      <c r="GM95" s="18"/>
      <c r="GN95" s="18"/>
      <c r="GO95" s="18"/>
      <c r="GP95" s="18"/>
      <c r="GQ95" s="18"/>
      <c r="GR95" s="18"/>
      <c r="GS95" s="18"/>
      <c r="GT95" s="18"/>
      <c r="GU95" s="18"/>
      <c r="GV95" s="18"/>
      <c r="GW95" s="18"/>
      <c r="GX95" s="18"/>
      <c r="GY95" s="18"/>
      <c r="GZ95" s="18"/>
      <c r="HA95" s="18"/>
      <c r="HB95" s="18"/>
      <c r="HC95" s="18"/>
      <c r="HD95" s="18"/>
      <c r="HE95" s="18"/>
      <c r="HF95" s="18"/>
      <c r="HG95" s="18"/>
      <c r="HH95" s="18"/>
      <c r="HI95" s="18"/>
      <c r="HJ95" s="18"/>
      <c r="HK95" s="18"/>
      <c r="HL95" s="18"/>
      <c r="HM95" s="18"/>
      <c r="HN95" s="18"/>
      <c r="HO95" s="18"/>
      <c r="HP95" s="18"/>
      <c r="HQ95" s="18"/>
      <c r="HR95" s="18"/>
      <c r="HS95" s="18"/>
      <c r="HT95" s="18"/>
      <c r="HU95" s="18"/>
      <c r="HV95" s="18"/>
      <c r="HW95" s="18"/>
      <c r="HX95" s="18"/>
      <c r="HY95" s="18"/>
      <c r="HZ95" s="18"/>
      <c r="IA95" s="18"/>
      <c r="IB95" s="18"/>
      <c r="IC95" s="18"/>
      <c r="ID95" s="18"/>
      <c r="IE95" s="18"/>
      <c r="IF95" s="18"/>
      <c r="IG95" s="18"/>
      <c r="IH95" s="18"/>
      <c r="II95" s="18"/>
      <c r="IJ95" s="18"/>
      <c r="IK95" s="18"/>
      <c r="IL95" s="18"/>
      <c r="IM95" s="18"/>
      <c r="IN95" s="18"/>
      <c r="IO95" s="18"/>
      <c r="IP95" s="18"/>
      <c r="IQ95" s="18"/>
      <c r="IR95" s="18"/>
      <c r="IS95" s="18"/>
      <c r="IT95" s="18"/>
      <c r="IU95" s="18"/>
      <c r="IV95" s="18"/>
      <c r="IW95" s="18"/>
      <c r="IX95" s="18"/>
      <c r="IY95" s="18"/>
      <c r="IZ95" s="18"/>
    </row>
    <row r="96" spans="1:260" s="20" customFormat="1">
      <c r="B96" s="18"/>
      <c r="C96" s="22"/>
      <c r="D96" s="23"/>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c r="DA96" s="18"/>
      <c r="DB96" s="18"/>
      <c r="DC96" s="18"/>
      <c r="DD96" s="18"/>
      <c r="DE96" s="18"/>
      <c r="DF96" s="18"/>
      <c r="DG96" s="18"/>
      <c r="DH96" s="18"/>
      <c r="DI96" s="18"/>
      <c r="DJ96" s="18"/>
      <c r="DK96" s="18"/>
      <c r="DL96" s="18"/>
      <c r="DM96" s="18"/>
      <c r="DN96" s="18"/>
      <c r="DO96" s="18"/>
      <c r="DP96" s="18"/>
      <c r="DQ96" s="18"/>
      <c r="DR96" s="18"/>
      <c r="DS96" s="18"/>
      <c r="DT96" s="18"/>
      <c r="DU96" s="18"/>
      <c r="DV96" s="18"/>
      <c r="DW96" s="18"/>
      <c r="DX96" s="18"/>
      <c r="DY96" s="18"/>
      <c r="DZ96" s="18"/>
      <c r="EA96" s="18"/>
      <c r="EB96" s="18"/>
      <c r="EC96" s="18"/>
      <c r="ED96" s="18"/>
      <c r="EE96" s="18"/>
      <c r="EF96" s="18"/>
      <c r="EG96" s="18"/>
      <c r="EH96" s="18"/>
      <c r="EI96" s="18"/>
      <c r="EJ96" s="18"/>
      <c r="EK96" s="18"/>
      <c r="EL96" s="18"/>
      <c r="EM96" s="18"/>
      <c r="EN96" s="18"/>
      <c r="EO96" s="18"/>
      <c r="EP96" s="18"/>
      <c r="EQ96" s="18"/>
      <c r="ER96" s="18"/>
      <c r="ES96" s="18"/>
      <c r="ET96" s="18"/>
      <c r="EU96" s="18"/>
      <c r="EV96" s="18"/>
      <c r="EW96" s="18"/>
      <c r="EX96" s="18"/>
      <c r="EY96" s="18"/>
      <c r="EZ96" s="18"/>
      <c r="FA96" s="18"/>
      <c r="FB96" s="18"/>
      <c r="FC96" s="18"/>
      <c r="FD96" s="18"/>
      <c r="FE96" s="18"/>
      <c r="FF96" s="18"/>
      <c r="FG96" s="18"/>
      <c r="FH96" s="18"/>
      <c r="FI96" s="18"/>
      <c r="FJ96" s="18"/>
      <c r="FK96" s="18"/>
      <c r="FL96" s="18"/>
      <c r="FM96" s="18"/>
      <c r="FN96" s="18"/>
      <c r="FO96" s="18"/>
      <c r="FP96" s="18"/>
      <c r="FQ96" s="18"/>
      <c r="FR96" s="18"/>
      <c r="FS96" s="18"/>
      <c r="FT96" s="18"/>
      <c r="FU96" s="18"/>
      <c r="FV96" s="18"/>
      <c r="FW96" s="18"/>
      <c r="FX96" s="18"/>
      <c r="FY96" s="18"/>
      <c r="FZ96" s="18"/>
      <c r="GA96" s="18"/>
      <c r="GB96" s="18"/>
      <c r="GC96" s="18"/>
      <c r="GD96" s="18"/>
      <c r="GE96" s="18"/>
      <c r="GF96" s="18"/>
      <c r="GG96" s="18"/>
      <c r="GH96" s="18"/>
      <c r="GI96" s="18"/>
      <c r="GJ96" s="18"/>
      <c r="GK96" s="18"/>
      <c r="GL96" s="18"/>
      <c r="GM96" s="18"/>
      <c r="GN96" s="18"/>
      <c r="GO96" s="18"/>
      <c r="GP96" s="18"/>
      <c r="GQ96" s="18"/>
      <c r="GR96" s="18"/>
      <c r="GS96" s="18"/>
      <c r="GT96" s="18"/>
      <c r="GU96" s="18"/>
      <c r="GV96" s="18"/>
      <c r="GW96" s="18"/>
      <c r="GX96" s="18"/>
      <c r="GY96" s="18"/>
      <c r="GZ96" s="18"/>
      <c r="HA96" s="18"/>
      <c r="HB96" s="18"/>
      <c r="HC96" s="18"/>
      <c r="HD96" s="18"/>
      <c r="HE96" s="18"/>
      <c r="HF96" s="18"/>
      <c r="HG96" s="18"/>
      <c r="HH96" s="18"/>
      <c r="HI96" s="18"/>
      <c r="HJ96" s="18"/>
      <c r="HK96" s="18"/>
      <c r="HL96" s="18"/>
      <c r="HM96" s="18"/>
      <c r="HN96" s="18"/>
      <c r="HO96" s="18"/>
      <c r="HP96" s="18"/>
      <c r="HQ96" s="18"/>
      <c r="HR96" s="18"/>
      <c r="HS96" s="18"/>
      <c r="HT96" s="18"/>
      <c r="HU96" s="18"/>
      <c r="HV96" s="18"/>
      <c r="HW96" s="18"/>
      <c r="HX96" s="18"/>
      <c r="HY96" s="18"/>
      <c r="HZ96" s="18"/>
      <c r="IA96" s="18"/>
      <c r="IB96" s="18"/>
      <c r="IC96" s="18"/>
      <c r="ID96" s="18"/>
      <c r="IE96" s="18"/>
      <c r="IF96" s="18"/>
      <c r="IG96" s="18"/>
      <c r="IH96" s="18"/>
      <c r="II96" s="18"/>
      <c r="IJ96" s="18"/>
      <c r="IK96" s="18"/>
      <c r="IL96" s="18"/>
      <c r="IM96" s="18"/>
      <c r="IN96" s="18"/>
      <c r="IO96" s="18"/>
      <c r="IP96" s="18"/>
      <c r="IQ96" s="18"/>
      <c r="IR96" s="18"/>
      <c r="IS96" s="18"/>
      <c r="IT96" s="18"/>
      <c r="IU96" s="18"/>
      <c r="IV96" s="18"/>
      <c r="IW96" s="18"/>
      <c r="IX96" s="18"/>
      <c r="IY96" s="18"/>
      <c r="IZ96" s="18"/>
    </row>
    <row r="97" spans="2:260" s="20" customFormat="1">
      <c r="B97" s="18"/>
      <c r="C97" s="22"/>
      <c r="D97" s="23"/>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c r="DA97" s="18"/>
      <c r="DB97" s="18"/>
      <c r="DC97" s="18"/>
      <c r="DD97" s="18"/>
      <c r="DE97" s="18"/>
      <c r="DF97" s="18"/>
      <c r="DG97" s="18"/>
      <c r="DH97" s="18"/>
      <c r="DI97" s="18"/>
      <c r="DJ97" s="18"/>
      <c r="DK97" s="18"/>
      <c r="DL97" s="18"/>
      <c r="DM97" s="18"/>
      <c r="DN97" s="18"/>
      <c r="DO97" s="18"/>
      <c r="DP97" s="18"/>
      <c r="DQ97" s="18"/>
      <c r="DR97" s="18"/>
      <c r="DS97" s="18"/>
      <c r="DT97" s="18"/>
      <c r="DU97" s="18"/>
      <c r="DV97" s="18"/>
      <c r="DW97" s="18"/>
      <c r="DX97" s="18"/>
      <c r="DY97" s="18"/>
      <c r="DZ97" s="18"/>
      <c r="EA97" s="18"/>
      <c r="EB97" s="18"/>
      <c r="EC97" s="18"/>
      <c r="ED97" s="18"/>
      <c r="EE97" s="18"/>
      <c r="EF97" s="18"/>
      <c r="EG97" s="18"/>
      <c r="EH97" s="18"/>
      <c r="EI97" s="18"/>
      <c r="EJ97" s="18"/>
      <c r="EK97" s="18"/>
      <c r="EL97" s="18"/>
      <c r="EM97" s="18"/>
      <c r="EN97" s="18"/>
      <c r="EO97" s="18"/>
      <c r="EP97" s="18"/>
      <c r="EQ97" s="18"/>
      <c r="ER97" s="18"/>
      <c r="ES97" s="18"/>
      <c r="ET97" s="18"/>
      <c r="EU97" s="18"/>
      <c r="EV97" s="18"/>
      <c r="EW97" s="18"/>
      <c r="EX97" s="18"/>
      <c r="EY97" s="18"/>
      <c r="EZ97" s="18"/>
      <c r="FA97" s="18"/>
      <c r="FB97" s="18"/>
      <c r="FC97" s="18"/>
      <c r="FD97" s="18"/>
      <c r="FE97" s="18"/>
      <c r="FF97" s="18"/>
      <c r="FG97" s="18"/>
      <c r="FH97" s="18"/>
      <c r="FI97" s="18"/>
      <c r="FJ97" s="18"/>
      <c r="FK97" s="18"/>
      <c r="FL97" s="18"/>
      <c r="FM97" s="18"/>
      <c r="FN97" s="18"/>
      <c r="FO97" s="18"/>
      <c r="FP97" s="18"/>
      <c r="FQ97" s="18"/>
      <c r="FR97" s="18"/>
      <c r="FS97" s="18"/>
      <c r="FT97" s="18"/>
      <c r="FU97" s="18"/>
      <c r="FV97" s="18"/>
      <c r="FW97" s="18"/>
      <c r="FX97" s="18"/>
      <c r="FY97" s="18"/>
      <c r="FZ97" s="18"/>
      <c r="GA97" s="18"/>
      <c r="GB97" s="18"/>
      <c r="GC97" s="18"/>
      <c r="GD97" s="18"/>
      <c r="GE97" s="18"/>
      <c r="GF97" s="18"/>
      <c r="GG97" s="18"/>
      <c r="GH97" s="18"/>
      <c r="GI97" s="18"/>
      <c r="GJ97" s="18"/>
      <c r="GK97" s="18"/>
      <c r="GL97" s="18"/>
      <c r="GM97" s="18"/>
      <c r="GN97" s="18"/>
      <c r="GO97" s="18"/>
      <c r="GP97" s="18"/>
      <c r="GQ97" s="18"/>
      <c r="GR97" s="18"/>
      <c r="GS97" s="18"/>
      <c r="GT97" s="18"/>
      <c r="GU97" s="18"/>
      <c r="GV97" s="18"/>
      <c r="GW97" s="18"/>
      <c r="GX97" s="18"/>
      <c r="GY97" s="18"/>
      <c r="GZ97" s="18"/>
      <c r="HA97" s="18"/>
      <c r="HB97" s="18"/>
      <c r="HC97" s="18"/>
      <c r="HD97" s="18"/>
      <c r="HE97" s="18"/>
      <c r="HF97" s="18"/>
      <c r="HG97" s="18"/>
      <c r="HH97" s="18"/>
      <c r="HI97" s="18"/>
      <c r="HJ97" s="18"/>
      <c r="HK97" s="18"/>
      <c r="HL97" s="18"/>
      <c r="HM97" s="18"/>
      <c r="HN97" s="18"/>
      <c r="HO97" s="18"/>
      <c r="HP97" s="18"/>
      <c r="HQ97" s="18"/>
      <c r="HR97" s="18"/>
      <c r="HS97" s="18"/>
      <c r="HT97" s="18"/>
      <c r="HU97" s="18"/>
      <c r="HV97" s="18"/>
      <c r="HW97" s="18"/>
      <c r="HX97" s="18"/>
      <c r="HY97" s="18"/>
      <c r="HZ97" s="18"/>
      <c r="IA97" s="18"/>
      <c r="IB97" s="18"/>
      <c r="IC97" s="18"/>
      <c r="ID97" s="18"/>
      <c r="IE97" s="18"/>
      <c r="IF97" s="18"/>
      <c r="IG97" s="18"/>
      <c r="IH97" s="18"/>
      <c r="II97" s="18"/>
      <c r="IJ97" s="18"/>
      <c r="IK97" s="18"/>
      <c r="IL97" s="18"/>
      <c r="IM97" s="18"/>
      <c r="IN97" s="18"/>
      <c r="IO97" s="18"/>
      <c r="IP97" s="18"/>
      <c r="IQ97" s="18"/>
      <c r="IR97" s="18"/>
      <c r="IS97" s="18"/>
      <c r="IT97" s="18"/>
      <c r="IU97" s="18"/>
      <c r="IV97" s="18"/>
      <c r="IW97" s="18"/>
      <c r="IX97" s="18"/>
      <c r="IY97" s="18"/>
      <c r="IZ97" s="18"/>
    </row>
    <row r="98" spans="2:260" s="20" customFormat="1">
      <c r="B98" s="18"/>
      <c r="C98" s="22"/>
      <c r="D98" s="23"/>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c r="DA98" s="18"/>
      <c r="DB98" s="18"/>
      <c r="DC98" s="18"/>
      <c r="DD98" s="18"/>
      <c r="DE98" s="18"/>
      <c r="DF98" s="18"/>
      <c r="DG98" s="18"/>
      <c r="DH98" s="18"/>
      <c r="DI98" s="18"/>
      <c r="DJ98" s="18"/>
      <c r="DK98" s="18"/>
      <c r="DL98" s="18"/>
      <c r="DM98" s="18"/>
      <c r="DN98" s="18"/>
      <c r="DO98" s="18"/>
      <c r="DP98" s="18"/>
      <c r="DQ98" s="18"/>
      <c r="DR98" s="18"/>
      <c r="DS98" s="18"/>
      <c r="DT98" s="18"/>
      <c r="DU98" s="18"/>
      <c r="DV98" s="18"/>
      <c r="DW98" s="18"/>
      <c r="DX98" s="18"/>
      <c r="DY98" s="18"/>
      <c r="DZ98" s="18"/>
      <c r="EA98" s="18"/>
      <c r="EB98" s="18"/>
      <c r="EC98" s="18"/>
      <c r="ED98" s="18"/>
      <c r="EE98" s="18"/>
      <c r="EF98" s="18"/>
      <c r="EG98" s="18"/>
      <c r="EH98" s="18"/>
      <c r="EI98" s="18"/>
      <c r="EJ98" s="18"/>
      <c r="EK98" s="18"/>
      <c r="EL98" s="18"/>
      <c r="EM98" s="18"/>
      <c r="EN98" s="18"/>
      <c r="EO98" s="18"/>
      <c r="EP98" s="18"/>
      <c r="EQ98" s="18"/>
      <c r="ER98" s="18"/>
      <c r="ES98" s="18"/>
      <c r="ET98" s="18"/>
      <c r="EU98" s="18"/>
      <c r="EV98" s="18"/>
      <c r="EW98" s="18"/>
      <c r="EX98" s="18"/>
      <c r="EY98" s="18"/>
      <c r="EZ98" s="18"/>
      <c r="FA98" s="18"/>
      <c r="FB98" s="18"/>
      <c r="FC98" s="18"/>
      <c r="FD98" s="18"/>
      <c r="FE98" s="18"/>
      <c r="FF98" s="18"/>
      <c r="FG98" s="18"/>
      <c r="FH98" s="18"/>
      <c r="FI98" s="18"/>
      <c r="FJ98" s="18"/>
      <c r="FK98" s="18"/>
      <c r="FL98" s="18"/>
      <c r="FM98" s="18"/>
      <c r="FN98" s="18"/>
      <c r="FO98" s="18"/>
      <c r="FP98" s="18"/>
      <c r="FQ98" s="18"/>
      <c r="FR98" s="18"/>
      <c r="FS98" s="18"/>
      <c r="FT98" s="18"/>
      <c r="FU98" s="18"/>
      <c r="FV98" s="18"/>
      <c r="FW98" s="18"/>
      <c r="FX98" s="18"/>
      <c r="FY98" s="18"/>
      <c r="FZ98" s="18"/>
      <c r="GA98" s="18"/>
      <c r="GB98" s="18"/>
      <c r="GC98" s="18"/>
      <c r="GD98" s="18"/>
      <c r="GE98" s="18"/>
      <c r="GF98" s="18"/>
      <c r="GG98" s="18"/>
      <c r="GH98" s="18"/>
      <c r="GI98" s="18"/>
      <c r="GJ98" s="18"/>
      <c r="GK98" s="18"/>
      <c r="GL98" s="18"/>
      <c r="GM98" s="18"/>
      <c r="GN98" s="18"/>
      <c r="GO98" s="18"/>
      <c r="GP98" s="18"/>
      <c r="GQ98" s="18"/>
      <c r="GR98" s="18"/>
      <c r="GS98" s="18"/>
      <c r="GT98" s="18"/>
      <c r="GU98" s="18"/>
      <c r="GV98" s="18"/>
      <c r="GW98" s="18"/>
      <c r="GX98" s="18"/>
      <c r="GY98" s="18"/>
      <c r="GZ98" s="18"/>
      <c r="HA98" s="18"/>
      <c r="HB98" s="18"/>
      <c r="HC98" s="18"/>
      <c r="HD98" s="18"/>
      <c r="HE98" s="18"/>
      <c r="HF98" s="18"/>
      <c r="HG98" s="18"/>
      <c r="HH98" s="18"/>
      <c r="HI98" s="18"/>
      <c r="HJ98" s="18"/>
      <c r="HK98" s="18"/>
      <c r="HL98" s="18"/>
      <c r="HM98" s="18"/>
      <c r="HN98" s="18"/>
      <c r="HO98" s="18"/>
      <c r="HP98" s="18"/>
      <c r="HQ98" s="18"/>
      <c r="HR98" s="18"/>
      <c r="HS98" s="18"/>
      <c r="HT98" s="18"/>
      <c r="HU98" s="18"/>
      <c r="HV98" s="18"/>
      <c r="HW98" s="18"/>
      <c r="HX98" s="18"/>
      <c r="HY98" s="18"/>
      <c r="HZ98" s="18"/>
      <c r="IA98" s="18"/>
      <c r="IB98" s="18"/>
      <c r="IC98" s="18"/>
      <c r="ID98" s="18"/>
      <c r="IE98" s="18"/>
      <c r="IF98" s="18"/>
      <c r="IG98" s="18"/>
      <c r="IH98" s="18"/>
      <c r="II98" s="18"/>
      <c r="IJ98" s="18"/>
      <c r="IK98" s="18"/>
      <c r="IL98" s="18"/>
      <c r="IM98" s="18"/>
      <c r="IN98" s="18"/>
      <c r="IO98" s="18"/>
      <c r="IP98" s="18"/>
      <c r="IQ98" s="18"/>
      <c r="IR98" s="18"/>
      <c r="IS98" s="18"/>
      <c r="IT98" s="18"/>
      <c r="IU98" s="18"/>
      <c r="IV98" s="18"/>
      <c r="IW98" s="18"/>
      <c r="IX98" s="18"/>
      <c r="IY98" s="18"/>
      <c r="IZ98" s="18"/>
    </row>
    <row r="99" spans="2:260" s="20" customFormat="1">
      <c r="B99" s="18"/>
      <c r="C99" s="22"/>
      <c r="D99" s="23"/>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c r="IO99" s="18"/>
      <c r="IP99" s="18"/>
      <c r="IQ99" s="18"/>
      <c r="IR99" s="18"/>
      <c r="IS99" s="18"/>
      <c r="IT99" s="18"/>
      <c r="IU99" s="18"/>
      <c r="IV99" s="18"/>
      <c r="IW99" s="18"/>
      <c r="IX99" s="18"/>
      <c r="IY99" s="18"/>
      <c r="IZ99" s="18"/>
    </row>
    <row r="100" spans="2:260" s="20" customFormat="1">
      <c r="B100" s="18"/>
      <c r="C100" s="22"/>
      <c r="D100" s="23"/>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c r="DA100" s="18"/>
      <c r="DB100" s="18"/>
      <c r="DC100" s="18"/>
      <c r="DD100" s="18"/>
      <c r="DE100" s="18"/>
      <c r="DF100" s="18"/>
      <c r="DG100" s="18"/>
      <c r="DH100" s="18"/>
      <c r="DI100" s="18"/>
      <c r="DJ100" s="18"/>
      <c r="DK100" s="18"/>
      <c r="DL100" s="18"/>
      <c r="DM100" s="18"/>
      <c r="DN100" s="18"/>
      <c r="DO100" s="18"/>
      <c r="DP100" s="18"/>
      <c r="DQ100" s="18"/>
      <c r="DR100" s="18"/>
      <c r="DS100" s="18"/>
      <c r="DT100" s="18"/>
      <c r="DU100" s="18"/>
      <c r="DV100" s="18"/>
      <c r="DW100" s="18"/>
      <c r="DX100" s="18"/>
      <c r="DY100" s="18"/>
      <c r="DZ100" s="18"/>
      <c r="EA100" s="18"/>
      <c r="EB100" s="18"/>
      <c r="EC100" s="18"/>
      <c r="ED100" s="18"/>
      <c r="EE100" s="18"/>
      <c r="EF100" s="18"/>
      <c r="EG100" s="18"/>
      <c r="EH100" s="18"/>
      <c r="EI100" s="18"/>
      <c r="EJ100" s="18"/>
      <c r="EK100" s="18"/>
      <c r="EL100" s="18"/>
      <c r="EM100" s="18"/>
      <c r="EN100" s="18"/>
      <c r="EO100" s="18"/>
      <c r="EP100" s="18"/>
      <c r="EQ100" s="18"/>
      <c r="ER100" s="18"/>
      <c r="ES100" s="18"/>
      <c r="ET100" s="18"/>
      <c r="EU100" s="18"/>
      <c r="EV100" s="18"/>
      <c r="EW100" s="18"/>
      <c r="EX100" s="18"/>
      <c r="EY100" s="18"/>
      <c r="EZ100" s="18"/>
      <c r="FA100" s="18"/>
      <c r="FB100" s="18"/>
      <c r="FC100" s="18"/>
      <c r="FD100" s="18"/>
      <c r="FE100" s="18"/>
      <c r="FF100" s="18"/>
      <c r="FG100" s="18"/>
      <c r="FH100" s="18"/>
      <c r="FI100" s="18"/>
      <c r="FJ100" s="18"/>
      <c r="FK100" s="18"/>
      <c r="FL100" s="18"/>
      <c r="FM100" s="18"/>
      <c r="FN100" s="18"/>
      <c r="FO100" s="18"/>
      <c r="FP100" s="18"/>
      <c r="FQ100" s="18"/>
      <c r="FR100" s="18"/>
      <c r="FS100" s="18"/>
      <c r="FT100" s="18"/>
      <c r="FU100" s="18"/>
      <c r="FV100" s="18"/>
      <c r="FW100" s="18"/>
      <c r="FX100" s="18"/>
      <c r="FY100" s="18"/>
      <c r="FZ100" s="18"/>
      <c r="GA100" s="18"/>
      <c r="GB100" s="18"/>
      <c r="GC100" s="18"/>
      <c r="GD100" s="18"/>
      <c r="GE100" s="18"/>
      <c r="GF100" s="18"/>
      <c r="GG100" s="18"/>
      <c r="GH100" s="18"/>
      <c r="GI100" s="18"/>
      <c r="GJ100" s="18"/>
      <c r="GK100" s="18"/>
      <c r="GL100" s="18"/>
      <c r="GM100" s="18"/>
      <c r="GN100" s="18"/>
      <c r="GO100" s="18"/>
      <c r="GP100" s="18"/>
      <c r="GQ100" s="18"/>
      <c r="GR100" s="18"/>
      <c r="GS100" s="18"/>
      <c r="GT100" s="18"/>
      <c r="GU100" s="18"/>
      <c r="GV100" s="18"/>
      <c r="GW100" s="18"/>
      <c r="GX100" s="18"/>
      <c r="GY100" s="18"/>
      <c r="GZ100" s="18"/>
      <c r="HA100" s="18"/>
      <c r="HB100" s="18"/>
      <c r="HC100" s="18"/>
      <c r="HD100" s="18"/>
      <c r="HE100" s="18"/>
      <c r="HF100" s="18"/>
      <c r="HG100" s="18"/>
      <c r="HH100" s="18"/>
      <c r="HI100" s="18"/>
      <c r="HJ100" s="18"/>
      <c r="HK100" s="18"/>
      <c r="HL100" s="18"/>
      <c r="HM100" s="18"/>
      <c r="HN100" s="18"/>
      <c r="HO100" s="18"/>
      <c r="HP100" s="18"/>
      <c r="HQ100" s="18"/>
      <c r="HR100" s="18"/>
      <c r="HS100" s="18"/>
      <c r="HT100" s="18"/>
      <c r="HU100" s="18"/>
      <c r="HV100" s="18"/>
      <c r="HW100" s="18"/>
      <c r="HX100" s="18"/>
      <c r="HY100" s="18"/>
      <c r="HZ100" s="18"/>
      <c r="IA100" s="18"/>
      <c r="IB100" s="18"/>
      <c r="IC100" s="18"/>
      <c r="ID100" s="18"/>
      <c r="IE100" s="18"/>
      <c r="IF100" s="18"/>
      <c r="IG100" s="18"/>
      <c r="IH100" s="18"/>
      <c r="II100" s="18"/>
      <c r="IJ100" s="18"/>
      <c r="IK100" s="18"/>
      <c r="IL100" s="18"/>
      <c r="IM100" s="18"/>
      <c r="IN100" s="18"/>
      <c r="IO100" s="18"/>
      <c r="IP100" s="18"/>
      <c r="IQ100" s="18"/>
      <c r="IR100" s="18"/>
      <c r="IS100" s="18"/>
      <c r="IT100" s="18"/>
      <c r="IU100" s="18"/>
      <c r="IV100" s="18"/>
      <c r="IW100" s="18"/>
      <c r="IX100" s="18"/>
      <c r="IY100" s="18"/>
      <c r="IZ100" s="18"/>
    </row>
    <row r="101" spans="2:260" s="20" customFormat="1">
      <c r="B101" s="18"/>
      <c r="C101" s="22"/>
      <c r="D101" s="23"/>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c r="DA101" s="18"/>
      <c r="DB101" s="18"/>
      <c r="DC101" s="18"/>
      <c r="DD101" s="18"/>
      <c r="DE101" s="18"/>
      <c r="DF101" s="18"/>
      <c r="DG101" s="18"/>
      <c r="DH101" s="18"/>
      <c r="DI101" s="18"/>
      <c r="DJ101" s="18"/>
      <c r="DK101" s="18"/>
      <c r="DL101" s="18"/>
      <c r="DM101" s="18"/>
      <c r="DN101" s="18"/>
      <c r="DO101" s="18"/>
      <c r="DP101" s="18"/>
      <c r="DQ101" s="18"/>
      <c r="DR101" s="18"/>
      <c r="DS101" s="18"/>
      <c r="DT101" s="18"/>
      <c r="DU101" s="18"/>
      <c r="DV101" s="18"/>
      <c r="DW101" s="18"/>
      <c r="DX101" s="18"/>
      <c r="DY101" s="18"/>
      <c r="DZ101" s="18"/>
      <c r="EA101" s="18"/>
      <c r="EB101" s="18"/>
      <c r="EC101" s="18"/>
      <c r="ED101" s="18"/>
      <c r="EE101" s="18"/>
      <c r="EF101" s="18"/>
      <c r="EG101" s="18"/>
      <c r="EH101" s="18"/>
      <c r="EI101" s="18"/>
      <c r="EJ101" s="18"/>
      <c r="EK101" s="18"/>
      <c r="EL101" s="18"/>
      <c r="EM101" s="18"/>
      <c r="EN101" s="18"/>
      <c r="EO101" s="18"/>
      <c r="EP101" s="18"/>
      <c r="EQ101" s="18"/>
      <c r="ER101" s="18"/>
      <c r="ES101" s="18"/>
      <c r="ET101" s="18"/>
      <c r="EU101" s="18"/>
      <c r="EV101" s="18"/>
      <c r="EW101" s="18"/>
      <c r="EX101" s="18"/>
      <c r="EY101" s="18"/>
      <c r="EZ101" s="18"/>
      <c r="FA101" s="18"/>
      <c r="FB101" s="18"/>
      <c r="FC101" s="18"/>
      <c r="FD101" s="18"/>
      <c r="FE101" s="18"/>
      <c r="FF101" s="18"/>
      <c r="FG101" s="18"/>
      <c r="FH101" s="18"/>
      <c r="FI101" s="18"/>
      <c r="FJ101" s="18"/>
      <c r="FK101" s="18"/>
      <c r="FL101" s="18"/>
      <c r="FM101" s="18"/>
      <c r="FN101" s="18"/>
      <c r="FO101" s="18"/>
      <c r="FP101" s="18"/>
      <c r="FQ101" s="18"/>
      <c r="FR101" s="18"/>
      <c r="FS101" s="18"/>
      <c r="FT101" s="18"/>
      <c r="FU101" s="18"/>
      <c r="FV101" s="18"/>
      <c r="FW101" s="18"/>
      <c r="FX101" s="18"/>
      <c r="FY101" s="18"/>
      <c r="FZ101" s="18"/>
      <c r="GA101" s="18"/>
      <c r="GB101" s="18"/>
      <c r="GC101" s="18"/>
      <c r="GD101" s="18"/>
      <c r="GE101" s="18"/>
      <c r="GF101" s="18"/>
      <c r="GG101" s="18"/>
      <c r="GH101" s="18"/>
      <c r="GI101" s="18"/>
      <c r="GJ101" s="18"/>
      <c r="GK101" s="18"/>
      <c r="GL101" s="18"/>
      <c r="GM101" s="18"/>
      <c r="GN101" s="18"/>
      <c r="GO101" s="18"/>
      <c r="GP101" s="18"/>
      <c r="GQ101" s="18"/>
      <c r="GR101" s="18"/>
      <c r="GS101" s="18"/>
      <c r="GT101" s="18"/>
      <c r="GU101" s="18"/>
      <c r="GV101" s="18"/>
      <c r="GW101" s="18"/>
      <c r="GX101" s="18"/>
      <c r="GY101" s="18"/>
      <c r="GZ101" s="18"/>
      <c r="HA101" s="18"/>
      <c r="HB101" s="18"/>
      <c r="HC101" s="18"/>
      <c r="HD101" s="18"/>
      <c r="HE101" s="18"/>
      <c r="HF101" s="18"/>
      <c r="HG101" s="18"/>
      <c r="HH101" s="18"/>
      <c r="HI101" s="18"/>
      <c r="HJ101" s="18"/>
      <c r="HK101" s="18"/>
      <c r="HL101" s="18"/>
      <c r="HM101" s="18"/>
      <c r="HN101" s="18"/>
      <c r="HO101" s="18"/>
      <c r="HP101" s="18"/>
      <c r="HQ101" s="18"/>
      <c r="HR101" s="18"/>
      <c r="HS101" s="18"/>
      <c r="HT101" s="18"/>
      <c r="HU101" s="18"/>
      <c r="HV101" s="18"/>
      <c r="HW101" s="18"/>
      <c r="HX101" s="18"/>
      <c r="HY101" s="18"/>
      <c r="HZ101" s="18"/>
      <c r="IA101" s="18"/>
      <c r="IB101" s="18"/>
      <c r="IC101" s="18"/>
      <c r="ID101" s="18"/>
      <c r="IE101" s="18"/>
      <c r="IF101" s="18"/>
      <c r="IG101" s="18"/>
      <c r="IH101" s="18"/>
      <c r="II101" s="18"/>
      <c r="IJ101" s="18"/>
      <c r="IK101" s="18"/>
      <c r="IL101" s="18"/>
      <c r="IM101" s="18"/>
      <c r="IN101" s="18"/>
      <c r="IO101" s="18"/>
      <c r="IP101" s="18"/>
      <c r="IQ101" s="18"/>
      <c r="IR101" s="18"/>
      <c r="IS101" s="18"/>
      <c r="IT101" s="18"/>
      <c r="IU101" s="18"/>
      <c r="IV101" s="18"/>
      <c r="IW101" s="18"/>
      <c r="IX101" s="18"/>
      <c r="IY101" s="18"/>
      <c r="IZ101" s="18"/>
    </row>
    <row r="102" spans="2:260" s="20" customFormat="1">
      <c r="B102" s="18"/>
      <c r="C102" s="22"/>
      <c r="D102" s="23"/>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c r="DA102" s="18"/>
      <c r="DB102" s="18"/>
      <c r="DC102" s="18"/>
      <c r="DD102" s="18"/>
      <c r="DE102" s="18"/>
      <c r="DF102" s="18"/>
      <c r="DG102" s="18"/>
      <c r="DH102" s="18"/>
      <c r="DI102" s="18"/>
      <c r="DJ102" s="18"/>
      <c r="DK102" s="18"/>
      <c r="DL102" s="18"/>
      <c r="DM102" s="18"/>
      <c r="DN102" s="18"/>
      <c r="DO102" s="18"/>
      <c r="DP102" s="18"/>
      <c r="DQ102" s="18"/>
      <c r="DR102" s="18"/>
      <c r="DS102" s="18"/>
      <c r="DT102" s="18"/>
      <c r="DU102" s="18"/>
      <c r="DV102" s="18"/>
      <c r="DW102" s="18"/>
      <c r="DX102" s="18"/>
      <c r="DY102" s="18"/>
      <c r="DZ102" s="18"/>
      <c r="EA102" s="18"/>
      <c r="EB102" s="18"/>
      <c r="EC102" s="18"/>
      <c r="ED102" s="18"/>
      <c r="EE102" s="18"/>
      <c r="EF102" s="18"/>
      <c r="EG102" s="18"/>
      <c r="EH102" s="18"/>
      <c r="EI102" s="18"/>
      <c r="EJ102" s="18"/>
      <c r="EK102" s="18"/>
      <c r="EL102" s="18"/>
      <c r="EM102" s="18"/>
      <c r="EN102" s="18"/>
      <c r="EO102" s="18"/>
      <c r="EP102" s="18"/>
      <c r="EQ102" s="18"/>
      <c r="ER102" s="18"/>
      <c r="ES102" s="18"/>
      <c r="ET102" s="18"/>
      <c r="EU102" s="18"/>
      <c r="EV102" s="18"/>
      <c r="EW102" s="18"/>
      <c r="EX102" s="18"/>
      <c r="EY102" s="18"/>
      <c r="EZ102" s="18"/>
      <c r="FA102" s="18"/>
      <c r="FB102" s="18"/>
      <c r="FC102" s="18"/>
      <c r="FD102" s="18"/>
      <c r="FE102" s="18"/>
      <c r="FF102" s="18"/>
      <c r="FG102" s="18"/>
      <c r="FH102" s="18"/>
      <c r="FI102" s="18"/>
      <c r="FJ102" s="18"/>
      <c r="FK102" s="18"/>
      <c r="FL102" s="18"/>
      <c r="FM102" s="18"/>
      <c r="FN102" s="18"/>
      <c r="FO102" s="18"/>
      <c r="FP102" s="18"/>
      <c r="FQ102" s="18"/>
      <c r="FR102" s="18"/>
      <c r="FS102" s="18"/>
      <c r="FT102" s="18"/>
      <c r="FU102" s="18"/>
      <c r="FV102" s="18"/>
      <c r="FW102" s="18"/>
      <c r="FX102" s="18"/>
      <c r="FY102" s="18"/>
      <c r="FZ102" s="18"/>
      <c r="GA102" s="18"/>
      <c r="GB102" s="18"/>
      <c r="GC102" s="18"/>
      <c r="GD102" s="18"/>
      <c r="GE102" s="18"/>
      <c r="GF102" s="18"/>
      <c r="GG102" s="18"/>
      <c r="GH102" s="18"/>
      <c r="GI102" s="18"/>
      <c r="GJ102" s="18"/>
      <c r="GK102" s="18"/>
      <c r="GL102" s="18"/>
      <c r="GM102" s="18"/>
      <c r="GN102" s="18"/>
      <c r="GO102" s="18"/>
      <c r="GP102" s="18"/>
      <c r="GQ102" s="18"/>
      <c r="GR102" s="18"/>
      <c r="GS102" s="18"/>
      <c r="GT102" s="18"/>
      <c r="GU102" s="18"/>
      <c r="GV102" s="18"/>
      <c r="GW102" s="18"/>
      <c r="GX102" s="18"/>
      <c r="GY102" s="18"/>
      <c r="GZ102" s="18"/>
      <c r="HA102" s="18"/>
      <c r="HB102" s="18"/>
      <c r="HC102" s="18"/>
      <c r="HD102" s="18"/>
      <c r="HE102" s="18"/>
      <c r="HF102" s="18"/>
      <c r="HG102" s="18"/>
      <c r="HH102" s="18"/>
      <c r="HI102" s="18"/>
      <c r="HJ102" s="18"/>
      <c r="HK102" s="18"/>
      <c r="HL102" s="18"/>
      <c r="HM102" s="18"/>
      <c r="HN102" s="18"/>
      <c r="HO102" s="18"/>
      <c r="HP102" s="18"/>
      <c r="HQ102" s="18"/>
      <c r="HR102" s="18"/>
      <c r="HS102" s="18"/>
      <c r="HT102" s="18"/>
      <c r="HU102" s="18"/>
      <c r="HV102" s="18"/>
      <c r="HW102" s="18"/>
      <c r="HX102" s="18"/>
      <c r="HY102" s="18"/>
      <c r="HZ102" s="18"/>
      <c r="IA102" s="18"/>
      <c r="IB102" s="18"/>
      <c r="IC102" s="18"/>
      <c r="ID102" s="18"/>
      <c r="IE102" s="18"/>
      <c r="IF102" s="18"/>
      <c r="IG102" s="18"/>
      <c r="IH102" s="18"/>
      <c r="II102" s="18"/>
      <c r="IJ102" s="18"/>
      <c r="IK102" s="18"/>
      <c r="IL102" s="18"/>
      <c r="IM102" s="18"/>
      <c r="IN102" s="18"/>
      <c r="IO102" s="18"/>
      <c r="IP102" s="18"/>
      <c r="IQ102" s="18"/>
      <c r="IR102" s="18"/>
      <c r="IS102" s="18"/>
      <c r="IT102" s="18"/>
      <c r="IU102" s="18"/>
      <c r="IV102" s="18"/>
      <c r="IW102" s="18"/>
      <c r="IX102" s="18"/>
      <c r="IY102" s="18"/>
      <c r="IZ102" s="18"/>
    </row>
    <row r="103" spans="2:260" s="20" customFormat="1">
      <c r="B103" s="18"/>
      <c r="C103" s="22"/>
      <c r="D103" s="23"/>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c r="DA103" s="18"/>
      <c r="DB103" s="18"/>
      <c r="DC103" s="18"/>
      <c r="DD103" s="18"/>
      <c r="DE103" s="18"/>
      <c r="DF103" s="18"/>
      <c r="DG103" s="18"/>
      <c r="DH103" s="18"/>
      <c r="DI103" s="18"/>
      <c r="DJ103" s="18"/>
      <c r="DK103" s="18"/>
      <c r="DL103" s="18"/>
      <c r="DM103" s="18"/>
      <c r="DN103" s="18"/>
      <c r="DO103" s="18"/>
      <c r="DP103" s="18"/>
      <c r="DQ103" s="18"/>
      <c r="DR103" s="18"/>
      <c r="DS103" s="18"/>
      <c r="DT103" s="18"/>
      <c r="DU103" s="18"/>
      <c r="DV103" s="18"/>
      <c r="DW103" s="18"/>
      <c r="DX103" s="18"/>
      <c r="DY103" s="18"/>
      <c r="DZ103" s="18"/>
      <c r="EA103" s="18"/>
      <c r="EB103" s="18"/>
      <c r="EC103" s="18"/>
      <c r="ED103" s="18"/>
      <c r="EE103" s="18"/>
      <c r="EF103" s="18"/>
      <c r="EG103" s="18"/>
      <c r="EH103" s="18"/>
      <c r="EI103" s="18"/>
      <c r="EJ103" s="18"/>
      <c r="EK103" s="18"/>
      <c r="EL103" s="18"/>
      <c r="EM103" s="18"/>
      <c r="EN103" s="18"/>
      <c r="EO103" s="18"/>
      <c r="EP103" s="18"/>
      <c r="EQ103" s="18"/>
      <c r="ER103" s="18"/>
      <c r="ES103" s="18"/>
      <c r="ET103" s="18"/>
      <c r="EU103" s="18"/>
      <c r="EV103" s="18"/>
      <c r="EW103" s="18"/>
      <c r="EX103" s="18"/>
      <c r="EY103" s="18"/>
      <c r="EZ103" s="18"/>
      <c r="FA103" s="18"/>
      <c r="FB103" s="18"/>
      <c r="FC103" s="18"/>
      <c r="FD103" s="18"/>
      <c r="FE103" s="18"/>
      <c r="FF103" s="18"/>
      <c r="FG103" s="18"/>
      <c r="FH103" s="18"/>
      <c r="FI103" s="18"/>
      <c r="FJ103" s="18"/>
      <c r="FK103" s="18"/>
      <c r="FL103" s="18"/>
      <c r="FM103" s="18"/>
      <c r="FN103" s="18"/>
      <c r="FO103" s="18"/>
      <c r="FP103" s="18"/>
      <c r="FQ103" s="18"/>
      <c r="FR103" s="18"/>
      <c r="FS103" s="18"/>
      <c r="FT103" s="18"/>
      <c r="FU103" s="18"/>
      <c r="FV103" s="18"/>
      <c r="FW103" s="18"/>
      <c r="FX103" s="18"/>
      <c r="FY103" s="18"/>
      <c r="FZ103" s="18"/>
      <c r="GA103" s="18"/>
      <c r="GB103" s="18"/>
      <c r="GC103" s="18"/>
      <c r="GD103" s="18"/>
      <c r="GE103" s="18"/>
      <c r="GF103" s="18"/>
      <c r="GG103" s="18"/>
      <c r="GH103" s="18"/>
      <c r="GI103" s="18"/>
      <c r="GJ103" s="18"/>
      <c r="GK103" s="18"/>
      <c r="GL103" s="18"/>
      <c r="GM103" s="18"/>
      <c r="GN103" s="18"/>
      <c r="GO103" s="18"/>
      <c r="GP103" s="18"/>
      <c r="GQ103" s="18"/>
      <c r="GR103" s="18"/>
      <c r="GS103" s="18"/>
      <c r="GT103" s="18"/>
      <c r="GU103" s="18"/>
      <c r="GV103" s="18"/>
      <c r="GW103" s="18"/>
      <c r="GX103" s="18"/>
      <c r="GY103" s="18"/>
      <c r="GZ103" s="18"/>
      <c r="HA103" s="18"/>
      <c r="HB103" s="18"/>
      <c r="HC103" s="18"/>
      <c r="HD103" s="18"/>
      <c r="HE103" s="18"/>
      <c r="HF103" s="18"/>
      <c r="HG103" s="18"/>
      <c r="HH103" s="18"/>
      <c r="HI103" s="18"/>
      <c r="HJ103" s="18"/>
      <c r="HK103" s="18"/>
      <c r="HL103" s="18"/>
      <c r="HM103" s="18"/>
      <c r="HN103" s="18"/>
      <c r="HO103" s="18"/>
      <c r="HP103" s="18"/>
      <c r="HQ103" s="18"/>
      <c r="HR103" s="18"/>
      <c r="HS103" s="18"/>
      <c r="HT103" s="18"/>
      <c r="HU103" s="18"/>
      <c r="HV103" s="18"/>
      <c r="HW103" s="18"/>
      <c r="HX103" s="18"/>
      <c r="HY103" s="18"/>
      <c r="HZ103" s="18"/>
      <c r="IA103" s="18"/>
      <c r="IB103" s="18"/>
      <c r="IC103" s="18"/>
      <c r="ID103" s="18"/>
      <c r="IE103" s="18"/>
      <c r="IF103" s="18"/>
      <c r="IG103" s="18"/>
      <c r="IH103" s="18"/>
      <c r="II103" s="18"/>
      <c r="IJ103" s="18"/>
      <c r="IK103" s="18"/>
      <c r="IL103" s="18"/>
      <c r="IM103" s="18"/>
      <c r="IN103" s="18"/>
      <c r="IO103" s="18"/>
      <c r="IP103" s="18"/>
      <c r="IQ103" s="18"/>
      <c r="IR103" s="18"/>
      <c r="IS103" s="18"/>
      <c r="IT103" s="18"/>
      <c r="IU103" s="18"/>
      <c r="IV103" s="18"/>
      <c r="IW103" s="18"/>
      <c r="IX103" s="18"/>
      <c r="IY103" s="18"/>
      <c r="IZ103" s="18"/>
    </row>
    <row r="104" spans="2:260" s="20" customFormat="1">
      <c r="B104" s="18"/>
      <c r="C104" s="22"/>
      <c r="D104" s="23"/>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c r="DA104" s="18"/>
      <c r="DB104" s="18"/>
      <c r="DC104" s="18"/>
      <c r="DD104" s="18"/>
      <c r="DE104" s="18"/>
      <c r="DF104" s="18"/>
      <c r="DG104" s="18"/>
      <c r="DH104" s="18"/>
      <c r="DI104" s="18"/>
      <c r="DJ104" s="18"/>
      <c r="DK104" s="18"/>
      <c r="DL104" s="18"/>
      <c r="DM104" s="18"/>
      <c r="DN104" s="18"/>
      <c r="DO104" s="18"/>
      <c r="DP104" s="18"/>
      <c r="DQ104" s="18"/>
      <c r="DR104" s="18"/>
      <c r="DS104" s="18"/>
      <c r="DT104" s="18"/>
      <c r="DU104" s="18"/>
      <c r="DV104" s="18"/>
      <c r="DW104" s="18"/>
      <c r="DX104" s="18"/>
      <c r="DY104" s="18"/>
      <c r="DZ104" s="18"/>
      <c r="EA104" s="18"/>
      <c r="EB104" s="18"/>
      <c r="EC104" s="18"/>
      <c r="ED104" s="18"/>
      <c r="EE104" s="18"/>
      <c r="EF104" s="18"/>
      <c r="EG104" s="18"/>
      <c r="EH104" s="18"/>
      <c r="EI104" s="18"/>
      <c r="EJ104" s="18"/>
      <c r="EK104" s="18"/>
      <c r="EL104" s="18"/>
      <c r="EM104" s="18"/>
      <c r="EN104" s="18"/>
      <c r="EO104" s="18"/>
      <c r="EP104" s="18"/>
      <c r="EQ104" s="18"/>
      <c r="ER104" s="18"/>
      <c r="ES104" s="18"/>
      <c r="ET104" s="18"/>
      <c r="EU104" s="18"/>
      <c r="EV104" s="18"/>
      <c r="EW104" s="18"/>
      <c r="EX104" s="18"/>
      <c r="EY104" s="18"/>
      <c r="EZ104" s="18"/>
      <c r="FA104" s="18"/>
      <c r="FB104" s="18"/>
      <c r="FC104" s="18"/>
      <c r="FD104" s="18"/>
      <c r="FE104" s="18"/>
      <c r="FF104" s="18"/>
      <c r="FG104" s="18"/>
      <c r="FH104" s="18"/>
      <c r="FI104" s="18"/>
      <c r="FJ104" s="18"/>
      <c r="FK104" s="18"/>
      <c r="FL104" s="18"/>
      <c r="FM104" s="18"/>
      <c r="FN104" s="18"/>
      <c r="FO104" s="18"/>
      <c r="FP104" s="18"/>
      <c r="FQ104" s="18"/>
      <c r="FR104" s="18"/>
      <c r="FS104" s="18"/>
      <c r="FT104" s="18"/>
      <c r="FU104" s="18"/>
      <c r="FV104" s="18"/>
      <c r="FW104" s="18"/>
      <c r="FX104" s="18"/>
      <c r="FY104" s="18"/>
      <c r="FZ104" s="18"/>
      <c r="GA104" s="18"/>
      <c r="GB104" s="18"/>
      <c r="GC104" s="18"/>
      <c r="GD104" s="18"/>
      <c r="GE104" s="18"/>
      <c r="GF104" s="18"/>
      <c r="GG104" s="18"/>
      <c r="GH104" s="18"/>
      <c r="GI104" s="18"/>
      <c r="GJ104" s="18"/>
      <c r="GK104" s="18"/>
      <c r="GL104" s="18"/>
      <c r="GM104" s="18"/>
      <c r="GN104" s="18"/>
      <c r="GO104" s="18"/>
      <c r="GP104" s="18"/>
      <c r="GQ104" s="18"/>
      <c r="GR104" s="18"/>
      <c r="GS104" s="18"/>
      <c r="GT104" s="18"/>
      <c r="GU104" s="18"/>
      <c r="GV104" s="18"/>
      <c r="GW104" s="18"/>
      <c r="GX104" s="18"/>
      <c r="GY104" s="18"/>
      <c r="GZ104" s="18"/>
      <c r="HA104" s="18"/>
      <c r="HB104" s="18"/>
      <c r="HC104" s="18"/>
      <c r="HD104" s="18"/>
      <c r="HE104" s="18"/>
      <c r="HF104" s="18"/>
      <c r="HG104" s="18"/>
      <c r="HH104" s="18"/>
      <c r="HI104" s="18"/>
      <c r="HJ104" s="18"/>
      <c r="HK104" s="18"/>
      <c r="HL104" s="18"/>
      <c r="HM104" s="18"/>
      <c r="HN104" s="18"/>
      <c r="HO104" s="18"/>
      <c r="HP104" s="18"/>
      <c r="HQ104" s="18"/>
      <c r="HR104" s="18"/>
      <c r="HS104" s="18"/>
      <c r="HT104" s="18"/>
      <c r="HU104" s="18"/>
      <c r="HV104" s="18"/>
      <c r="HW104" s="18"/>
      <c r="HX104" s="18"/>
      <c r="HY104" s="18"/>
      <c r="HZ104" s="18"/>
      <c r="IA104" s="18"/>
      <c r="IB104" s="18"/>
      <c r="IC104" s="18"/>
      <c r="ID104" s="18"/>
      <c r="IE104" s="18"/>
      <c r="IF104" s="18"/>
      <c r="IG104" s="18"/>
      <c r="IH104" s="18"/>
      <c r="II104" s="18"/>
      <c r="IJ104" s="18"/>
      <c r="IK104" s="18"/>
      <c r="IL104" s="18"/>
      <c r="IM104" s="18"/>
      <c r="IN104" s="18"/>
      <c r="IO104" s="18"/>
      <c r="IP104" s="18"/>
      <c r="IQ104" s="18"/>
      <c r="IR104" s="18"/>
      <c r="IS104" s="18"/>
      <c r="IT104" s="18"/>
      <c r="IU104" s="18"/>
      <c r="IV104" s="18"/>
      <c r="IW104" s="18"/>
      <c r="IX104" s="18"/>
      <c r="IY104" s="18"/>
      <c r="IZ104" s="18"/>
    </row>
    <row r="105" spans="2:260" s="20" customFormat="1">
      <c r="B105" s="18"/>
      <c r="C105" s="22"/>
      <c r="D105" s="23"/>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c r="DA105" s="18"/>
      <c r="DB105" s="18"/>
      <c r="DC105" s="18"/>
      <c r="DD105" s="18"/>
      <c r="DE105" s="18"/>
      <c r="DF105" s="18"/>
      <c r="DG105" s="18"/>
      <c r="DH105" s="18"/>
      <c r="DI105" s="18"/>
      <c r="DJ105" s="18"/>
      <c r="DK105" s="18"/>
      <c r="DL105" s="18"/>
      <c r="DM105" s="18"/>
      <c r="DN105" s="18"/>
      <c r="DO105" s="18"/>
      <c r="DP105" s="18"/>
      <c r="DQ105" s="18"/>
      <c r="DR105" s="18"/>
      <c r="DS105" s="18"/>
      <c r="DT105" s="18"/>
      <c r="DU105" s="18"/>
      <c r="DV105" s="18"/>
      <c r="DW105" s="18"/>
      <c r="DX105" s="18"/>
      <c r="DY105" s="18"/>
      <c r="DZ105" s="18"/>
      <c r="EA105" s="18"/>
      <c r="EB105" s="18"/>
      <c r="EC105" s="18"/>
      <c r="ED105" s="18"/>
      <c r="EE105" s="18"/>
      <c r="EF105" s="18"/>
      <c r="EG105" s="18"/>
      <c r="EH105" s="18"/>
      <c r="EI105" s="18"/>
      <c r="EJ105" s="18"/>
      <c r="EK105" s="18"/>
      <c r="EL105" s="18"/>
      <c r="EM105" s="18"/>
      <c r="EN105" s="18"/>
      <c r="EO105" s="18"/>
      <c r="EP105" s="18"/>
      <c r="EQ105" s="18"/>
      <c r="ER105" s="18"/>
      <c r="ES105" s="18"/>
      <c r="ET105" s="18"/>
      <c r="EU105" s="18"/>
      <c r="EV105" s="18"/>
      <c r="EW105" s="18"/>
      <c r="EX105" s="18"/>
      <c r="EY105" s="18"/>
      <c r="EZ105" s="18"/>
      <c r="FA105" s="18"/>
      <c r="FB105" s="18"/>
      <c r="FC105" s="18"/>
      <c r="FD105" s="18"/>
      <c r="FE105" s="18"/>
      <c r="FF105" s="18"/>
      <c r="FG105" s="18"/>
      <c r="FH105" s="18"/>
      <c r="FI105" s="18"/>
      <c r="FJ105" s="18"/>
      <c r="FK105" s="18"/>
      <c r="FL105" s="18"/>
      <c r="FM105" s="18"/>
      <c r="FN105" s="18"/>
      <c r="FO105" s="18"/>
      <c r="FP105" s="18"/>
      <c r="FQ105" s="18"/>
      <c r="FR105" s="18"/>
      <c r="FS105" s="18"/>
      <c r="FT105" s="18"/>
      <c r="FU105" s="18"/>
      <c r="FV105" s="18"/>
      <c r="FW105" s="18"/>
      <c r="FX105" s="18"/>
      <c r="FY105" s="18"/>
      <c r="FZ105" s="18"/>
      <c r="GA105" s="18"/>
      <c r="GB105" s="18"/>
      <c r="GC105" s="18"/>
      <c r="GD105" s="18"/>
      <c r="GE105" s="18"/>
      <c r="GF105" s="18"/>
      <c r="GG105" s="18"/>
      <c r="GH105" s="18"/>
      <c r="GI105" s="18"/>
      <c r="GJ105" s="18"/>
      <c r="GK105" s="18"/>
      <c r="GL105" s="18"/>
      <c r="GM105" s="18"/>
      <c r="GN105" s="18"/>
      <c r="GO105" s="18"/>
      <c r="GP105" s="18"/>
      <c r="GQ105" s="18"/>
      <c r="GR105" s="18"/>
      <c r="GS105" s="18"/>
      <c r="GT105" s="18"/>
      <c r="GU105" s="18"/>
      <c r="GV105" s="18"/>
      <c r="GW105" s="18"/>
      <c r="GX105" s="18"/>
      <c r="GY105" s="18"/>
      <c r="GZ105" s="18"/>
      <c r="HA105" s="18"/>
      <c r="HB105" s="18"/>
      <c r="HC105" s="18"/>
      <c r="HD105" s="18"/>
      <c r="HE105" s="18"/>
      <c r="HF105" s="18"/>
      <c r="HG105" s="18"/>
      <c r="HH105" s="18"/>
      <c r="HI105" s="18"/>
      <c r="HJ105" s="18"/>
      <c r="HK105" s="18"/>
      <c r="HL105" s="18"/>
      <c r="HM105" s="18"/>
      <c r="HN105" s="18"/>
      <c r="HO105" s="18"/>
      <c r="HP105" s="18"/>
      <c r="HQ105" s="18"/>
      <c r="HR105" s="18"/>
      <c r="HS105" s="18"/>
      <c r="HT105" s="18"/>
      <c r="HU105" s="18"/>
      <c r="HV105" s="18"/>
      <c r="HW105" s="18"/>
      <c r="HX105" s="18"/>
      <c r="HY105" s="18"/>
      <c r="HZ105" s="18"/>
      <c r="IA105" s="18"/>
      <c r="IB105" s="18"/>
      <c r="IC105" s="18"/>
      <c r="ID105" s="18"/>
      <c r="IE105" s="18"/>
      <c r="IF105" s="18"/>
      <c r="IG105" s="18"/>
      <c r="IH105" s="18"/>
      <c r="II105" s="18"/>
      <c r="IJ105" s="18"/>
      <c r="IK105" s="18"/>
      <c r="IL105" s="18"/>
      <c r="IM105" s="18"/>
      <c r="IN105" s="18"/>
      <c r="IO105" s="18"/>
      <c r="IP105" s="18"/>
      <c r="IQ105" s="18"/>
      <c r="IR105" s="18"/>
      <c r="IS105" s="18"/>
      <c r="IT105" s="18"/>
      <c r="IU105" s="18"/>
      <c r="IV105" s="18"/>
      <c r="IW105" s="18"/>
      <c r="IX105" s="18"/>
      <c r="IY105" s="18"/>
      <c r="IZ105" s="18"/>
    </row>
    <row r="106" spans="2:260" s="20" customFormat="1">
      <c r="B106" s="18"/>
      <c r="C106" s="22"/>
      <c r="D106" s="23"/>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c r="HY106" s="18"/>
      <c r="HZ106" s="18"/>
      <c r="IA106" s="18"/>
      <c r="IB106" s="18"/>
      <c r="IC106" s="18"/>
      <c r="ID106" s="18"/>
      <c r="IE106" s="18"/>
      <c r="IF106" s="18"/>
      <c r="IG106" s="18"/>
      <c r="IH106" s="18"/>
      <c r="II106" s="18"/>
      <c r="IJ106" s="18"/>
      <c r="IK106" s="18"/>
      <c r="IL106" s="18"/>
      <c r="IM106" s="18"/>
      <c r="IN106" s="18"/>
      <c r="IO106" s="18"/>
      <c r="IP106" s="18"/>
      <c r="IQ106" s="18"/>
      <c r="IR106" s="18"/>
      <c r="IS106" s="18"/>
      <c r="IT106" s="18"/>
      <c r="IU106" s="18"/>
      <c r="IV106" s="18"/>
      <c r="IW106" s="18"/>
      <c r="IX106" s="18"/>
      <c r="IY106" s="18"/>
      <c r="IZ106" s="18"/>
    </row>
    <row r="107" spans="2:260" s="20" customFormat="1">
      <c r="B107" s="18"/>
      <c r="C107" s="22"/>
      <c r="D107" s="23"/>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c r="DA107" s="18"/>
      <c r="DB107" s="18"/>
      <c r="DC107" s="18"/>
      <c r="DD107" s="18"/>
      <c r="DE107" s="18"/>
      <c r="DF107" s="18"/>
      <c r="DG107" s="18"/>
      <c r="DH107" s="18"/>
      <c r="DI107" s="18"/>
      <c r="DJ107" s="18"/>
      <c r="DK107" s="18"/>
      <c r="DL107" s="18"/>
      <c r="DM107" s="18"/>
      <c r="DN107" s="18"/>
      <c r="DO107" s="18"/>
      <c r="DP107" s="18"/>
      <c r="DQ107" s="18"/>
      <c r="DR107" s="18"/>
      <c r="DS107" s="18"/>
      <c r="DT107" s="18"/>
      <c r="DU107" s="18"/>
      <c r="DV107" s="18"/>
      <c r="DW107" s="18"/>
      <c r="DX107" s="18"/>
      <c r="DY107" s="18"/>
      <c r="DZ107" s="18"/>
      <c r="EA107" s="18"/>
      <c r="EB107" s="18"/>
      <c r="EC107" s="18"/>
      <c r="ED107" s="18"/>
      <c r="EE107" s="18"/>
      <c r="EF107" s="18"/>
      <c r="EG107" s="18"/>
      <c r="EH107" s="18"/>
      <c r="EI107" s="18"/>
      <c r="EJ107" s="18"/>
      <c r="EK107" s="18"/>
      <c r="EL107" s="18"/>
      <c r="EM107" s="18"/>
      <c r="EN107" s="18"/>
      <c r="EO107" s="18"/>
      <c r="EP107" s="18"/>
      <c r="EQ107" s="18"/>
      <c r="ER107" s="18"/>
      <c r="ES107" s="18"/>
      <c r="ET107" s="18"/>
      <c r="EU107" s="18"/>
      <c r="EV107" s="18"/>
      <c r="EW107" s="18"/>
      <c r="EX107" s="18"/>
      <c r="EY107" s="18"/>
      <c r="EZ107" s="18"/>
      <c r="FA107" s="18"/>
      <c r="FB107" s="18"/>
      <c r="FC107" s="18"/>
      <c r="FD107" s="18"/>
      <c r="FE107" s="18"/>
      <c r="FF107" s="18"/>
      <c r="FG107" s="18"/>
      <c r="FH107" s="18"/>
      <c r="FI107" s="18"/>
      <c r="FJ107" s="18"/>
      <c r="FK107" s="18"/>
      <c r="FL107" s="18"/>
      <c r="FM107" s="18"/>
      <c r="FN107" s="18"/>
      <c r="FO107" s="18"/>
      <c r="FP107" s="18"/>
      <c r="FQ107" s="18"/>
      <c r="FR107" s="18"/>
      <c r="FS107" s="18"/>
      <c r="FT107" s="18"/>
      <c r="FU107" s="18"/>
      <c r="FV107" s="18"/>
      <c r="FW107" s="18"/>
      <c r="FX107" s="18"/>
      <c r="FY107" s="18"/>
      <c r="FZ107" s="18"/>
      <c r="GA107" s="18"/>
      <c r="GB107" s="18"/>
      <c r="GC107" s="18"/>
      <c r="GD107" s="18"/>
      <c r="GE107" s="18"/>
      <c r="GF107" s="18"/>
      <c r="GG107" s="18"/>
      <c r="GH107" s="18"/>
      <c r="GI107" s="18"/>
      <c r="GJ107" s="18"/>
      <c r="GK107" s="18"/>
      <c r="GL107" s="18"/>
      <c r="GM107" s="18"/>
      <c r="GN107" s="18"/>
      <c r="GO107" s="18"/>
      <c r="GP107" s="18"/>
      <c r="GQ107" s="18"/>
      <c r="GR107" s="18"/>
      <c r="GS107" s="18"/>
      <c r="GT107" s="18"/>
      <c r="GU107" s="18"/>
      <c r="GV107" s="18"/>
      <c r="GW107" s="18"/>
      <c r="GX107" s="18"/>
      <c r="GY107" s="18"/>
      <c r="GZ107" s="18"/>
      <c r="HA107" s="18"/>
      <c r="HB107" s="18"/>
      <c r="HC107" s="18"/>
      <c r="HD107" s="18"/>
      <c r="HE107" s="18"/>
      <c r="HF107" s="18"/>
      <c r="HG107" s="18"/>
      <c r="HH107" s="18"/>
      <c r="HI107" s="18"/>
      <c r="HJ107" s="18"/>
      <c r="HK107" s="18"/>
      <c r="HL107" s="18"/>
      <c r="HM107" s="18"/>
      <c r="HN107" s="18"/>
      <c r="HO107" s="18"/>
      <c r="HP107" s="18"/>
      <c r="HQ107" s="18"/>
      <c r="HR107" s="18"/>
      <c r="HS107" s="18"/>
      <c r="HT107" s="18"/>
      <c r="HU107" s="18"/>
      <c r="HV107" s="18"/>
      <c r="HW107" s="18"/>
      <c r="HX107" s="18"/>
      <c r="HY107" s="18"/>
      <c r="HZ107" s="18"/>
      <c r="IA107" s="18"/>
      <c r="IB107" s="18"/>
      <c r="IC107" s="18"/>
      <c r="ID107" s="18"/>
      <c r="IE107" s="18"/>
      <c r="IF107" s="18"/>
      <c r="IG107" s="18"/>
      <c r="IH107" s="18"/>
      <c r="II107" s="18"/>
      <c r="IJ107" s="18"/>
      <c r="IK107" s="18"/>
      <c r="IL107" s="18"/>
      <c r="IM107" s="18"/>
      <c r="IN107" s="18"/>
      <c r="IO107" s="18"/>
      <c r="IP107" s="18"/>
      <c r="IQ107" s="18"/>
      <c r="IR107" s="18"/>
      <c r="IS107" s="18"/>
      <c r="IT107" s="18"/>
      <c r="IU107" s="18"/>
      <c r="IV107" s="18"/>
      <c r="IW107" s="18"/>
      <c r="IX107" s="18"/>
      <c r="IY107" s="18"/>
      <c r="IZ107" s="18"/>
    </row>
    <row r="108" spans="2:260" s="20" customFormat="1">
      <c r="B108" s="18"/>
      <c r="C108" s="22"/>
      <c r="D108" s="23"/>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c r="DA108" s="18"/>
      <c r="DB108" s="18"/>
      <c r="DC108" s="18"/>
      <c r="DD108" s="18"/>
      <c r="DE108" s="18"/>
      <c r="DF108" s="18"/>
      <c r="DG108" s="18"/>
      <c r="DH108" s="18"/>
      <c r="DI108" s="18"/>
      <c r="DJ108" s="18"/>
      <c r="DK108" s="18"/>
      <c r="DL108" s="18"/>
      <c r="DM108" s="18"/>
      <c r="DN108" s="18"/>
      <c r="DO108" s="18"/>
      <c r="DP108" s="18"/>
      <c r="DQ108" s="18"/>
      <c r="DR108" s="18"/>
      <c r="DS108" s="18"/>
      <c r="DT108" s="18"/>
      <c r="DU108" s="18"/>
      <c r="DV108" s="18"/>
      <c r="DW108" s="18"/>
      <c r="DX108" s="18"/>
      <c r="DY108" s="18"/>
      <c r="DZ108" s="18"/>
      <c r="EA108" s="18"/>
      <c r="EB108" s="18"/>
      <c r="EC108" s="18"/>
      <c r="ED108" s="18"/>
      <c r="EE108" s="18"/>
      <c r="EF108" s="18"/>
      <c r="EG108" s="18"/>
      <c r="EH108" s="18"/>
      <c r="EI108" s="18"/>
      <c r="EJ108" s="18"/>
      <c r="EK108" s="18"/>
      <c r="EL108" s="18"/>
      <c r="EM108" s="18"/>
      <c r="EN108" s="18"/>
      <c r="EO108" s="18"/>
      <c r="EP108" s="18"/>
      <c r="EQ108" s="18"/>
      <c r="ER108" s="18"/>
      <c r="ES108" s="18"/>
      <c r="ET108" s="18"/>
      <c r="EU108" s="18"/>
      <c r="EV108" s="18"/>
      <c r="EW108" s="18"/>
      <c r="EX108" s="18"/>
      <c r="EY108" s="18"/>
      <c r="EZ108" s="18"/>
      <c r="FA108" s="18"/>
      <c r="FB108" s="18"/>
      <c r="FC108" s="18"/>
      <c r="FD108" s="18"/>
      <c r="FE108" s="18"/>
      <c r="FF108" s="18"/>
      <c r="FG108" s="18"/>
      <c r="FH108" s="18"/>
      <c r="FI108" s="18"/>
      <c r="FJ108" s="18"/>
      <c r="FK108" s="18"/>
      <c r="FL108" s="18"/>
      <c r="FM108" s="18"/>
      <c r="FN108" s="18"/>
      <c r="FO108" s="18"/>
      <c r="FP108" s="18"/>
      <c r="FQ108" s="18"/>
      <c r="FR108" s="18"/>
      <c r="FS108" s="18"/>
      <c r="FT108" s="18"/>
      <c r="FU108" s="18"/>
      <c r="FV108" s="18"/>
      <c r="FW108" s="18"/>
      <c r="FX108" s="18"/>
      <c r="FY108" s="18"/>
      <c r="FZ108" s="18"/>
      <c r="GA108" s="18"/>
      <c r="GB108" s="18"/>
      <c r="GC108" s="18"/>
      <c r="GD108" s="18"/>
      <c r="GE108" s="18"/>
      <c r="GF108" s="18"/>
      <c r="GG108" s="18"/>
      <c r="GH108" s="18"/>
      <c r="GI108" s="18"/>
      <c r="GJ108" s="18"/>
      <c r="GK108" s="18"/>
      <c r="GL108" s="18"/>
      <c r="GM108" s="18"/>
      <c r="GN108" s="18"/>
      <c r="GO108" s="18"/>
      <c r="GP108" s="18"/>
      <c r="GQ108" s="18"/>
      <c r="GR108" s="18"/>
      <c r="GS108" s="18"/>
      <c r="GT108" s="18"/>
      <c r="GU108" s="18"/>
      <c r="GV108" s="18"/>
      <c r="GW108" s="18"/>
      <c r="GX108" s="18"/>
      <c r="GY108" s="18"/>
      <c r="GZ108" s="18"/>
      <c r="HA108" s="18"/>
      <c r="HB108" s="18"/>
      <c r="HC108" s="18"/>
      <c r="HD108" s="18"/>
      <c r="HE108" s="18"/>
      <c r="HF108" s="18"/>
      <c r="HG108" s="18"/>
      <c r="HH108" s="18"/>
      <c r="HI108" s="18"/>
      <c r="HJ108" s="18"/>
      <c r="HK108" s="18"/>
      <c r="HL108" s="18"/>
      <c r="HM108" s="18"/>
      <c r="HN108" s="18"/>
      <c r="HO108" s="18"/>
      <c r="HP108" s="18"/>
      <c r="HQ108" s="18"/>
      <c r="HR108" s="18"/>
      <c r="HS108" s="18"/>
      <c r="HT108" s="18"/>
      <c r="HU108" s="18"/>
      <c r="HV108" s="18"/>
      <c r="HW108" s="18"/>
      <c r="HX108" s="18"/>
      <c r="HY108" s="18"/>
      <c r="HZ108" s="18"/>
      <c r="IA108" s="18"/>
      <c r="IB108" s="18"/>
      <c r="IC108" s="18"/>
      <c r="ID108" s="18"/>
      <c r="IE108" s="18"/>
      <c r="IF108" s="18"/>
      <c r="IG108" s="18"/>
      <c r="IH108" s="18"/>
      <c r="II108" s="18"/>
      <c r="IJ108" s="18"/>
      <c r="IK108" s="18"/>
      <c r="IL108" s="18"/>
      <c r="IM108" s="18"/>
      <c r="IN108" s="18"/>
      <c r="IO108" s="18"/>
      <c r="IP108" s="18"/>
      <c r="IQ108" s="18"/>
      <c r="IR108" s="18"/>
      <c r="IS108" s="18"/>
      <c r="IT108" s="18"/>
      <c r="IU108" s="18"/>
      <c r="IV108" s="18"/>
      <c r="IW108" s="18"/>
      <c r="IX108" s="18"/>
      <c r="IY108" s="18"/>
      <c r="IZ108" s="18"/>
    </row>
    <row r="109" spans="2:260" s="20" customFormat="1">
      <c r="B109" s="18"/>
      <c r="C109" s="22"/>
      <c r="D109" s="23"/>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c r="DA109" s="18"/>
      <c r="DB109" s="18"/>
      <c r="DC109" s="18"/>
      <c r="DD109" s="18"/>
      <c r="DE109" s="18"/>
      <c r="DF109" s="18"/>
      <c r="DG109" s="18"/>
      <c r="DH109" s="18"/>
      <c r="DI109" s="18"/>
      <c r="DJ109" s="18"/>
      <c r="DK109" s="18"/>
      <c r="DL109" s="18"/>
      <c r="DM109" s="18"/>
      <c r="DN109" s="18"/>
      <c r="DO109" s="18"/>
      <c r="DP109" s="18"/>
      <c r="DQ109" s="18"/>
      <c r="DR109" s="18"/>
      <c r="DS109" s="18"/>
      <c r="DT109" s="18"/>
      <c r="DU109" s="18"/>
      <c r="DV109" s="18"/>
      <c r="DW109" s="18"/>
      <c r="DX109" s="18"/>
      <c r="DY109" s="18"/>
      <c r="DZ109" s="18"/>
      <c r="EA109" s="18"/>
      <c r="EB109" s="18"/>
      <c r="EC109" s="18"/>
      <c r="ED109" s="18"/>
      <c r="EE109" s="18"/>
      <c r="EF109" s="18"/>
      <c r="EG109" s="18"/>
      <c r="EH109" s="18"/>
      <c r="EI109" s="18"/>
      <c r="EJ109" s="18"/>
      <c r="EK109" s="18"/>
      <c r="EL109" s="18"/>
      <c r="EM109" s="18"/>
      <c r="EN109" s="18"/>
      <c r="EO109" s="18"/>
      <c r="EP109" s="18"/>
      <c r="EQ109" s="18"/>
      <c r="ER109" s="18"/>
      <c r="ES109" s="18"/>
      <c r="ET109" s="18"/>
      <c r="EU109" s="18"/>
      <c r="EV109" s="18"/>
      <c r="EW109" s="18"/>
      <c r="EX109" s="18"/>
      <c r="EY109" s="18"/>
      <c r="EZ109" s="18"/>
      <c r="FA109" s="18"/>
      <c r="FB109" s="18"/>
      <c r="FC109" s="18"/>
      <c r="FD109" s="18"/>
      <c r="FE109" s="18"/>
      <c r="FF109" s="18"/>
      <c r="FG109" s="18"/>
      <c r="FH109" s="18"/>
      <c r="FI109" s="18"/>
      <c r="FJ109" s="18"/>
      <c r="FK109" s="18"/>
      <c r="FL109" s="18"/>
      <c r="FM109" s="18"/>
      <c r="FN109" s="18"/>
      <c r="FO109" s="18"/>
      <c r="FP109" s="18"/>
      <c r="FQ109" s="18"/>
      <c r="FR109" s="18"/>
      <c r="FS109" s="18"/>
      <c r="FT109" s="18"/>
      <c r="FU109" s="18"/>
      <c r="FV109" s="18"/>
      <c r="FW109" s="18"/>
      <c r="FX109" s="18"/>
      <c r="FY109" s="18"/>
      <c r="FZ109" s="18"/>
      <c r="GA109" s="18"/>
      <c r="GB109" s="18"/>
      <c r="GC109" s="18"/>
      <c r="GD109" s="18"/>
      <c r="GE109" s="18"/>
      <c r="GF109" s="18"/>
      <c r="GG109" s="18"/>
      <c r="GH109" s="18"/>
      <c r="GI109" s="18"/>
      <c r="GJ109" s="18"/>
      <c r="GK109" s="18"/>
      <c r="GL109" s="18"/>
      <c r="GM109" s="18"/>
      <c r="GN109" s="18"/>
      <c r="GO109" s="18"/>
      <c r="GP109" s="18"/>
      <c r="GQ109" s="18"/>
      <c r="GR109" s="18"/>
      <c r="GS109" s="18"/>
      <c r="GT109" s="18"/>
      <c r="GU109" s="18"/>
      <c r="GV109" s="18"/>
      <c r="GW109" s="18"/>
      <c r="GX109" s="18"/>
      <c r="GY109" s="18"/>
      <c r="GZ109" s="18"/>
      <c r="HA109" s="18"/>
      <c r="HB109" s="18"/>
      <c r="HC109" s="18"/>
      <c r="HD109" s="18"/>
      <c r="HE109" s="18"/>
      <c r="HF109" s="18"/>
      <c r="HG109" s="18"/>
      <c r="HH109" s="18"/>
      <c r="HI109" s="18"/>
      <c r="HJ109" s="18"/>
      <c r="HK109" s="18"/>
      <c r="HL109" s="18"/>
      <c r="HM109" s="18"/>
      <c r="HN109" s="18"/>
      <c r="HO109" s="18"/>
      <c r="HP109" s="18"/>
      <c r="HQ109" s="18"/>
      <c r="HR109" s="18"/>
      <c r="HS109" s="18"/>
      <c r="HT109" s="18"/>
      <c r="HU109" s="18"/>
      <c r="HV109" s="18"/>
      <c r="HW109" s="18"/>
      <c r="HX109" s="18"/>
      <c r="HY109" s="18"/>
      <c r="HZ109" s="18"/>
      <c r="IA109" s="18"/>
      <c r="IB109" s="18"/>
      <c r="IC109" s="18"/>
      <c r="ID109" s="18"/>
      <c r="IE109" s="18"/>
      <c r="IF109" s="18"/>
      <c r="IG109" s="18"/>
      <c r="IH109" s="18"/>
      <c r="II109" s="18"/>
      <c r="IJ109" s="18"/>
      <c r="IK109" s="18"/>
      <c r="IL109" s="18"/>
      <c r="IM109" s="18"/>
      <c r="IN109" s="18"/>
      <c r="IO109" s="18"/>
      <c r="IP109" s="18"/>
      <c r="IQ109" s="18"/>
      <c r="IR109" s="18"/>
      <c r="IS109" s="18"/>
      <c r="IT109" s="18"/>
      <c r="IU109" s="18"/>
      <c r="IV109" s="18"/>
      <c r="IW109" s="18"/>
      <c r="IX109" s="18"/>
      <c r="IY109" s="18"/>
      <c r="IZ109" s="18"/>
    </row>
    <row r="110" spans="2:260" s="20" customFormat="1">
      <c r="B110" s="18"/>
      <c r="C110" s="22"/>
      <c r="D110" s="23"/>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c r="DA110" s="18"/>
      <c r="DB110" s="18"/>
      <c r="DC110" s="18"/>
      <c r="DD110" s="18"/>
      <c r="DE110" s="18"/>
      <c r="DF110" s="18"/>
      <c r="DG110" s="18"/>
      <c r="DH110" s="18"/>
      <c r="DI110" s="18"/>
      <c r="DJ110" s="18"/>
      <c r="DK110" s="18"/>
      <c r="DL110" s="18"/>
      <c r="DM110" s="18"/>
      <c r="DN110" s="18"/>
      <c r="DO110" s="18"/>
      <c r="DP110" s="18"/>
      <c r="DQ110" s="18"/>
      <c r="DR110" s="18"/>
      <c r="DS110" s="18"/>
      <c r="DT110" s="18"/>
      <c r="DU110" s="18"/>
      <c r="DV110" s="18"/>
      <c r="DW110" s="18"/>
      <c r="DX110" s="18"/>
      <c r="DY110" s="18"/>
      <c r="DZ110" s="18"/>
      <c r="EA110" s="18"/>
      <c r="EB110" s="18"/>
      <c r="EC110" s="18"/>
      <c r="ED110" s="18"/>
      <c r="EE110" s="18"/>
      <c r="EF110" s="18"/>
      <c r="EG110" s="18"/>
      <c r="EH110" s="18"/>
      <c r="EI110" s="18"/>
      <c r="EJ110" s="18"/>
      <c r="EK110" s="18"/>
      <c r="EL110" s="18"/>
      <c r="EM110" s="18"/>
      <c r="EN110" s="18"/>
      <c r="EO110" s="18"/>
      <c r="EP110" s="18"/>
      <c r="EQ110" s="18"/>
      <c r="ER110" s="18"/>
      <c r="ES110" s="18"/>
      <c r="ET110" s="18"/>
      <c r="EU110" s="18"/>
      <c r="EV110" s="18"/>
      <c r="EW110" s="18"/>
      <c r="EX110" s="18"/>
      <c r="EY110" s="18"/>
      <c r="EZ110" s="18"/>
      <c r="FA110" s="18"/>
      <c r="FB110" s="18"/>
      <c r="FC110" s="18"/>
      <c r="FD110" s="18"/>
      <c r="FE110" s="18"/>
      <c r="FF110" s="18"/>
      <c r="FG110" s="18"/>
      <c r="FH110" s="18"/>
      <c r="FI110" s="18"/>
      <c r="FJ110" s="18"/>
      <c r="FK110" s="18"/>
      <c r="FL110" s="18"/>
      <c r="FM110" s="18"/>
      <c r="FN110" s="18"/>
      <c r="FO110" s="18"/>
      <c r="FP110" s="18"/>
      <c r="FQ110" s="18"/>
      <c r="FR110" s="18"/>
      <c r="FS110" s="18"/>
      <c r="FT110" s="18"/>
      <c r="FU110" s="18"/>
      <c r="FV110" s="18"/>
      <c r="FW110" s="18"/>
      <c r="FX110" s="18"/>
      <c r="FY110" s="18"/>
      <c r="FZ110" s="18"/>
      <c r="GA110" s="18"/>
      <c r="GB110" s="18"/>
      <c r="GC110" s="18"/>
      <c r="GD110" s="18"/>
      <c r="GE110" s="18"/>
      <c r="GF110" s="18"/>
      <c r="GG110" s="18"/>
      <c r="GH110" s="18"/>
      <c r="GI110" s="18"/>
      <c r="GJ110" s="18"/>
      <c r="GK110" s="18"/>
      <c r="GL110" s="18"/>
      <c r="GM110" s="18"/>
      <c r="GN110" s="18"/>
      <c r="GO110" s="18"/>
      <c r="GP110" s="18"/>
      <c r="GQ110" s="18"/>
      <c r="GR110" s="18"/>
      <c r="GS110" s="18"/>
      <c r="GT110" s="18"/>
      <c r="GU110" s="18"/>
      <c r="GV110" s="18"/>
      <c r="GW110" s="18"/>
      <c r="GX110" s="18"/>
      <c r="GY110" s="18"/>
      <c r="GZ110" s="18"/>
      <c r="HA110" s="18"/>
      <c r="HB110" s="18"/>
      <c r="HC110" s="18"/>
      <c r="HD110" s="18"/>
      <c r="HE110" s="18"/>
      <c r="HF110" s="18"/>
      <c r="HG110" s="18"/>
      <c r="HH110" s="18"/>
      <c r="HI110" s="18"/>
      <c r="HJ110" s="18"/>
      <c r="HK110" s="18"/>
      <c r="HL110" s="18"/>
      <c r="HM110" s="18"/>
      <c r="HN110" s="18"/>
      <c r="HO110" s="18"/>
      <c r="HP110" s="18"/>
      <c r="HQ110" s="18"/>
      <c r="HR110" s="18"/>
      <c r="HS110" s="18"/>
      <c r="HT110" s="18"/>
      <c r="HU110" s="18"/>
      <c r="HV110" s="18"/>
      <c r="HW110" s="18"/>
      <c r="HX110" s="18"/>
      <c r="HY110" s="18"/>
      <c r="HZ110" s="18"/>
      <c r="IA110" s="18"/>
      <c r="IB110" s="18"/>
      <c r="IC110" s="18"/>
      <c r="ID110" s="18"/>
      <c r="IE110" s="18"/>
      <c r="IF110" s="18"/>
      <c r="IG110" s="18"/>
      <c r="IH110" s="18"/>
      <c r="II110" s="18"/>
      <c r="IJ110" s="18"/>
      <c r="IK110" s="18"/>
      <c r="IL110" s="18"/>
      <c r="IM110" s="18"/>
      <c r="IN110" s="18"/>
      <c r="IO110" s="18"/>
      <c r="IP110" s="18"/>
      <c r="IQ110" s="18"/>
      <c r="IR110" s="18"/>
      <c r="IS110" s="18"/>
      <c r="IT110" s="18"/>
      <c r="IU110" s="18"/>
      <c r="IV110" s="18"/>
      <c r="IW110" s="18"/>
      <c r="IX110" s="18"/>
      <c r="IY110" s="18"/>
      <c r="IZ110" s="18"/>
    </row>
    <row r="111" spans="2:260" s="20" customFormat="1">
      <c r="B111" s="18"/>
      <c r="C111" s="22"/>
      <c r="D111" s="23"/>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c r="DA111" s="18"/>
      <c r="DB111" s="18"/>
      <c r="DC111" s="18"/>
      <c r="DD111" s="18"/>
      <c r="DE111" s="18"/>
      <c r="DF111" s="18"/>
      <c r="DG111" s="18"/>
      <c r="DH111" s="18"/>
      <c r="DI111" s="18"/>
      <c r="DJ111" s="18"/>
      <c r="DK111" s="18"/>
      <c r="DL111" s="18"/>
      <c r="DM111" s="18"/>
      <c r="DN111" s="18"/>
      <c r="DO111" s="18"/>
      <c r="DP111" s="18"/>
      <c r="DQ111" s="18"/>
      <c r="DR111" s="18"/>
      <c r="DS111" s="18"/>
      <c r="DT111" s="18"/>
      <c r="DU111" s="18"/>
      <c r="DV111" s="18"/>
      <c r="DW111" s="18"/>
      <c r="DX111" s="18"/>
      <c r="DY111" s="18"/>
      <c r="DZ111" s="18"/>
      <c r="EA111" s="18"/>
      <c r="EB111" s="18"/>
      <c r="EC111" s="18"/>
      <c r="ED111" s="18"/>
      <c r="EE111" s="18"/>
      <c r="EF111" s="18"/>
      <c r="EG111" s="18"/>
      <c r="EH111" s="18"/>
      <c r="EI111" s="18"/>
      <c r="EJ111" s="18"/>
      <c r="EK111" s="18"/>
      <c r="EL111" s="18"/>
      <c r="EM111" s="18"/>
      <c r="EN111" s="18"/>
      <c r="EO111" s="18"/>
      <c r="EP111" s="18"/>
      <c r="EQ111" s="18"/>
      <c r="ER111" s="18"/>
      <c r="ES111" s="18"/>
      <c r="ET111" s="18"/>
      <c r="EU111" s="18"/>
      <c r="EV111" s="18"/>
      <c r="EW111" s="18"/>
      <c r="EX111" s="18"/>
      <c r="EY111" s="18"/>
      <c r="EZ111" s="18"/>
      <c r="FA111" s="18"/>
      <c r="FB111" s="18"/>
      <c r="FC111" s="18"/>
      <c r="FD111" s="18"/>
      <c r="FE111" s="18"/>
      <c r="FF111" s="18"/>
      <c r="FG111" s="18"/>
      <c r="FH111" s="18"/>
      <c r="FI111" s="18"/>
      <c r="FJ111" s="18"/>
      <c r="FK111" s="18"/>
      <c r="FL111" s="18"/>
      <c r="FM111" s="18"/>
      <c r="FN111" s="18"/>
      <c r="FO111" s="18"/>
      <c r="FP111" s="18"/>
      <c r="FQ111" s="18"/>
      <c r="FR111" s="18"/>
      <c r="FS111" s="18"/>
      <c r="FT111" s="18"/>
      <c r="FU111" s="18"/>
      <c r="FV111" s="18"/>
      <c r="FW111" s="18"/>
      <c r="FX111" s="18"/>
      <c r="FY111" s="18"/>
      <c r="FZ111" s="18"/>
      <c r="GA111" s="18"/>
      <c r="GB111" s="18"/>
      <c r="GC111" s="18"/>
      <c r="GD111" s="18"/>
      <c r="GE111" s="18"/>
      <c r="GF111" s="18"/>
      <c r="GG111" s="18"/>
      <c r="GH111" s="18"/>
      <c r="GI111" s="18"/>
      <c r="GJ111" s="18"/>
      <c r="GK111" s="18"/>
      <c r="GL111" s="18"/>
      <c r="GM111" s="18"/>
      <c r="GN111" s="18"/>
      <c r="GO111" s="18"/>
      <c r="GP111" s="18"/>
      <c r="GQ111" s="18"/>
      <c r="GR111" s="18"/>
      <c r="GS111" s="18"/>
      <c r="GT111" s="18"/>
      <c r="GU111" s="18"/>
      <c r="GV111" s="18"/>
      <c r="GW111" s="18"/>
      <c r="GX111" s="18"/>
      <c r="GY111" s="18"/>
      <c r="GZ111" s="18"/>
      <c r="HA111" s="18"/>
      <c r="HB111" s="18"/>
      <c r="HC111" s="18"/>
      <c r="HD111" s="18"/>
      <c r="HE111" s="18"/>
      <c r="HF111" s="18"/>
      <c r="HG111" s="18"/>
      <c r="HH111" s="18"/>
      <c r="HI111" s="18"/>
      <c r="HJ111" s="18"/>
      <c r="HK111" s="18"/>
      <c r="HL111" s="18"/>
      <c r="HM111" s="18"/>
      <c r="HN111" s="18"/>
      <c r="HO111" s="18"/>
      <c r="HP111" s="18"/>
      <c r="HQ111" s="18"/>
      <c r="HR111" s="18"/>
      <c r="HS111" s="18"/>
      <c r="HT111" s="18"/>
      <c r="HU111" s="18"/>
      <c r="HV111" s="18"/>
      <c r="HW111" s="18"/>
      <c r="HX111" s="18"/>
      <c r="HY111" s="18"/>
      <c r="HZ111" s="18"/>
      <c r="IA111" s="18"/>
      <c r="IB111" s="18"/>
      <c r="IC111" s="18"/>
      <c r="ID111" s="18"/>
      <c r="IE111" s="18"/>
      <c r="IF111" s="18"/>
      <c r="IG111" s="18"/>
      <c r="IH111" s="18"/>
      <c r="II111" s="18"/>
      <c r="IJ111" s="18"/>
      <c r="IK111" s="18"/>
      <c r="IL111" s="18"/>
      <c r="IM111" s="18"/>
      <c r="IN111" s="18"/>
      <c r="IO111" s="18"/>
      <c r="IP111" s="18"/>
      <c r="IQ111" s="18"/>
      <c r="IR111" s="18"/>
      <c r="IS111" s="18"/>
      <c r="IT111" s="18"/>
      <c r="IU111" s="18"/>
      <c r="IV111" s="18"/>
      <c r="IW111" s="18"/>
      <c r="IX111" s="18"/>
      <c r="IY111" s="18"/>
      <c r="IZ111" s="18"/>
    </row>
    <row r="112" spans="2:260" s="20" customFormat="1">
      <c r="B112" s="18"/>
      <c r="C112" s="22"/>
      <c r="D112" s="23"/>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c r="GS112" s="18"/>
      <c r="GT112" s="18"/>
      <c r="GU112" s="18"/>
      <c r="GV112" s="18"/>
      <c r="GW112" s="18"/>
      <c r="GX112" s="18"/>
      <c r="GY112" s="18"/>
      <c r="GZ112" s="18"/>
      <c r="HA112" s="18"/>
      <c r="HB112" s="18"/>
      <c r="HC112" s="18"/>
      <c r="HD112" s="18"/>
      <c r="HE112" s="18"/>
      <c r="HF112" s="18"/>
      <c r="HG112" s="18"/>
      <c r="HH112" s="18"/>
      <c r="HI112" s="18"/>
      <c r="HJ112" s="18"/>
      <c r="HK112" s="18"/>
      <c r="HL112" s="18"/>
      <c r="HM112" s="18"/>
      <c r="HN112" s="18"/>
      <c r="HO112" s="18"/>
      <c r="HP112" s="18"/>
      <c r="HQ112" s="18"/>
      <c r="HR112" s="18"/>
      <c r="HS112" s="18"/>
      <c r="HT112" s="18"/>
      <c r="HU112" s="18"/>
      <c r="HV112" s="18"/>
      <c r="HW112" s="18"/>
      <c r="HX112" s="18"/>
      <c r="HY112" s="18"/>
      <c r="HZ112" s="18"/>
      <c r="IA112" s="18"/>
      <c r="IB112" s="18"/>
      <c r="IC112" s="18"/>
      <c r="ID112" s="18"/>
      <c r="IE112" s="18"/>
      <c r="IF112" s="18"/>
      <c r="IG112" s="18"/>
      <c r="IH112" s="18"/>
      <c r="II112" s="18"/>
      <c r="IJ112" s="18"/>
      <c r="IK112" s="18"/>
      <c r="IL112" s="18"/>
      <c r="IM112" s="18"/>
      <c r="IN112" s="18"/>
      <c r="IO112" s="18"/>
      <c r="IP112" s="18"/>
      <c r="IQ112" s="18"/>
      <c r="IR112" s="18"/>
      <c r="IS112" s="18"/>
      <c r="IT112" s="18"/>
      <c r="IU112" s="18"/>
      <c r="IV112" s="18"/>
      <c r="IW112" s="18"/>
      <c r="IX112" s="18"/>
      <c r="IY112" s="18"/>
      <c r="IZ112" s="18"/>
    </row>
    <row r="113" spans="2:260" s="20" customFormat="1">
      <c r="B113" s="18"/>
      <c r="C113" s="22"/>
      <c r="D113" s="23"/>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c r="DA113" s="18"/>
      <c r="DB113" s="18"/>
      <c r="DC113" s="18"/>
      <c r="DD113" s="18"/>
      <c r="DE113" s="18"/>
      <c r="DF113" s="18"/>
      <c r="DG113" s="18"/>
      <c r="DH113" s="18"/>
      <c r="DI113" s="18"/>
      <c r="DJ113" s="18"/>
      <c r="DK113" s="18"/>
      <c r="DL113" s="18"/>
      <c r="DM113" s="18"/>
      <c r="DN113" s="18"/>
      <c r="DO113" s="18"/>
      <c r="DP113" s="18"/>
      <c r="DQ113" s="18"/>
      <c r="DR113" s="18"/>
      <c r="DS113" s="18"/>
      <c r="DT113" s="18"/>
      <c r="DU113" s="18"/>
      <c r="DV113" s="18"/>
      <c r="DW113" s="18"/>
      <c r="DX113" s="18"/>
      <c r="DY113" s="18"/>
      <c r="DZ113" s="18"/>
      <c r="EA113" s="18"/>
      <c r="EB113" s="18"/>
      <c r="EC113" s="18"/>
      <c r="ED113" s="18"/>
      <c r="EE113" s="18"/>
      <c r="EF113" s="18"/>
      <c r="EG113" s="18"/>
      <c r="EH113" s="18"/>
      <c r="EI113" s="18"/>
      <c r="EJ113" s="18"/>
      <c r="EK113" s="18"/>
      <c r="EL113" s="18"/>
      <c r="EM113" s="18"/>
      <c r="EN113" s="18"/>
      <c r="EO113" s="18"/>
      <c r="EP113" s="18"/>
      <c r="EQ113" s="18"/>
      <c r="ER113" s="18"/>
      <c r="ES113" s="18"/>
      <c r="ET113" s="18"/>
      <c r="EU113" s="18"/>
      <c r="EV113" s="18"/>
      <c r="EW113" s="18"/>
      <c r="EX113" s="18"/>
      <c r="EY113" s="18"/>
      <c r="EZ113" s="18"/>
      <c r="FA113" s="18"/>
      <c r="FB113" s="18"/>
      <c r="FC113" s="18"/>
      <c r="FD113" s="18"/>
      <c r="FE113" s="18"/>
      <c r="FF113" s="18"/>
      <c r="FG113" s="18"/>
      <c r="FH113" s="18"/>
      <c r="FI113" s="18"/>
      <c r="FJ113" s="18"/>
      <c r="FK113" s="18"/>
      <c r="FL113" s="18"/>
      <c r="FM113" s="18"/>
      <c r="FN113" s="18"/>
      <c r="FO113" s="18"/>
      <c r="FP113" s="18"/>
      <c r="FQ113" s="18"/>
      <c r="FR113" s="18"/>
      <c r="FS113" s="18"/>
      <c r="FT113" s="18"/>
      <c r="FU113" s="18"/>
      <c r="FV113" s="18"/>
      <c r="FW113" s="18"/>
      <c r="FX113" s="18"/>
      <c r="FY113" s="18"/>
      <c r="FZ113" s="18"/>
      <c r="GA113" s="18"/>
      <c r="GB113" s="18"/>
      <c r="GC113" s="18"/>
      <c r="GD113" s="18"/>
      <c r="GE113" s="18"/>
      <c r="GF113" s="18"/>
      <c r="GG113" s="18"/>
      <c r="GH113" s="18"/>
      <c r="GI113" s="18"/>
      <c r="GJ113" s="18"/>
      <c r="GK113" s="18"/>
      <c r="GL113" s="18"/>
      <c r="GM113" s="18"/>
      <c r="GN113" s="18"/>
      <c r="GO113" s="18"/>
      <c r="GP113" s="18"/>
      <c r="GQ113" s="18"/>
      <c r="GR113" s="18"/>
      <c r="GS113" s="18"/>
      <c r="GT113" s="18"/>
      <c r="GU113" s="18"/>
      <c r="GV113" s="18"/>
      <c r="GW113" s="18"/>
      <c r="GX113" s="18"/>
      <c r="GY113" s="18"/>
      <c r="GZ113" s="18"/>
      <c r="HA113" s="18"/>
      <c r="HB113" s="18"/>
      <c r="HC113" s="18"/>
      <c r="HD113" s="18"/>
      <c r="HE113" s="18"/>
      <c r="HF113" s="18"/>
      <c r="HG113" s="18"/>
      <c r="HH113" s="18"/>
      <c r="HI113" s="18"/>
      <c r="HJ113" s="18"/>
      <c r="HK113" s="18"/>
      <c r="HL113" s="18"/>
      <c r="HM113" s="18"/>
      <c r="HN113" s="18"/>
      <c r="HO113" s="18"/>
      <c r="HP113" s="18"/>
      <c r="HQ113" s="18"/>
      <c r="HR113" s="18"/>
      <c r="HS113" s="18"/>
      <c r="HT113" s="18"/>
      <c r="HU113" s="18"/>
      <c r="HV113" s="18"/>
      <c r="HW113" s="18"/>
      <c r="HX113" s="18"/>
      <c r="HY113" s="18"/>
      <c r="HZ113" s="18"/>
      <c r="IA113" s="18"/>
      <c r="IB113" s="18"/>
      <c r="IC113" s="18"/>
      <c r="ID113" s="18"/>
      <c r="IE113" s="18"/>
      <c r="IF113" s="18"/>
      <c r="IG113" s="18"/>
      <c r="IH113" s="18"/>
      <c r="II113" s="18"/>
      <c r="IJ113" s="18"/>
      <c r="IK113" s="18"/>
      <c r="IL113" s="18"/>
      <c r="IM113" s="18"/>
      <c r="IN113" s="18"/>
      <c r="IO113" s="18"/>
      <c r="IP113" s="18"/>
      <c r="IQ113" s="18"/>
      <c r="IR113" s="18"/>
      <c r="IS113" s="18"/>
      <c r="IT113" s="18"/>
      <c r="IU113" s="18"/>
      <c r="IV113" s="18"/>
      <c r="IW113" s="18"/>
      <c r="IX113" s="18"/>
      <c r="IY113" s="18"/>
      <c r="IZ113" s="18"/>
    </row>
    <row r="114" spans="2:260" s="20" customFormat="1">
      <c r="B114" s="18"/>
      <c r="C114" s="22"/>
      <c r="D114" s="23"/>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c r="DA114" s="18"/>
      <c r="DB114" s="18"/>
      <c r="DC114" s="18"/>
      <c r="DD114" s="18"/>
      <c r="DE114" s="18"/>
      <c r="DF114" s="18"/>
      <c r="DG114" s="18"/>
      <c r="DH114" s="18"/>
      <c r="DI114" s="18"/>
      <c r="DJ114" s="18"/>
      <c r="DK114" s="18"/>
      <c r="DL114" s="18"/>
      <c r="DM114" s="18"/>
      <c r="DN114" s="18"/>
      <c r="DO114" s="18"/>
      <c r="DP114" s="18"/>
      <c r="DQ114" s="18"/>
      <c r="DR114" s="18"/>
      <c r="DS114" s="18"/>
      <c r="DT114" s="18"/>
      <c r="DU114" s="18"/>
      <c r="DV114" s="18"/>
      <c r="DW114" s="18"/>
      <c r="DX114" s="18"/>
      <c r="DY114" s="18"/>
      <c r="DZ114" s="18"/>
      <c r="EA114" s="18"/>
      <c r="EB114" s="18"/>
      <c r="EC114" s="18"/>
      <c r="ED114" s="18"/>
      <c r="EE114" s="18"/>
      <c r="EF114" s="18"/>
      <c r="EG114" s="18"/>
      <c r="EH114" s="18"/>
      <c r="EI114" s="18"/>
      <c r="EJ114" s="18"/>
      <c r="EK114" s="18"/>
      <c r="EL114" s="18"/>
      <c r="EM114" s="18"/>
      <c r="EN114" s="18"/>
      <c r="EO114" s="18"/>
      <c r="EP114" s="18"/>
      <c r="EQ114" s="18"/>
      <c r="ER114" s="18"/>
      <c r="ES114" s="18"/>
      <c r="ET114" s="18"/>
      <c r="EU114" s="18"/>
      <c r="EV114" s="18"/>
      <c r="EW114" s="18"/>
      <c r="EX114" s="18"/>
      <c r="EY114" s="18"/>
      <c r="EZ114" s="18"/>
      <c r="FA114" s="18"/>
      <c r="FB114" s="18"/>
      <c r="FC114" s="18"/>
      <c r="FD114" s="18"/>
      <c r="FE114" s="18"/>
      <c r="FF114" s="18"/>
      <c r="FG114" s="18"/>
      <c r="FH114" s="18"/>
      <c r="FI114" s="18"/>
      <c r="FJ114" s="18"/>
      <c r="FK114" s="18"/>
      <c r="FL114" s="18"/>
      <c r="FM114" s="18"/>
      <c r="FN114" s="18"/>
      <c r="FO114" s="18"/>
      <c r="FP114" s="18"/>
      <c r="FQ114" s="18"/>
      <c r="FR114" s="18"/>
      <c r="FS114" s="18"/>
      <c r="FT114" s="18"/>
      <c r="FU114" s="18"/>
      <c r="FV114" s="18"/>
      <c r="FW114" s="18"/>
      <c r="FX114" s="18"/>
      <c r="FY114" s="18"/>
      <c r="FZ114" s="18"/>
      <c r="GA114" s="18"/>
      <c r="GB114" s="18"/>
      <c r="GC114" s="18"/>
      <c r="GD114" s="18"/>
      <c r="GE114" s="18"/>
      <c r="GF114" s="18"/>
      <c r="GG114" s="18"/>
      <c r="GH114" s="18"/>
      <c r="GI114" s="18"/>
      <c r="GJ114" s="18"/>
      <c r="GK114" s="18"/>
      <c r="GL114" s="18"/>
      <c r="GM114" s="18"/>
      <c r="GN114" s="18"/>
      <c r="GO114" s="18"/>
      <c r="GP114" s="18"/>
      <c r="GQ114" s="18"/>
      <c r="GR114" s="18"/>
      <c r="GS114" s="18"/>
      <c r="GT114" s="18"/>
      <c r="GU114" s="18"/>
      <c r="GV114" s="18"/>
      <c r="GW114" s="18"/>
      <c r="GX114" s="18"/>
      <c r="GY114" s="18"/>
      <c r="GZ114" s="18"/>
      <c r="HA114" s="18"/>
      <c r="HB114" s="18"/>
      <c r="HC114" s="18"/>
      <c r="HD114" s="18"/>
      <c r="HE114" s="18"/>
      <c r="HF114" s="18"/>
      <c r="HG114" s="18"/>
      <c r="HH114" s="18"/>
      <c r="HI114" s="18"/>
      <c r="HJ114" s="18"/>
      <c r="HK114" s="18"/>
      <c r="HL114" s="18"/>
      <c r="HM114" s="18"/>
      <c r="HN114" s="18"/>
      <c r="HO114" s="18"/>
      <c r="HP114" s="18"/>
      <c r="HQ114" s="18"/>
      <c r="HR114" s="18"/>
      <c r="HS114" s="18"/>
      <c r="HT114" s="18"/>
      <c r="HU114" s="18"/>
      <c r="HV114" s="18"/>
      <c r="HW114" s="18"/>
      <c r="HX114" s="18"/>
      <c r="HY114" s="18"/>
      <c r="HZ114" s="18"/>
      <c r="IA114" s="18"/>
      <c r="IB114" s="18"/>
      <c r="IC114" s="18"/>
      <c r="ID114" s="18"/>
      <c r="IE114" s="18"/>
      <c r="IF114" s="18"/>
      <c r="IG114" s="18"/>
      <c r="IH114" s="18"/>
      <c r="II114" s="18"/>
      <c r="IJ114" s="18"/>
      <c r="IK114" s="18"/>
      <c r="IL114" s="18"/>
      <c r="IM114" s="18"/>
      <c r="IN114" s="18"/>
      <c r="IO114" s="18"/>
      <c r="IP114" s="18"/>
      <c r="IQ114" s="18"/>
      <c r="IR114" s="18"/>
      <c r="IS114" s="18"/>
      <c r="IT114" s="18"/>
      <c r="IU114" s="18"/>
      <c r="IV114" s="18"/>
      <c r="IW114" s="18"/>
      <c r="IX114" s="18"/>
      <c r="IY114" s="18"/>
      <c r="IZ114" s="18"/>
    </row>
    <row r="115" spans="2:260" s="20" customFormat="1">
      <c r="B115" s="18"/>
      <c r="C115" s="22"/>
      <c r="D115" s="23"/>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c r="DA115" s="18"/>
      <c r="DB115" s="18"/>
      <c r="DC115" s="18"/>
      <c r="DD115" s="18"/>
      <c r="DE115" s="18"/>
      <c r="DF115" s="18"/>
      <c r="DG115" s="18"/>
      <c r="DH115" s="18"/>
      <c r="DI115" s="18"/>
      <c r="DJ115" s="18"/>
      <c r="DK115" s="18"/>
      <c r="DL115" s="18"/>
      <c r="DM115" s="18"/>
      <c r="DN115" s="18"/>
      <c r="DO115" s="18"/>
      <c r="DP115" s="18"/>
      <c r="DQ115" s="18"/>
      <c r="DR115" s="18"/>
      <c r="DS115" s="18"/>
      <c r="DT115" s="18"/>
      <c r="DU115" s="18"/>
      <c r="DV115" s="18"/>
      <c r="DW115" s="18"/>
      <c r="DX115" s="18"/>
      <c r="DY115" s="18"/>
      <c r="DZ115" s="18"/>
      <c r="EA115" s="18"/>
      <c r="EB115" s="18"/>
      <c r="EC115" s="18"/>
      <c r="ED115" s="18"/>
      <c r="EE115" s="18"/>
      <c r="EF115" s="18"/>
      <c r="EG115" s="18"/>
      <c r="EH115" s="18"/>
      <c r="EI115" s="18"/>
      <c r="EJ115" s="18"/>
      <c r="EK115" s="18"/>
      <c r="EL115" s="18"/>
      <c r="EM115" s="18"/>
      <c r="EN115" s="18"/>
      <c r="EO115" s="18"/>
      <c r="EP115" s="18"/>
      <c r="EQ115" s="18"/>
      <c r="ER115" s="18"/>
      <c r="ES115" s="18"/>
      <c r="ET115" s="18"/>
      <c r="EU115" s="18"/>
      <c r="EV115" s="18"/>
      <c r="EW115" s="18"/>
      <c r="EX115" s="18"/>
      <c r="EY115" s="18"/>
      <c r="EZ115" s="18"/>
      <c r="FA115" s="18"/>
      <c r="FB115" s="18"/>
      <c r="FC115" s="18"/>
      <c r="FD115" s="18"/>
      <c r="FE115" s="18"/>
      <c r="FF115" s="18"/>
      <c r="FG115" s="18"/>
      <c r="FH115" s="18"/>
      <c r="FI115" s="18"/>
      <c r="FJ115" s="18"/>
      <c r="FK115" s="18"/>
      <c r="FL115" s="18"/>
      <c r="FM115" s="18"/>
      <c r="FN115" s="18"/>
      <c r="FO115" s="18"/>
      <c r="FP115" s="18"/>
      <c r="FQ115" s="18"/>
      <c r="FR115" s="18"/>
      <c r="FS115" s="18"/>
      <c r="FT115" s="18"/>
      <c r="FU115" s="18"/>
      <c r="FV115" s="18"/>
      <c r="FW115" s="18"/>
      <c r="FX115" s="18"/>
      <c r="FY115" s="18"/>
      <c r="FZ115" s="18"/>
      <c r="GA115" s="18"/>
      <c r="GB115" s="18"/>
      <c r="GC115" s="18"/>
      <c r="GD115" s="18"/>
      <c r="GE115" s="18"/>
      <c r="GF115" s="18"/>
      <c r="GG115" s="18"/>
      <c r="GH115" s="18"/>
      <c r="GI115" s="18"/>
      <c r="GJ115" s="18"/>
      <c r="GK115" s="18"/>
      <c r="GL115" s="18"/>
      <c r="GM115" s="18"/>
      <c r="GN115" s="18"/>
      <c r="GO115" s="18"/>
      <c r="GP115" s="18"/>
      <c r="GQ115" s="18"/>
      <c r="GR115" s="18"/>
      <c r="GS115" s="18"/>
      <c r="GT115" s="18"/>
      <c r="GU115" s="18"/>
      <c r="GV115" s="18"/>
      <c r="GW115" s="18"/>
      <c r="GX115" s="18"/>
      <c r="GY115" s="18"/>
      <c r="GZ115" s="18"/>
      <c r="HA115" s="18"/>
      <c r="HB115" s="18"/>
      <c r="HC115" s="18"/>
      <c r="HD115" s="18"/>
      <c r="HE115" s="18"/>
      <c r="HF115" s="18"/>
      <c r="HG115" s="18"/>
      <c r="HH115" s="18"/>
      <c r="HI115" s="18"/>
      <c r="HJ115" s="18"/>
      <c r="HK115" s="18"/>
      <c r="HL115" s="18"/>
      <c r="HM115" s="18"/>
      <c r="HN115" s="18"/>
      <c r="HO115" s="18"/>
      <c r="HP115" s="18"/>
      <c r="HQ115" s="18"/>
      <c r="HR115" s="18"/>
      <c r="HS115" s="18"/>
      <c r="HT115" s="18"/>
      <c r="HU115" s="18"/>
      <c r="HV115" s="18"/>
      <c r="HW115" s="18"/>
      <c r="HX115" s="18"/>
      <c r="HY115" s="18"/>
      <c r="HZ115" s="18"/>
      <c r="IA115" s="18"/>
      <c r="IB115" s="18"/>
      <c r="IC115" s="18"/>
      <c r="ID115" s="18"/>
      <c r="IE115" s="18"/>
      <c r="IF115" s="18"/>
      <c r="IG115" s="18"/>
      <c r="IH115" s="18"/>
      <c r="II115" s="18"/>
      <c r="IJ115" s="18"/>
      <c r="IK115" s="18"/>
      <c r="IL115" s="18"/>
      <c r="IM115" s="18"/>
      <c r="IN115" s="18"/>
      <c r="IO115" s="18"/>
      <c r="IP115" s="18"/>
      <c r="IQ115" s="18"/>
      <c r="IR115" s="18"/>
      <c r="IS115" s="18"/>
      <c r="IT115" s="18"/>
      <c r="IU115" s="18"/>
      <c r="IV115" s="18"/>
      <c r="IW115" s="18"/>
      <c r="IX115" s="18"/>
      <c r="IY115" s="18"/>
      <c r="IZ115" s="18"/>
    </row>
    <row r="116" spans="2:260" s="20" customFormat="1">
      <c r="B116" s="18"/>
      <c r="C116" s="22"/>
      <c r="D116" s="23"/>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c r="DA116" s="18"/>
      <c r="DB116" s="18"/>
      <c r="DC116" s="18"/>
      <c r="DD116" s="18"/>
      <c r="DE116" s="18"/>
      <c r="DF116" s="18"/>
      <c r="DG116" s="18"/>
      <c r="DH116" s="18"/>
      <c r="DI116" s="18"/>
      <c r="DJ116" s="18"/>
      <c r="DK116" s="18"/>
      <c r="DL116" s="18"/>
      <c r="DM116" s="18"/>
      <c r="DN116" s="18"/>
      <c r="DO116" s="18"/>
      <c r="DP116" s="18"/>
      <c r="DQ116" s="18"/>
      <c r="DR116" s="18"/>
      <c r="DS116" s="18"/>
      <c r="DT116" s="18"/>
      <c r="DU116" s="18"/>
      <c r="DV116" s="18"/>
      <c r="DW116" s="18"/>
      <c r="DX116" s="18"/>
      <c r="DY116" s="18"/>
      <c r="DZ116" s="18"/>
      <c r="EA116" s="18"/>
      <c r="EB116" s="18"/>
      <c r="EC116" s="18"/>
      <c r="ED116" s="18"/>
      <c r="EE116" s="18"/>
      <c r="EF116" s="18"/>
      <c r="EG116" s="18"/>
      <c r="EH116" s="18"/>
      <c r="EI116" s="18"/>
      <c r="EJ116" s="18"/>
      <c r="EK116" s="18"/>
      <c r="EL116" s="18"/>
      <c r="EM116" s="18"/>
      <c r="EN116" s="18"/>
      <c r="EO116" s="18"/>
      <c r="EP116" s="18"/>
      <c r="EQ116" s="18"/>
      <c r="ER116" s="18"/>
      <c r="ES116" s="18"/>
      <c r="ET116" s="18"/>
      <c r="EU116" s="18"/>
      <c r="EV116" s="18"/>
      <c r="EW116" s="18"/>
      <c r="EX116" s="18"/>
      <c r="EY116" s="18"/>
      <c r="EZ116" s="18"/>
      <c r="FA116" s="18"/>
      <c r="FB116" s="18"/>
      <c r="FC116" s="18"/>
      <c r="FD116" s="18"/>
      <c r="FE116" s="18"/>
      <c r="FF116" s="18"/>
      <c r="FG116" s="18"/>
      <c r="FH116" s="18"/>
      <c r="FI116" s="18"/>
      <c r="FJ116" s="18"/>
      <c r="FK116" s="18"/>
      <c r="FL116" s="18"/>
      <c r="FM116" s="18"/>
      <c r="FN116" s="18"/>
      <c r="FO116" s="18"/>
      <c r="FP116" s="18"/>
      <c r="FQ116" s="18"/>
      <c r="FR116" s="18"/>
      <c r="FS116" s="18"/>
      <c r="FT116" s="18"/>
      <c r="FU116" s="18"/>
      <c r="FV116" s="18"/>
      <c r="FW116" s="18"/>
      <c r="FX116" s="18"/>
      <c r="FY116" s="18"/>
      <c r="FZ116" s="18"/>
      <c r="GA116" s="18"/>
      <c r="GB116" s="18"/>
      <c r="GC116" s="18"/>
      <c r="GD116" s="18"/>
      <c r="GE116" s="18"/>
      <c r="GF116" s="18"/>
      <c r="GG116" s="18"/>
      <c r="GH116" s="18"/>
      <c r="GI116" s="18"/>
      <c r="GJ116" s="18"/>
      <c r="GK116" s="18"/>
      <c r="GL116" s="18"/>
      <c r="GM116" s="18"/>
      <c r="GN116" s="18"/>
      <c r="GO116" s="18"/>
      <c r="GP116" s="18"/>
      <c r="GQ116" s="18"/>
      <c r="GR116" s="18"/>
      <c r="GS116" s="18"/>
      <c r="GT116" s="18"/>
      <c r="GU116" s="18"/>
      <c r="GV116" s="18"/>
      <c r="GW116" s="18"/>
      <c r="GX116" s="18"/>
      <c r="GY116" s="18"/>
      <c r="GZ116" s="18"/>
      <c r="HA116" s="18"/>
      <c r="HB116" s="18"/>
      <c r="HC116" s="18"/>
      <c r="HD116" s="18"/>
      <c r="HE116" s="18"/>
      <c r="HF116" s="18"/>
      <c r="HG116" s="18"/>
      <c r="HH116" s="18"/>
      <c r="HI116" s="18"/>
      <c r="HJ116" s="18"/>
      <c r="HK116" s="18"/>
      <c r="HL116" s="18"/>
      <c r="HM116" s="18"/>
      <c r="HN116" s="18"/>
      <c r="HO116" s="18"/>
      <c r="HP116" s="18"/>
      <c r="HQ116" s="18"/>
      <c r="HR116" s="18"/>
      <c r="HS116" s="18"/>
      <c r="HT116" s="18"/>
      <c r="HU116" s="18"/>
      <c r="HV116" s="18"/>
      <c r="HW116" s="18"/>
      <c r="HX116" s="18"/>
      <c r="HY116" s="18"/>
      <c r="HZ116" s="18"/>
      <c r="IA116" s="18"/>
      <c r="IB116" s="18"/>
      <c r="IC116" s="18"/>
      <c r="ID116" s="18"/>
      <c r="IE116" s="18"/>
      <c r="IF116" s="18"/>
      <c r="IG116" s="18"/>
      <c r="IH116" s="18"/>
      <c r="II116" s="18"/>
      <c r="IJ116" s="18"/>
      <c r="IK116" s="18"/>
      <c r="IL116" s="18"/>
      <c r="IM116" s="18"/>
      <c r="IN116" s="18"/>
      <c r="IO116" s="18"/>
      <c r="IP116" s="18"/>
      <c r="IQ116" s="18"/>
      <c r="IR116" s="18"/>
      <c r="IS116" s="18"/>
      <c r="IT116" s="18"/>
      <c r="IU116" s="18"/>
      <c r="IV116" s="18"/>
      <c r="IW116" s="18"/>
      <c r="IX116" s="18"/>
      <c r="IY116" s="18"/>
      <c r="IZ116" s="18"/>
    </row>
    <row r="117" spans="2:260" s="20" customFormat="1">
      <c r="B117" s="18"/>
      <c r="C117" s="22"/>
      <c r="D117" s="23"/>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c r="DA117" s="18"/>
      <c r="DB117" s="18"/>
      <c r="DC117" s="18"/>
      <c r="DD117" s="18"/>
      <c r="DE117" s="18"/>
      <c r="DF117" s="18"/>
      <c r="DG117" s="18"/>
      <c r="DH117" s="18"/>
      <c r="DI117" s="18"/>
      <c r="DJ117" s="18"/>
      <c r="DK117" s="18"/>
      <c r="DL117" s="18"/>
      <c r="DM117" s="18"/>
      <c r="DN117" s="18"/>
      <c r="DO117" s="18"/>
      <c r="DP117" s="18"/>
      <c r="DQ117" s="18"/>
      <c r="DR117" s="18"/>
      <c r="DS117" s="18"/>
      <c r="DT117" s="18"/>
      <c r="DU117" s="18"/>
      <c r="DV117" s="18"/>
      <c r="DW117" s="18"/>
      <c r="DX117" s="18"/>
      <c r="DY117" s="18"/>
      <c r="DZ117" s="18"/>
      <c r="EA117" s="18"/>
      <c r="EB117" s="18"/>
      <c r="EC117" s="18"/>
      <c r="ED117" s="18"/>
      <c r="EE117" s="18"/>
      <c r="EF117" s="18"/>
      <c r="EG117" s="18"/>
      <c r="EH117" s="18"/>
      <c r="EI117" s="18"/>
      <c r="EJ117" s="18"/>
      <c r="EK117" s="18"/>
      <c r="EL117" s="18"/>
      <c r="EM117" s="18"/>
      <c r="EN117" s="18"/>
      <c r="EO117" s="18"/>
      <c r="EP117" s="18"/>
      <c r="EQ117" s="18"/>
      <c r="ER117" s="18"/>
      <c r="ES117" s="18"/>
      <c r="ET117" s="18"/>
      <c r="EU117" s="18"/>
      <c r="EV117" s="18"/>
      <c r="EW117" s="18"/>
      <c r="EX117" s="18"/>
      <c r="EY117" s="18"/>
      <c r="EZ117" s="18"/>
      <c r="FA117" s="18"/>
      <c r="FB117" s="18"/>
      <c r="FC117" s="18"/>
      <c r="FD117" s="18"/>
      <c r="FE117" s="18"/>
      <c r="FF117" s="18"/>
      <c r="FG117" s="18"/>
      <c r="FH117" s="18"/>
      <c r="FI117" s="18"/>
      <c r="FJ117" s="18"/>
      <c r="FK117" s="18"/>
      <c r="FL117" s="18"/>
      <c r="FM117" s="18"/>
      <c r="FN117" s="18"/>
      <c r="FO117" s="18"/>
      <c r="FP117" s="18"/>
      <c r="FQ117" s="18"/>
      <c r="FR117" s="18"/>
      <c r="FS117" s="18"/>
      <c r="FT117" s="18"/>
      <c r="FU117" s="18"/>
      <c r="FV117" s="18"/>
      <c r="FW117" s="18"/>
      <c r="FX117" s="18"/>
      <c r="FY117" s="18"/>
      <c r="FZ117" s="18"/>
      <c r="GA117" s="18"/>
      <c r="GB117" s="18"/>
      <c r="GC117" s="18"/>
      <c r="GD117" s="18"/>
      <c r="GE117" s="18"/>
      <c r="GF117" s="18"/>
      <c r="GG117" s="18"/>
      <c r="GH117" s="18"/>
      <c r="GI117" s="18"/>
      <c r="GJ117" s="18"/>
      <c r="GK117" s="18"/>
      <c r="GL117" s="18"/>
      <c r="GM117" s="18"/>
      <c r="GN117" s="18"/>
      <c r="GO117" s="18"/>
      <c r="GP117" s="18"/>
      <c r="GQ117" s="18"/>
      <c r="GR117" s="18"/>
      <c r="GS117" s="18"/>
      <c r="GT117" s="18"/>
      <c r="GU117" s="18"/>
      <c r="GV117" s="18"/>
      <c r="GW117" s="18"/>
      <c r="GX117" s="18"/>
      <c r="GY117" s="18"/>
      <c r="GZ117" s="18"/>
      <c r="HA117" s="18"/>
      <c r="HB117" s="18"/>
      <c r="HC117" s="18"/>
      <c r="HD117" s="18"/>
      <c r="HE117" s="18"/>
      <c r="HF117" s="18"/>
      <c r="HG117" s="18"/>
      <c r="HH117" s="18"/>
      <c r="HI117" s="18"/>
      <c r="HJ117" s="18"/>
      <c r="HK117" s="18"/>
      <c r="HL117" s="18"/>
      <c r="HM117" s="18"/>
      <c r="HN117" s="18"/>
      <c r="HO117" s="18"/>
      <c r="HP117" s="18"/>
      <c r="HQ117" s="18"/>
      <c r="HR117" s="18"/>
      <c r="HS117" s="18"/>
      <c r="HT117" s="18"/>
      <c r="HU117" s="18"/>
      <c r="HV117" s="18"/>
      <c r="HW117" s="18"/>
      <c r="HX117" s="18"/>
      <c r="HY117" s="18"/>
      <c r="HZ117" s="18"/>
      <c r="IA117" s="18"/>
      <c r="IB117" s="18"/>
      <c r="IC117" s="18"/>
      <c r="ID117" s="18"/>
      <c r="IE117" s="18"/>
      <c r="IF117" s="18"/>
      <c r="IG117" s="18"/>
      <c r="IH117" s="18"/>
      <c r="II117" s="18"/>
      <c r="IJ117" s="18"/>
      <c r="IK117" s="18"/>
      <c r="IL117" s="18"/>
      <c r="IM117" s="18"/>
      <c r="IN117" s="18"/>
      <c r="IO117" s="18"/>
      <c r="IP117" s="18"/>
      <c r="IQ117" s="18"/>
      <c r="IR117" s="18"/>
      <c r="IS117" s="18"/>
      <c r="IT117" s="18"/>
      <c r="IU117" s="18"/>
      <c r="IV117" s="18"/>
      <c r="IW117" s="18"/>
      <c r="IX117" s="18"/>
      <c r="IY117" s="18"/>
      <c r="IZ117" s="18"/>
    </row>
    <row r="118" spans="2:260" s="20" customFormat="1">
      <c r="B118" s="18"/>
      <c r="C118" s="22"/>
      <c r="D118" s="23"/>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c r="DA118" s="18"/>
      <c r="DB118" s="18"/>
      <c r="DC118" s="18"/>
      <c r="DD118" s="18"/>
      <c r="DE118" s="18"/>
      <c r="DF118" s="18"/>
      <c r="DG118" s="18"/>
      <c r="DH118" s="18"/>
      <c r="DI118" s="18"/>
      <c r="DJ118" s="18"/>
      <c r="DK118" s="18"/>
      <c r="DL118" s="18"/>
      <c r="DM118" s="18"/>
      <c r="DN118" s="18"/>
      <c r="DO118" s="18"/>
      <c r="DP118" s="18"/>
      <c r="DQ118" s="18"/>
      <c r="DR118" s="18"/>
      <c r="DS118" s="18"/>
      <c r="DT118" s="18"/>
      <c r="DU118" s="18"/>
      <c r="DV118" s="18"/>
      <c r="DW118" s="18"/>
      <c r="DX118" s="18"/>
      <c r="DY118" s="18"/>
      <c r="DZ118" s="18"/>
      <c r="EA118" s="18"/>
      <c r="EB118" s="18"/>
      <c r="EC118" s="18"/>
      <c r="ED118" s="18"/>
      <c r="EE118" s="18"/>
      <c r="EF118" s="18"/>
      <c r="EG118" s="18"/>
      <c r="EH118" s="18"/>
      <c r="EI118" s="18"/>
      <c r="EJ118" s="18"/>
      <c r="EK118" s="18"/>
      <c r="EL118" s="18"/>
      <c r="EM118" s="18"/>
      <c r="EN118" s="18"/>
      <c r="EO118" s="18"/>
      <c r="EP118" s="18"/>
      <c r="EQ118" s="18"/>
      <c r="ER118" s="18"/>
      <c r="ES118" s="18"/>
      <c r="ET118" s="18"/>
      <c r="EU118" s="18"/>
      <c r="EV118" s="18"/>
      <c r="EW118" s="18"/>
      <c r="EX118" s="18"/>
      <c r="EY118" s="18"/>
      <c r="EZ118" s="18"/>
      <c r="FA118" s="18"/>
      <c r="FB118" s="18"/>
      <c r="FC118" s="18"/>
      <c r="FD118" s="18"/>
      <c r="FE118" s="18"/>
      <c r="FF118" s="18"/>
      <c r="FG118" s="18"/>
      <c r="FH118" s="18"/>
      <c r="FI118" s="18"/>
      <c r="FJ118" s="18"/>
      <c r="FK118" s="18"/>
      <c r="FL118" s="18"/>
      <c r="FM118" s="18"/>
      <c r="FN118" s="18"/>
      <c r="FO118" s="18"/>
      <c r="FP118" s="18"/>
      <c r="FQ118" s="18"/>
      <c r="FR118" s="18"/>
      <c r="FS118" s="18"/>
      <c r="FT118" s="18"/>
      <c r="FU118" s="18"/>
      <c r="FV118" s="18"/>
      <c r="FW118" s="18"/>
      <c r="FX118" s="18"/>
      <c r="FY118" s="18"/>
      <c r="FZ118" s="18"/>
      <c r="GA118" s="18"/>
      <c r="GB118" s="18"/>
      <c r="GC118" s="18"/>
      <c r="GD118" s="18"/>
      <c r="GE118" s="18"/>
      <c r="GF118" s="18"/>
      <c r="GG118" s="18"/>
      <c r="GH118" s="18"/>
      <c r="GI118" s="18"/>
      <c r="GJ118" s="18"/>
      <c r="GK118" s="18"/>
      <c r="GL118" s="18"/>
      <c r="GM118" s="18"/>
      <c r="GN118" s="18"/>
      <c r="GO118" s="18"/>
      <c r="GP118" s="18"/>
      <c r="GQ118" s="18"/>
      <c r="GR118" s="18"/>
      <c r="GS118" s="18"/>
      <c r="GT118" s="18"/>
      <c r="GU118" s="18"/>
      <c r="GV118" s="18"/>
      <c r="GW118" s="18"/>
      <c r="GX118" s="18"/>
      <c r="GY118" s="18"/>
      <c r="GZ118" s="18"/>
      <c r="HA118" s="18"/>
      <c r="HB118" s="18"/>
      <c r="HC118" s="18"/>
      <c r="HD118" s="18"/>
      <c r="HE118" s="18"/>
      <c r="HF118" s="18"/>
      <c r="HG118" s="18"/>
      <c r="HH118" s="18"/>
      <c r="HI118" s="18"/>
      <c r="HJ118" s="18"/>
      <c r="HK118" s="18"/>
      <c r="HL118" s="18"/>
      <c r="HM118" s="18"/>
      <c r="HN118" s="18"/>
      <c r="HO118" s="18"/>
      <c r="HP118" s="18"/>
      <c r="HQ118" s="18"/>
      <c r="HR118" s="18"/>
      <c r="HS118" s="18"/>
      <c r="HT118" s="18"/>
      <c r="HU118" s="18"/>
      <c r="HV118" s="18"/>
      <c r="HW118" s="18"/>
      <c r="HX118" s="18"/>
      <c r="HY118" s="18"/>
      <c r="HZ118" s="18"/>
      <c r="IA118" s="18"/>
      <c r="IB118" s="18"/>
      <c r="IC118" s="18"/>
      <c r="ID118" s="18"/>
      <c r="IE118" s="18"/>
      <c r="IF118" s="18"/>
      <c r="IG118" s="18"/>
      <c r="IH118" s="18"/>
      <c r="II118" s="18"/>
      <c r="IJ118" s="18"/>
      <c r="IK118" s="18"/>
      <c r="IL118" s="18"/>
      <c r="IM118" s="18"/>
      <c r="IN118" s="18"/>
      <c r="IO118" s="18"/>
      <c r="IP118" s="18"/>
      <c r="IQ118" s="18"/>
      <c r="IR118" s="18"/>
      <c r="IS118" s="18"/>
      <c r="IT118" s="18"/>
      <c r="IU118" s="18"/>
      <c r="IV118" s="18"/>
      <c r="IW118" s="18"/>
      <c r="IX118" s="18"/>
      <c r="IY118" s="18"/>
      <c r="IZ118" s="18"/>
    </row>
    <row r="119" spans="2:260" s="20" customFormat="1">
      <c r="B119" s="18"/>
      <c r="C119" s="22"/>
      <c r="D119" s="23"/>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c r="EP119" s="18"/>
      <c r="EQ119" s="18"/>
      <c r="ER119" s="18"/>
      <c r="ES119" s="18"/>
      <c r="ET119" s="18"/>
      <c r="EU119" s="18"/>
      <c r="EV119" s="18"/>
      <c r="EW119" s="18"/>
      <c r="EX119" s="18"/>
      <c r="EY119" s="18"/>
      <c r="EZ119" s="18"/>
      <c r="FA119" s="18"/>
      <c r="FB119" s="18"/>
      <c r="FC119" s="18"/>
      <c r="FD119" s="18"/>
      <c r="FE119" s="18"/>
      <c r="FF119" s="18"/>
      <c r="FG119" s="18"/>
      <c r="FH119" s="18"/>
      <c r="FI119" s="18"/>
      <c r="FJ119" s="18"/>
      <c r="FK119" s="18"/>
      <c r="FL119" s="18"/>
      <c r="FM119" s="18"/>
      <c r="FN119" s="18"/>
      <c r="FO119" s="18"/>
      <c r="FP119" s="18"/>
      <c r="FQ119" s="18"/>
      <c r="FR119" s="18"/>
      <c r="FS119" s="18"/>
      <c r="FT119" s="18"/>
      <c r="FU119" s="18"/>
      <c r="FV119" s="18"/>
      <c r="FW119" s="18"/>
      <c r="FX119" s="18"/>
      <c r="FY119" s="18"/>
      <c r="FZ119" s="18"/>
      <c r="GA119" s="18"/>
      <c r="GB119" s="18"/>
      <c r="GC119" s="18"/>
      <c r="GD119" s="18"/>
      <c r="GE119" s="18"/>
      <c r="GF119" s="18"/>
      <c r="GG119" s="18"/>
      <c r="GH119" s="18"/>
      <c r="GI119" s="18"/>
      <c r="GJ119" s="18"/>
      <c r="GK119" s="18"/>
      <c r="GL119" s="18"/>
      <c r="GM119" s="18"/>
      <c r="GN119" s="18"/>
      <c r="GO119" s="18"/>
      <c r="GP119" s="18"/>
      <c r="GQ119" s="18"/>
      <c r="GR119" s="18"/>
      <c r="GS119" s="18"/>
      <c r="GT119" s="18"/>
      <c r="GU119" s="18"/>
      <c r="GV119" s="18"/>
      <c r="GW119" s="18"/>
      <c r="GX119" s="18"/>
      <c r="GY119" s="18"/>
      <c r="GZ119" s="18"/>
      <c r="HA119" s="18"/>
      <c r="HB119" s="18"/>
      <c r="HC119" s="18"/>
      <c r="HD119" s="18"/>
      <c r="HE119" s="18"/>
      <c r="HF119" s="18"/>
      <c r="HG119" s="18"/>
      <c r="HH119" s="18"/>
      <c r="HI119" s="18"/>
      <c r="HJ119" s="18"/>
      <c r="HK119" s="18"/>
      <c r="HL119" s="18"/>
      <c r="HM119" s="18"/>
      <c r="HN119" s="18"/>
      <c r="HO119" s="18"/>
      <c r="HP119" s="18"/>
      <c r="HQ119" s="18"/>
      <c r="HR119" s="18"/>
      <c r="HS119" s="18"/>
      <c r="HT119" s="18"/>
      <c r="HU119" s="18"/>
      <c r="HV119" s="18"/>
      <c r="HW119" s="18"/>
      <c r="HX119" s="18"/>
      <c r="HY119" s="18"/>
      <c r="HZ119" s="18"/>
      <c r="IA119" s="18"/>
      <c r="IB119" s="18"/>
      <c r="IC119" s="18"/>
      <c r="ID119" s="18"/>
      <c r="IE119" s="18"/>
      <c r="IF119" s="18"/>
      <c r="IG119" s="18"/>
      <c r="IH119" s="18"/>
      <c r="II119" s="18"/>
      <c r="IJ119" s="18"/>
      <c r="IK119" s="18"/>
      <c r="IL119" s="18"/>
      <c r="IM119" s="18"/>
      <c r="IN119" s="18"/>
      <c r="IO119" s="18"/>
      <c r="IP119" s="18"/>
      <c r="IQ119" s="18"/>
      <c r="IR119" s="18"/>
      <c r="IS119" s="18"/>
      <c r="IT119" s="18"/>
      <c r="IU119" s="18"/>
      <c r="IV119" s="18"/>
      <c r="IW119" s="18"/>
      <c r="IX119" s="18"/>
      <c r="IY119" s="18"/>
      <c r="IZ119" s="18"/>
    </row>
    <row r="120" spans="2:260" s="20" customFormat="1">
      <c r="B120" s="18"/>
      <c r="C120" s="22"/>
      <c r="D120" s="23"/>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c r="DA120" s="18"/>
      <c r="DB120" s="18"/>
      <c r="DC120" s="18"/>
      <c r="DD120" s="18"/>
      <c r="DE120" s="18"/>
      <c r="DF120" s="18"/>
      <c r="DG120" s="18"/>
      <c r="DH120" s="18"/>
      <c r="DI120" s="18"/>
      <c r="DJ120" s="18"/>
      <c r="DK120" s="18"/>
      <c r="DL120" s="18"/>
      <c r="DM120" s="18"/>
      <c r="DN120" s="18"/>
      <c r="DO120" s="18"/>
      <c r="DP120" s="18"/>
      <c r="DQ120" s="18"/>
      <c r="DR120" s="18"/>
      <c r="DS120" s="18"/>
      <c r="DT120" s="18"/>
      <c r="DU120" s="18"/>
      <c r="DV120" s="18"/>
      <c r="DW120" s="18"/>
      <c r="DX120" s="18"/>
      <c r="DY120" s="18"/>
      <c r="DZ120" s="18"/>
      <c r="EA120" s="18"/>
      <c r="EB120" s="18"/>
      <c r="EC120" s="18"/>
      <c r="ED120" s="18"/>
      <c r="EE120" s="18"/>
      <c r="EF120" s="18"/>
      <c r="EG120" s="18"/>
      <c r="EH120" s="18"/>
      <c r="EI120" s="18"/>
      <c r="EJ120" s="18"/>
      <c r="EK120" s="18"/>
      <c r="EL120" s="18"/>
      <c r="EM120" s="18"/>
      <c r="EN120" s="18"/>
      <c r="EO120" s="18"/>
      <c r="EP120" s="18"/>
      <c r="EQ120" s="18"/>
      <c r="ER120" s="18"/>
      <c r="ES120" s="18"/>
      <c r="ET120" s="18"/>
      <c r="EU120" s="18"/>
      <c r="EV120" s="18"/>
      <c r="EW120" s="18"/>
      <c r="EX120" s="18"/>
      <c r="EY120" s="18"/>
      <c r="EZ120" s="18"/>
      <c r="FA120" s="18"/>
      <c r="FB120" s="18"/>
      <c r="FC120" s="18"/>
      <c r="FD120" s="18"/>
      <c r="FE120" s="18"/>
      <c r="FF120" s="18"/>
      <c r="FG120" s="18"/>
      <c r="FH120" s="18"/>
      <c r="FI120" s="18"/>
      <c r="FJ120" s="18"/>
      <c r="FK120" s="18"/>
      <c r="FL120" s="18"/>
      <c r="FM120" s="18"/>
      <c r="FN120" s="18"/>
      <c r="FO120" s="18"/>
      <c r="FP120" s="18"/>
      <c r="FQ120" s="18"/>
      <c r="FR120" s="18"/>
      <c r="FS120" s="18"/>
      <c r="FT120" s="18"/>
      <c r="FU120" s="18"/>
      <c r="FV120" s="18"/>
      <c r="FW120" s="18"/>
      <c r="FX120" s="18"/>
      <c r="FY120" s="18"/>
      <c r="FZ120" s="18"/>
      <c r="GA120" s="18"/>
      <c r="GB120" s="18"/>
      <c r="GC120" s="18"/>
      <c r="GD120" s="18"/>
      <c r="GE120" s="18"/>
      <c r="GF120" s="18"/>
      <c r="GG120" s="18"/>
      <c r="GH120" s="18"/>
      <c r="GI120" s="18"/>
      <c r="GJ120" s="18"/>
      <c r="GK120" s="18"/>
      <c r="GL120" s="18"/>
      <c r="GM120" s="18"/>
      <c r="GN120" s="18"/>
      <c r="GO120" s="18"/>
      <c r="GP120" s="18"/>
      <c r="GQ120" s="18"/>
      <c r="GR120" s="18"/>
      <c r="GS120" s="18"/>
      <c r="GT120" s="18"/>
      <c r="GU120" s="18"/>
      <c r="GV120" s="18"/>
      <c r="GW120" s="18"/>
      <c r="GX120" s="18"/>
      <c r="GY120" s="18"/>
      <c r="GZ120" s="18"/>
      <c r="HA120" s="18"/>
      <c r="HB120" s="18"/>
      <c r="HC120" s="18"/>
      <c r="HD120" s="18"/>
      <c r="HE120" s="18"/>
      <c r="HF120" s="18"/>
      <c r="HG120" s="18"/>
      <c r="HH120" s="18"/>
      <c r="HI120" s="18"/>
      <c r="HJ120" s="18"/>
      <c r="HK120" s="18"/>
      <c r="HL120" s="18"/>
      <c r="HM120" s="18"/>
      <c r="HN120" s="18"/>
      <c r="HO120" s="18"/>
      <c r="HP120" s="18"/>
      <c r="HQ120" s="18"/>
      <c r="HR120" s="18"/>
      <c r="HS120" s="18"/>
      <c r="HT120" s="18"/>
      <c r="HU120" s="18"/>
      <c r="HV120" s="18"/>
      <c r="HW120" s="18"/>
      <c r="HX120" s="18"/>
      <c r="HY120" s="18"/>
      <c r="HZ120" s="18"/>
      <c r="IA120" s="18"/>
      <c r="IB120" s="18"/>
      <c r="IC120" s="18"/>
      <c r="ID120" s="18"/>
      <c r="IE120" s="18"/>
      <c r="IF120" s="18"/>
      <c r="IG120" s="18"/>
      <c r="IH120" s="18"/>
      <c r="II120" s="18"/>
      <c r="IJ120" s="18"/>
      <c r="IK120" s="18"/>
      <c r="IL120" s="18"/>
      <c r="IM120" s="18"/>
      <c r="IN120" s="18"/>
      <c r="IO120" s="18"/>
      <c r="IP120" s="18"/>
      <c r="IQ120" s="18"/>
      <c r="IR120" s="18"/>
      <c r="IS120" s="18"/>
      <c r="IT120" s="18"/>
      <c r="IU120" s="18"/>
      <c r="IV120" s="18"/>
      <c r="IW120" s="18"/>
      <c r="IX120" s="18"/>
      <c r="IY120" s="18"/>
      <c r="IZ120" s="18"/>
    </row>
    <row r="121" spans="2:260" s="20" customFormat="1">
      <c r="B121" s="18"/>
      <c r="C121" s="22"/>
      <c r="D121" s="23"/>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c r="DA121" s="18"/>
      <c r="DB121" s="18"/>
      <c r="DC121" s="18"/>
      <c r="DD121" s="18"/>
      <c r="DE121" s="18"/>
      <c r="DF121" s="18"/>
      <c r="DG121" s="18"/>
      <c r="DH121" s="18"/>
      <c r="DI121" s="18"/>
      <c r="DJ121" s="18"/>
      <c r="DK121" s="18"/>
      <c r="DL121" s="18"/>
      <c r="DM121" s="18"/>
      <c r="DN121" s="18"/>
      <c r="DO121" s="18"/>
      <c r="DP121" s="18"/>
      <c r="DQ121" s="18"/>
      <c r="DR121" s="18"/>
      <c r="DS121" s="18"/>
      <c r="DT121" s="18"/>
      <c r="DU121" s="18"/>
      <c r="DV121" s="18"/>
      <c r="DW121" s="18"/>
      <c r="DX121" s="18"/>
      <c r="DY121" s="18"/>
      <c r="DZ121" s="18"/>
      <c r="EA121" s="18"/>
      <c r="EB121" s="18"/>
      <c r="EC121" s="18"/>
      <c r="ED121" s="18"/>
      <c r="EE121" s="18"/>
      <c r="EF121" s="18"/>
      <c r="EG121" s="18"/>
      <c r="EH121" s="18"/>
      <c r="EI121" s="18"/>
      <c r="EJ121" s="18"/>
      <c r="EK121" s="18"/>
      <c r="EL121" s="18"/>
      <c r="EM121" s="18"/>
      <c r="EN121" s="18"/>
      <c r="EO121" s="18"/>
      <c r="EP121" s="18"/>
      <c r="EQ121" s="18"/>
      <c r="ER121" s="18"/>
      <c r="ES121" s="18"/>
      <c r="ET121" s="18"/>
      <c r="EU121" s="18"/>
      <c r="EV121" s="18"/>
      <c r="EW121" s="18"/>
      <c r="EX121" s="18"/>
      <c r="EY121" s="18"/>
      <c r="EZ121" s="18"/>
      <c r="FA121" s="18"/>
      <c r="FB121" s="18"/>
      <c r="FC121" s="18"/>
      <c r="FD121" s="18"/>
      <c r="FE121" s="18"/>
      <c r="FF121" s="18"/>
      <c r="FG121" s="18"/>
      <c r="FH121" s="18"/>
      <c r="FI121" s="18"/>
      <c r="FJ121" s="18"/>
      <c r="FK121" s="18"/>
      <c r="FL121" s="18"/>
      <c r="FM121" s="18"/>
      <c r="FN121" s="18"/>
      <c r="FO121" s="18"/>
      <c r="FP121" s="18"/>
      <c r="FQ121" s="18"/>
      <c r="FR121" s="18"/>
      <c r="FS121" s="18"/>
      <c r="FT121" s="18"/>
      <c r="FU121" s="18"/>
      <c r="FV121" s="18"/>
      <c r="FW121" s="18"/>
      <c r="FX121" s="18"/>
      <c r="FY121" s="18"/>
      <c r="FZ121" s="18"/>
      <c r="GA121" s="18"/>
      <c r="GB121" s="18"/>
      <c r="GC121" s="18"/>
      <c r="GD121" s="18"/>
      <c r="GE121" s="18"/>
      <c r="GF121" s="18"/>
      <c r="GG121" s="18"/>
      <c r="GH121" s="18"/>
      <c r="GI121" s="18"/>
      <c r="GJ121" s="18"/>
      <c r="GK121" s="18"/>
      <c r="GL121" s="18"/>
      <c r="GM121" s="18"/>
      <c r="GN121" s="18"/>
      <c r="GO121" s="18"/>
      <c r="GP121" s="18"/>
      <c r="GQ121" s="18"/>
      <c r="GR121" s="18"/>
      <c r="GS121" s="18"/>
      <c r="GT121" s="18"/>
      <c r="GU121" s="18"/>
      <c r="GV121" s="18"/>
      <c r="GW121" s="18"/>
      <c r="GX121" s="18"/>
      <c r="GY121" s="18"/>
      <c r="GZ121" s="18"/>
      <c r="HA121" s="18"/>
      <c r="HB121" s="18"/>
      <c r="HC121" s="18"/>
      <c r="HD121" s="18"/>
      <c r="HE121" s="18"/>
      <c r="HF121" s="18"/>
      <c r="HG121" s="18"/>
      <c r="HH121" s="18"/>
      <c r="HI121" s="18"/>
      <c r="HJ121" s="18"/>
      <c r="HK121" s="18"/>
      <c r="HL121" s="18"/>
      <c r="HM121" s="18"/>
      <c r="HN121" s="18"/>
      <c r="HO121" s="18"/>
      <c r="HP121" s="18"/>
      <c r="HQ121" s="18"/>
      <c r="HR121" s="18"/>
      <c r="HS121" s="18"/>
      <c r="HT121" s="18"/>
      <c r="HU121" s="18"/>
      <c r="HV121" s="18"/>
      <c r="HW121" s="18"/>
      <c r="HX121" s="18"/>
      <c r="HY121" s="18"/>
      <c r="HZ121" s="18"/>
      <c r="IA121" s="18"/>
      <c r="IB121" s="18"/>
      <c r="IC121" s="18"/>
      <c r="ID121" s="18"/>
      <c r="IE121" s="18"/>
      <c r="IF121" s="18"/>
      <c r="IG121" s="18"/>
      <c r="IH121" s="18"/>
      <c r="II121" s="18"/>
      <c r="IJ121" s="18"/>
      <c r="IK121" s="18"/>
      <c r="IL121" s="18"/>
      <c r="IM121" s="18"/>
      <c r="IN121" s="18"/>
      <c r="IO121" s="18"/>
      <c r="IP121" s="18"/>
      <c r="IQ121" s="18"/>
      <c r="IR121" s="18"/>
      <c r="IS121" s="18"/>
      <c r="IT121" s="18"/>
      <c r="IU121" s="18"/>
      <c r="IV121" s="18"/>
      <c r="IW121" s="18"/>
      <c r="IX121" s="18"/>
      <c r="IY121" s="18"/>
      <c r="IZ121" s="18"/>
    </row>
    <row r="122" spans="2:260" s="20" customFormat="1">
      <c r="B122" s="18"/>
      <c r="C122" s="22"/>
      <c r="D122" s="23"/>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c r="DA122" s="18"/>
      <c r="DB122" s="18"/>
      <c r="DC122" s="18"/>
      <c r="DD122" s="18"/>
      <c r="DE122" s="18"/>
      <c r="DF122" s="18"/>
      <c r="DG122" s="18"/>
      <c r="DH122" s="18"/>
      <c r="DI122" s="18"/>
      <c r="DJ122" s="18"/>
      <c r="DK122" s="18"/>
      <c r="DL122" s="18"/>
      <c r="DM122" s="18"/>
      <c r="DN122" s="18"/>
      <c r="DO122" s="18"/>
      <c r="DP122" s="18"/>
      <c r="DQ122" s="18"/>
      <c r="DR122" s="18"/>
      <c r="DS122" s="18"/>
      <c r="DT122" s="18"/>
      <c r="DU122" s="18"/>
      <c r="DV122" s="18"/>
      <c r="DW122" s="18"/>
      <c r="DX122" s="18"/>
      <c r="DY122" s="18"/>
      <c r="DZ122" s="18"/>
      <c r="EA122" s="18"/>
      <c r="EB122" s="18"/>
      <c r="EC122" s="18"/>
      <c r="ED122" s="18"/>
      <c r="EE122" s="18"/>
      <c r="EF122" s="18"/>
      <c r="EG122" s="18"/>
      <c r="EH122" s="18"/>
      <c r="EI122" s="18"/>
      <c r="EJ122" s="18"/>
      <c r="EK122" s="18"/>
      <c r="EL122" s="18"/>
      <c r="EM122" s="18"/>
      <c r="EN122" s="18"/>
      <c r="EO122" s="18"/>
      <c r="EP122" s="18"/>
      <c r="EQ122" s="18"/>
      <c r="ER122" s="18"/>
      <c r="ES122" s="18"/>
      <c r="ET122" s="18"/>
      <c r="EU122" s="18"/>
      <c r="EV122" s="18"/>
      <c r="EW122" s="18"/>
      <c r="EX122" s="18"/>
      <c r="EY122" s="18"/>
      <c r="EZ122" s="18"/>
      <c r="FA122" s="18"/>
      <c r="FB122" s="18"/>
      <c r="FC122" s="18"/>
      <c r="FD122" s="18"/>
      <c r="FE122" s="18"/>
      <c r="FF122" s="18"/>
      <c r="FG122" s="18"/>
      <c r="FH122" s="18"/>
      <c r="FI122" s="18"/>
      <c r="FJ122" s="18"/>
      <c r="FK122" s="18"/>
      <c r="FL122" s="18"/>
      <c r="FM122" s="18"/>
      <c r="FN122" s="18"/>
      <c r="FO122" s="18"/>
      <c r="FP122" s="18"/>
      <c r="FQ122" s="18"/>
      <c r="FR122" s="18"/>
      <c r="FS122" s="18"/>
      <c r="FT122" s="18"/>
      <c r="FU122" s="18"/>
      <c r="FV122" s="18"/>
      <c r="FW122" s="18"/>
      <c r="FX122" s="18"/>
      <c r="FY122" s="18"/>
      <c r="FZ122" s="18"/>
      <c r="GA122" s="18"/>
      <c r="GB122" s="18"/>
      <c r="GC122" s="18"/>
      <c r="GD122" s="18"/>
      <c r="GE122" s="18"/>
      <c r="GF122" s="18"/>
      <c r="GG122" s="18"/>
      <c r="GH122" s="18"/>
      <c r="GI122" s="18"/>
      <c r="GJ122" s="18"/>
      <c r="GK122" s="18"/>
      <c r="GL122" s="18"/>
      <c r="GM122" s="18"/>
      <c r="GN122" s="18"/>
      <c r="GO122" s="18"/>
      <c r="GP122" s="18"/>
      <c r="GQ122" s="18"/>
      <c r="GR122" s="18"/>
      <c r="GS122" s="18"/>
      <c r="GT122" s="18"/>
      <c r="GU122" s="18"/>
      <c r="GV122" s="18"/>
      <c r="GW122" s="18"/>
      <c r="GX122" s="18"/>
      <c r="GY122" s="18"/>
      <c r="GZ122" s="18"/>
      <c r="HA122" s="18"/>
      <c r="HB122" s="18"/>
      <c r="HC122" s="18"/>
      <c r="HD122" s="18"/>
      <c r="HE122" s="18"/>
      <c r="HF122" s="18"/>
      <c r="HG122" s="18"/>
      <c r="HH122" s="18"/>
      <c r="HI122" s="18"/>
      <c r="HJ122" s="18"/>
      <c r="HK122" s="18"/>
      <c r="HL122" s="18"/>
      <c r="HM122" s="18"/>
      <c r="HN122" s="18"/>
      <c r="HO122" s="18"/>
      <c r="HP122" s="18"/>
      <c r="HQ122" s="18"/>
      <c r="HR122" s="18"/>
      <c r="HS122" s="18"/>
      <c r="HT122" s="18"/>
      <c r="HU122" s="18"/>
      <c r="HV122" s="18"/>
      <c r="HW122" s="18"/>
      <c r="HX122" s="18"/>
      <c r="HY122" s="18"/>
      <c r="HZ122" s="18"/>
      <c r="IA122" s="18"/>
      <c r="IB122" s="18"/>
      <c r="IC122" s="18"/>
      <c r="ID122" s="18"/>
      <c r="IE122" s="18"/>
      <c r="IF122" s="18"/>
      <c r="IG122" s="18"/>
      <c r="IH122" s="18"/>
      <c r="II122" s="18"/>
      <c r="IJ122" s="18"/>
      <c r="IK122" s="18"/>
      <c r="IL122" s="18"/>
      <c r="IM122" s="18"/>
      <c r="IN122" s="18"/>
      <c r="IO122" s="18"/>
      <c r="IP122" s="18"/>
      <c r="IQ122" s="18"/>
      <c r="IR122" s="18"/>
      <c r="IS122" s="18"/>
      <c r="IT122" s="18"/>
      <c r="IU122" s="18"/>
      <c r="IV122" s="18"/>
      <c r="IW122" s="18"/>
      <c r="IX122" s="18"/>
      <c r="IY122" s="18"/>
      <c r="IZ122" s="18"/>
    </row>
    <row r="123" spans="2:260" s="20" customFormat="1">
      <c r="B123" s="18"/>
      <c r="C123" s="22"/>
      <c r="D123" s="23"/>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c r="DA123" s="18"/>
      <c r="DB123" s="18"/>
      <c r="DC123" s="18"/>
      <c r="DD123" s="18"/>
      <c r="DE123" s="18"/>
      <c r="DF123" s="18"/>
      <c r="DG123" s="18"/>
      <c r="DH123" s="18"/>
      <c r="DI123" s="18"/>
      <c r="DJ123" s="18"/>
      <c r="DK123" s="18"/>
      <c r="DL123" s="18"/>
      <c r="DM123" s="18"/>
      <c r="DN123" s="18"/>
      <c r="DO123" s="18"/>
      <c r="DP123" s="18"/>
      <c r="DQ123" s="18"/>
      <c r="DR123" s="18"/>
      <c r="DS123" s="18"/>
      <c r="DT123" s="18"/>
      <c r="DU123" s="18"/>
      <c r="DV123" s="18"/>
      <c r="DW123" s="18"/>
      <c r="DX123" s="18"/>
      <c r="DY123" s="18"/>
      <c r="DZ123" s="18"/>
      <c r="EA123" s="18"/>
      <c r="EB123" s="18"/>
      <c r="EC123" s="18"/>
      <c r="ED123" s="18"/>
      <c r="EE123" s="18"/>
      <c r="EF123" s="18"/>
      <c r="EG123" s="18"/>
      <c r="EH123" s="18"/>
      <c r="EI123" s="18"/>
      <c r="EJ123" s="18"/>
      <c r="EK123" s="18"/>
      <c r="EL123" s="18"/>
      <c r="EM123" s="18"/>
      <c r="EN123" s="18"/>
      <c r="EO123" s="18"/>
      <c r="EP123" s="18"/>
      <c r="EQ123" s="18"/>
      <c r="ER123" s="18"/>
      <c r="ES123" s="18"/>
      <c r="ET123" s="18"/>
      <c r="EU123" s="18"/>
      <c r="EV123" s="18"/>
      <c r="EW123" s="18"/>
      <c r="EX123" s="18"/>
      <c r="EY123" s="18"/>
      <c r="EZ123" s="18"/>
      <c r="FA123" s="18"/>
      <c r="FB123" s="18"/>
      <c r="FC123" s="18"/>
      <c r="FD123" s="18"/>
      <c r="FE123" s="18"/>
      <c r="FF123" s="18"/>
      <c r="FG123" s="18"/>
      <c r="FH123" s="18"/>
      <c r="FI123" s="18"/>
      <c r="FJ123" s="18"/>
      <c r="FK123" s="18"/>
      <c r="FL123" s="18"/>
      <c r="FM123" s="18"/>
      <c r="FN123" s="18"/>
      <c r="FO123" s="18"/>
      <c r="FP123" s="18"/>
      <c r="FQ123" s="18"/>
      <c r="FR123" s="18"/>
      <c r="FS123" s="18"/>
      <c r="FT123" s="18"/>
      <c r="FU123" s="18"/>
      <c r="FV123" s="18"/>
      <c r="FW123" s="18"/>
      <c r="FX123" s="18"/>
      <c r="FY123" s="18"/>
      <c r="FZ123" s="18"/>
      <c r="GA123" s="18"/>
      <c r="GB123" s="18"/>
      <c r="GC123" s="18"/>
      <c r="GD123" s="18"/>
      <c r="GE123" s="18"/>
      <c r="GF123" s="18"/>
      <c r="GG123" s="18"/>
      <c r="GH123" s="18"/>
      <c r="GI123" s="18"/>
      <c r="GJ123" s="18"/>
      <c r="GK123" s="18"/>
      <c r="GL123" s="18"/>
      <c r="GM123" s="18"/>
      <c r="GN123" s="18"/>
      <c r="GO123" s="18"/>
      <c r="GP123" s="18"/>
      <c r="GQ123" s="18"/>
      <c r="GR123" s="18"/>
      <c r="GS123" s="18"/>
      <c r="GT123" s="18"/>
      <c r="GU123" s="18"/>
      <c r="GV123" s="18"/>
      <c r="GW123" s="18"/>
      <c r="GX123" s="18"/>
      <c r="GY123" s="18"/>
      <c r="GZ123" s="18"/>
      <c r="HA123" s="18"/>
      <c r="HB123" s="18"/>
      <c r="HC123" s="18"/>
      <c r="HD123" s="18"/>
      <c r="HE123" s="18"/>
      <c r="HF123" s="18"/>
      <c r="HG123" s="18"/>
      <c r="HH123" s="18"/>
      <c r="HI123" s="18"/>
      <c r="HJ123" s="18"/>
      <c r="HK123" s="18"/>
      <c r="HL123" s="18"/>
      <c r="HM123" s="18"/>
      <c r="HN123" s="18"/>
      <c r="HO123" s="18"/>
      <c r="HP123" s="18"/>
      <c r="HQ123" s="18"/>
      <c r="HR123" s="18"/>
      <c r="HS123" s="18"/>
      <c r="HT123" s="18"/>
      <c r="HU123" s="18"/>
      <c r="HV123" s="18"/>
      <c r="HW123" s="18"/>
      <c r="HX123" s="18"/>
      <c r="HY123" s="18"/>
      <c r="HZ123" s="18"/>
      <c r="IA123" s="18"/>
      <c r="IB123" s="18"/>
      <c r="IC123" s="18"/>
      <c r="ID123" s="18"/>
      <c r="IE123" s="18"/>
      <c r="IF123" s="18"/>
      <c r="IG123" s="18"/>
      <c r="IH123" s="18"/>
      <c r="II123" s="18"/>
      <c r="IJ123" s="18"/>
      <c r="IK123" s="18"/>
      <c r="IL123" s="18"/>
      <c r="IM123" s="18"/>
      <c r="IN123" s="18"/>
      <c r="IO123" s="18"/>
      <c r="IP123" s="18"/>
      <c r="IQ123" s="18"/>
      <c r="IR123" s="18"/>
      <c r="IS123" s="18"/>
      <c r="IT123" s="18"/>
      <c r="IU123" s="18"/>
      <c r="IV123" s="18"/>
      <c r="IW123" s="18"/>
      <c r="IX123" s="18"/>
      <c r="IY123" s="18"/>
      <c r="IZ123" s="18"/>
    </row>
    <row r="124" spans="2:260" s="20" customFormat="1">
      <c r="B124" s="18"/>
      <c r="C124" s="22"/>
      <c r="D124" s="23"/>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c r="DA124" s="18"/>
      <c r="DB124" s="18"/>
      <c r="DC124" s="18"/>
      <c r="DD124" s="18"/>
      <c r="DE124" s="18"/>
      <c r="DF124" s="18"/>
      <c r="DG124" s="18"/>
      <c r="DH124" s="18"/>
      <c r="DI124" s="18"/>
      <c r="DJ124" s="18"/>
      <c r="DK124" s="18"/>
      <c r="DL124" s="18"/>
      <c r="DM124" s="18"/>
      <c r="DN124" s="18"/>
      <c r="DO124" s="18"/>
      <c r="DP124" s="18"/>
      <c r="DQ124" s="18"/>
      <c r="DR124" s="18"/>
      <c r="DS124" s="18"/>
      <c r="DT124" s="18"/>
      <c r="DU124" s="18"/>
      <c r="DV124" s="18"/>
      <c r="DW124" s="18"/>
      <c r="DX124" s="18"/>
      <c r="DY124" s="18"/>
      <c r="DZ124" s="18"/>
      <c r="EA124" s="18"/>
      <c r="EB124" s="18"/>
      <c r="EC124" s="18"/>
      <c r="ED124" s="18"/>
      <c r="EE124" s="18"/>
      <c r="EF124" s="18"/>
      <c r="EG124" s="18"/>
      <c r="EH124" s="18"/>
      <c r="EI124" s="18"/>
      <c r="EJ124" s="18"/>
      <c r="EK124" s="18"/>
      <c r="EL124" s="18"/>
      <c r="EM124" s="18"/>
      <c r="EN124" s="18"/>
      <c r="EO124" s="18"/>
      <c r="EP124" s="18"/>
      <c r="EQ124" s="18"/>
      <c r="ER124" s="18"/>
      <c r="ES124" s="18"/>
      <c r="ET124" s="18"/>
      <c r="EU124" s="18"/>
      <c r="EV124" s="18"/>
      <c r="EW124" s="18"/>
      <c r="EX124" s="18"/>
      <c r="EY124" s="18"/>
      <c r="EZ124" s="18"/>
      <c r="FA124" s="18"/>
      <c r="FB124" s="18"/>
      <c r="FC124" s="18"/>
      <c r="FD124" s="18"/>
      <c r="FE124" s="18"/>
      <c r="FF124" s="18"/>
      <c r="FG124" s="18"/>
      <c r="FH124" s="18"/>
      <c r="FI124" s="18"/>
      <c r="FJ124" s="18"/>
      <c r="FK124" s="18"/>
      <c r="FL124" s="18"/>
      <c r="FM124" s="18"/>
      <c r="FN124" s="18"/>
      <c r="FO124" s="18"/>
      <c r="FP124" s="18"/>
      <c r="FQ124" s="18"/>
      <c r="FR124" s="18"/>
      <c r="FS124" s="18"/>
      <c r="FT124" s="18"/>
      <c r="FU124" s="18"/>
      <c r="FV124" s="18"/>
      <c r="FW124" s="18"/>
      <c r="FX124" s="18"/>
      <c r="FY124" s="18"/>
      <c r="FZ124" s="18"/>
      <c r="GA124" s="18"/>
      <c r="GB124" s="18"/>
      <c r="GC124" s="18"/>
      <c r="GD124" s="18"/>
      <c r="GE124" s="18"/>
      <c r="GF124" s="18"/>
      <c r="GG124" s="18"/>
      <c r="GH124" s="18"/>
      <c r="GI124" s="18"/>
      <c r="GJ124" s="18"/>
      <c r="GK124" s="18"/>
      <c r="GL124" s="18"/>
      <c r="GM124" s="18"/>
      <c r="GN124" s="18"/>
      <c r="GO124" s="18"/>
      <c r="GP124" s="18"/>
      <c r="GQ124" s="18"/>
      <c r="GR124" s="18"/>
      <c r="GS124" s="18"/>
      <c r="GT124" s="18"/>
      <c r="GU124" s="18"/>
      <c r="GV124" s="18"/>
      <c r="GW124" s="18"/>
      <c r="GX124" s="18"/>
      <c r="GY124" s="18"/>
      <c r="GZ124" s="18"/>
      <c r="HA124" s="18"/>
      <c r="HB124" s="18"/>
      <c r="HC124" s="18"/>
      <c r="HD124" s="18"/>
      <c r="HE124" s="18"/>
      <c r="HF124" s="18"/>
      <c r="HG124" s="18"/>
      <c r="HH124" s="18"/>
      <c r="HI124" s="18"/>
      <c r="HJ124" s="18"/>
      <c r="HK124" s="18"/>
      <c r="HL124" s="18"/>
      <c r="HM124" s="18"/>
      <c r="HN124" s="18"/>
      <c r="HO124" s="18"/>
      <c r="HP124" s="18"/>
      <c r="HQ124" s="18"/>
      <c r="HR124" s="18"/>
      <c r="HS124" s="18"/>
      <c r="HT124" s="18"/>
      <c r="HU124" s="18"/>
      <c r="HV124" s="18"/>
      <c r="HW124" s="18"/>
      <c r="HX124" s="18"/>
      <c r="HY124" s="18"/>
      <c r="HZ124" s="18"/>
      <c r="IA124" s="18"/>
      <c r="IB124" s="18"/>
      <c r="IC124" s="18"/>
      <c r="ID124" s="18"/>
      <c r="IE124" s="18"/>
      <c r="IF124" s="18"/>
      <c r="IG124" s="18"/>
      <c r="IH124" s="18"/>
      <c r="II124" s="18"/>
      <c r="IJ124" s="18"/>
      <c r="IK124" s="18"/>
      <c r="IL124" s="18"/>
      <c r="IM124" s="18"/>
      <c r="IN124" s="18"/>
      <c r="IO124" s="18"/>
      <c r="IP124" s="18"/>
      <c r="IQ124" s="18"/>
      <c r="IR124" s="18"/>
      <c r="IS124" s="18"/>
      <c r="IT124" s="18"/>
      <c r="IU124" s="18"/>
      <c r="IV124" s="18"/>
      <c r="IW124" s="18"/>
      <c r="IX124" s="18"/>
      <c r="IY124" s="18"/>
      <c r="IZ124" s="18"/>
    </row>
    <row r="125" spans="2:260" s="20" customFormat="1">
      <c r="B125" s="18"/>
      <c r="C125" s="22"/>
      <c r="D125" s="23"/>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c r="EP125" s="18"/>
      <c r="EQ125" s="18"/>
      <c r="ER125" s="18"/>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c r="HW125" s="18"/>
      <c r="HX125" s="18"/>
      <c r="HY125" s="18"/>
      <c r="HZ125" s="18"/>
      <c r="IA125" s="18"/>
      <c r="IB125" s="18"/>
      <c r="IC125" s="18"/>
      <c r="ID125" s="18"/>
      <c r="IE125" s="18"/>
      <c r="IF125" s="18"/>
      <c r="IG125" s="18"/>
      <c r="IH125" s="18"/>
      <c r="II125" s="18"/>
      <c r="IJ125" s="18"/>
      <c r="IK125" s="18"/>
      <c r="IL125" s="18"/>
      <c r="IM125" s="18"/>
      <c r="IN125" s="18"/>
      <c r="IO125" s="18"/>
      <c r="IP125" s="18"/>
      <c r="IQ125" s="18"/>
      <c r="IR125" s="18"/>
      <c r="IS125" s="18"/>
      <c r="IT125" s="18"/>
      <c r="IU125" s="18"/>
      <c r="IV125" s="18"/>
      <c r="IW125" s="18"/>
      <c r="IX125" s="18"/>
      <c r="IY125" s="18"/>
      <c r="IZ125" s="18"/>
    </row>
    <row r="126" spans="2:260" s="20" customFormat="1">
      <c r="B126" s="18"/>
      <c r="C126" s="22"/>
      <c r="D126" s="23"/>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c r="DA126" s="18"/>
      <c r="DB126" s="18"/>
      <c r="DC126" s="18"/>
      <c r="DD126" s="18"/>
      <c r="DE126" s="18"/>
      <c r="DF126" s="18"/>
      <c r="DG126" s="18"/>
      <c r="DH126" s="18"/>
      <c r="DI126" s="18"/>
      <c r="DJ126" s="18"/>
      <c r="DK126" s="18"/>
      <c r="DL126" s="18"/>
      <c r="DM126" s="18"/>
      <c r="DN126" s="18"/>
      <c r="DO126" s="18"/>
      <c r="DP126" s="18"/>
      <c r="DQ126" s="18"/>
      <c r="DR126" s="18"/>
      <c r="DS126" s="18"/>
      <c r="DT126" s="18"/>
      <c r="DU126" s="18"/>
      <c r="DV126" s="18"/>
      <c r="DW126" s="18"/>
      <c r="DX126" s="18"/>
      <c r="DY126" s="18"/>
      <c r="DZ126" s="18"/>
      <c r="EA126" s="18"/>
      <c r="EB126" s="18"/>
      <c r="EC126" s="18"/>
      <c r="ED126" s="18"/>
      <c r="EE126" s="18"/>
      <c r="EF126" s="18"/>
      <c r="EG126" s="18"/>
      <c r="EH126" s="18"/>
      <c r="EI126" s="18"/>
      <c r="EJ126" s="18"/>
      <c r="EK126" s="18"/>
      <c r="EL126" s="18"/>
      <c r="EM126" s="18"/>
      <c r="EN126" s="18"/>
      <c r="EO126" s="18"/>
      <c r="EP126" s="18"/>
      <c r="EQ126" s="18"/>
      <c r="ER126" s="18"/>
      <c r="ES126" s="18"/>
      <c r="ET126" s="18"/>
      <c r="EU126" s="18"/>
      <c r="EV126" s="18"/>
      <c r="EW126" s="18"/>
      <c r="EX126" s="18"/>
      <c r="EY126" s="18"/>
      <c r="EZ126" s="18"/>
      <c r="FA126" s="18"/>
      <c r="FB126" s="18"/>
      <c r="FC126" s="18"/>
      <c r="FD126" s="18"/>
      <c r="FE126" s="18"/>
      <c r="FF126" s="18"/>
      <c r="FG126" s="18"/>
      <c r="FH126" s="18"/>
      <c r="FI126" s="18"/>
      <c r="FJ126" s="18"/>
      <c r="FK126" s="18"/>
      <c r="FL126" s="18"/>
      <c r="FM126" s="18"/>
      <c r="FN126" s="18"/>
      <c r="FO126" s="18"/>
      <c r="FP126" s="18"/>
      <c r="FQ126" s="18"/>
      <c r="FR126" s="18"/>
      <c r="FS126" s="18"/>
      <c r="FT126" s="18"/>
      <c r="FU126" s="18"/>
      <c r="FV126" s="18"/>
      <c r="FW126" s="18"/>
      <c r="FX126" s="18"/>
      <c r="FY126" s="18"/>
      <c r="FZ126" s="18"/>
      <c r="GA126" s="18"/>
      <c r="GB126" s="18"/>
      <c r="GC126" s="18"/>
      <c r="GD126" s="18"/>
      <c r="GE126" s="18"/>
      <c r="GF126" s="18"/>
      <c r="GG126" s="18"/>
      <c r="GH126" s="18"/>
      <c r="GI126" s="18"/>
      <c r="GJ126" s="18"/>
      <c r="GK126" s="18"/>
      <c r="GL126" s="18"/>
      <c r="GM126" s="18"/>
      <c r="GN126" s="18"/>
      <c r="GO126" s="18"/>
      <c r="GP126" s="18"/>
      <c r="GQ126" s="18"/>
      <c r="GR126" s="18"/>
      <c r="GS126" s="18"/>
      <c r="GT126" s="18"/>
      <c r="GU126" s="18"/>
      <c r="GV126" s="18"/>
      <c r="GW126" s="18"/>
      <c r="GX126" s="18"/>
      <c r="GY126" s="18"/>
      <c r="GZ126" s="18"/>
      <c r="HA126" s="18"/>
      <c r="HB126" s="18"/>
      <c r="HC126" s="18"/>
      <c r="HD126" s="18"/>
      <c r="HE126" s="18"/>
      <c r="HF126" s="18"/>
      <c r="HG126" s="18"/>
      <c r="HH126" s="18"/>
      <c r="HI126" s="18"/>
      <c r="HJ126" s="18"/>
      <c r="HK126" s="18"/>
      <c r="HL126" s="18"/>
      <c r="HM126" s="18"/>
      <c r="HN126" s="18"/>
      <c r="HO126" s="18"/>
      <c r="HP126" s="18"/>
      <c r="HQ126" s="18"/>
      <c r="HR126" s="18"/>
      <c r="HS126" s="18"/>
      <c r="HT126" s="18"/>
      <c r="HU126" s="18"/>
      <c r="HV126" s="18"/>
      <c r="HW126" s="18"/>
      <c r="HX126" s="18"/>
      <c r="HY126" s="18"/>
      <c r="HZ126" s="18"/>
      <c r="IA126" s="18"/>
      <c r="IB126" s="18"/>
      <c r="IC126" s="18"/>
      <c r="ID126" s="18"/>
      <c r="IE126" s="18"/>
      <c r="IF126" s="18"/>
      <c r="IG126" s="18"/>
      <c r="IH126" s="18"/>
      <c r="II126" s="18"/>
      <c r="IJ126" s="18"/>
      <c r="IK126" s="18"/>
      <c r="IL126" s="18"/>
      <c r="IM126" s="18"/>
      <c r="IN126" s="18"/>
      <c r="IO126" s="18"/>
      <c r="IP126" s="18"/>
      <c r="IQ126" s="18"/>
      <c r="IR126" s="18"/>
      <c r="IS126" s="18"/>
      <c r="IT126" s="18"/>
      <c r="IU126" s="18"/>
      <c r="IV126" s="18"/>
      <c r="IW126" s="18"/>
      <c r="IX126" s="18"/>
      <c r="IY126" s="18"/>
      <c r="IZ126" s="18"/>
    </row>
    <row r="127" spans="2:260" s="20" customFormat="1">
      <c r="B127" s="18"/>
      <c r="C127" s="22"/>
      <c r="D127" s="23"/>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c r="DA127" s="18"/>
      <c r="DB127" s="18"/>
      <c r="DC127" s="18"/>
      <c r="DD127" s="18"/>
      <c r="DE127" s="18"/>
      <c r="DF127" s="18"/>
      <c r="DG127" s="18"/>
      <c r="DH127" s="18"/>
      <c r="DI127" s="18"/>
      <c r="DJ127" s="18"/>
      <c r="DK127" s="18"/>
      <c r="DL127" s="18"/>
      <c r="DM127" s="18"/>
      <c r="DN127" s="18"/>
      <c r="DO127" s="18"/>
      <c r="DP127" s="18"/>
      <c r="DQ127" s="18"/>
      <c r="DR127" s="18"/>
      <c r="DS127" s="18"/>
      <c r="DT127" s="18"/>
      <c r="DU127" s="18"/>
      <c r="DV127" s="18"/>
      <c r="DW127" s="18"/>
      <c r="DX127" s="18"/>
      <c r="DY127" s="18"/>
      <c r="DZ127" s="18"/>
      <c r="EA127" s="18"/>
      <c r="EB127" s="18"/>
      <c r="EC127" s="18"/>
      <c r="ED127" s="18"/>
      <c r="EE127" s="18"/>
      <c r="EF127" s="18"/>
      <c r="EG127" s="18"/>
      <c r="EH127" s="18"/>
      <c r="EI127" s="18"/>
      <c r="EJ127" s="18"/>
      <c r="EK127" s="18"/>
      <c r="EL127" s="18"/>
      <c r="EM127" s="18"/>
      <c r="EN127" s="18"/>
      <c r="EO127" s="18"/>
      <c r="EP127" s="18"/>
      <c r="EQ127" s="18"/>
      <c r="ER127" s="18"/>
      <c r="ES127" s="18"/>
      <c r="ET127" s="18"/>
      <c r="EU127" s="18"/>
      <c r="EV127" s="18"/>
      <c r="EW127" s="18"/>
      <c r="EX127" s="18"/>
      <c r="EY127" s="18"/>
      <c r="EZ127" s="18"/>
      <c r="FA127" s="18"/>
      <c r="FB127" s="18"/>
      <c r="FC127" s="18"/>
      <c r="FD127" s="18"/>
      <c r="FE127" s="18"/>
      <c r="FF127" s="18"/>
      <c r="FG127" s="18"/>
      <c r="FH127" s="18"/>
      <c r="FI127" s="18"/>
      <c r="FJ127" s="18"/>
      <c r="FK127" s="18"/>
      <c r="FL127" s="18"/>
      <c r="FM127" s="18"/>
      <c r="FN127" s="18"/>
      <c r="FO127" s="18"/>
      <c r="FP127" s="18"/>
      <c r="FQ127" s="18"/>
      <c r="FR127" s="18"/>
      <c r="FS127" s="18"/>
      <c r="FT127" s="18"/>
      <c r="FU127" s="18"/>
      <c r="FV127" s="18"/>
      <c r="FW127" s="18"/>
      <c r="FX127" s="18"/>
      <c r="FY127" s="18"/>
      <c r="FZ127" s="18"/>
      <c r="GA127" s="18"/>
      <c r="GB127" s="18"/>
      <c r="GC127" s="18"/>
      <c r="GD127" s="18"/>
      <c r="GE127" s="18"/>
      <c r="GF127" s="18"/>
      <c r="GG127" s="18"/>
      <c r="GH127" s="18"/>
      <c r="GI127" s="18"/>
      <c r="GJ127" s="18"/>
      <c r="GK127" s="18"/>
      <c r="GL127" s="18"/>
      <c r="GM127" s="18"/>
      <c r="GN127" s="18"/>
      <c r="GO127" s="18"/>
      <c r="GP127" s="18"/>
      <c r="GQ127" s="18"/>
      <c r="GR127" s="18"/>
      <c r="GS127" s="18"/>
      <c r="GT127" s="18"/>
      <c r="GU127" s="18"/>
      <c r="GV127" s="18"/>
      <c r="GW127" s="18"/>
      <c r="GX127" s="18"/>
      <c r="GY127" s="18"/>
      <c r="GZ127" s="18"/>
      <c r="HA127" s="18"/>
      <c r="HB127" s="18"/>
      <c r="HC127" s="18"/>
      <c r="HD127" s="18"/>
      <c r="HE127" s="18"/>
      <c r="HF127" s="18"/>
      <c r="HG127" s="18"/>
      <c r="HH127" s="18"/>
      <c r="HI127" s="18"/>
      <c r="HJ127" s="18"/>
      <c r="HK127" s="18"/>
      <c r="HL127" s="18"/>
      <c r="HM127" s="18"/>
      <c r="HN127" s="18"/>
      <c r="HO127" s="18"/>
      <c r="HP127" s="18"/>
      <c r="HQ127" s="18"/>
      <c r="HR127" s="18"/>
      <c r="HS127" s="18"/>
      <c r="HT127" s="18"/>
      <c r="HU127" s="18"/>
      <c r="HV127" s="18"/>
      <c r="HW127" s="18"/>
      <c r="HX127" s="18"/>
      <c r="HY127" s="18"/>
      <c r="HZ127" s="18"/>
      <c r="IA127" s="18"/>
      <c r="IB127" s="18"/>
      <c r="IC127" s="18"/>
      <c r="ID127" s="18"/>
      <c r="IE127" s="18"/>
      <c r="IF127" s="18"/>
      <c r="IG127" s="18"/>
      <c r="IH127" s="18"/>
      <c r="II127" s="18"/>
      <c r="IJ127" s="18"/>
      <c r="IK127" s="18"/>
      <c r="IL127" s="18"/>
      <c r="IM127" s="18"/>
      <c r="IN127" s="18"/>
      <c r="IO127" s="18"/>
      <c r="IP127" s="18"/>
      <c r="IQ127" s="18"/>
      <c r="IR127" s="18"/>
      <c r="IS127" s="18"/>
      <c r="IT127" s="18"/>
      <c r="IU127" s="18"/>
      <c r="IV127" s="18"/>
      <c r="IW127" s="18"/>
      <c r="IX127" s="18"/>
      <c r="IY127" s="18"/>
      <c r="IZ127" s="18"/>
    </row>
    <row r="128" spans="2:260" s="20" customFormat="1">
      <c r="B128" s="18"/>
      <c r="C128" s="22"/>
      <c r="D128" s="23"/>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c r="DA128" s="18"/>
      <c r="DB128" s="18"/>
      <c r="DC128" s="18"/>
      <c r="DD128" s="18"/>
      <c r="DE128" s="18"/>
      <c r="DF128" s="18"/>
      <c r="DG128" s="18"/>
      <c r="DH128" s="18"/>
      <c r="DI128" s="18"/>
      <c r="DJ128" s="18"/>
      <c r="DK128" s="18"/>
      <c r="DL128" s="18"/>
      <c r="DM128" s="18"/>
      <c r="DN128" s="18"/>
      <c r="DO128" s="18"/>
      <c r="DP128" s="18"/>
      <c r="DQ128" s="18"/>
      <c r="DR128" s="18"/>
      <c r="DS128" s="18"/>
      <c r="DT128" s="18"/>
      <c r="DU128" s="18"/>
      <c r="DV128" s="18"/>
      <c r="DW128" s="18"/>
      <c r="DX128" s="18"/>
      <c r="DY128" s="18"/>
      <c r="DZ128" s="18"/>
      <c r="EA128" s="18"/>
      <c r="EB128" s="18"/>
      <c r="EC128" s="18"/>
      <c r="ED128" s="18"/>
      <c r="EE128" s="18"/>
      <c r="EF128" s="18"/>
      <c r="EG128" s="18"/>
      <c r="EH128" s="18"/>
      <c r="EI128" s="18"/>
      <c r="EJ128" s="18"/>
      <c r="EK128" s="18"/>
      <c r="EL128" s="18"/>
      <c r="EM128" s="18"/>
      <c r="EN128" s="18"/>
      <c r="EO128" s="18"/>
      <c r="EP128" s="18"/>
      <c r="EQ128" s="18"/>
      <c r="ER128" s="18"/>
      <c r="ES128" s="18"/>
      <c r="ET128" s="18"/>
      <c r="EU128" s="18"/>
      <c r="EV128" s="18"/>
      <c r="EW128" s="18"/>
      <c r="EX128" s="18"/>
      <c r="EY128" s="18"/>
      <c r="EZ128" s="18"/>
      <c r="FA128" s="18"/>
      <c r="FB128" s="18"/>
      <c r="FC128" s="18"/>
      <c r="FD128" s="18"/>
      <c r="FE128" s="18"/>
      <c r="FF128" s="18"/>
      <c r="FG128" s="18"/>
      <c r="FH128" s="18"/>
      <c r="FI128" s="18"/>
      <c r="FJ128" s="18"/>
      <c r="FK128" s="18"/>
      <c r="FL128" s="18"/>
      <c r="FM128" s="18"/>
      <c r="FN128" s="18"/>
      <c r="FO128" s="18"/>
      <c r="FP128" s="18"/>
      <c r="FQ128" s="18"/>
      <c r="FR128" s="18"/>
      <c r="FS128" s="18"/>
      <c r="FT128" s="18"/>
      <c r="FU128" s="18"/>
      <c r="FV128" s="18"/>
      <c r="FW128" s="18"/>
      <c r="FX128" s="18"/>
      <c r="FY128" s="18"/>
      <c r="FZ128" s="18"/>
      <c r="GA128" s="18"/>
      <c r="GB128" s="18"/>
      <c r="GC128" s="18"/>
      <c r="GD128" s="18"/>
      <c r="GE128" s="18"/>
      <c r="GF128" s="18"/>
      <c r="GG128" s="18"/>
      <c r="GH128" s="18"/>
      <c r="GI128" s="18"/>
      <c r="GJ128" s="18"/>
      <c r="GK128" s="18"/>
      <c r="GL128" s="18"/>
      <c r="GM128" s="18"/>
      <c r="GN128" s="18"/>
      <c r="GO128" s="18"/>
      <c r="GP128" s="18"/>
      <c r="GQ128" s="18"/>
      <c r="GR128" s="18"/>
      <c r="GS128" s="18"/>
      <c r="GT128" s="18"/>
      <c r="GU128" s="18"/>
      <c r="GV128" s="18"/>
      <c r="GW128" s="18"/>
      <c r="GX128" s="18"/>
      <c r="GY128" s="18"/>
      <c r="GZ128" s="18"/>
      <c r="HA128" s="18"/>
      <c r="HB128" s="18"/>
      <c r="HC128" s="18"/>
      <c r="HD128" s="18"/>
      <c r="HE128" s="18"/>
      <c r="HF128" s="18"/>
      <c r="HG128" s="18"/>
      <c r="HH128" s="18"/>
      <c r="HI128" s="18"/>
      <c r="HJ128" s="18"/>
      <c r="HK128" s="18"/>
      <c r="HL128" s="18"/>
      <c r="HM128" s="18"/>
      <c r="HN128" s="18"/>
      <c r="HO128" s="18"/>
      <c r="HP128" s="18"/>
      <c r="HQ128" s="18"/>
      <c r="HR128" s="18"/>
      <c r="HS128" s="18"/>
      <c r="HT128" s="18"/>
      <c r="HU128" s="18"/>
      <c r="HV128" s="18"/>
      <c r="HW128" s="18"/>
      <c r="HX128" s="18"/>
      <c r="HY128" s="18"/>
      <c r="HZ128" s="18"/>
      <c r="IA128" s="18"/>
      <c r="IB128" s="18"/>
      <c r="IC128" s="18"/>
      <c r="ID128" s="18"/>
      <c r="IE128" s="18"/>
      <c r="IF128" s="18"/>
      <c r="IG128" s="18"/>
      <c r="IH128" s="18"/>
      <c r="II128" s="18"/>
      <c r="IJ128" s="18"/>
      <c r="IK128" s="18"/>
      <c r="IL128" s="18"/>
      <c r="IM128" s="18"/>
      <c r="IN128" s="18"/>
      <c r="IO128" s="18"/>
      <c r="IP128" s="18"/>
      <c r="IQ128" s="18"/>
      <c r="IR128" s="18"/>
      <c r="IS128" s="18"/>
      <c r="IT128" s="18"/>
      <c r="IU128" s="18"/>
      <c r="IV128" s="18"/>
      <c r="IW128" s="18"/>
      <c r="IX128" s="18"/>
      <c r="IY128" s="18"/>
      <c r="IZ128" s="18"/>
    </row>
    <row r="129" spans="2:260" s="20" customFormat="1">
      <c r="B129" s="18"/>
      <c r="C129" s="22"/>
      <c r="D129" s="23"/>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c r="DA129" s="18"/>
      <c r="DB129" s="18"/>
      <c r="DC129" s="18"/>
      <c r="DD129" s="18"/>
      <c r="DE129" s="18"/>
      <c r="DF129" s="18"/>
      <c r="DG129" s="18"/>
      <c r="DH129" s="18"/>
      <c r="DI129" s="18"/>
      <c r="DJ129" s="18"/>
      <c r="DK129" s="18"/>
      <c r="DL129" s="18"/>
      <c r="DM129" s="18"/>
      <c r="DN129" s="18"/>
      <c r="DO129" s="18"/>
      <c r="DP129" s="18"/>
      <c r="DQ129" s="18"/>
      <c r="DR129" s="18"/>
      <c r="DS129" s="18"/>
      <c r="DT129" s="18"/>
      <c r="DU129" s="18"/>
      <c r="DV129" s="18"/>
      <c r="DW129" s="18"/>
      <c r="DX129" s="18"/>
      <c r="DY129" s="18"/>
      <c r="DZ129" s="18"/>
      <c r="EA129" s="18"/>
      <c r="EB129" s="18"/>
      <c r="EC129" s="18"/>
      <c r="ED129" s="18"/>
      <c r="EE129" s="18"/>
      <c r="EF129" s="18"/>
      <c r="EG129" s="18"/>
      <c r="EH129" s="18"/>
      <c r="EI129" s="18"/>
      <c r="EJ129" s="18"/>
      <c r="EK129" s="18"/>
      <c r="EL129" s="18"/>
      <c r="EM129" s="18"/>
      <c r="EN129" s="18"/>
      <c r="EO129" s="18"/>
      <c r="EP129" s="18"/>
      <c r="EQ129" s="18"/>
      <c r="ER129" s="18"/>
      <c r="ES129" s="18"/>
      <c r="ET129" s="18"/>
      <c r="EU129" s="18"/>
      <c r="EV129" s="18"/>
      <c r="EW129" s="18"/>
      <c r="EX129" s="18"/>
      <c r="EY129" s="18"/>
      <c r="EZ129" s="18"/>
      <c r="FA129" s="18"/>
      <c r="FB129" s="18"/>
      <c r="FC129" s="18"/>
      <c r="FD129" s="18"/>
      <c r="FE129" s="18"/>
      <c r="FF129" s="18"/>
      <c r="FG129" s="18"/>
      <c r="FH129" s="18"/>
      <c r="FI129" s="18"/>
      <c r="FJ129" s="18"/>
      <c r="FK129" s="18"/>
      <c r="FL129" s="18"/>
      <c r="FM129" s="18"/>
      <c r="FN129" s="18"/>
      <c r="FO129" s="18"/>
      <c r="FP129" s="18"/>
      <c r="FQ129" s="18"/>
      <c r="FR129" s="18"/>
      <c r="FS129" s="18"/>
      <c r="FT129" s="18"/>
      <c r="FU129" s="18"/>
      <c r="FV129" s="18"/>
      <c r="FW129" s="18"/>
      <c r="FX129" s="18"/>
      <c r="FY129" s="18"/>
      <c r="FZ129" s="18"/>
      <c r="GA129" s="18"/>
      <c r="GB129" s="18"/>
      <c r="GC129" s="18"/>
      <c r="GD129" s="18"/>
      <c r="GE129" s="18"/>
      <c r="GF129" s="18"/>
      <c r="GG129" s="18"/>
      <c r="GH129" s="18"/>
      <c r="GI129" s="18"/>
      <c r="GJ129" s="18"/>
      <c r="GK129" s="18"/>
      <c r="GL129" s="18"/>
      <c r="GM129" s="18"/>
      <c r="GN129" s="18"/>
      <c r="GO129" s="18"/>
      <c r="GP129" s="18"/>
      <c r="GQ129" s="18"/>
      <c r="GR129" s="18"/>
      <c r="GS129" s="18"/>
      <c r="GT129" s="18"/>
      <c r="GU129" s="18"/>
      <c r="GV129" s="18"/>
      <c r="GW129" s="18"/>
      <c r="GX129" s="18"/>
      <c r="GY129" s="18"/>
      <c r="GZ129" s="18"/>
      <c r="HA129" s="18"/>
      <c r="HB129" s="18"/>
      <c r="HC129" s="18"/>
      <c r="HD129" s="18"/>
      <c r="HE129" s="18"/>
      <c r="HF129" s="18"/>
      <c r="HG129" s="18"/>
      <c r="HH129" s="18"/>
      <c r="HI129" s="18"/>
      <c r="HJ129" s="18"/>
      <c r="HK129" s="18"/>
      <c r="HL129" s="18"/>
      <c r="HM129" s="18"/>
      <c r="HN129" s="18"/>
      <c r="HO129" s="18"/>
      <c r="HP129" s="18"/>
      <c r="HQ129" s="18"/>
      <c r="HR129" s="18"/>
      <c r="HS129" s="18"/>
      <c r="HT129" s="18"/>
      <c r="HU129" s="18"/>
      <c r="HV129" s="18"/>
      <c r="HW129" s="18"/>
      <c r="HX129" s="18"/>
      <c r="HY129" s="18"/>
      <c r="HZ129" s="18"/>
      <c r="IA129" s="18"/>
      <c r="IB129" s="18"/>
      <c r="IC129" s="18"/>
      <c r="ID129" s="18"/>
      <c r="IE129" s="18"/>
      <c r="IF129" s="18"/>
      <c r="IG129" s="18"/>
      <c r="IH129" s="18"/>
      <c r="II129" s="18"/>
      <c r="IJ129" s="18"/>
      <c r="IK129" s="18"/>
      <c r="IL129" s="18"/>
      <c r="IM129" s="18"/>
      <c r="IN129" s="18"/>
      <c r="IO129" s="18"/>
      <c r="IP129" s="18"/>
      <c r="IQ129" s="18"/>
      <c r="IR129" s="18"/>
      <c r="IS129" s="18"/>
      <c r="IT129" s="18"/>
      <c r="IU129" s="18"/>
      <c r="IV129" s="18"/>
      <c r="IW129" s="18"/>
      <c r="IX129" s="18"/>
      <c r="IY129" s="18"/>
      <c r="IZ129" s="18"/>
    </row>
    <row r="130" spans="2:260" s="20" customFormat="1">
      <c r="B130" s="18"/>
      <c r="C130" s="22"/>
      <c r="D130" s="23"/>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c r="DA130" s="18"/>
      <c r="DB130" s="18"/>
      <c r="DC130" s="18"/>
      <c r="DD130" s="18"/>
      <c r="DE130" s="18"/>
      <c r="DF130" s="18"/>
      <c r="DG130" s="18"/>
      <c r="DH130" s="18"/>
      <c r="DI130" s="18"/>
      <c r="DJ130" s="18"/>
      <c r="DK130" s="18"/>
      <c r="DL130" s="18"/>
      <c r="DM130" s="18"/>
      <c r="DN130" s="18"/>
      <c r="DO130" s="18"/>
      <c r="DP130" s="18"/>
      <c r="DQ130" s="18"/>
      <c r="DR130" s="18"/>
      <c r="DS130" s="18"/>
      <c r="DT130" s="18"/>
      <c r="DU130" s="18"/>
      <c r="DV130" s="18"/>
      <c r="DW130" s="18"/>
      <c r="DX130" s="18"/>
      <c r="DY130" s="18"/>
      <c r="DZ130" s="18"/>
      <c r="EA130" s="18"/>
      <c r="EB130" s="18"/>
      <c r="EC130" s="18"/>
      <c r="ED130" s="18"/>
      <c r="EE130" s="18"/>
      <c r="EF130" s="18"/>
      <c r="EG130" s="18"/>
      <c r="EH130" s="18"/>
      <c r="EI130" s="18"/>
      <c r="EJ130" s="18"/>
      <c r="EK130" s="18"/>
      <c r="EL130" s="18"/>
      <c r="EM130" s="18"/>
      <c r="EN130" s="18"/>
      <c r="EO130" s="18"/>
      <c r="EP130" s="18"/>
      <c r="EQ130" s="18"/>
      <c r="ER130" s="18"/>
      <c r="ES130" s="18"/>
      <c r="ET130" s="18"/>
      <c r="EU130" s="18"/>
      <c r="EV130" s="18"/>
      <c r="EW130" s="18"/>
      <c r="EX130" s="18"/>
      <c r="EY130" s="18"/>
      <c r="EZ130" s="18"/>
      <c r="FA130" s="18"/>
      <c r="FB130" s="18"/>
      <c r="FC130" s="18"/>
      <c r="FD130" s="18"/>
      <c r="FE130" s="18"/>
      <c r="FF130" s="18"/>
      <c r="FG130" s="18"/>
      <c r="FH130" s="18"/>
      <c r="FI130" s="18"/>
      <c r="FJ130" s="18"/>
      <c r="FK130" s="18"/>
      <c r="FL130" s="18"/>
      <c r="FM130" s="18"/>
      <c r="FN130" s="18"/>
      <c r="FO130" s="18"/>
      <c r="FP130" s="18"/>
      <c r="FQ130" s="18"/>
      <c r="FR130" s="18"/>
      <c r="FS130" s="18"/>
      <c r="FT130" s="18"/>
      <c r="FU130" s="18"/>
      <c r="FV130" s="18"/>
      <c r="FW130" s="18"/>
      <c r="FX130" s="18"/>
      <c r="FY130" s="18"/>
      <c r="FZ130" s="18"/>
      <c r="GA130" s="18"/>
      <c r="GB130" s="18"/>
      <c r="GC130" s="18"/>
      <c r="GD130" s="18"/>
      <c r="GE130" s="18"/>
      <c r="GF130" s="18"/>
      <c r="GG130" s="18"/>
      <c r="GH130" s="18"/>
      <c r="GI130" s="18"/>
      <c r="GJ130" s="18"/>
      <c r="GK130" s="18"/>
      <c r="GL130" s="18"/>
      <c r="GM130" s="18"/>
      <c r="GN130" s="18"/>
      <c r="GO130" s="18"/>
      <c r="GP130" s="18"/>
      <c r="GQ130" s="18"/>
      <c r="GR130" s="18"/>
      <c r="GS130" s="18"/>
      <c r="GT130" s="18"/>
      <c r="GU130" s="18"/>
      <c r="GV130" s="18"/>
      <c r="GW130" s="18"/>
      <c r="GX130" s="18"/>
      <c r="GY130" s="18"/>
      <c r="GZ130" s="18"/>
      <c r="HA130" s="18"/>
      <c r="HB130" s="18"/>
      <c r="HC130" s="18"/>
      <c r="HD130" s="18"/>
      <c r="HE130" s="18"/>
      <c r="HF130" s="18"/>
      <c r="HG130" s="18"/>
      <c r="HH130" s="18"/>
      <c r="HI130" s="18"/>
      <c r="HJ130" s="18"/>
      <c r="HK130" s="18"/>
      <c r="HL130" s="18"/>
      <c r="HM130" s="18"/>
      <c r="HN130" s="18"/>
      <c r="HO130" s="18"/>
      <c r="HP130" s="18"/>
      <c r="HQ130" s="18"/>
      <c r="HR130" s="18"/>
      <c r="HS130" s="18"/>
      <c r="HT130" s="18"/>
      <c r="HU130" s="18"/>
      <c r="HV130" s="18"/>
      <c r="HW130" s="18"/>
      <c r="HX130" s="18"/>
      <c r="HY130" s="18"/>
      <c r="HZ130" s="18"/>
      <c r="IA130" s="18"/>
      <c r="IB130" s="18"/>
      <c r="IC130" s="18"/>
      <c r="ID130" s="18"/>
      <c r="IE130" s="18"/>
      <c r="IF130" s="18"/>
      <c r="IG130" s="18"/>
      <c r="IH130" s="18"/>
      <c r="II130" s="18"/>
      <c r="IJ130" s="18"/>
      <c r="IK130" s="18"/>
      <c r="IL130" s="18"/>
      <c r="IM130" s="18"/>
      <c r="IN130" s="18"/>
      <c r="IO130" s="18"/>
      <c r="IP130" s="18"/>
      <c r="IQ130" s="18"/>
      <c r="IR130" s="18"/>
      <c r="IS130" s="18"/>
      <c r="IT130" s="18"/>
      <c r="IU130" s="18"/>
      <c r="IV130" s="18"/>
      <c r="IW130" s="18"/>
      <c r="IX130" s="18"/>
      <c r="IY130" s="18"/>
      <c r="IZ130" s="18"/>
    </row>
    <row r="131" spans="2:260" s="20" customFormat="1">
      <c r="B131" s="18"/>
      <c r="C131" s="22"/>
      <c r="D131" s="23"/>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c r="EP131" s="18"/>
      <c r="EQ131" s="18"/>
      <c r="ER131" s="18"/>
      <c r="ES131" s="18"/>
      <c r="ET131" s="18"/>
      <c r="EU131" s="18"/>
      <c r="EV131" s="18"/>
      <c r="EW131" s="18"/>
      <c r="EX131" s="18"/>
      <c r="EY131" s="18"/>
      <c r="EZ131" s="18"/>
      <c r="FA131" s="18"/>
      <c r="FB131" s="18"/>
      <c r="FC131" s="18"/>
      <c r="FD131" s="18"/>
      <c r="FE131" s="18"/>
      <c r="FF131" s="18"/>
      <c r="FG131" s="18"/>
      <c r="FH131" s="18"/>
      <c r="FI131" s="18"/>
      <c r="FJ131" s="18"/>
      <c r="FK131" s="18"/>
      <c r="FL131" s="18"/>
      <c r="FM131" s="18"/>
      <c r="FN131" s="18"/>
      <c r="FO131" s="18"/>
      <c r="FP131" s="18"/>
      <c r="FQ131" s="18"/>
      <c r="FR131" s="18"/>
      <c r="FS131" s="18"/>
      <c r="FT131" s="18"/>
      <c r="FU131" s="18"/>
      <c r="FV131" s="18"/>
      <c r="FW131" s="18"/>
      <c r="FX131" s="18"/>
      <c r="FY131" s="18"/>
      <c r="FZ131" s="18"/>
      <c r="GA131" s="18"/>
      <c r="GB131" s="18"/>
      <c r="GC131" s="18"/>
      <c r="GD131" s="18"/>
      <c r="GE131" s="18"/>
      <c r="GF131" s="18"/>
      <c r="GG131" s="18"/>
      <c r="GH131" s="18"/>
      <c r="GI131" s="18"/>
      <c r="GJ131" s="18"/>
      <c r="GK131" s="18"/>
      <c r="GL131" s="18"/>
      <c r="GM131" s="18"/>
      <c r="GN131" s="18"/>
      <c r="GO131" s="18"/>
      <c r="GP131" s="18"/>
      <c r="GQ131" s="18"/>
      <c r="GR131" s="18"/>
      <c r="GS131" s="18"/>
      <c r="GT131" s="18"/>
      <c r="GU131" s="18"/>
      <c r="GV131" s="18"/>
      <c r="GW131" s="18"/>
      <c r="GX131" s="18"/>
      <c r="GY131" s="18"/>
      <c r="GZ131" s="18"/>
      <c r="HA131" s="18"/>
      <c r="HB131" s="18"/>
      <c r="HC131" s="18"/>
      <c r="HD131" s="18"/>
      <c r="HE131" s="18"/>
      <c r="HF131" s="18"/>
      <c r="HG131" s="18"/>
      <c r="HH131" s="18"/>
      <c r="HI131" s="18"/>
      <c r="HJ131" s="18"/>
      <c r="HK131" s="18"/>
      <c r="HL131" s="18"/>
      <c r="HM131" s="18"/>
      <c r="HN131" s="18"/>
      <c r="HO131" s="18"/>
      <c r="HP131" s="18"/>
      <c r="HQ131" s="18"/>
      <c r="HR131" s="18"/>
      <c r="HS131" s="18"/>
      <c r="HT131" s="18"/>
      <c r="HU131" s="18"/>
      <c r="HV131" s="18"/>
      <c r="HW131" s="18"/>
      <c r="HX131" s="18"/>
      <c r="HY131" s="18"/>
      <c r="HZ131" s="18"/>
      <c r="IA131" s="18"/>
      <c r="IB131" s="18"/>
      <c r="IC131" s="18"/>
      <c r="ID131" s="18"/>
      <c r="IE131" s="18"/>
      <c r="IF131" s="18"/>
      <c r="IG131" s="18"/>
      <c r="IH131" s="18"/>
      <c r="II131" s="18"/>
      <c r="IJ131" s="18"/>
      <c r="IK131" s="18"/>
      <c r="IL131" s="18"/>
      <c r="IM131" s="18"/>
      <c r="IN131" s="18"/>
      <c r="IO131" s="18"/>
      <c r="IP131" s="18"/>
      <c r="IQ131" s="18"/>
      <c r="IR131" s="18"/>
      <c r="IS131" s="18"/>
      <c r="IT131" s="18"/>
      <c r="IU131" s="18"/>
      <c r="IV131" s="18"/>
      <c r="IW131" s="18"/>
      <c r="IX131" s="18"/>
      <c r="IY131" s="18"/>
      <c r="IZ131" s="18"/>
    </row>
    <row r="132" spans="2:260" s="20" customFormat="1">
      <c r="B132" s="18"/>
      <c r="C132" s="22"/>
      <c r="D132" s="23"/>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18"/>
      <c r="DJ132" s="18"/>
      <c r="DK132" s="18"/>
      <c r="DL132" s="18"/>
      <c r="DM132" s="18"/>
      <c r="DN132" s="18"/>
      <c r="DO132" s="18"/>
      <c r="DP132" s="18"/>
      <c r="DQ132" s="18"/>
      <c r="DR132" s="18"/>
      <c r="DS132" s="18"/>
      <c r="DT132" s="18"/>
      <c r="DU132" s="18"/>
      <c r="DV132" s="18"/>
      <c r="DW132" s="18"/>
      <c r="DX132" s="18"/>
      <c r="DY132" s="18"/>
      <c r="DZ132" s="18"/>
      <c r="EA132" s="18"/>
      <c r="EB132" s="18"/>
      <c r="EC132" s="18"/>
      <c r="ED132" s="18"/>
      <c r="EE132" s="18"/>
      <c r="EF132" s="18"/>
      <c r="EG132" s="18"/>
      <c r="EH132" s="18"/>
      <c r="EI132" s="18"/>
      <c r="EJ132" s="18"/>
      <c r="EK132" s="18"/>
      <c r="EL132" s="18"/>
      <c r="EM132" s="18"/>
      <c r="EN132" s="18"/>
      <c r="EO132" s="18"/>
      <c r="EP132" s="18"/>
      <c r="EQ132" s="18"/>
      <c r="ER132" s="18"/>
      <c r="ES132" s="18"/>
      <c r="ET132" s="18"/>
      <c r="EU132" s="18"/>
      <c r="EV132" s="18"/>
      <c r="EW132" s="18"/>
      <c r="EX132" s="18"/>
      <c r="EY132" s="18"/>
      <c r="EZ132" s="18"/>
      <c r="FA132" s="18"/>
      <c r="FB132" s="18"/>
      <c r="FC132" s="18"/>
      <c r="FD132" s="18"/>
      <c r="FE132" s="18"/>
      <c r="FF132" s="18"/>
      <c r="FG132" s="18"/>
      <c r="FH132" s="18"/>
      <c r="FI132" s="18"/>
      <c r="FJ132" s="18"/>
      <c r="FK132" s="18"/>
      <c r="FL132" s="18"/>
      <c r="FM132" s="18"/>
      <c r="FN132" s="18"/>
      <c r="FO132" s="18"/>
      <c r="FP132" s="18"/>
      <c r="FQ132" s="18"/>
      <c r="FR132" s="18"/>
      <c r="FS132" s="18"/>
      <c r="FT132" s="18"/>
      <c r="FU132" s="18"/>
      <c r="FV132" s="18"/>
      <c r="FW132" s="18"/>
      <c r="FX132" s="18"/>
      <c r="FY132" s="18"/>
      <c r="FZ132" s="18"/>
      <c r="GA132" s="18"/>
      <c r="GB132" s="18"/>
      <c r="GC132" s="18"/>
      <c r="GD132" s="18"/>
      <c r="GE132" s="18"/>
      <c r="GF132" s="18"/>
      <c r="GG132" s="18"/>
      <c r="GH132" s="18"/>
      <c r="GI132" s="18"/>
      <c r="GJ132" s="18"/>
      <c r="GK132" s="18"/>
      <c r="GL132" s="18"/>
      <c r="GM132" s="18"/>
      <c r="GN132" s="18"/>
      <c r="GO132" s="18"/>
      <c r="GP132" s="18"/>
      <c r="GQ132" s="18"/>
      <c r="GR132" s="18"/>
      <c r="GS132" s="18"/>
      <c r="GT132" s="18"/>
      <c r="GU132" s="18"/>
      <c r="GV132" s="18"/>
      <c r="GW132" s="18"/>
      <c r="GX132" s="18"/>
      <c r="GY132" s="18"/>
      <c r="GZ132" s="18"/>
      <c r="HA132" s="18"/>
      <c r="HB132" s="18"/>
      <c r="HC132" s="18"/>
      <c r="HD132" s="18"/>
      <c r="HE132" s="18"/>
      <c r="HF132" s="18"/>
      <c r="HG132" s="18"/>
      <c r="HH132" s="18"/>
      <c r="HI132" s="18"/>
      <c r="HJ132" s="18"/>
      <c r="HK132" s="18"/>
      <c r="HL132" s="18"/>
      <c r="HM132" s="18"/>
      <c r="HN132" s="18"/>
      <c r="HO132" s="18"/>
      <c r="HP132" s="18"/>
      <c r="HQ132" s="18"/>
      <c r="HR132" s="18"/>
      <c r="HS132" s="18"/>
      <c r="HT132" s="18"/>
      <c r="HU132" s="18"/>
      <c r="HV132" s="18"/>
      <c r="HW132" s="18"/>
      <c r="HX132" s="18"/>
      <c r="HY132" s="18"/>
      <c r="HZ132" s="18"/>
      <c r="IA132" s="18"/>
      <c r="IB132" s="18"/>
      <c r="IC132" s="18"/>
      <c r="ID132" s="18"/>
      <c r="IE132" s="18"/>
      <c r="IF132" s="18"/>
      <c r="IG132" s="18"/>
      <c r="IH132" s="18"/>
      <c r="II132" s="18"/>
      <c r="IJ132" s="18"/>
      <c r="IK132" s="18"/>
      <c r="IL132" s="18"/>
      <c r="IM132" s="18"/>
      <c r="IN132" s="18"/>
      <c r="IO132" s="18"/>
      <c r="IP132" s="18"/>
      <c r="IQ132" s="18"/>
      <c r="IR132" s="18"/>
      <c r="IS132" s="18"/>
      <c r="IT132" s="18"/>
      <c r="IU132" s="18"/>
      <c r="IV132" s="18"/>
      <c r="IW132" s="18"/>
      <c r="IX132" s="18"/>
      <c r="IY132" s="18"/>
      <c r="IZ132" s="18"/>
    </row>
    <row r="133" spans="2:260" s="20" customFormat="1">
      <c r="B133" s="18"/>
      <c r="C133" s="22"/>
      <c r="D133" s="23"/>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18"/>
      <c r="DJ133" s="18"/>
      <c r="DK133" s="18"/>
      <c r="DL133" s="18"/>
      <c r="DM133" s="18"/>
      <c r="DN133" s="18"/>
      <c r="DO133" s="18"/>
      <c r="DP133" s="18"/>
      <c r="DQ133" s="18"/>
      <c r="DR133" s="18"/>
      <c r="DS133" s="18"/>
      <c r="DT133" s="18"/>
      <c r="DU133" s="18"/>
      <c r="DV133" s="18"/>
      <c r="DW133" s="18"/>
      <c r="DX133" s="18"/>
      <c r="DY133" s="18"/>
      <c r="DZ133" s="18"/>
      <c r="EA133" s="18"/>
      <c r="EB133" s="18"/>
      <c r="EC133" s="18"/>
      <c r="ED133" s="18"/>
      <c r="EE133" s="18"/>
      <c r="EF133" s="18"/>
      <c r="EG133" s="18"/>
      <c r="EH133" s="18"/>
      <c r="EI133" s="18"/>
      <c r="EJ133" s="18"/>
      <c r="EK133" s="18"/>
      <c r="EL133" s="18"/>
      <c r="EM133" s="18"/>
      <c r="EN133" s="18"/>
      <c r="EO133" s="18"/>
      <c r="EP133" s="18"/>
      <c r="EQ133" s="18"/>
      <c r="ER133" s="18"/>
      <c r="ES133" s="18"/>
      <c r="ET133" s="18"/>
      <c r="EU133" s="18"/>
      <c r="EV133" s="18"/>
      <c r="EW133" s="18"/>
      <c r="EX133" s="18"/>
      <c r="EY133" s="18"/>
      <c r="EZ133" s="18"/>
      <c r="FA133" s="18"/>
      <c r="FB133" s="18"/>
      <c r="FC133" s="18"/>
      <c r="FD133" s="18"/>
      <c r="FE133" s="18"/>
      <c r="FF133" s="18"/>
      <c r="FG133" s="18"/>
      <c r="FH133" s="18"/>
      <c r="FI133" s="18"/>
      <c r="FJ133" s="18"/>
      <c r="FK133" s="18"/>
      <c r="FL133" s="18"/>
      <c r="FM133" s="18"/>
      <c r="FN133" s="18"/>
      <c r="FO133" s="18"/>
      <c r="FP133" s="18"/>
      <c r="FQ133" s="18"/>
      <c r="FR133" s="18"/>
      <c r="FS133" s="18"/>
      <c r="FT133" s="18"/>
      <c r="FU133" s="18"/>
      <c r="FV133" s="18"/>
      <c r="FW133" s="18"/>
      <c r="FX133" s="18"/>
      <c r="FY133" s="18"/>
      <c r="FZ133" s="18"/>
      <c r="GA133" s="18"/>
      <c r="GB133" s="18"/>
      <c r="GC133" s="18"/>
      <c r="GD133" s="18"/>
      <c r="GE133" s="18"/>
      <c r="GF133" s="18"/>
      <c r="GG133" s="18"/>
      <c r="GH133" s="18"/>
      <c r="GI133" s="18"/>
      <c r="GJ133" s="18"/>
      <c r="GK133" s="18"/>
      <c r="GL133" s="18"/>
      <c r="GM133" s="18"/>
      <c r="GN133" s="18"/>
      <c r="GO133" s="18"/>
      <c r="GP133" s="18"/>
      <c r="GQ133" s="18"/>
      <c r="GR133" s="18"/>
      <c r="GS133" s="18"/>
      <c r="GT133" s="18"/>
      <c r="GU133" s="18"/>
      <c r="GV133" s="18"/>
      <c r="GW133" s="18"/>
      <c r="GX133" s="18"/>
      <c r="GY133" s="18"/>
      <c r="GZ133" s="18"/>
      <c r="HA133" s="18"/>
      <c r="HB133" s="18"/>
      <c r="HC133" s="18"/>
      <c r="HD133" s="18"/>
      <c r="HE133" s="18"/>
      <c r="HF133" s="18"/>
      <c r="HG133" s="18"/>
      <c r="HH133" s="18"/>
      <c r="HI133" s="18"/>
      <c r="HJ133" s="18"/>
      <c r="HK133" s="18"/>
      <c r="HL133" s="18"/>
      <c r="HM133" s="18"/>
      <c r="HN133" s="18"/>
      <c r="HO133" s="18"/>
      <c r="HP133" s="18"/>
      <c r="HQ133" s="18"/>
      <c r="HR133" s="18"/>
      <c r="HS133" s="18"/>
      <c r="HT133" s="18"/>
      <c r="HU133" s="18"/>
      <c r="HV133" s="18"/>
      <c r="HW133" s="18"/>
      <c r="HX133" s="18"/>
      <c r="HY133" s="18"/>
      <c r="HZ133" s="18"/>
      <c r="IA133" s="18"/>
      <c r="IB133" s="18"/>
      <c r="IC133" s="18"/>
      <c r="ID133" s="18"/>
      <c r="IE133" s="18"/>
      <c r="IF133" s="18"/>
      <c r="IG133" s="18"/>
      <c r="IH133" s="18"/>
      <c r="II133" s="18"/>
      <c r="IJ133" s="18"/>
      <c r="IK133" s="18"/>
      <c r="IL133" s="18"/>
      <c r="IM133" s="18"/>
      <c r="IN133" s="18"/>
      <c r="IO133" s="18"/>
      <c r="IP133" s="18"/>
      <c r="IQ133" s="18"/>
      <c r="IR133" s="18"/>
      <c r="IS133" s="18"/>
      <c r="IT133" s="18"/>
      <c r="IU133" s="18"/>
      <c r="IV133" s="18"/>
      <c r="IW133" s="18"/>
      <c r="IX133" s="18"/>
      <c r="IY133" s="18"/>
      <c r="IZ133" s="18"/>
    </row>
    <row r="134" spans="2:260" s="20" customFormat="1">
      <c r="B134" s="18"/>
      <c r="C134" s="22"/>
      <c r="D134" s="23"/>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c r="DA134" s="18"/>
      <c r="DB134" s="18"/>
      <c r="DC134" s="18"/>
      <c r="DD134" s="18"/>
      <c r="DE134" s="18"/>
      <c r="DF134" s="18"/>
      <c r="DG134" s="18"/>
      <c r="DH134" s="18"/>
      <c r="DI134" s="18"/>
      <c r="DJ134" s="18"/>
      <c r="DK134" s="18"/>
      <c r="DL134" s="18"/>
      <c r="DM134" s="18"/>
      <c r="DN134" s="18"/>
      <c r="DO134" s="18"/>
      <c r="DP134" s="18"/>
      <c r="DQ134" s="18"/>
      <c r="DR134" s="18"/>
      <c r="DS134" s="18"/>
      <c r="DT134" s="18"/>
      <c r="DU134" s="18"/>
      <c r="DV134" s="18"/>
      <c r="DW134" s="18"/>
      <c r="DX134" s="18"/>
      <c r="DY134" s="18"/>
      <c r="DZ134" s="18"/>
      <c r="EA134" s="18"/>
      <c r="EB134" s="18"/>
      <c r="EC134" s="18"/>
      <c r="ED134" s="18"/>
      <c r="EE134" s="18"/>
      <c r="EF134" s="18"/>
      <c r="EG134" s="18"/>
      <c r="EH134" s="18"/>
      <c r="EI134" s="18"/>
      <c r="EJ134" s="18"/>
      <c r="EK134" s="18"/>
      <c r="EL134" s="18"/>
      <c r="EM134" s="18"/>
      <c r="EN134" s="18"/>
      <c r="EO134" s="18"/>
      <c r="EP134" s="18"/>
      <c r="EQ134" s="18"/>
      <c r="ER134" s="18"/>
      <c r="ES134" s="18"/>
      <c r="ET134" s="18"/>
      <c r="EU134" s="18"/>
      <c r="EV134" s="18"/>
      <c r="EW134" s="18"/>
      <c r="EX134" s="18"/>
      <c r="EY134" s="18"/>
      <c r="EZ134" s="18"/>
      <c r="FA134" s="18"/>
      <c r="FB134" s="18"/>
      <c r="FC134" s="18"/>
      <c r="FD134" s="18"/>
      <c r="FE134" s="18"/>
      <c r="FF134" s="18"/>
      <c r="FG134" s="18"/>
      <c r="FH134" s="18"/>
      <c r="FI134" s="18"/>
      <c r="FJ134" s="18"/>
      <c r="FK134" s="18"/>
      <c r="FL134" s="18"/>
      <c r="FM134" s="18"/>
      <c r="FN134" s="18"/>
      <c r="FO134" s="18"/>
      <c r="FP134" s="18"/>
      <c r="FQ134" s="18"/>
      <c r="FR134" s="18"/>
      <c r="FS134" s="18"/>
      <c r="FT134" s="18"/>
      <c r="FU134" s="18"/>
      <c r="FV134" s="18"/>
      <c r="FW134" s="18"/>
      <c r="FX134" s="18"/>
      <c r="FY134" s="18"/>
      <c r="FZ134" s="18"/>
      <c r="GA134" s="18"/>
      <c r="GB134" s="18"/>
      <c r="GC134" s="18"/>
      <c r="GD134" s="18"/>
      <c r="GE134" s="18"/>
      <c r="GF134" s="18"/>
      <c r="GG134" s="18"/>
      <c r="GH134" s="18"/>
      <c r="GI134" s="18"/>
      <c r="GJ134" s="18"/>
      <c r="GK134" s="18"/>
      <c r="GL134" s="18"/>
      <c r="GM134" s="18"/>
      <c r="GN134" s="18"/>
      <c r="GO134" s="18"/>
      <c r="GP134" s="18"/>
      <c r="GQ134" s="18"/>
      <c r="GR134" s="18"/>
      <c r="GS134" s="18"/>
      <c r="GT134" s="18"/>
      <c r="GU134" s="18"/>
      <c r="GV134" s="18"/>
      <c r="GW134" s="18"/>
      <c r="GX134" s="18"/>
      <c r="GY134" s="18"/>
      <c r="GZ134" s="18"/>
      <c r="HA134" s="18"/>
      <c r="HB134" s="18"/>
      <c r="HC134" s="18"/>
      <c r="HD134" s="18"/>
      <c r="HE134" s="18"/>
      <c r="HF134" s="18"/>
      <c r="HG134" s="18"/>
      <c r="HH134" s="18"/>
      <c r="HI134" s="18"/>
      <c r="HJ134" s="18"/>
      <c r="HK134" s="18"/>
      <c r="HL134" s="18"/>
      <c r="HM134" s="18"/>
      <c r="HN134" s="18"/>
      <c r="HO134" s="18"/>
      <c r="HP134" s="18"/>
      <c r="HQ134" s="18"/>
      <c r="HR134" s="18"/>
      <c r="HS134" s="18"/>
      <c r="HT134" s="18"/>
      <c r="HU134" s="18"/>
      <c r="HV134" s="18"/>
      <c r="HW134" s="18"/>
      <c r="HX134" s="18"/>
      <c r="HY134" s="18"/>
      <c r="HZ134" s="18"/>
      <c r="IA134" s="18"/>
      <c r="IB134" s="18"/>
      <c r="IC134" s="18"/>
      <c r="ID134" s="18"/>
      <c r="IE134" s="18"/>
      <c r="IF134" s="18"/>
      <c r="IG134" s="18"/>
      <c r="IH134" s="18"/>
      <c r="II134" s="18"/>
      <c r="IJ134" s="18"/>
      <c r="IK134" s="18"/>
      <c r="IL134" s="18"/>
      <c r="IM134" s="18"/>
      <c r="IN134" s="18"/>
      <c r="IO134" s="18"/>
      <c r="IP134" s="18"/>
      <c r="IQ134" s="18"/>
      <c r="IR134" s="18"/>
      <c r="IS134" s="18"/>
      <c r="IT134" s="18"/>
      <c r="IU134" s="18"/>
      <c r="IV134" s="18"/>
      <c r="IW134" s="18"/>
      <c r="IX134" s="18"/>
      <c r="IY134" s="18"/>
      <c r="IZ134" s="18"/>
    </row>
    <row r="135" spans="2:260" s="20" customFormat="1">
      <c r="B135" s="18"/>
      <c r="C135" s="22"/>
      <c r="D135" s="23"/>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18"/>
      <c r="DJ135" s="18"/>
      <c r="DK135" s="18"/>
      <c r="DL135" s="18"/>
      <c r="DM135" s="18"/>
      <c r="DN135" s="18"/>
      <c r="DO135" s="18"/>
      <c r="DP135" s="18"/>
      <c r="DQ135" s="18"/>
      <c r="DR135" s="18"/>
      <c r="DS135" s="18"/>
      <c r="DT135" s="18"/>
      <c r="DU135" s="18"/>
      <c r="DV135" s="18"/>
      <c r="DW135" s="18"/>
      <c r="DX135" s="18"/>
      <c r="DY135" s="18"/>
      <c r="DZ135" s="18"/>
      <c r="EA135" s="18"/>
      <c r="EB135" s="18"/>
      <c r="EC135" s="18"/>
      <c r="ED135" s="18"/>
      <c r="EE135" s="18"/>
      <c r="EF135" s="18"/>
      <c r="EG135" s="18"/>
      <c r="EH135" s="18"/>
      <c r="EI135" s="18"/>
      <c r="EJ135" s="18"/>
      <c r="EK135" s="18"/>
      <c r="EL135" s="18"/>
      <c r="EM135" s="18"/>
      <c r="EN135" s="18"/>
      <c r="EO135" s="18"/>
      <c r="EP135" s="18"/>
      <c r="EQ135" s="18"/>
      <c r="ER135" s="18"/>
      <c r="ES135" s="18"/>
      <c r="ET135" s="18"/>
      <c r="EU135" s="18"/>
      <c r="EV135" s="18"/>
      <c r="EW135" s="18"/>
      <c r="EX135" s="18"/>
      <c r="EY135" s="18"/>
      <c r="EZ135" s="18"/>
      <c r="FA135" s="18"/>
      <c r="FB135" s="18"/>
      <c r="FC135" s="18"/>
      <c r="FD135" s="18"/>
      <c r="FE135" s="18"/>
      <c r="FF135" s="18"/>
      <c r="FG135" s="18"/>
      <c r="FH135" s="18"/>
      <c r="FI135" s="18"/>
      <c r="FJ135" s="18"/>
      <c r="FK135" s="18"/>
      <c r="FL135" s="18"/>
      <c r="FM135" s="18"/>
      <c r="FN135" s="18"/>
      <c r="FO135" s="18"/>
      <c r="FP135" s="18"/>
      <c r="FQ135" s="18"/>
      <c r="FR135" s="18"/>
      <c r="FS135" s="18"/>
      <c r="FT135" s="18"/>
      <c r="FU135" s="18"/>
      <c r="FV135" s="18"/>
      <c r="FW135" s="18"/>
      <c r="FX135" s="18"/>
      <c r="FY135" s="18"/>
      <c r="FZ135" s="18"/>
      <c r="GA135" s="18"/>
      <c r="GB135" s="18"/>
      <c r="GC135" s="18"/>
      <c r="GD135" s="18"/>
      <c r="GE135" s="18"/>
      <c r="GF135" s="18"/>
      <c r="GG135" s="18"/>
      <c r="GH135" s="18"/>
      <c r="GI135" s="18"/>
      <c r="GJ135" s="18"/>
      <c r="GK135" s="18"/>
      <c r="GL135" s="18"/>
      <c r="GM135" s="18"/>
      <c r="GN135" s="18"/>
      <c r="GO135" s="18"/>
      <c r="GP135" s="18"/>
      <c r="GQ135" s="18"/>
      <c r="GR135" s="18"/>
      <c r="GS135" s="18"/>
      <c r="GT135" s="18"/>
      <c r="GU135" s="18"/>
      <c r="GV135" s="18"/>
      <c r="GW135" s="18"/>
      <c r="GX135" s="18"/>
      <c r="GY135" s="18"/>
      <c r="GZ135" s="18"/>
      <c r="HA135" s="18"/>
      <c r="HB135" s="18"/>
      <c r="HC135" s="18"/>
      <c r="HD135" s="18"/>
      <c r="HE135" s="18"/>
      <c r="HF135" s="18"/>
      <c r="HG135" s="18"/>
      <c r="HH135" s="18"/>
      <c r="HI135" s="18"/>
      <c r="HJ135" s="18"/>
      <c r="HK135" s="18"/>
      <c r="HL135" s="18"/>
      <c r="HM135" s="18"/>
      <c r="HN135" s="18"/>
      <c r="HO135" s="18"/>
      <c r="HP135" s="18"/>
      <c r="HQ135" s="18"/>
      <c r="HR135" s="18"/>
      <c r="HS135" s="18"/>
      <c r="HT135" s="18"/>
      <c r="HU135" s="18"/>
      <c r="HV135" s="18"/>
      <c r="HW135" s="18"/>
      <c r="HX135" s="18"/>
      <c r="HY135" s="18"/>
      <c r="HZ135" s="18"/>
      <c r="IA135" s="18"/>
      <c r="IB135" s="18"/>
      <c r="IC135" s="18"/>
      <c r="ID135" s="18"/>
      <c r="IE135" s="18"/>
      <c r="IF135" s="18"/>
      <c r="IG135" s="18"/>
      <c r="IH135" s="18"/>
      <c r="II135" s="18"/>
      <c r="IJ135" s="18"/>
      <c r="IK135" s="18"/>
      <c r="IL135" s="18"/>
      <c r="IM135" s="18"/>
      <c r="IN135" s="18"/>
      <c r="IO135" s="18"/>
      <c r="IP135" s="18"/>
      <c r="IQ135" s="18"/>
      <c r="IR135" s="18"/>
      <c r="IS135" s="18"/>
      <c r="IT135" s="18"/>
      <c r="IU135" s="18"/>
      <c r="IV135" s="18"/>
      <c r="IW135" s="18"/>
      <c r="IX135" s="18"/>
      <c r="IY135" s="18"/>
      <c r="IZ135" s="18"/>
    </row>
    <row r="136" spans="2:260" s="20" customFormat="1">
      <c r="B136" s="18"/>
      <c r="C136" s="22"/>
      <c r="D136" s="23"/>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18"/>
      <c r="DJ136" s="18"/>
      <c r="DK136" s="18"/>
      <c r="DL136" s="18"/>
      <c r="DM136" s="18"/>
      <c r="DN136" s="18"/>
      <c r="DO136" s="18"/>
      <c r="DP136" s="18"/>
      <c r="DQ136" s="18"/>
      <c r="DR136" s="18"/>
      <c r="DS136" s="18"/>
      <c r="DT136" s="18"/>
      <c r="DU136" s="18"/>
      <c r="DV136" s="18"/>
      <c r="DW136" s="18"/>
      <c r="DX136" s="18"/>
      <c r="DY136" s="18"/>
      <c r="DZ136" s="18"/>
      <c r="EA136" s="18"/>
      <c r="EB136" s="18"/>
      <c r="EC136" s="18"/>
      <c r="ED136" s="18"/>
      <c r="EE136" s="18"/>
      <c r="EF136" s="18"/>
      <c r="EG136" s="18"/>
      <c r="EH136" s="18"/>
      <c r="EI136" s="18"/>
      <c r="EJ136" s="18"/>
      <c r="EK136" s="18"/>
      <c r="EL136" s="18"/>
      <c r="EM136" s="18"/>
      <c r="EN136" s="18"/>
      <c r="EO136" s="18"/>
      <c r="EP136" s="18"/>
      <c r="EQ136" s="18"/>
      <c r="ER136" s="18"/>
      <c r="ES136" s="18"/>
      <c r="ET136" s="18"/>
      <c r="EU136" s="18"/>
      <c r="EV136" s="18"/>
      <c r="EW136" s="18"/>
      <c r="EX136" s="18"/>
      <c r="EY136" s="18"/>
      <c r="EZ136" s="18"/>
      <c r="FA136" s="18"/>
      <c r="FB136" s="18"/>
      <c r="FC136" s="18"/>
      <c r="FD136" s="18"/>
      <c r="FE136" s="18"/>
      <c r="FF136" s="18"/>
      <c r="FG136" s="18"/>
      <c r="FH136" s="18"/>
      <c r="FI136" s="18"/>
      <c r="FJ136" s="18"/>
      <c r="FK136" s="18"/>
      <c r="FL136" s="18"/>
      <c r="FM136" s="18"/>
      <c r="FN136" s="18"/>
      <c r="FO136" s="18"/>
      <c r="FP136" s="18"/>
      <c r="FQ136" s="18"/>
      <c r="FR136" s="18"/>
      <c r="FS136" s="18"/>
      <c r="FT136" s="18"/>
      <c r="FU136" s="18"/>
      <c r="FV136" s="18"/>
      <c r="FW136" s="18"/>
      <c r="FX136" s="18"/>
      <c r="FY136" s="18"/>
      <c r="FZ136" s="18"/>
      <c r="GA136" s="18"/>
      <c r="GB136" s="18"/>
      <c r="GC136" s="18"/>
      <c r="GD136" s="18"/>
      <c r="GE136" s="18"/>
      <c r="GF136" s="18"/>
      <c r="GG136" s="18"/>
      <c r="GH136" s="18"/>
      <c r="GI136" s="18"/>
      <c r="GJ136" s="18"/>
      <c r="GK136" s="18"/>
      <c r="GL136" s="18"/>
      <c r="GM136" s="18"/>
      <c r="GN136" s="18"/>
      <c r="GO136" s="18"/>
      <c r="GP136" s="18"/>
      <c r="GQ136" s="18"/>
      <c r="GR136" s="18"/>
      <c r="GS136" s="18"/>
      <c r="GT136" s="18"/>
      <c r="GU136" s="18"/>
      <c r="GV136" s="18"/>
      <c r="GW136" s="18"/>
      <c r="GX136" s="18"/>
      <c r="GY136" s="18"/>
      <c r="GZ136" s="18"/>
      <c r="HA136" s="18"/>
      <c r="HB136" s="18"/>
      <c r="HC136" s="18"/>
      <c r="HD136" s="18"/>
      <c r="HE136" s="18"/>
      <c r="HF136" s="18"/>
      <c r="HG136" s="18"/>
      <c r="HH136" s="18"/>
      <c r="HI136" s="18"/>
      <c r="HJ136" s="18"/>
      <c r="HK136" s="18"/>
      <c r="HL136" s="18"/>
      <c r="HM136" s="18"/>
      <c r="HN136" s="18"/>
      <c r="HO136" s="18"/>
      <c r="HP136" s="18"/>
      <c r="HQ136" s="18"/>
      <c r="HR136" s="18"/>
      <c r="HS136" s="18"/>
      <c r="HT136" s="18"/>
      <c r="HU136" s="18"/>
      <c r="HV136" s="18"/>
      <c r="HW136" s="18"/>
      <c r="HX136" s="18"/>
      <c r="HY136" s="18"/>
      <c r="HZ136" s="18"/>
      <c r="IA136" s="18"/>
      <c r="IB136" s="18"/>
      <c r="IC136" s="18"/>
      <c r="ID136" s="18"/>
      <c r="IE136" s="18"/>
      <c r="IF136" s="18"/>
      <c r="IG136" s="18"/>
      <c r="IH136" s="18"/>
      <c r="II136" s="18"/>
      <c r="IJ136" s="18"/>
      <c r="IK136" s="18"/>
      <c r="IL136" s="18"/>
      <c r="IM136" s="18"/>
      <c r="IN136" s="18"/>
      <c r="IO136" s="18"/>
      <c r="IP136" s="18"/>
      <c r="IQ136" s="18"/>
      <c r="IR136" s="18"/>
      <c r="IS136" s="18"/>
      <c r="IT136" s="18"/>
      <c r="IU136" s="18"/>
      <c r="IV136" s="18"/>
      <c r="IW136" s="18"/>
      <c r="IX136" s="18"/>
      <c r="IY136" s="18"/>
      <c r="IZ136" s="18"/>
    </row>
    <row r="137" spans="2:260" s="20" customFormat="1">
      <c r="B137" s="18"/>
      <c r="C137" s="22"/>
      <c r="D137" s="23"/>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HL137" s="18"/>
      <c r="HM137" s="18"/>
      <c r="HN137" s="18"/>
      <c r="HO137" s="18"/>
      <c r="HP137" s="18"/>
      <c r="HQ137" s="18"/>
      <c r="HR137" s="18"/>
      <c r="HS137" s="18"/>
      <c r="HT137" s="18"/>
      <c r="HU137" s="18"/>
      <c r="HV137" s="18"/>
      <c r="HW137" s="18"/>
      <c r="HX137" s="18"/>
      <c r="HY137" s="18"/>
      <c r="HZ137" s="18"/>
      <c r="IA137" s="18"/>
      <c r="IB137" s="18"/>
      <c r="IC137" s="18"/>
      <c r="ID137" s="18"/>
      <c r="IE137" s="18"/>
      <c r="IF137" s="18"/>
      <c r="IG137" s="18"/>
      <c r="IH137" s="18"/>
      <c r="II137" s="18"/>
      <c r="IJ137" s="18"/>
      <c r="IK137" s="18"/>
      <c r="IL137" s="18"/>
      <c r="IM137" s="18"/>
      <c r="IN137" s="18"/>
      <c r="IO137" s="18"/>
      <c r="IP137" s="18"/>
      <c r="IQ137" s="18"/>
      <c r="IR137" s="18"/>
      <c r="IS137" s="18"/>
      <c r="IT137" s="18"/>
      <c r="IU137" s="18"/>
      <c r="IV137" s="18"/>
      <c r="IW137" s="18"/>
      <c r="IX137" s="18"/>
      <c r="IY137" s="18"/>
      <c r="IZ137" s="18"/>
    </row>
    <row r="138" spans="2:260" s="20" customFormat="1">
      <c r="B138" s="18"/>
      <c r="C138" s="22"/>
      <c r="D138" s="23"/>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c r="DA138" s="18"/>
      <c r="DB138" s="18"/>
      <c r="DC138" s="18"/>
      <c r="DD138" s="18"/>
      <c r="DE138" s="18"/>
      <c r="DF138" s="18"/>
      <c r="DG138" s="18"/>
      <c r="DH138" s="18"/>
      <c r="DI138" s="18"/>
      <c r="DJ138" s="18"/>
      <c r="DK138" s="18"/>
      <c r="DL138" s="18"/>
      <c r="DM138" s="18"/>
      <c r="DN138" s="18"/>
      <c r="DO138" s="18"/>
      <c r="DP138" s="18"/>
      <c r="DQ138" s="18"/>
      <c r="DR138" s="18"/>
      <c r="DS138" s="18"/>
      <c r="DT138" s="18"/>
      <c r="DU138" s="18"/>
      <c r="DV138" s="18"/>
      <c r="DW138" s="18"/>
      <c r="DX138" s="18"/>
      <c r="DY138" s="18"/>
      <c r="DZ138" s="18"/>
      <c r="EA138" s="18"/>
      <c r="EB138" s="18"/>
      <c r="EC138" s="18"/>
      <c r="ED138" s="18"/>
      <c r="EE138" s="18"/>
      <c r="EF138" s="18"/>
      <c r="EG138" s="18"/>
      <c r="EH138" s="18"/>
      <c r="EI138" s="18"/>
      <c r="EJ138" s="18"/>
      <c r="EK138" s="18"/>
      <c r="EL138" s="18"/>
      <c r="EM138" s="18"/>
      <c r="EN138" s="18"/>
      <c r="EO138" s="18"/>
      <c r="EP138" s="18"/>
      <c r="EQ138" s="18"/>
      <c r="ER138" s="18"/>
      <c r="ES138" s="18"/>
      <c r="ET138" s="18"/>
      <c r="EU138" s="18"/>
      <c r="EV138" s="18"/>
      <c r="EW138" s="18"/>
      <c r="EX138" s="18"/>
      <c r="EY138" s="18"/>
      <c r="EZ138" s="18"/>
      <c r="FA138" s="18"/>
      <c r="FB138" s="18"/>
      <c r="FC138" s="18"/>
      <c r="FD138" s="18"/>
      <c r="FE138" s="18"/>
      <c r="FF138" s="18"/>
      <c r="FG138" s="18"/>
      <c r="FH138" s="18"/>
      <c r="FI138" s="18"/>
      <c r="FJ138" s="18"/>
      <c r="FK138" s="18"/>
      <c r="FL138" s="18"/>
      <c r="FM138" s="18"/>
      <c r="FN138" s="18"/>
      <c r="FO138" s="18"/>
      <c r="FP138" s="18"/>
      <c r="FQ138" s="18"/>
      <c r="FR138" s="18"/>
      <c r="FS138" s="18"/>
      <c r="FT138" s="18"/>
      <c r="FU138" s="18"/>
      <c r="FV138" s="18"/>
      <c r="FW138" s="18"/>
      <c r="FX138" s="18"/>
      <c r="FY138" s="18"/>
      <c r="FZ138" s="18"/>
      <c r="GA138" s="18"/>
      <c r="GB138" s="18"/>
      <c r="GC138" s="18"/>
      <c r="GD138" s="18"/>
      <c r="GE138" s="18"/>
      <c r="GF138" s="18"/>
      <c r="GG138" s="18"/>
      <c r="GH138" s="18"/>
      <c r="GI138" s="18"/>
      <c r="GJ138" s="18"/>
      <c r="GK138" s="18"/>
      <c r="GL138" s="18"/>
      <c r="GM138" s="18"/>
      <c r="GN138" s="18"/>
      <c r="GO138" s="18"/>
      <c r="GP138" s="18"/>
      <c r="GQ138" s="18"/>
      <c r="GR138" s="18"/>
      <c r="GS138" s="18"/>
      <c r="GT138" s="18"/>
      <c r="GU138" s="18"/>
      <c r="GV138" s="18"/>
      <c r="GW138" s="18"/>
      <c r="GX138" s="18"/>
      <c r="GY138" s="18"/>
      <c r="GZ138" s="18"/>
      <c r="HA138" s="18"/>
      <c r="HB138" s="18"/>
      <c r="HC138" s="18"/>
      <c r="HD138" s="18"/>
      <c r="HE138" s="18"/>
      <c r="HF138" s="18"/>
      <c r="HG138" s="18"/>
      <c r="HH138" s="18"/>
      <c r="HI138" s="18"/>
      <c r="HJ138" s="18"/>
      <c r="HK138" s="18"/>
      <c r="HL138" s="18"/>
      <c r="HM138" s="18"/>
      <c r="HN138" s="18"/>
      <c r="HO138" s="18"/>
      <c r="HP138" s="18"/>
      <c r="HQ138" s="18"/>
      <c r="HR138" s="18"/>
      <c r="HS138" s="18"/>
      <c r="HT138" s="18"/>
      <c r="HU138" s="18"/>
      <c r="HV138" s="18"/>
      <c r="HW138" s="18"/>
      <c r="HX138" s="18"/>
      <c r="HY138" s="18"/>
      <c r="HZ138" s="18"/>
      <c r="IA138" s="18"/>
      <c r="IB138" s="18"/>
      <c r="IC138" s="18"/>
      <c r="ID138" s="18"/>
      <c r="IE138" s="18"/>
      <c r="IF138" s="18"/>
      <c r="IG138" s="18"/>
      <c r="IH138" s="18"/>
      <c r="II138" s="18"/>
      <c r="IJ138" s="18"/>
      <c r="IK138" s="18"/>
      <c r="IL138" s="18"/>
      <c r="IM138" s="18"/>
      <c r="IN138" s="18"/>
      <c r="IO138" s="18"/>
      <c r="IP138" s="18"/>
      <c r="IQ138" s="18"/>
      <c r="IR138" s="18"/>
      <c r="IS138" s="18"/>
      <c r="IT138" s="18"/>
      <c r="IU138" s="18"/>
      <c r="IV138" s="18"/>
      <c r="IW138" s="18"/>
      <c r="IX138" s="18"/>
      <c r="IY138" s="18"/>
      <c r="IZ138" s="18"/>
    </row>
    <row r="139" spans="2:260" s="20" customFormat="1">
      <c r="B139" s="18"/>
      <c r="C139" s="22"/>
      <c r="D139" s="23"/>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c r="EP139" s="18"/>
      <c r="EQ139" s="18"/>
      <c r="ER139" s="18"/>
      <c r="ES139" s="18"/>
      <c r="ET139" s="18"/>
      <c r="EU139" s="18"/>
      <c r="EV139" s="18"/>
      <c r="EW139" s="18"/>
      <c r="EX139" s="18"/>
      <c r="EY139" s="18"/>
      <c r="EZ139" s="18"/>
      <c r="FA139" s="18"/>
      <c r="FB139" s="18"/>
      <c r="FC139" s="18"/>
      <c r="FD139" s="18"/>
      <c r="FE139" s="18"/>
      <c r="FF139" s="18"/>
      <c r="FG139" s="18"/>
      <c r="FH139" s="18"/>
      <c r="FI139" s="18"/>
      <c r="FJ139" s="18"/>
      <c r="FK139" s="18"/>
      <c r="FL139" s="18"/>
      <c r="FM139" s="18"/>
      <c r="FN139" s="18"/>
      <c r="FO139" s="18"/>
      <c r="FP139" s="18"/>
      <c r="FQ139" s="18"/>
      <c r="FR139" s="18"/>
      <c r="FS139" s="18"/>
      <c r="FT139" s="18"/>
      <c r="FU139" s="18"/>
      <c r="FV139" s="18"/>
      <c r="FW139" s="18"/>
      <c r="FX139" s="18"/>
      <c r="FY139" s="18"/>
      <c r="FZ139" s="18"/>
      <c r="GA139" s="18"/>
      <c r="GB139" s="18"/>
      <c r="GC139" s="18"/>
      <c r="GD139" s="18"/>
      <c r="GE139" s="18"/>
      <c r="GF139" s="18"/>
      <c r="GG139" s="18"/>
      <c r="GH139" s="18"/>
      <c r="GI139" s="18"/>
      <c r="GJ139" s="18"/>
      <c r="GK139" s="18"/>
      <c r="GL139" s="18"/>
      <c r="GM139" s="18"/>
      <c r="GN139" s="18"/>
      <c r="GO139" s="18"/>
      <c r="GP139" s="18"/>
      <c r="GQ139" s="18"/>
      <c r="GR139" s="18"/>
      <c r="GS139" s="18"/>
      <c r="GT139" s="18"/>
      <c r="GU139" s="18"/>
      <c r="GV139" s="18"/>
      <c r="GW139" s="18"/>
      <c r="GX139" s="18"/>
      <c r="GY139" s="18"/>
      <c r="GZ139" s="18"/>
      <c r="HA139" s="18"/>
      <c r="HB139" s="18"/>
      <c r="HC139" s="18"/>
      <c r="HD139" s="18"/>
      <c r="HE139" s="18"/>
      <c r="HF139" s="18"/>
      <c r="HG139" s="18"/>
      <c r="HH139" s="18"/>
      <c r="HI139" s="18"/>
      <c r="HJ139" s="18"/>
      <c r="HK139" s="18"/>
      <c r="HL139" s="18"/>
      <c r="HM139" s="18"/>
      <c r="HN139" s="18"/>
      <c r="HO139" s="18"/>
      <c r="HP139" s="18"/>
      <c r="HQ139" s="18"/>
      <c r="HR139" s="18"/>
      <c r="HS139" s="18"/>
      <c r="HT139" s="18"/>
      <c r="HU139" s="18"/>
      <c r="HV139" s="18"/>
      <c r="HW139" s="18"/>
      <c r="HX139" s="18"/>
      <c r="HY139" s="18"/>
      <c r="HZ139" s="18"/>
      <c r="IA139" s="18"/>
      <c r="IB139" s="18"/>
      <c r="IC139" s="18"/>
      <c r="ID139" s="18"/>
      <c r="IE139" s="18"/>
      <c r="IF139" s="18"/>
      <c r="IG139" s="18"/>
      <c r="IH139" s="18"/>
      <c r="II139" s="18"/>
      <c r="IJ139" s="18"/>
      <c r="IK139" s="18"/>
      <c r="IL139" s="18"/>
      <c r="IM139" s="18"/>
      <c r="IN139" s="18"/>
      <c r="IO139" s="18"/>
      <c r="IP139" s="18"/>
      <c r="IQ139" s="18"/>
      <c r="IR139" s="18"/>
      <c r="IS139" s="18"/>
      <c r="IT139" s="18"/>
      <c r="IU139" s="18"/>
      <c r="IV139" s="18"/>
      <c r="IW139" s="18"/>
      <c r="IX139" s="18"/>
      <c r="IY139" s="18"/>
      <c r="IZ139" s="18"/>
    </row>
    <row r="140" spans="2:260" s="20" customFormat="1">
      <c r="B140" s="18"/>
      <c r="C140" s="22"/>
      <c r="D140" s="23"/>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c r="DA140" s="18"/>
      <c r="DB140" s="18"/>
      <c r="DC140" s="18"/>
      <c r="DD140" s="18"/>
      <c r="DE140" s="18"/>
      <c r="DF140" s="18"/>
      <c r="DG140" s="18"/>
      <c r="DH140" s="18"/>
      <c r="DI140" s="18"/>
      <c r="DJ140" s="18"/>
      <c r="DK140" s="18"/>
      <c r="DL140" s="18"/>
      <c r="DM140" s="18"/>
      <c r="DN140" s="18"/>
      <c r="DO140" s="18"/>
      <c r="DP140" s="18"/>
      <c r="DQ140" s="18"/>
      <c r="DR140" s="18"/>
      <c r="DS140" s="18"/>
      <c r="DT140" s="18"/>
      <c r="DU140" s="18"/>
      <c r="DV140" s="18"/>
      <c r="DW140" s="18"/>
      <c r="DX140" s="18"/>
      <c r="DY140" s="18"/>
      <c r="DZ140" s="18"/>
      <c r="EA140" s="18"/>
      <c r="EB140" s="18"/>
      <c r="EC140" s="18"/>
      <c r="ED140" s="18"/>
      <c r="EE140" s="18"/>
      <c r="EF140" s="18"/>
      <c r="EG140" s="18"/>
      <c r="EH140" s="18"/>
      <c r="EI140" s="18"/>
      <c r="EJ140" s="18"/>
      <c r="EK140" s="18"/>
      <c r="EL140" s="18"/>
      <c r="EM140" s="18"/>
      <c r="EN140" s="18"/>
      <c r="EO140" s="18"/>
      <c r="EP140" s="18"/>
      <c r="EQ140" s="18"/>
      <c r="ER140" s="18"/>
      <c r="ES140" s="18"/>
      <c r="ET140" s="18"/>
      <c r="EU140" s="18"/>
      <c r="EV140" s="18"/>
      <c r="EW140" s="18"/>
      <c r="EX140" s="18"/>
      <c r="EY140" s="18"/>
      <c r="EZ140" s="18"/>
      <c r="FA140" s="18"/>
      <c r="FB140" s="18"/>
      <c r="FC140" s="18"/>
      <c r="FD140" s="18"/>
      <c r="FE140" s="18"/>
      <c r="FF140" s="18"/>
      <c r="FG140" s="18"/>
      <c r="FH140" s="18"/>
      <c r="FI140" s="18"/>
      <c r="FJ140" s="18"/>
      <c r="FK140" s="18"/>
      <c r="FL140" s="18"/>
      <c r="FM140" s="18"/>
      <c r="FN140" s="18"/>
      <c r="FO140" s="18"/>
      <c r="FP140" s="18"/>
      <c r="FQ140" s="18"/>
      <c r="FR140" s="18"/>
      <c r="FS140" s="18"/>
      <c r="FT140" s="18"/>
      <c r="FU140" s="18"/>
      <c r="FV140" s="18"/>
      <c r="FW140" s="18"/>
      <c r="FX140" s="18"/>
      <c r="FY140" s="18"/>
      <c r="FZ140" s="18"/>
      <c r="GA140" s="18"/>
      <c r="GB140" s="18"/>
      <c r="GC140" s="18"/>
      <c r="GD140" s="18"/>
      <c r="GE140" s="18"/>
      <c r="GF140" s="18"/>
      <c r="GG140" s="18"/>
      <c r="GH140" s="18"/>
      <c r="GI140" s="18"/>
      <c r="GJ140" s="18"/>
      <c r="GK140" s="18"/>
      <c r="GL140" s="18"/>
      <c r="GM140" s="18"/>
      <c r="GN140" s="18"/>
      <c r="GO140" s="18"/>
      <c r="GP140" s="18"/>
      <c r="GQ140" s="18"/>
      <c r="GR140" s="18"/>
      <c r="GS140" s="18"/>
      <c r="GT140" s="18"/>
      <c r="GU140" s="18"/>
      <c r="GV140" s="18"/>
      <c r="GW140" s="18"/>
      <c r="GX140" s="18"/>
      <c r="GY140" s="18"/>
      <c r="GZ140" s="18"/>
      <c r="HA140" s="18"/>
      <c r="HB140" s="18"/>
      <c r="HC140" s="18"/>
      <c r="HD140" s="18"/>
      <c r="HE140" s="18"/>
      <c r="HF140" s="18"/>
      <c r="HG140" s="18"/>
      <c r="HH140" s="18"/>
      <c r="HI140" s="18"/>
      <c r="HJ140" s="18"/>
      <c r="HK140" s="18"/>
      <c r="HL140" s="18"/>
      <c r="HM140" s="18"/>
      <c r="HN140" s="18"/>
      <c r="HO140" s="18"/>
      <c r="HP140" s="18"/>
      <c r="HQ140" s="18"/>
      <c r="HR140" s="18"/>
      <c r="HS140" s="18"/>
      <c r="HT140" s="18"/>
      <c r="HU140" s="18"/>
      <c r="HV140" s="18"/>
      <c r="HW140" s="18"/>
      <c r="HX140" s="18"/>
      <c r="HY140" s="18"/>
      <c r="HZ140" s="18"/>
      <c r="IA140" s="18"/>
      <c r="IB140" s="18"/>
      <c r="IC140" s="18"/>
      <c r="ID140" s="18"/>
      <c r="IE140" s="18"/>
      <c r="IF140" s="18"/>
      <c r="IG140" s="18"/>
      <c r="IH140" s="18"/>
      <c r="II140" s="18"/>
      <c r="IJ140" s="18"/>
      <c r="IK140" s="18"/>
      <c r="IL140" s="18"/>
      <c r="IM140" s="18"/>
      <c r="IN140" s="18"/>
      <c r="IO140" s="18"/>
      <c r="IP140" s="18"/>
      <c r="IQ140" s="18"/>
      <c r="IR140" s="18"/>
      <c r="IS140" s="18"/>
      <c r="IT140" s="18"/>
      <c r="IU140" s="18"/>
      <c r="IV140" s="18"/>
      <c r="IW140" s="18"/>
      <c r="IX140" s="18"/>
      <c r="IY140" s="18"/>
      <c r="IZ140" s="18"/>
    </row>
    <row r="141" spans="2:260" s="20" customFormat="1">
      <c r="B141" s="18"/>
      <c r="C141" s="22"/>
      <c r="D141" s="23"/>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HL141" s="18"/>
      <c r="HM141" s="18"/>
      <c r="HN141" s="18"/>
      <c r="HO141" s="18"/>
      <c r="HP141" s="18"/>
      <c r="HQ141" s="18"/>
      <c r="HR141" s="18"/>
      <c r="HS141" s="18"/>
      <c r="HT141" s="18"/>
      <c r="HU141" s="18"/>
      <c r="HV141" s="18"/>
      <c r="HW141" s="18"/>
      <c r="HX141" s="18"/>
      <c r="HY141" s="18"/>
      <c r="HZ141" s="18"/>
      <c r="IA141" s="18"/>
      <c r="IB141" s="18"/>
      <c r="IC141" s="18"/>
      <c r="ID141" s="18"/>
      <c r="IE141" s="18"/>
      <c r="IF141" s="18"/>
      <c r="IG141" s="18"/>
      <c r="IH141" s="18"/>
      <c r="II141" s="18"/>
      <c r="IJ141" s="18"/>
      <c r="IK141" s="18"/>
      <c r="IL141" s="18"/>
      <c r="IM141" s="18"/>
      <c r="IN141" s="18"/>
      <c r="IO141" s="18"/>
      <c r="IP141" s="18"/>
      <c r="IQ141" s="18"/>
      <c r="IR141" s="18"/>
      <c r="IS141" s="18"/>
      <c r="IT141" s="18"/>
      <c r="IU141" s="18"/>
      <c r="IV141" s="18"/>
      <c r="IW141" s="18"/>
      <c r="IX141" s="18"/>
      <c r="IY141" s="18"/>
      <c r="IZ141" s="18"/>
    </row>
    <row r="142" spans="2:260" s="20" customFormat="1">
      <c r="B142" s="18"/>
      <c r="C142" s="22"/>
      <c r="D142" s="23"/>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c r="DA142" s="18"/>
      <c r="DB142" s="18"/>
      <c r="DC142" s="18"/>
      <c r="DD142" s="18"/>
      <c r="DE142" s="18"/>
      <c r="DF142" s="18"/>
      <c r="DG142" s="18"/>
      <c r="DH142" s="18"/>
      <c r="DI142" s="18"/>
      <c r="DJ142" s="18"/>
      <c r="DK142" s="18"/>
      <c r="DL142" s="18"/>
      <c r="DM142" s="18"/>
      <c r="DN142" s="18"/>
      <c r="DO142" s="18"/>
      <c r="DP142" s="18"/>
      <c r="DQ142" s="18"/>
      <c r="DR142" s="18"/>
      <c r="DS142" s="18"/>
      <c r="DT142" s="18"/>
      <c r="DU142" s="18"/>
      <c r="DV142" s="18"/>
      <c r="DW142" s="18"/>
      <c r="DX142" s="18"/>
      <c r="DY142" s="18"/>
      <c r="DZ142" s="18"/>
      <c r="EA142" s="18"/>
      <c r="EB142" s="18"/>
      <c r="EC142" s="18"/>
      <c r="ED142" s="18"/>
      <c r="EE142" s="18"/>
      <c r="EF142" s="18"/>
      <c r="EG142" s="18"/>
      <c r="EH142" s="18"/>
      <c r="EI142" s="18"/>
      <c r="EJ142" s="18"/>
      <c r="EK142" s="18"/>
      <c r="EL142" s="18"/>
      <c r="EM142" s="18"/>
      <c r="EN142" s="18"/>
      <c r="EO142" s="18"/>
      <c r="EP142" s="18"/>
      <c r="EQ142" s="18"/>
      <c r="ER142" s="18"/>
      <c r="ES142" s="18"/>
      <c r="ET142" s="18"/>
      <c r="EU142" s="18"/>
      <c r="EV142" s="18"/>
      <c r="EW142" s="18"/>
      <c r="EX142" s="18"/>
      <c r="EY142" s="18"/>
      <c r="EZ142" s="18"/>
      <c r="FA142" s="18"/>
      <c r="FB142" s="18"/>
      <c r="FC142" s="18"/>
      <c r="FD142" s="18"/>
      <c r="FE142" s="18"/>
      <c r="FF142" s="18"/>
      <c r="FG142" s="18"/>
      <c r="FH142" s="18"/>
      <c r="FI142" s="18"/>
      <c r="FJ142" s="18"/>
      <c r="FK142" s="18"/>
      <c r="FL142" s="18"/>
      <c r="FM142" s="18"/>
      <c r="FN142" s="18"/>
      <c r="FO142" s="18"/>
      <c r="FP142" s="18"/>
      <c r="FQ142" s="18"/>
      <c r="FR142" s="18"/>
      <c r="FS142" s="18"/>
      <c r="FT142" s="18"/>
      <c r="FU142" s="18"/>
      <c r="FV142" s="18"/>
      <c r="FW142" s="18"/>
      <c r="FX142" s="18"/>
      <c r="FY142" s="18"/>
      <c r="FZ142" s="18"/>
      <c r="GA142" s="18"/>
      <c r="GB142" s="18"/>
      <c r="GC142" s="18"/>
      <c r="GD142" s="18"/>
      <c r="GE142" s="18"/>
      <c r="GF142" s="18"/>
      <c r="GG142" s="18"/>
      <c r="GH142" s="18"/>
      <c r="GI142" s="18"/>
      <c r="GJ142" s="18"/>
      <c r="GK142" s="18"/>
      <c r="GL142" s="18"/>
      <c r="GM142" s="18"/>
      <c r="GN142" s="18"/>
      <c r="GO142" s="18"/>
      <c r="GP142" s="18"/>
      <c r="GQ142" s="18"/>
      <c r="GR142" s="18"/>
      <c r="GS142" s="18"/>
      <c r="GT142" s="18"/>
      <c r="GU142" s="18"/>
      <c r="GV142" s="18"/>
      <c r="GW142" s="18"/>
      <c r="GX142" s="18"/>
      <c r="GY142" s="18"/>
      <c r="GZ142" s="18"/>
      <c r="HA142" s="18"/>
      <c r="HB142" s="18"/>
      <c r="HC142" s="18"/>
      <c r="HD142" s="18"/>
      <c r="HE142" s="18"/>
      <c r="HF142" s="18"/>
      <c r="HG142" s="18"/>
      <c r="HH142" s="18"/>
      <c r="HI142" s="18"/>
      <c r="HJ142" s="18"/>
      <c r="HK142" s="18"/>
      <c r="HL142" s="18"/>
      <c r="HM142" s="18"/>
      <c r="HN142" s="18"/>
      <c r="HO142" s="18"/>
      <c r="HP142" s="18"/>
      <c r="HQ142" s="18"/>
      <c r="HR142" s="18"/>
      <c r="HS142" s="18"/>
      <c r="HT142" s="18"/>
      <c r="HU142" s="18"/>
      <c r="HV142" s="18"/>
      <c r="HW142" s="18"/>
      <c r="HX142" s="18"/>
      <c r="HY142" s="18"/>
      <c r="HZ142" s="18"/>
      <c r="IA142" s="18"/>
      <c r="IB142" s="18"/>
      <c r="IC142" s="18"/>
      <c r="ID142" s="18"/>
      <c r="IE142" s="18"/>
      <c r="IF142" s="18"/>
      <c r="IG142" s="18"/>
      <c r="IH142" s="18"/>
      <c r="II142" s="18"/>
      <c r="IJ142" s="18"/>
      <c r="IK142" s="18"/>
      <c r="IL142" s="18"/>
      <c r="IM142" s="18"/>
      <c r="IN142" s="18"/>
      <c r="IO142" s="18"/>
      <c r="IP142" s="18"/>
      <c r="IQ142" s="18"/>
      <c r="IR142" s="18"/>
      <c r="IS142" s="18"/>
      <c r="IT142" s="18"/>
      <c r="IU142" s="18"/>
      <c r="IV142" s="18"/>
      <c r="IW142" s="18"/>
      <c r="IX142" s="18"/>
      <c r="IY142" s="18"/>
      <c r="IZ142" s="18"/>
    </row>
    <row r="143" spans="2:260" s="20" customFormat="1">
      <c r="B143" s="18"/>
      <c r="C143" s="22"/>
      <c r="D143" s="23"/>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row>
    <row r="144" spans="2:260" s="20" customFormat="1">
      <c r="B144" s="18"/>
      <c r="C144" s="22"/>
      <c r="D144" s="23"/>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c r="GS144" s="18"/>
      <c r="GT144" s="18"/>
      <c r="GU144" s="18"/>
      <c r="GV144" s="18"/>
      <c r="GW144" s="18"/>
      <c r="GX144" s="18"/>
      <c r="GY144" s="18"/>
      <c r="GZ144" s="18"/>
      <c r="HA144" s="18"/>
      <c r="HB144" s="18"/>
      <c r="HC144" s="18"/>
      <c r="HD144" s="18"/>
      <c r="HE144" s="18"/>
      <c r="HF144" s="18"/>
      <c r="HG144" s="18"/>
      <c r="HH144" s="18"/>
      <c r="HI144" s="18"/>
      <c r="HJ144" s="18"/>
      <c r="HK144" s="18"/>
      <c r="HL144" s="18"/>
      <c r="HM144" s="18"/>
      <c r="HN144" s="18"/>
      <c r="HO144" s="18"/>
      <c r="HP144" s="18"/>
      <c r="HQ144" s="18"/>
      <c r="HR144" s="18"/>
      <c r="HS144" s="18"/>
      <c r="HT144" s="18"/>
      <c r="HU144" s="18"/>
      <c r="HV144" s="18"/>
      <c r="HW144" s="18"/>
      <c r="HX144" s="18"/>
      <c r="HY144" s="18"/>
      <c r="HZ144" s="18"/>
      <c r="IA144" s="18"/>
      <c r="IB144" s="18"/>
      <c r="IC144" s="18"/>
      <c r="ID144" s="18"/>
      <c r="IE144" s="18"/>
      <c r="IF144" s="18"/>
      <c r="IG144" s="18"/>
      <c r="IH144" s="18"/>
      <c r="II144" s="18"/>
      <c r="IJ144" s="18"/>
      <c r="IK144" s="18"/>
      <c r="IL144" s="18"/>
      <c r="IM144" s="18"/>
      <c r="IN144" s="18"/>
      <c r="IO144" s="18"/>
      <c r="IP144" s="18"/>
      <c r="IQ144" s="18"/>
      <c r="IR144" s="18"/>
      <c r="IS144" s="18"/>
      <c r="IT144" s="18"/>
      <c r="IU144" s="18"/>
      <c r="IV144" s="18"/>
      <c r="IW144" s="18"/>
      <c r="IX144" s="18"/>
      <c r="IY144" s="18"/>
      <c r="IZ144" s="18"/>
    </row>
    <row r="145" spans="2:260" s="20" customFormat="1">
      <c r="B145" s="18"/>
      <c r="C145" s="22"/>
      <c r="D145" s="23"/>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c r="IO145" s="18"/>
      <c r="IP145" s="18"/>
      <c r="IQ145" s="18"/>
      <c r="IR145" s="18"/>
      <c r="IS145" s="18"/>
      <c r="IT145" s="18"/>
      <c r="IU145" s="18"/>
      <c r="IV145" s="18"/>
      <c r="IW145" s="18"/>
      <c r="IX145" s="18"/>
      <c r="IY145" s="18"/>
      <c r="IZ145" s="18"/>
    </row>
    <row r="146" spans="2:260" s="20" customFormat="1">
      <c r="B146" s="18"/>
      <c r="C146" s="22"/>
      <c r="D146" s="23"/>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c r="GS146" s="18"/>
      <c r="GT146" s="18"/>
      <c r="GU146" s="18"/>
      <c r="GV146" s="18"/>
      <c r="GW146" s="18"/>
      <c r="GX146" s="18"/>
      <c r="GY146" s="18"/>
      <c r="GZ146" s="18"/>
      <c r="HA146" s="18"/>
      <c r="HB146" s="18"/>
      <c r="HC146" s="18"/>
      <c r="HD146" s="18"/>
      <c r="HE146" s="18"/>
      <c r="HF146" s="18"/>
      <c r="HG146" s="18"/>
      <c r="HH146" s="18"/>
      <c r="HI146" s="18"/>
      <c r="HJ146" s="18"/>
      <c r="HK146" s="18"/>
      <c r="HL146" s="18"/>
      <c r="HM146" s="18"/>
      <c r="HN146" s="18"/>
      <c r="HO146" s="18"/>
      <c r="HP146" s="18"/>
      <c r="HQ146" s="18"/>
      <c r="HR146" s="18"/>
      <c r="HS146" s="18"/>
      <c r="HT146" s="18"/>
      <c r="HU146" s="18"/>
      <c r="HV146" s="18"/>
      <c r="HW146" s="18"/>
      <c r="HX146" s="18"/>
      <c r="HY146" s="18"/>
      <c r="HZ146" s="18"/>
      <c r="IA146" s="18"/>
      <c r="IB146" s="18"/>
      <c r="IC146" s="18"/>
      <c r="ID146" s="18"/>
      <c r="IE146" s="18"/>
      <c r="IF146" s="18"/>
      <c r="IG146" s="18"/>
      <c r="IH146" s="18"/>
      <c r="II146" s="18"/>
      <c r="IJ146" s="18"/>
      <c r="IK146" s="18"/>
      <c r="IL146" s="18"/>
      <c r="IM146" s="18"/>
      <c r="IN146" s="18"/>
      <c r="IO146" s="18"/>
      <c r="IP146" s="18"/>
      <c r="IQ146" s="18"/>
      <c r="IR146" s="18"/>
      <c r="IS146" s="18"/>
      <c r="IT146" s="18"/>
      <c r="IU146" s="18"/>
      <c r="IV146" s="18"/>
      <c r="IW146" s="18"/>
      <c r="IX146" s="18"/>
      <c r="IY146" s="18"/>
      <c r="IZ146" s="18"/>
    </row>
    <row r="147" spans="2:260" s="20" customFormat="1">
      <c r="B147" s="18"/>
      <c r="C147" s="22"/>
      <c r="D147" s="23"/>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c r="IT147" s="18"/>
      <c r="IU147" s="18"/>
      <c r="IV147" s="18"/>
      <c r="IW147" s="18"/>
      <c r="IX147" s="18"/>
      <c r="IY147" s="18"/>
      <c r="IZ147" s="18"/>
    </row>
    <row r="148" spans="2:260" s="20" customFormat="1">
      <c r="B148" s="18"/>
      <c r="C148" s="22"/>
      <c r="D148" s="23"/>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c r="GS148" s="18"/>
      <c r="GT148" s="18"/>
      <c r="GU148" s="18"/>
      <c r="GV148" s="18"/>
      <c r="GW148" s="18"/>
      <c r="GX148" s="18"/>
      <c r="GY148" s="18"/>
      <c r="GZ148" s="18"/>
      <c r="HA148" s="18"/>
      <c r="HB148" s="18"/>
      <c r="HC148" s="18"/>
      <c r="HD148" s="18"/>
      <c r="HE148" s="18"/>
      <c r="HF148" s="18"/>
      <c r="HG148" s="18"/>
      <c r="HH148" s="18"/>
      <c r="HI148" s="18"/>
      <c r="HJ148" s="18"/>
      <c r="HK148" s="18"/>
      <c r="HL148" s="18"/>
      <c r="HM148" s="18"/>
      <c r="HN148" s="18"/>
      <c r="HO148" s="18"/>
      <c r="HP148" s="18"/>
      <c r="HQ148" s="18"/>
      <c r="HR148" s="18"/>
      <c r="HS148" s="18"/>
      <c r="HT148" s="18"/>
      <c r="HU148" s="18"/>
      <c r="HV148" s="18"/>
      <c r="HW148" s="18"/>
      <c r="HX148" s="18"/>
      <c r="HY148" s="18"/>
      <c r="HZ148" s="18"/>
      <c r="IA148" s="18"/>
      <c r="IB148" s="18"/>
      <c r="IC148" s="18"/>
      <c r="ID148" s="18"/>
      <c r="IE148" s="18"/>
      <c r="IF148" s="18"/>
      <c r="IG148" s="18"/>
      <c r="IH148" s="18"/>
      <c r="II148" s="18"/>
      <c r="IJ148" s="18"/>
      <c r="IK148" s="18"/>
      <c r="IL148" s="18"/>
      <c r="IM148" s="18"/>
      <c r="IN148" s="18"/>
      <c r="IO148" s="18"/>
      <c r="IP148" s="18"/>
      <c r="IQ148" s="18"/>
      <c r="IR148" s="18"/>
      <c r="IS148" s="18"/>
      <c r="IT148" s="18"/>
      <c r="IU148" s="18"/>
      <c r="IV148" s="18"/>
      <c r="IW148" s="18"/>
      <c r="IX148" s="18"/>
      <c r="IY148" s="18"/>
      <c r="IZ148" s="18"/>
    </row>
    <row r="149" spans="2:260" s="20" customFormat="1">
      <c r="B149" s="18"/>
      <c r="C149" s="22"/>
      <c r="D149" s="23"/>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row>
    <row r="150" spans="2:260" s="20" customFormat="1">
      <c r="B150" s="18"/>
      <c r="C150" s="22"/>
      <c r="D150" s="23"/>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c r="HZ150" s="18"/>
      <c r="IA150" s="18"/>
      <c r="IB150" s="18"/>
      <c r="IC150" s="18"/>
      <c r="ID150" s="18"/>
      <c r="IE150" s="18"/>
      <c r="IF150" s="18"/>
      <c r="IG150" s="18"/>
      <c r="IH150" s="18"/>
      <c r="II150" s="18"/>
      <c r="IJ150" s="18"/>
      <c r="IK150" s="18"/>
      <c r="IL150" s="18"/>
      <c r="IM150" s="18"/>
      <c r="IN150" s="18"/>
      <c r="IO150" s="18"/>
      <c r="IP150" s="18"/>
      <c r="IQ150" s="18"/>
      <c r="IR150" s="18"/>
      <c r="IS150" s="18"/>
      <c r="IT150" s="18"/>
      <c r="IU150" s="18"/>
      <c r="IV150" s="18"/>
      <c r="IW150" s="18"/>
      <c r="IX150" s="18"/>
      <c r="IY150" s="18"/>
      <c r="IZ150" s="18"/>
    </row>
    <row r="151" spans="2:260" s="20" customFormat="1">
      <c r="B151" s="18"/>
      <c r="C151" s="22"/>
      <c r="D151" s="23"/>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c r="HZ151" s="18"/>
      <c r="IA151" s="18"/>
      <c r="IB151" s="18"/>
      <c r="IC151" s="18"/>
      <c r="ID151" s="18"/>
      <c r="IE151" s="18"/>
      <c r="IF151" s="18"/>
      <c r="IG151" s="18"/>
      <c r="IH151" s="18"/>
      <c r="II151" s="18"/>
      <c r="IJ151" s="18"/>
      <c r="IK151" s="18"/>
      <c r="IL151" s="18"/>
      <c r="IM151" s="18"/>
      <c r="IN151" s="18"/>
      <c r="IO151" s="18"/>
      <c r="IP151" s="18"/>
      <c r="IQ151" s="18"/>
      <c r="IR151" s="18"/>
      <c r="IS151" s="18"/>
      <c r="IT151" s="18"/>
      <c r="IU151" s="18"/>
      <c r="IV151" s="18"/>
      <c r="IW151" s="18"/>
      <c r="IX151" s="18"/>
      <c r="IY151" s="18"/>
      <c r="IZ151" s="18"/>
    </row>
    <row r="152" spans="2:260" s="20" customFormat="1">
      <c r="B152" s="18"/>
      <c r="C152" s="22"/>
      <c r="D152" s="23"/>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c r="IO152" s="18"/>
      <c r="IP152" s="18"/>
      <c r="IQ152" s="18"/>
      <c r="IR152" s="18"/>
      <c r="IS152" s="18"/>
      <c r="IT152" s="18"/>
      <c r="IU152" s="18"/>
      <c r="IV152" s="18"/>
      <c r="IW152" s="18"/>
      <c r="IX152" s="18"/>
      <c r="IY152" s="18"/>
      <c r="IZ152" s="18"/>
    </row>
    <row r="153" spans="2:260" s="20" customFormat="1">
      <c r="B153" s="18"/>
      <c r="C153" s="22"/>
      <c r="D153" s="23"/>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c r="HZ153" s="18"/>
      <c r="IA153" s="18"/>
      <c r="IB153" s="18"/>
      <c r="IC153" s="18"/>
      <c r="ID153" s="18"/>
      <c r="IE153" s="18"/>
      <c r="IF153" s="18"/>
      <c r="IG153" s="18"/>
      <c r="IH153" s="18"/>
      <c r="II153" s="18"/>
      <c r="IJ153" s="18"/>
      <c r="IK153" s="18"/>
      <c r="IL153" s="18"/>
      <c r="IM153" s="18"/>
      <c r="IN153" s="18"/>
      <c r="IO153" s="18"/>
      <c r="IP153" s="18"/>
      <c r="IQ153" s="18"/>
      <c r="IR153" s="18"/>
      <c r="IS153" s="18"/>
      <c r="IT153" s="18"/>
      <c r="IU153" s="18"/>
      <c r="IV153" s="18"/>
      <c r="IW153" s="18"/>
      <c r="IX153" s="18"/>
      <c r="IY153" s="18"/>
      <c r="IZ153" s="18"/>
    </row>
    <row r="154" spans="2:260" s="20" customFormat="1">
      <c r="B154" s="18"/>
      <c r="C154" s="22"/>
      <c r="D154" s="23"/>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c r="EP154" s="18"/>
      <c r="EQ154" s="18"/>
      <c r="ER154" s="18"/>
      <c r="ES154" s="18"/>
      <c r="ET154" s="18"/>
      <c r="EU154" s="18"/>
      <c r="EV154" s="18"/>
      <c r="EW154" s="18"/>
      <c r="EX154" s="18"/>
      <c r="EY154" s="18"/>
      <c r="EZ154" s="18"/>
      <c r="FA154" s="18"/>
      <c r="FB154" s="18"/>
      <c r="FC154" s="18"/>
      <c r="FD154" s="18"/>
      <c r="FE154" s="18"/>
      <c r="FF154" s="18"/>
      <c r="FG154" s="18"/>
      <c r="FH154" s="18"/>
      <c r="FI154" s="18"/>
      <c r="FJ154" s="18"/>
      <c r="FK154" s="18"/>
      <c r="FL154" s="18"/>
      <c r="FM154" s="18"/>
      <c r="FN154" s="18"/>
      <c r="FO154" s="18"/>
      <c r="FP154" s="18"/>
      <c r="FQ154" s="18"/>
      <c r="FR154" s="18"/>
      <c r="FS154" s="18"/>
      <c r="FT154" s="18"/>
      <c r="FU154" s="18"/>
      <c r="FV154" s="18"/>
      <c r="FW154" s="18"/>
      <c r="FX154" s="18"/>
      <c r="FY154" s="18"/>
      <c r="FZ154" s="18"/>
      <c r="GA154" s="18"/>
      <c r="GB154" s="18"/>
      <c r="GC154" s="18"/>
      <c r="GD154" s="18"/>
      <c r="GE154" s="18"/>
      <c r="GF154" s="18"/>
      <c r="GG154" s="18"/>
      <c r="GH154" s="18"/>
      <c r="GI154" s="18"/>
      <c r="GJ154" s="18"/>
      <c r="GK154" s="18"/>
      <c r="GL154" s="18"/>
      <c r="GM154" s="18"/>
      <c r="GN154" s="18"/>
      <c r="GO154" s="18"/>
      <c r="GP154" s="18"/>
      <c r="GQ154" s="18"/>
      <c r="GR154" s="18"/>
      <c r="GS154" s="18"/>
      <c r="GT154" s="18"/>
      <c r="GU154" s="18"/>
      <c r="GV154" s="18"/>
      <c r="GW154" s="18"/>
      <c r="GX154" s="18"/>
      <c r="GY154" s="18"/>
      <c r="GZ154" s="18"/>
      <c r="HA154" s="18"/>
      <c r="HB154" s="18"/>
      <c r="HC154" s="18"/>
      <c r="HD154" s="18"/>
      <c r="HE154" s="18"/>
      <c r="HF154" s="18"/>
      <c r="HG154" s="18"/>
      <c r="HH154" s="18"/>
      <c r="HI154" s="18"/>
      <c r="HJ154" s="18"/>
      <c r="HK154" s="18"/>
      <c r="HL154" s="18"/>
      <c r="HM154" s="18"/>
      <c r="HN154" s="18"/>
      <c r="HO154" s="18"/>
      <c r="HP154" s="18"/>
      <c r="HQ154" s="18"/>
      <c r="HR154" s="18"/>
      <c r="HS154" s="18"/>
      <c r="HT154" s="18"/>
      <c r="HU154" s="18"/>
      <c r="HV154" s="18"/>
      <c r="HW154" s="18"/>
      <c r="HX154" s="18"/>
      <c r="HY154" s="18"/>
      <c r="HZ154" s="18"/>
      <c r="IA154" s="18"/>
      <c r="IB154" s="18"/>
      <c r="IC154" s="18"/>
      <c r="ID154" s="18"/>
      <c r="IE154" s="18"/>
      <c r="IF154" s="18"/>
      <c r="IG154" s="18"/>
      <c r="IH154" s="18"/>
      <c r="II154" s="18"/>
      <c r="IJ154" s="18"/>
      <c r="IK154" s="18"/>
      <c r="IL154" s="18"/>
      <c r="IM154" s="18"/>
      <c r="IN154" s="18"/>
      <c r="IO154" s="18"/>
      <c r="IP154" s="18"/>
      <c r="IQ154" s="18"/>
      <c r="IR154" s="18"/>
      <c r="IS154" s="18"/>
      <c r="IT154" s="18"/>
      <c r="IU154" s="18"/>
      <c r="IV154" s="18"/>
      <c r="IW154" s="18"/>
      <c r="IX154" s="18"/>
      <c r="IY154" s="18"/>
      <c r="IZ154" s="18"/>
    </row>
    <row r="155" spans="2:260" s="20" customFormat="1">
      <c r="B155" s="18"/>
      <c r="C155" s="22"/>
      <c r="D155" s="23"/>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row>
    <row r="156" spans="2:260" s="20" customFormat="1">
      <c r="B156" s="18"/>
      <c r="C156" s="22"/>
      <c r="D156" s="23"/>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c r="GI156" s="18"/>
      <c r="GJ156" s="18"/>
      <c r="GK156" s="18"/>
      <c r="GL156" s="18"/>
      <c r="GM156" s="18"/>
      <c r="GN156" s="18"/>
      <c r="GO156" s="18"/>
      <c r="GP156" s="18"/>
      <c r="GQ156" s="18"/>
      <c r="GR156" s="18"/>
      <c r="GS156" s="18"/>
      <c r="GT156" s="18"/>
      <c r="GU156" s="18"/>
      <c r="GV156" s="18"/>
      <c r="GW156" s="18"/>
      <c r="GX156" s="18"/>
      <c r="GY156" s="18"/>
      <c r="GZ156" s="18"/>
      <c r="HA156" s="18"/>
      <c r="HB156" s="18"/>
      <c r="HC156" s="18"/>
      <c r="HD156" s="18"/>
      <c r="HE156" s="18"/>
      <c r="HF156" s="18"/>
      <c r="HG156" s="18"/>
      <c r="HH156" s="18"/>
      <c r="HI156" s="18"/>
      <c r="HJ156" s="18"/>
      <c r="HK156" s="18"/>
      <c r="HL156" s="18"/>
      <c r="HM156" s="18"/>
      <c r="HN156" s="18"/>
      <c r="HO156" s="18"/>
      <c r="HP156" s="18"/>
      <c r="HQ156" s="18"/>
      <c r="HR156" s="18"/>
      <c r="HS156" s="18"/>
      <c r="HT156" s="18"/>
      <c r="HU156" s="18"/>
      <c r="HV156" s="18"/>
      <c r="HW156" s="18"/>
      <c r="HX156" s="18"/>
      <c r="HY156" s="18"/>
      <c r="HZ156" s="18"/>
      <c r="IA156" s="18"/>
      <c r="IB156" s="18"/>
      <c r="IC156" s="18"/>
      <c r="ID156" s="18"/>
      <c r="IE156" s="18"/>
      <c r="IF156" s="18"/>
      <c r="IG156" s="18"/>
      <c r="IH156" s="18"/>
      <c r="II156" s="18"/>
      <c r="IJ156" s="18"/>
      <c r="IK156" s="18"/>
      <c r="IL156" s="18"/>
      <c r="IM156" s="18"/>
      <c r="IN156" s="18"/>
      <c r="IO156" s="18"/>
      <c r="IP156" s="18"/>
      <c r="IQ156" s="18"/>
      <c r="IR156" s="18"/>
      <c r="IS156" s="18"/>
      <c r="IT156" s="18"/>
      <c r="IU156" s="18"/>
      <c r="IV156" s="18"/>
      <c r="IW156" s="18"/>
      <c r="IX156" s="18"/>
      <c r="IY156" s="18"/>
      <c r="IZ156" s="18"/>
    </row>
    <row r="157" spans="2:260" s="20" customFormat="1">
      <c r="B157" s="18"/>
      <c r="C157" s="22"/>
      <c r="D157" s="23"/>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HL157" s="18"/>
      <c r="HM157" s="18"/>
      <c r="HN157" s="18"/>
      <c r="HO157" s="18"/>
      <c r="HP157" s="18"/>
      <c r="HQ157" s="18"/>
      <c r="HR157" s="18"/>
      <c r="HS157" s="18"/>
      <c r="HT157" s="18"/>
      <c r="HU157" s="18"/>
      <c r="HV157" s="18"/>
      <c r="HW157" s="18"/>
      <c r="HX157" s="18"/>
      <c r="HY157" s="18"/>
      <c r="HZ157" s="18"/>
      <c r="IA157" s="18"/>
      <c r="IB157" s="18"/>
      <c r="IC157" s="18"/>
      <c r="ID157" s="18"/>
      <c r="IE157" s="18"/>
      <c r="IF157" s="18"/>
      <c r="IG157" s="18"/>
      <c r="IH157" s="18"/>
      <c r="II157" s="18"/>
      <c r="IJ157" s="18"/>
      <c r="IK157" s="18"/>
      <c r="IL157" s="18"/>
      <c r="IM157" s="18"/>
      <c r="IN157" s="18"/>
      <c r="IO157" s="18"/>
      <c r="IP157" s="18"/>
      <c r="IQ157" s="18"/>
      <c r="IR157" s="18"/>
      <c r="IS157" s="18"/>
      <c r="IT157" s="18"/>
      <c r="IU157" s="18"/>
      <c r="IV157" s="18"/>
      <c r="IW157" s="18"/>
      <c r="IX157" s="18"/>
      <c r="IY157" s="18"/>
      <c r="IZ157" s="18"/>
    </row>
    <row r="158" spans="2:260" s="20" customFormat="1">
      <c r="B158" s="18"/>
      <c r="C158" s="22"/>
      <c r="D158" s="23"/>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c r="IT158" s="18"/>
      <c r="IU158" s="18"/>
      <c r="IV158" s="18"/>
      <c r="IW158" s="18"/>
      <c r="IX158" s="18"/>
      <c r="IY158" s="18"/>
      <c r="IZ158" s="18"/>
    </row>
    <row r="159" spans="2:260" s="20" customFormat="1">
      <c r="B159" s="18"/>
      <c r="C159" s="22"/>
      <c r="D159" s="23"/>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c r="DA159" s="18"/>
      <c r="DB159" s="18"/>
      <c r="DC159" s="18"/>
      <c r="DD159" s="18"/>
      <c r="DE159" s="18"/>
      <c r="DF159" s="18"/>
      <c r="DG159" s="18"/>
      <c r="DH159" s="18"/>
      <c r="DI159" s="18"/>
      <c r="DJ159" s="18"/>
      <c r="DK159" s="18"/>
      <c r="DL159" s="18"/>
      <c r="DM159" s="18"/>
      <c r="DN159" s="18"/>
      <c r="DO159" s="18"/>
      <c r="DP159" s="18"/>
      <c r="DQ159" s="18"/>
      <c r="DR159" s="18"/>
      <c r="DS159" s="18"/>
      <c r="DT159" s="18"/>
      <c r="DU159" s="18"/>
      <c r="DV159" s="18"/>
      <c r="DW159" s="18"/>
      <c r="DX159" s="18"/>
      <c r="DY159" s="18"/>
      <c r="DZ159" s="18"/>
      <c r="EA159" s="18"/>
      <c r="EB159" s="18"/>
      <c r="EC159" s="18"/>
      <c r="ED159" s="18"/>
      <c r="EE159" s="18"/>
      <c r="EF159" s="18"/>
      <c r="EG159" s="18"/>
      <c r="EH159" s="18"/>
      <c r="EI159" s="18"/>
      <c r="EJ159" s="18"/>
      <c r="EK159" s="18"/>
      <c r="EL159" s="18"/>
      <c r="EM159" s="18"/>
      <c r="EN159" s="18"/>
      <c r="EO159" s="18"/>
      <c r="EP159" s="18"/>
      <c r="EQ159" s="18"/>
      <c r="ER159" s="18"/>
      <c r="ES159" s="18"/>
      <c r="ET159" s="18"/>
      <c r="EU159" s="18"/>
      <c r="EV159" s="18"/>
      <c r="EW159" s="18"/>
      <c r="EX159" s="18"/>
      <c r="EY159" s="18"/>
      <c r="EZ159" s="18"/>
      <c r="FA159" s="18"/>
      <c r="FB159" s="18"/>
      <c r="FC159" s="18"/>
      <c r="FD159" s="18"/>
      <c r="FE159" s="18"/>
      <c r="FF159" s="18"/>
      <c r="FG159" s="18"/>
      <c r="FH159" s="18"/>
      <c r="FI159" s="18"/>
      <c r="FJ159" s="18"/>
      <c r="FK159" s="18"/>
      <c r="FL159" s="18"/>
      <c r="FM159" s="18"/>
      <c r="FN159" s="18"/>
      <c r="FO159" s="18"/>
      <c r="FP159" s="18"/>
      <c r="FQ159" s="18"/>
      <c r="FR159" s="18"/>
      <c r="FS159" s="18"/>
      <c r="FT159" s="18"/>
      <c r="FU159" s="18"/>
      <c r="FV159" s="18"/>
      <c r="FW159" s="18"/>
      <c r="FX159" s="18"/>
      <c r="FY159" s="18"/>
      <c r="FZ159" s="18"/>
      <c r="GA159" s="18"/>
      <c r="GB159" s="18"/>
      <c r="GC159" s="18"/>
      <c r="GD159" s="18"/>
      <c r="GE159" s="18"/>
      <c r="GF159" s="18"/>
      <c r="GG159" s="18"/>
      <c r="GH159" s="18"/>
      <c r="GI159" s="18"/>
      <c r="GJ159" s="18"/>
      <c r="GK159" s="18"/>
      <c r="GL159" s="18"/>
      <c r="GM159" s="18"/>
      <c r="GN159" s="18"/>
      <c r="GO159" s="18"/>
      <c r="GP159" s="18"/>
      <c r="GQ159" s="18"/>
      <c r="GR159" s="18"/>
      <c r="GS159" s="18"/>
      <c r="GT159" s="18"/>
      <c r="GU159" s="18"/>
      <c r="GV159" s="18"/>
      <c r="GW159" s="18"/>
      <c r="GX159" s="18"/>
      <c r="GY159" s="18"/>
      <c r="GZ159" s="18"/>
      <c r="HA159" s="18"/>
      <c r="HB159" s="18"/>
      <c r="HC159" s="18"/>
      <c r="HD159" s="18"/>
      <c r="HE159" s="18"/>
      <c r="HF159" s="18"/>
      <c r="HG159" s="18"/>
      <c r="HH159" s="18"/>
      <c r="HI159" s="18"/>
      <c r="HJ159" s="18"/>
      <c r="HK159" s="18"/>
      <c r="HL159" s="18"/>
      <c r="HM159" s="18"/>
      <c r="HN159" s="18"/>
      <c r="HO159" s="18"/>
      <c r="HP159" s="18"/>
      <c r="HQ159" s="18"/>
      <c r="HR159" s="18"/>
      <c r="HS159" s="18"/>
      <c r="HT159" s="18"/>
      <c r="HU159" s="18"/>
      <c r="HV159" s="18"/>
      <c r="HW159" s="18"/>
      <c r="HX159" s="18"/>
      <c r="HY159" s="18"/>
      <c r="HZ159" s="18"/>
      <c r="IA159" s="18"/>
      <c r="IB159" s="18"/>
      <c r="IC159" s="18"/>
      <c r="ID159" s="18"/>
      <c r="IE159" s="18"/>
      <c r="IF159" s="18"/>
      <c r="IG159" s="18"/>
      <c r="IH159" s="18"/>
      <c r="II159" s="18"/>
      <c r="IJ159" s="18"/>
      <c r="IK159" s="18"/>
      <c r="IL159" s="18"/>
      <c r="IM159" s="18"/>
      <c r="IN159" s="18"/>
      <c r="IO159" s="18"/>
      <c r="IP159" s="18"/>
      <c r="IQ159" s="18"/>
      <c r="IR159" s="18"/>
      <c r="IS159" s="18"/>
      <c r="IT159" s="18"/>
      <c r="IU159" s="18"/>
      <c r="IV159" s="18"/>
      <c r="IW159" s="18"/>
      <c r="IX159" s="18"/>
      <c r="IY159" s="18"/>
      <c r="IZ159" s="18"/>
    </row>
    <row r="160" spans="2:260" s="20" customFormat="1">
      <c r="B160" s="18"/>
      <c r="C160" s="22"/>
      <c r="D160" s="23"/>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c r="DA160" s="18"/>
      <c r="DB160" s="18"/>
      <c r="DC160" s="18"/>
      <c r="DD160" s="18"/>
      <c r="DE160" s="18"/>
      <c r="DF160" s="18"/>
      <c r="DG160" s="18"/>
      <c r="DH160" s="18"/>
      <c r="DI160" s="18"/>
      <c r="DJ160" s="18"/>
      <c r="DK160" s="18"/>
      <c r="DL160" s="18"/>
      <c r="DM160" s="18"/>
      <c r="DN160" s="18"/>
      <c r="DO160" s="18"/>
      <c r="DP160" s="18"/>
      <c r="DQ160" s="18"/>
      <c r="DR160" s="18"/>
      <c r="DS160" s="18"/>
      <c r="DT160" s="18"/>
      <c r="DU160" s="18"/>
      <c r="DV160" s="18"/>
      <c r="DW160" s="18"/>
      <c r="DX160" s="18"/>
      <c r="DY160" s="18"/>
      <c r="DZ160" s="18"/>
      <c r="EA160" s="18"/>
      <c r="EB160" s="18"/>
      <c r="EC160" s="18"/>
      <c r="ED160" s="18"/>
      <c r="EE160" s="18"/>
      <c r="EF160" s="18"/>
      <c r="EG160" s="18"/>
      <c r="EH160" s="18"/>
      <c r="EI160" s="18"/>
      <c r="EJ160" s="18"/>
      <c r="EK160" s="18"/>
      <c r="EL160" s="18"/>
      <c r="EM160" s="18"/>
      <c r="EN160" s="18"/>
      <c r="EO160" s="18"/>
      <c r="EP160" s="18"/>
      <c r="EQ160" s="18"/>
      <c r="ER160" s="18"/>
      <c r="ES160" s="18"/>
      <c r="ET160" s="18"/>
      <c r="EU160" s="18"/>
      <c r="EV160" s="18"/>
      <c r="EW160" s="18"/>
      <c r="EX160" s="18"/>
      <c r="EY160" s="18"/>
      <c r="EZ160" s="18"/>
      <c r="FA160" s="18"/>
      <c r="FB160" s="18"/>
      <c r="FC160" s="18"/>
      <c r="FD160" s="18"/>
      <c r="FE160" s="18"/>
      <c r="FF160" s="18"/>
      <c r="FG160" s="18"/>
      <c r="FH160" s="18"/>
      <c r="FI160" s="18"/>
      <c r="FJ160" s="18"/>
      <c r="FK160" s="18"/>
      <c r="FL160" s="18"/>
      <c r="FM160" s="18"/>
      <c r="FN160" s="18"/>
      <c r="FO160" s="18"/>
      <c r="FP160" s="18"/>
      <c r="FQ160" s="18"/>
      <c r="FR160" s="18"/>
      <c r="FS160" s="18"/>
      <c r="FT160" s="18"/>
      <c r="FU160" s="18"/>
      <c r="FV160" s="18"/>
      <c r="FW160" s="18"/>
      <c r="FX160" s="18"/>
      <c r="FY160" s="18"/>
      <c r="FZ160" s="18"/>
      <c r="GA160" s="18"/>
      <c r="GB160" s="18"/>
      <c r="GC160" s="18"/>
      <c r="GD160" s="18"/>
      <c r="GE160" s="18"/>
      <c r="GF160" s="18"/>
      <c r="GG160" s="18"/>
      <c r="GH160" s="18"/>
      <c r="GI160" s="18"/>
      <c r="GJ160" s="18"/>
      <c r="GK160" s="18"/>
      <c r="GL160" s="18"/>
      <c r="GM160" s="18"/>
      <c r="GN160" s="18"/>
      <c r="GO160" s="18"/>
      <c r="GP160" s="18"/>
      <c r="GQ160" s="18"/>
      <c r="GR160" s="18"/>
      <c r="GS160" s="18"/>
      <c r="GT160" s="18"/>
      <c r="GU160" s="18"/>
      <c r="GV160" s="18"/>
      <c r="GW160" s="18"/>
      <c r="GX160" s="18"/>
      <c r="GY160" s="18"/>
      <c r="GZ160" s="18"/>
      <c r="HA160" s="18"/>
      <c r="HB160" s="18"/>
      <c r="HC160" s="18"/>
      <c r="HD160" s="18"/>
      <c r="HE160" s="18"/>
      <c r="HF160" s="18"/>
      <c r="HG160" s="18"/>
      <c r="HH160" s="18"/>
      <c r="HI160" s="18"/>
      <c r="HJ160" s="18"/>
      <c r="HK160" s="18"/>
      <c r="HL160" s="18"/>
      <c r="HM160" s="18"/>
      <c r="HN160" s="18"/>
      <c r="HO160" s="18"/>
      <c r="HP160" s="18"/>
      <c r="HQ160" s="18"/>
      <c r="HR160" s="18"/>
      <c r="HS160" s="18"/>
      <c r="HT160" s="18"/>
      <c r="HU160" s="18"/>
      <c r="HV160" s="18"/>
      <c r="HW160" s="18"/>
      <c r="HX160" s="18"/>
      <c r="HY160" s="18"/>
      <c r="HZ160" s="18"/>
      <c r="IA160" s="18"/>
      <c r="IB160" s="18"/>
      <c r="IC160" s="18"/>
      <c r="ID160" s="18"/>
      <c r="IE160" s="18"/>
      <c r="IF160" s="18"/>
      <c r="IG160" s="18"/>
      <c r="IH160" s="18"/>
      <c r="II160" s="18"/>
      <c r="IJ160" s="18"/>
      <c r="IK160" s="18"/>
      <c r="IL160" s="18"/>
      <c r="IM160" s="18"/>
      <c r="IN160" s="18"/>
      <c r="IO160" s="18"/>
      <c r="IP160" s="18"/>
      <c r="IQ160" s="18"/>
      <c r="IR160" s="18"/>
      <c r="IS160" s="18"/>
      <c r="IT160" s="18"/>
      <c r="IU160" s="18"/>
      <c r="IV160" s="18"/>
      <c r="IW160" s="18"/>
      <c r="IX160" s="18"/>
      <c r="IY160" s="18"/>
      <c r="IZ160" s="18"/>
    </row>
    <row r="161" spans="2:260" s="20" customFormat="1">
      <c r="B161" s="18"/>
      <c r="C161" s="22"/>
      <c r="D161" s="23"/>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HL161" s="18"/>
      <c r="HM161" s="18"/>
      <c r="HN161" s="18"/>
      <c r="HO161" s="18"/>
      <c r="HP161" s="18"/>
      <c r="HQ161" s="18"/>
      <c r="HR161" s="18"/>
      <c r="HS161" s="18"/>
      <c r="HT161" s="18"/>
      <c r="HU161" s="18"/>
      <c r="HV161" s="18"/>
      <c r="HW161" s="18"/>
      <c r="HX161" s="18"/>
      <c r="HY161" s="18"/>
      <c r="HZ161" s="18"/>
      <c r="IA161" s="18"/>
      <c r="IB161" s="18"/>
      <c r="IC161" s="18"/>
      <c r="ID161" s="18"/>
      <c r="IE161" s="18"/>
      <c r="IF161" s="18"/>
      <c r="IG161" s="18"/>
      <c r="IH161" s="18"/>
      <c r="II161" s="18"/>
      <c r="IJ161" s="18"/>
      <c r="IK161" s="18"/>
      <c r="IL161" s="18"/>
      <c r="IM161" s="18"/>
      <c r="IN161" s="18"/>
      <c r="IO161" s="18"/>
      <c r="IP161" s="18"/>
      <c r="IQ161" s="18"/>
      <c r="IR161" s="18"/>
      <c r="IS161" s="18"/>
      <c r="IT161" s="18"/>
      <c r="IU161" s="18"/>
      <c r="IV161" s="18"/>
      <c r="IW161" s="18"/>
      <c r="IX161" s="18"/>
      <c r="IY161" s="18"/>
      <c r="IZ161" s="18"/>
    </row>
    <row r="162" spans="2:260" s="20" customFormat="1">
      <c r="B162" s="18"/>
      <c r="C162" s="22"/>
      <c r="D162" s="23"/>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c r="DA162" s="18"/>
      <c r="DB162" s="18"/>
      <c r="DC162" s="18"/>
      <c r="DD162" s="18"/>
      <c r="DE162" s="18"/>
      <c r="DF162" s="18"/>
      <c r="DG162" s="18"/>
      <c r="DH162" s="18"/>
      <c r="DI162" s="18"/>
      <c r="DJ162" s="18"/>
      <c r="DK162" s="18"/>
      <c r="DL162" s="18"/>
      <c r="DM162" s="18"/>
      <c r="DN162" s="18"/>
      <c r="DO162" s="18"/>
      <c r="DP162" s="18"/>
      <c r="DQ162" s="18"/>
      <c r="DR162" s="18"/>
      <c r="DS162" s="18"/>
      <c r="DT162" s="18"/>
      <c r="DU162" s="18"/>
      <c r="DV162" s="18"/>
      <c r="DW162" s="18"/>
      <c r="DX162" s="18"/>
      <c r="DY162" s="18"/>
      <c r="DZ162" s="18"/>
      <c r="EA162" s="18"/>
      <c r="EB162" s="18"/>
      <c r="EC162" s="18"/>
      <c r="ED162" s="18"/>
      <c r="EE162" s="18"/>
      <c r="EF162" s="18"/>
      <c r="EG162" s="18"/>
      <c r="EH162" s="18"/>
      <c r="EI162" s="18"/>
      <c r="EJ162" s="18"/>
      <c r="EK162" s="18"/>
      <c r="EL162" s="18"/>
      <c r="EM162" s="18"/>
      <c r="EN162" s="18"/>
      <c r="EO162" s="18"/>
      <c r="EP162" s="18"/>
      <c r="EQ162" s="18"/>
      <c r="ER162" s="18"/>
      <c r="ES162" s="18"/>
      <c r="ET162" s="18"/>
      <c r="EU162" s="18"/>
      <c r="EV162" s="18"/>
      <c r="EW162" s="18"/>
      <c r="EX162" s="18"/>
      <c r="EY162" s="18"/>
      <c r="EZ162" s="18"/>
      <c r="FA162" s="18"/>
      <c r="FB162" s="18"/>
      <c r="FC162" s="18"/>
      <c r="FD162" s="18"/>
      <c r="FE162" s="18"/>
      <c r="FF162" s="18"/>
      <c r="FG162" s="18"/>
      <c r="FH162" s="18"/>
      <c r="FI162" s="18"/>
      <c r="FJ162" s="18"/>
      <c r="FK162" s="18"/>
      <c r="FL162" s="18"/>
      <c r="FM162" s="18"/>
      <c r="FN162" s="18"/>
      <c r="FO162" s="18"/>
      <c r="FP162" s="18"/>
      <c r="FQ162" s="18"/>
      <c r="FR162" s="18"/>
      <c r="FS162" s="18"/>
      <c r="FT162" s="18"/>
      <c r="FU162" s="18"/>
      <c r="FV162" s="18"/>
      <c r="FW162" s="18"/>
      <c r="FX162" s="18"/>
      <c r="FY162" s="18"/>
      <c r="FZ162" s="18"/>
      <c r="GA162" s="18"/>
      <c r="GB162" s="18"/>
      <c r="GC162" s="18"/>
      <c r="GD162" s="18"/>
      <c r="GE162" s="18"/>
      <c r="GF162" s="18"/>
      <c r="GG162" s="18"/>
      <c r="GH162" s="18"/>
      <c r="GI162" s="18"/>
      <c r="GJ162" s="18"/>
      <c r="GK162" s="18"/>
      <c r="GL162" s="18"/>
      <c r="GM162" s="18"/>
      <c r="GN162" s="18"/>
      <c r="GO162" s="18"/>
      <c r="GP162" s="18"/>
      <c r="GQ162" s="18"/>
      <c r="GR162" s="18"/>
      <c r="GS162" s="18"/>
      <c r="GT162" s="18"/>
      <c r="GU162" s="18"/>
      <c r="GV162" s="18"/>
      <c r="GW162" s="18"/>
      <c r="GX162" s="18"/>
      <c r="GY162" s="18"/>
      <c r="GZ162" s="18"/>
      <c r="HA162" s="18"/>
      <c r="HB162" s="18"/>
      <c r="HC162" s="18"/>
      <c r="HD162" s="18"/>
      <c r="HE162" s="18"/>
      <c r="HF162" s="18"/>
      <c r="HG162" s="18"/>
      <c r="HH162" s="18"/>
      <c r="HI162" s="18"/>
      <c r="HJ162" s="18"/>
      <c r="HK162" s="18"/>
      <c r="HL162" s="18"/>
      <c r="HM162" s="18"/>
      <c r="HN162" s="18"/>
      <c r="HO162" s="18"/>
      <c r="HP162" s="18"/>
      <c r="HQ162" s="18"/>
      <c r="HR162" s="18"/>
      <c r="HS162" s="18"/>
      <c r="HT162" s="18"/>
      <c r="HU162" s="18"/>
      <c r="HV162" s="18"/>
      <c r="HW162" s="18"/>
      <c r="HX162" s="18"/>
      <c r="HY162" s="18"/>
      <c r="HZ162" s="18"/>
      <c r="IA162" s="18"/>
      <c r="IB162" s="18"/>
      <c r="IC162" s="18"/>
      <c r="ID162" s="18"/>
      <c r="IE162" s="18"/>
      <c r="IF162" s="18"/>
      <c r="IG162" s="18"/>
      <c r="IH162" s="18"/>
      <c r="II162" s="18"/>
      <c r="IJ162" s="18"/>
      <c r="IK162" s="18"/>
      <c r="IL162" s="18"/>
      <c r="IM162" s="18"/>
      <c r="IN162" s="18"/>
      <c r="IO162" s="18"/>
      <c r="IP162" s="18"/>
      <c r="IQ162" s="18"/>
      <c r="IR162" s="18"/>
      <c r="IS162" s="18"/>
      <c r="IT162" s="18"/>
      <c r="IU162" s="18"/>
      <c r="IV162" s="18"/>
      <c r="IW162" s="18"/>
      <c r="IX162" s="18"/>
      <c r="IY162" s="18"/>
      <c r="IZ162" s="18"/>
    </row>
    <row r="163" spans="2:260" s="20" customFormat="1">
      <c r="B163" s="18"/>
      <c r="C163" s="22"/>
      <c r="D163" s="23"/>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18"/>
      <c r="EH163" s="18"/>
      <c r="EI163" s="18"/>
      <c r="EJ163" s="18"/>
      <c r="EK163" s="18"/>
      <c r="EL163" s="18"/>
      <c r="EM163" s="18"/>
      <c r="EN163" s="18"/>
      <c r="EO163" s="18"/>
      <c r="EP163" s="18"/>
      <c r="EQ163" s="18"/>
      <c r="ER163" s="18"/>
      <c r="ES163" s="18"/>
      <c r="ET163" s="18"/>
      <c r="EU163" s="18"/>
      <c r="EV163" s="18"/>
      <c r="EW163" s="18"/>
      <c r="EX163" s="18"/>
      <c r="EY163" s="18"/>
      <c r="EZ163" s="18"/>
      <c r="FA163" s="18"/>
      <c r="FB163" s="18"/>
      <c r="FC163" s="18"/>
      <c r="FD163" s="18"/>
      <c r="FE163" s="18"/>
      <c r="FF163" s="18"/>
      <c r="FG163" s="18"/>
      <c r="FH163" s="18"/>
      <c r="FI163" s="18"/>
      <c r="FJ163" s="18"/>
      <c r="FK163" s="18"/>
      <c r="FL163" s="18"/>
      <c r="FM163" s="18"/>
      <c r="FN163" s="18"/>
      <c r="FO163" s="18"/>
      <c r="FP163" s="18"/>
      <c r="FQ163" s="18"/>
      <c r="FR163" s="18"/>
      <c r="FS163" s="18"/>
      <c r="FT163" s="18"/>
      <c r="FU163" s="18"/>
      <c r="FV163" s="18"/>
      <c r="FW163" s="18"/>
      <c r="FX163" s="18"/>
      <c r="FY163" s="18"/>
      <c r="FZ163" s="18"/>
      <c r="GA163" s="18"/>
      <c r="GB163" s="18"/>
      <c r="GC163" s="18"/>
      <c r="GD163" s="18"/>
      <c r="GE163" s="18"/>
      <c r="GF163" s="18"/>
      <c r="GG163" s="18"/>
      <c r="GH163" s="18"/>
      <c r="GI163" s="18"/>
      <c r="GJ163" s="18"/>
      <c r="GK163" s="18"/>
      <c r="GL163" s="18"/>
      <c r="GM163" s="18"/>
      <c r="GN163" s="18"/>
      <c r="GO163" s="18"/>
      <c r="GP163" s="18"/>
      <c r="GQ163" s="18"/>
      <c r="GR163" s="18"/>
      <c r="GS163" s="18"/>
      <c r="GT163" s="18"/>
      <c r="GU163" s="18"/>
      <c r="GV163" s="18"/>
      <c r="GW163" s="18"/>
      <c r="GX163" s="18"/>
      <c r="GY163" s="18"/>
      <c r="GZ163" s="18"/>
      <c r="HA163" s="18"/>
      <c r="HB163" s="18"/>
      <c r="HC163" s="18"/>
      <c r="HD163" s="18"/>
      <c r="HE163" s="18"/>
      <c r="HF163" s="18"/>
      <c r="HG163" s="18"/>
      <c r="HH163" s="18"/>
      <c r="HI163" s="18"/>
      <c r="HJ163" s="18"/>
      <c r="HK163" s="18"/>
      <c r="HL163" s="18"/>
      <c r="HM163" s="18"/>
      <c r="HN163" s="18"/>
      <c r="HO163" s="18"/>
      <c r="HP163" s="18"/>
      <c r="HQ163" s="18"/>
      <c r="HR163" s="18"/>
      <c r="HS163" s="18"/>
      <c r="HT163" s="18"/>
      <c r="HU163" s="18"/>
      <c r="HV163" s="18"/>
      <c r="HW163" s="18"/>
      <c r="HX163" s="18"/>
      <c r="HY163" s="18"/>
      <c r="HZ163" s="18"/>
      <c r="IA163" s="18"/>
      <c r="IB163" s="18"/>
      <c r="IC163" s="18"/>
      <c r="ID163" s="18"/>
      <c r="IE163" s="18"/>
      <c r="IF163" s="18"/>
      <c r="IG163" s="18"/>
      <c r="IH163" s="18"/>
      <c r="II163" s="18"/>
      <c r="IJ163" s="18"/>
      <c r="IK163" s="18"/>
      <c r="IL163" s="18"/>
      <c r="IM163" s="18"/>
      <c r="IN163" s="18"/>
      <c r="IO163" s="18"/>
      <c r="IP163" s="18"/>
      <c r="IQ163" s="18"/>
      <c r="IR163" s="18"/>
      <c r="IS163" s="18"/>
      <c r="IT163" s="18"/>
      <c r="IU163" s="18"/>
      <c r="IV163" s="18"/>
      <c r="IW163" s="18"/>
      <c r="IX163" s="18"/>
      <c r="IY163" s="18"/>
      <c r="IZ163" s="18"/>
    </row>
    <row r="164" spans="2:260" s="20" customFormat="1">
      <c r="B164" s="18"/>
      <c r="C164" s="22"/>
      <c r="D164" s="23"/>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c r="DA164" s="18"/>
      <c r="DB164" s="18"/>
      <c r="DC164" s="18"/>
      <c r="DD164" s="18"/>
      <c r="DE164" s="18"/>
      <c r="DF164" s="18"/>
      <c r="DG164" s="18"/>
      <c r="DH164" s="18"/>
      <c r="DI164" s="18"/>
      <c r="DJ164" s="18"/>
      <c r="DK164" s="18"/>
      <c r="DL164" s="18"/>
      <c r="DM164" s="18"/>
      <c r="DN164" s="18"/>
      <c r="DO164" s="18"/>
      <c r="DP164" s="18"/>
      <c r="DQ164" s="18"/>
      <c r="DR164" s="18"/>
      <c r="DS164" s="18"/>
      <c r="DT164" s="18"/>
      <c r="DU164" s="18"/>
      <c r="DV164" s="18"/>
      <c r="DW164" s="18"/>
      <c r="DX164" s="18"/>
      <c r="DY164" s="18"/>
      <c r="DZ164" s="18"/>
      <c r="EA164" s="18"/>
      <c r="EB164" s="18"/>
      <c r="EC164" s="18"/>
      <c r="ED164" s="18"/>
      <c r="EE164" s="18"/>
      <c r="EF164" s="18"/>
      <c r="EG164" s="18"/>
      <c r="EH164" s="18"/>
      <c r="EI164" s="18"/>
      <c r="EJ164" s="18"/>
      <c r="EK164" s="18"/>
      <c r="EL164" s="18"/>
      <c r="EM164" s="18"/>
      <c r="EN164" s="18"/>
      <c r="EO164" s="18"/>
      <c r="EP164" s="18"/>
      <c r="EQ164" s="18"/>
      <c r="ER164" s="18"/>
      <c r="ES164" s="18"/>
      <c r="ET164" s="18"/>
      <c r="EU164" s="18"/>
      <c r="EV164" s="18"/>
      <c r="EW164" s="18"/>
      <c r="EX164" s="18"/>
      <c r="EY164" s="18"/>
      <c r="EZ164" s="18"/>
      <c r="FA164" s="18"/>
      <c r="FB164" s="18"/>
      <c r="FC164" s="18"/>
      <c r="FD164" s="18"/>
      <c r="FE164" s="18"/>
      <c r="FF164" s="18"/>
      <c r="FG164" s="18"/>
      <c r="FH164" s="18"/>
      <c r="FI164" s="18"/>
      <c r="FJ164" s="18"/>
      <c r="FK164" s="18"/>
      <c r="FL164" s="18"/>
      <c r="FM164" s="18"/>
      <c r="FN164" s="18"/>
      <c r="FO164" s="18"/>
      <c r="FP164" s="18"/>
      <c r="FQ164" s="18"/>
      <c r="FR164" s="18"/>
      <c r="FS164" s="18"/>
      <c r="FT164" s="18"/>
      <c r="FU164" s="18"/>
      <c r="FV164" s="18"/>
      <c r="FW164" s="18"/>
      <c r="FX164" s="18"/>
      <c r="FY164" s="18"/>
      <c r="FZ164" s="18"/>
      <c r="GA164" s="18"/>
      <c r="GB164" s="18"/>
      <c r="GC164" s="18"/>
      <c r="GD164" s="18"/>
      <c r="GE164" s="18"/>
      <c r="GF164" s="18"/>
      <c r="GG164" s="18"/>
      <c r="GH164" s="18"/>
      <c r="GI164" s="18"/>
      <c r="GJ164" s="18"/>
      <c r="GK164" s="18"/>
      <c r="GL164" s="18"/>
      <c r="GM164" s="18"/>
      <c r="GN164" s="18"/>
      <c r="GO164" s="18"/>
      <c r="GP164" s="18"/>
      <c r="GQ164" s="18"/>
      <c r="GR164" s="18"/>
      <c r="GS164" s="18"/>
      <c r="GT164" s="18"/>
      <c r="GU164" s="18"/>
      <c r="GV164" s="18"/>
      <c r="GW164" s="18"/>
      <c r="GX164" s="18"/>
      <c r="GY164" s="18"/>
      <c r="GZ164" s="18"/>
      <c r="HA164" s="18"/>
      <c r="HB164" s="18"/>
      <c r="HC164" s="18"/>
      <c r="HD164" s="18"/>
      <c r="HE164" s="18"/>
      <c r="HF164" s="18"/>
      <c r="HG164" s="18"/>
      <c r="HH164" s="18"/>
      <c r="HI164" s="18"/>
      <c r="HJ164" s="18"/>
      <c r="HK164" s="18"/>
      <c r="HL164" s="18"/>
      <c r="HM164" s="18"/>
      <c r="HN164" s="18"/>
      <c r="HO164" s="18"/>
      <c r="HP164" s="18"/>
      <c r="HQ164" s="18"/>
      <c r="HR164" s="18"/>
      <c r="HS164" s="18"/>
      <c r="HT164" s="18"/>
      <c r="HU164" s="18"/>
      <c r="HV164" s="18"/>
      <c r="HW164" s="18"/>
      <c r="HX164" s="18"/>
      <c r="HY164" s="18"/>
      <c r="HZ164" s="18"/>
      <c r="IA164" s="18"/>
      <c r="IB164" s="18"/>
      <c r="IC164" s="18"/>
      <c r="ID164" s="18"/>
      <c r="IE164" s="18"/>
      <c r="IF164" s="18"/>
      <c r="IG164" s="18"/>
      <c r="IH164" s="18"/>
      <c r="II164" s="18"/>
      <c r="IJ164" s="18"/>
      <c r="IK164" s="18"/>
      <c r="IL164" s="18"/>
      <c r="IM164" s="18"/>
      <c r="IN164" s="18"/>
      <c r="IO164" s="18"/>
      <c r="IP164" s="18"/>
      <c r="IQ164" s="18"/>
      <c r="IR164" s="18"/>
      <c r="IS164" s="18"/>
      <c r="IT164" s="18"/>
      <c r="IU164" s="18"/>
      <c r="IV164" s="18"/>
      <c r="IW164" s="18"/>
      <c r="IX164" s="18"/>
      <c r="IY164" s="18"/>
      <c r="IZ164" s="18"/>
    </row>
    <row r="165" spans="2:260" s="20" customFormat="1">
      <c r="B165" s="18"/>
      <c r="C165" s="22"/>
      <c r="D165" s="23"/>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c r="DA165" s="18"/>
      <c r="DB165" s="18"/>
      <c r="DC165" s="18"/>
      <c r="DD165" s="18"/>
      <c r="DE165" s="18"/>
      <c r="DF165" s="18"/>
      <c r="DG165" s="18"/>
      <c r="DH165" s="18"/>
      <c r="DI165" s="18"/>
      <c r="DJ165" s="18"/>
      <c r="DK165" s="18"/>
      <c r="DL165" s="18"/>
      <c r="DM165" s="18"/>
      <c r="DN165" s="18"/>
      <c r="DO165" s="18"/>
      <c r="DP165" s="18"/>
      <c r="DQ165" s="18"/>
      <c r="DR165" s="18"/>
      <c r="DS165" s="18"/>
      <c r="DT165" s="18"/>
      <c r="DU165" s="18"/>
      <c r="DV165" s="18"/>
      <c r="DW165" s="18"/>
      <c r="DX165" s="18"/>
      <c r="DY165" s="18"/>
      <c r="DZ165" s="18"/>
      <c r="EA165" s="18"/>
      <c r="EB165" s="18"/>
      <c r="EC165" s="18"/>
      <c r="ED165" s="18"/>
      <c r="EE165" s="18"/>
      <c r="EF165" s="18"/>
      <c r="EG165" s="18"/>
      <c r="EH165" s="18"/>
      <c r="EI165" s="18"/>
      <c r="EJ165" s="18"/>
      <c r="EK165" s="18"/>
      <c r="EL165" s="18"/>
      <c r="EM165" s="18"/>
      <c r="EN165" s="18"/>
      <c r="EO165" s="18"/>
      <c r="EP165" s="18"/>
      <c r="EQ165" s="18"/>
      <c r="ER165" s="18"/>
      <c r="ES165" s="18"/>
      <c r="ET165" s="18"/>
      <c r="EU165" s="18"/>
      <c r="EV165" s="18"/>
      <c r="EW165" s="18"/>
      <c r="EX165" s="18"/>
      <c r="EY165" s="18"/>
      <c r="EZ165" s="18"/>
      <c r="FA165" s="18"/>
      <c r="FB165" s="18"/>
      <c r="FC165" s="18"/>
      <c r="FD165" s="18"/>
      <c r="FE165" s="18"/>
      <c r="FF165" s="18"/>
      <c r="FG165" s="18"/>
      <c r="FH165" s="18"/>
      <c r="FI165" s="18"/>
      <c r="FJ165" s="18"/>
      <c r="FK165" s="18"/>
      <c r="FL165" s="18"/>
      <c r="FM165" s="18"/>
      <c r="FN165" s="18"/>
      <c r="FO165" s="18"/>
      <c r="FP165" s="18"/>
      <c r="FQ165" s="18"/>
      <c r="FR165" s="18"/>
      <c r="FS165" s="18"/>
      <c r="FT165" s="18"/>
      <c r="FU165" s="18"/>
      <c r="FV165" s="18"/>
      <c r="FW165" s="18"/>
      <c r="FX165" s="18"/>
      <c r="FY165" s="18"/>
      <c r="FZ165" s="18"/>
      <c r="GA165" s="18"/>
      <c r="GB165" s="18"/>
      <c r="GC165" s="18"/>
      <c r="GD165" s="18"/>
      <c r="GE165" s="18"/>
      <c r="GF165" s="18"/>
      <c r="GG165" s="18"/>
      <c r="GH165" s="18"/>
      <c r="GI165" s="18"/>
      <c r="GJ165" s="18"/>
      <c r="GK165" s="18"/>
      <c r="GL165" s="18"/>
      <c r="GM165" s="18"/>
      <c r="GN165" s="18"/>
      <c r="GO165" s="18"/>
      <c r="GP165" s="18"/>
      <c r="GQ165" s="18"/>
      <c r="GR165" s="18"/>
      <c r="GS165" s="18"/>
      <c r="GT165" s="18"/>
      <c r="GU165" s="18"/>
      <c r="GV165" s="18"/>
      <c r="GW165" s="18"/>
      <c r="GX165" s="18"/>
      <c r="GY165" s="18"/>
      <c r="GZ165" s="18"/>
      <c r="HA165" s="18"/>
      <c r="HB165" s="18"/>
      <c r="HC165" s="18"/>
      <c r="HD165" s="18"/>
      <c r="HE165" s="18"/>
      <c r="HF165" s="18"/>
      <c r="HG165" s="18"/>
      <c r="HH165" s="18"/>
      <c r="HI165" s="18"/>
      <c r="HJ165" s="18"/>
      <c r="HK165" s="18"/>
      <c r="HL165" s="18"/>
      <c r="HM165" s="18"/>
      <c r="HN165" s="18"/>
      <c r="HO165" s="18"/>
      <c r="HP165" s="18"/>
      <c r="HQ165" s="18"/>
      <c r="HR165" s="18"/>
      <c r="HS165" s="18"/>
      <c r="HT165" s="18"/>
      <c r="HU165" s="18"/>
      <c r="HV165" s="18"/>
      <c r="HW165" s="18"/>
      <c r="HX165" s="18"/>
      <c r="HY165" s="18"/>
      <c r="HZ165" s="18"/>
      <c r="IA165" s="18"/>
      <c r="IB165" s="18"/>
      <c r="IC165" s="18"/>
      <c r="ID165" s="18"/>
      <c r="IE165" s="18"/>
      <c r="IF165" s="18"/>
      <c r="IG165" s="18"/>
      <c r="IH165" s="18"/>
      <c r="II165" s="18"/>
      <c r="IJ165" s="18"/>
      <c r="IK165" s="18"/>
      <c r="IL165" s="18"/>
      <c r="IM165" s="18"/>
      <c r="IN165" s="18"/>
      <c r="IO165" s="18"/>
      <c r="IP165" s="18"/>
      <c r="IQ165" s="18"/>
      <c r="IR165" s="18"/>
      <c r="IS165" s="18"/>
      <c r="IT165" s="18"/>
      <c r="IU165" s="18"/>
      <c r="IV165" s="18"/>
      <c r="IW165" s="18"/>
      <c r="IX165" s="18"/>
      <c r="IY165" s="18"/>
      <c r="IZ165" s="18"/>
    </row>
    <row r="166" spans="2:260" s="20" customFormat="1">
      <c r="B166" s="18"/>
      <c r="C166" s="22"/>
      <c r="D166" s="23"/>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c r="DA166" s="18"/>
      <c r="DB166" s="18"/>
      <c r="DC166" s="18"/>
      <c r="DD166" s="18"/>
      <c r="DE166" s="18"/>
      <c r="DF166" s="18"/>
      <c r="DG166" s="18"/>
      <c r="DH166" s="18"/>
      <c r="DI166" s="18"/>
      <c r="DJ166" s="18"/>
      <c r="DK166" s="18"/>
      <c r="DL166" s="18"/>
      <c r="DM166" s="18"/>
      <c r="DN166" s="18"/>
      <c r="DO166" s="18"/>
      <c r="DP166" s="18"/>
      <c r="DQ166" s="18"/>
      <c r="DR166" s="18"/>
      <c r="DS166" s="18"/>
      <c r="DT166" s="18"/>
      <c r="DU166" s="18"/>
      <c r="DV166" s="18"/>
      <c r="DW166" s="18"/>
      <c r="DX166" s="18"/>
      <c r="DY166" s="18"/>
      <c r="DZ166" s="18"/>
      <c r="EA166" s="18"/>
      <c r="EB166" s="18"/>
      <c r="EC166" s="18"/>
      <c r="ED166" s="18"/>
      <c r="EE166" s="18"/>
      <c r="EF166" s="18"/>
      <c r="EG166" s="18"/>
      <c r="EH166" s="18"/>
      <c r="EI166" s="18"/>
      <c r="EJ166" s="18"/>
      <c r="EK166" s="18"/>
      <c r="EL166" s="18"/>
      <c r="EM166" s="18"/>
      <c r="EN166" s="18"/>
      <c r="EO166" s="18"/>
      <c r="EP166" s="18"/>
      <c r="EQ166" s="18"/>
      <c r="ER166" s="18"/>
      <c r="ES166" s="18"/>
      <c r="ET166" s="18"/>
      <c r="EU166" s="18"/>
      <c r="EV166" s="18"/>
      <c r="EW166" s="18"/>
      <c r="EX166" s="18"/>
      <c r="EY166" s="18"/>
      <c r="EZ166" s="18"/>
      <c r="FA166" s="18"/>
      <c r="FB166" s="18"/>
      <c r="FC166" s="18"/>
      <c r="FD166" s="18"/>
      <c r="FE166" s="18"/>
      <c r="FF166" s="18"/>
      <c r="FG166" s="18"/>
      <c r="FH166" s="18"/>
      <c r="FI166" s="18"/>
      <c r="FJ166" s="18"/>
      <c r="FK166" s="18"/>
      <c r="FL166" s="18"/>
      <c r="FM166" s="18"/>
      <c r="FN166" s="18"/>
      <c r="FO166" s="18"/>
      <c r="FP166" s="18"/>
      <c r="FQ166" s="18"/>
      <c r="FR166" s="18"/>
      <c r="FS166" s="18"/>
      <c r="FT166" s="18"/>
      <c r="FU166" s="18"/>
      <c r="FV166" s="18"/>
      <c r="FW166" s="18"/>
      <c r="FX166" s="18"/>
      <c r="FY166" s="18"/>
      <c r="FZ166" s="18"/>
      <c r="GA166" s="18"/>
      <c r="GB166" s="18"/>
      <c r="GC166" s="18"/>
      <c r="GD166" s="18"/>
      <c r="GE166" s="18"/>
      <c r="GF166" s="18"/>
      <c r="GG166" s="18"/>
      <c r="GH166" s="18"/>
      <c r="GI166" s="18"/>
      <c r="GJ166" s="18"/>
      <c r="GK166" s="18"/>
      <c r="GL166" s="18"/>
      <c r="GM166" s="18"/>
      <c r="GN166" s="18"/>
      <c r="GO166" s="18"/>
      <c r="GP166" s="18"/>
      <c r="GQ166" s="18"/>
      <c r="GR166" s="18"/>
      <c r="GS166" s="18"/>
      <c r="GT166" s="18"/>
      <c r="GU166" s="18"/>
      <c r="GV166" s="18"/>
      <c r="GW166" s="18"/>
      <c r="GX166" s="18"/>
      <c r="GY166" s="18"/>
      <c r="GZ166" s="18"/>
      <c r="HA166" s="18"/>
      <c r="HB166" s="18"/>
      <c r="HC166" s="18"/>
      <c r="HD166" s="18"/>
      <c r="HE166" s="18"/>
      <c r="HF166" s="18"/>
      <c r="HG166" s="18"/>
      <c r="HH166" s="18"/>
      <c r="HI166" s="18"/>
      <c r="HJ166" s="18"/>
      <c r="HK166" s="18"/>
      <c r="HL166" s="18"/>
      <c r="HM166" s="18"/>
      <c r="HN166" s="18"/>
      <c r="HO166" s="18"/>
      <c r="HP166" s="18"/>
      <c r="HQ166" s="18"/>
      <c r="HR166" s="18"/>
      <c r="HS166" s="18"/>
      <c r="HT166" s="18"/>
      <c r="HU166" s="18"/>
      <c r="HV166" s="18"/>
      <c r="HW166" s="18"/>
      <c r="HX166" s="18"/>
      <c r="HY166" s="18"/>
      <c r="HZ166" s="18"/>
      <c r="IA166" s="18"/>
      <c r="IB166" s="18"/>
      <c r="IC166" s="18"/>
      <c r="ID166" s="18"/>
      <c r="IE166" s="18"/>
      <c r="IF166" s="18"/>
      <c r="IG166" s="18"/>
      <c r="IH166" s="18"/>
      <c r="II166" s="18"/>
      <c r="IJ166" s="18"/>
      <c r="IK166" s="18"/>
      <c r="IL166" s="18"/>
      <c r="IM166" s="18"/>
      <c r="IN166" s="18"/>
      <c r="IO166" s="18"/>
      <c r="IP166" s="18"/>
      <c r="IQ166" s="18"/>
      <c r="IR166" s="18"/>
      <c r="IS166" s="18"/>
      <c r="IT166" s="18"/>
      <c r="IU166" s="18"/>
      <c r="IV166" s="18"/>
      <c r="IW166" s="18"/>
      <c r="IX166" s="18"/>
      <c r="IY166" s="18"/>
      <c r="IZ166" s="18"/>
    </row>
    <row r="167" spans="2:260" s="20" customFormat="1">
      <c r="B167" s="18"/>
      <c r="C167" s="22"/>
      <c r="D167" s="23"/>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c r="DA167" s="18"/>
      <c r="DB167" s="18"/>
      <c r="DC167" s="18"/>
      <c r="DD167" s="18"/>
      <c r="DE167" s="18"/>
      <c r="DF167" s="18"/>
      <c r="DG167" s="18"/>
      <c r="DH167" s="18"/>
      <c r="DI167" s="18"/>
      <c r="DJ167" s="18"/>
      <c r="DK167" s="18"/>
      <c r="DL167" s="18"/>
      <c r="DM167" s="18"/>
      <c r="DN167" s="18"/>
      <c r="DO167" s="18"/>
      <c r="DP167" s="18"/>
      <c r="DQ167" s="18"/>
      <c r="DR167" s="18"/>
      <c r="DS167" s="18"/>
      <c r="DT167" s="18"/>
      <c r="DU167" s="18"/>
      <c r="DV167" s="18"/>
      <c r="DW167" s="18"/>
      <c r="DX167" s="18"/>
      <c r="DY167" s="18"/>
      <c r="DZ167" s="18"/>
      <c r="EA167" s="18"/>
      <c r="EB167" s="18"/>
      <c r="EC167" s="18"/>
      <c r="ED167" s="18"/>
      <c r="EE167" s="18"/>
      <c r="EF167" s="18"/>
      <c r="EG167" s="18"/>
      <c r="EH167" s="18"/>
      <c r="EI167" s="18"/>
      <c r="EJ167" s="18"/>
      <c r="EK167" s="18"/>
      <c r="EL167" s="18"/>
      <c r="EM167" s="18"/>
      <c r="EN167" s="18"/>
      <c r="EO167" s="18"/>
      <c r="EP167" s="18"/>
      <c r="EQ167" s="18"/>
      <c r="ER167" s="18"/>
      <c r="ES167" s="18"/>
      <c r="ET167" s="18"/>
      <c r="EU167" s="18"/>
      <c r="EV167" s="18"/>
      <c r="EW167" s="18"/>
      <c r="EX167" s="18"/>
      <c r="EY167" s="18"/>
      <c r="EZ167" s="18"/>
      <c r="FA167" s="18"/>
      <c r="FB167" s="18"/>
      <c r="FC167" s="18"/>
      <c r="FD167" s="18"/>
      <c r="FE167" s="18"/>
      <c r="FF167" s="18"/>
      <c r="FG167" s="18"/>
      <c r="FH167" s="18"/>
      <c r="FI167" s="18"/>
      <c r="FJ167" s="18"/>
      <c r="FK167" s="18"/>
      <c r="FL167" s="18"/>
      <c r="FM167" s="18"/>
      <c r="FN167" s="18"/>
      <c r="FO167" s="18"/>
      <c r="FP167" s="18"/>
      <c r="FQ167" s="18"/>
      <c r="FR167" s="18"/>
      <c r="FS167" s="18"/>
      <c r="FT167" s="18"/>
      <c r="FU167" s="18"/>
      <c r="FV167" s="18"/>
      <c r="FW167" s="18"/>
      <c r="FX167" s="18"/>
      <c r="FY167" s="18"/>
      <c r="FZ167" s="18"/>
      <c r="GA167" s="18"/>
      <c r="GB167" s="18"/>
      <c r="GC167" s="18"/>
      <c r="GD167" s="18"/>
      <c r="GE167" s="18"/>
      <c r="GF167" s="18"/>
      <c r="GG167" s="18"/>
      <c r="GH167" s="18"/>
      <c r="GI167" s="18"/>
      <c r="GJ167" s="18"/>
      <c r="GK167" s="18"/>
      <c r="GL167" s="18"/>
      <c r="GM167" s="18"/>
      <c r="GN167" s="18"/>
      <c r="GO167" s="18"/>
      <c r="GP167" s="18"/>
      <c r="GQ167" s="18"/>
      <c r="GR167" s="18"/>
      <c r="GS167" s="18"/>
      <c r="GT167" s="18"/>
      <c r="GU167" s="18"/>
      <c r="GV167" s="18"/>
      <c r="GW167" s="18"/>
      <c r="GX167" s="18"/>
      <c r="GY167" s="18"/>
      <c r="GZ167" s="18"/>
      <c r="HA167" s="18"/>
      <c r="HB167" s="18"/>
      <c r="HC167" s="18"/>
      <c r="HD167" s="18"/>
      <c r="HE167" s="18"/>
      <c r="HF167" s="18"/>
      <c r="HG167" s="18"/>
      <c r="HH167" s="18"/>
      <c r="HI167" s="18"/>
      <c r="HJ167" s="18"/>
      <c r="HK167" s="18"/>
      <c r="HL167" s="18"/>
      <c r="HM167" s="18"/>
      <c r="HN167" s="18"/>
      <c r="HO167" s="18"/>
      <c r="HP167" s="18"/>
      <c r="HQ167" s="18"/>
      <c r="HR167" s="18"/>
      <c r="HS167" s="18"/>
      <c r="HT167" s="18"/>
      <c r="HU167" s="18"/>
      <c r="HV167" s="18"/>
      <c r="HW167" s="18"/>
      <c r="HX167" s="18"/>
      <c r="HY167" s="18"/>
      <c r="HZ167" s="18"/>
      <c r="IA167" s="18"/>
      <c r="IB167" s="18"/>
      <c r="IC167" s="18"/>
      <c r="ID167" s="18"/>
      <c r="IE167" s="18"/>
      <c r="IF167" s="18"/>
      <c r="IG167" s="18"/>
      <c r="IH167" s="18"/>
      <c r="II167" s="18"/>
      <c r="IJ167" s="18"/>
      <c r="IK167" s="18"/>
      <c r="IL167" s="18"/>
      <c r="IM167" s="18"/>
      <c r="IN167" s="18"/>
      <c r="IO167" s="18"/>
      <c r="IP167" s="18"/>
      <c r="IQ167" s="18"/>
      <c r="IR167" s="18"/>
      <c r="IS167" s="18"/>
      <c r="IT167" s="18"/>
      <c r="IU167" s="18"/>
      <c r="IV167" s="18"/>
      <c r="IW167" s="18"/>
      <c r="IX167" s="18"/>
      <c r="IY167" s="18"/>
      <c r="IZ167" s="18"/>
    </row>
    <row r="168" spans="2:260" s="20" customFormat="1">
      <c r="B168" s="18"/>
      <c r="C168" s="22"/>
      <c r="D168" s="23"/>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c r="GI168" s="18"/>
      <c r="GJ168" s="18"/>
      <c r="GK168" s="18"/>
      <c r="GL168" s="18"/>
      <c r="GM168" s="18"/>
      <c r="GN168" s="18"/>
      <c r="GO168" s="18"/>
      <c r="GP168" s="18"/>
      <c r="GQ168" s="18"/>
      <c r="GR168" s="18"/>
      <c r="GS168" s="18"/>
      <c r="GT168" s="18"/>
      <c r="GU168" s="18"/>
      <c r="GV168" s="18"/>
      <c r="GW168" s="18"/>
      <c r="GX168" s="18"/>
      <c r="GY168" s="18"/>
      <c r="GZ168" s="18"/>
      <c r="HA168" s="18"/>
      <c r="HB168" s="18"/>
      <c r="HC168" s="18"/>
      <c r="HD168" s="18"/>
      <c r="HE168" s="18"/>
      <c r="HF168" s="18"/>
      <c r="HG168" s="18"/>
      <c r="HH168" s="18"/>
      <c r="HI168" s="18"/>
      <c r="HJ168" s="18"/>
      <c r="HK168" s="18"/>
      <c r="HL168" s="18"/>
      <c r="HM168" s="18"/>
      <c r="HN168" s="18"/>
      <c r="HO168" s="18"/>
      <c r="HP168" s="18"/>
      <c r="HQ168" s="18"/>
      <c r="HR168" s="18"/>
      <c r="HS168" s="18"/>
      <c r="HT168" s="18"/>
      <c r="HU168" s="18"/>
      <c r="HV168" s="18"/>
      <c r="HW168" s="18"/>
      <c r="HX168" s="18"/>
      <c r="HY168" s="18"/>
      <c r="HZ168" s="18"/>
      <c r="IA168" s="18"/>
      <c r="IB168" s="18"/>
      <c r="IC168" s="18"/>
      <c r="ID168" s="18"/>
      <c r="IE168" s="18"/>
      <c r="IF168" s="18"/>
      <c r="IG168" s="18"/>
      <c r="IH168" s="18"/>
      <c r="II168" s="18"/>
      <c r="IJ168" s="18"/>
      <c r="IK168" s="18"/>
      <c r="IL168" s="18"/>
      <c r="IM168" s="18"/>
      <c r="IN168" s="18"/>
      <c r="IO168" s="18"/>
      <c r="IP168" s="18"/>
      <c r="IQ168" s="18"/>
      <c r="IR168" s="18"/>
      <c r="IS168" s="18"/>
      <c r="IT168" s="18"/>
      <c r="IU168" s="18"/>
      <c r="IV168" s="18"/>
      <c r="IW168" s="18"/>
      <c r="IX168" s="18"/>
      <c r="IY168" s="18"/>
      <c r="IZ168" s="18"/>
    </row>
    <row r="169" spans="2:260" s="20" customFormat="1">
      <c r="B169" s="18"/>
      <c r="C169" s="22"/>
      <c r="D169" s="23"/>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c r="DA169" s="18"/>
      <c r="DB169" s="18"/>
      <c r="DC169" s="18"/>
      <c r="DD169" s="18"/>
      <c r="DE169" s="18"/>
      <c r="DF169" s="18"/>
      <c r="DG169" s="18"/>
      <c r="DH169" s="18"/>
      <c r="DI169" s="18"/>
      <c r="DJ169" s="18"/>
      <c r="DK169" s="18"/>
      <c r="DL169" s="18"/>
      <c r="DM169" s="18"/>
      <c r="DN169" s="18"/>
      <c r="DO169" s="18"/>
      <c r="DP169" s="18"/>
      <c r="DQ169" s="18"/>
      <c r="DR169" s="18"/>
      <c r="DS169" s="18"/>
      <c r="DT169" s="18"/>
      <c r="DU169" s="18"/>
      <c r="DV169" s="18"/>
      <c r="DW169" s="18"/>
      <c r="DX169" s="18"/>
      <c r="DY169" s="18"/>
      <c r="DZ169" s="18"/>
      <c r="EA169" s="18"/>
      <c r="EB169" s="18"/>
      <c r="EC169" s="18"/>
      <c r="ED169" s="18"/>
      <c r="EE169" s="18"/>
      <c r="EF169" s="18"/>
      <c r="EG169" s="18"/>
      <c r="EH169" s="18"/>
      <c r="EI169" s="18"/>
      <c r="EJ169" s="18"/>
      <c r="EK169" s="18"/>
      <c r="EL169" s="18"/>
      <c r="EM169" s="18"/>
      <c r="EN169" s="18"/>
      <c r="EO169" s="18"/>
      <c r="EP169" s="18"/>
      <c r="EQ169" s="18"/>
      <c r="ER169" s="18"/>
      <c r="ES169" s="18"/>
      <c r="ET169" s="18"/>
      <c r="EU169" s="18"/>
      <c r="EV169" s="18"/>
      <c r="EW169" s="18"/>
      <c r="EX169" s="18"/>
      <c r="EY169" s="18"/>
      <c r="EZ169" s="18"/>
      <c r="FA169" s="18"/>
      <c r="FB169" s="18"/>
      <c r="FC169" s="18"/>
      <c r="FD169" s="18"/>
      <c r="FE169" s="18"/>
      <c r="FF169" s="18"/>
      <c r="FG169" s="18"/>
      <c r="FH169" s="18"/>
      <c r="FI169" s="18"/>
      <c r="FJ169" s="18"/>
      <c r="FK169" s="18"/>
      <c r="FL169" s="18"/>
      <c r="FM169" s="18"/>
      <c r="FN169" s="18"/>
      <c r="FO169" s="18"/>
      <c r="FP169" s="18"/>
      <c r="FQ169" s="18"/>
      <c r="FR169" s="18"/>
      <c r="FS169" s="18"/>
      <c r="FT169" s="18"/>
      <c r="FU169" s="18"/>
      <c r="FV169" s="18"/>
      <c r="FW169" s="18"/>
      <c r="FX169" s="18"/>
      <c r="FY169" s="18"/>
      <c r="FZ169" s="18"/>
      <c r="GA169" s="18"/>
      <c r="GB169" s="18"/>
      <c r="GC169" s="18"/>
      <c r="GD169" s="18"/>
      <c r="GE169" s="18"/>
      <c r="GF169" s="18"/>
      <c r="GG169" s="18"/>
      <c r="GH169" s="18"/>
      <c r="GI169" s="18"/>
      <c r="GJ169" s="18"/>
      <c r="GK169" s="18"/>
      <c r="GL169" s="18"/>
      <c r="GM169" s="18"/>
      <c r="GN169" s="18"/>
      <c r="GO169" s="18"/>
      <c r="GP169" s="18"/>
      <c r="GQ169" s="18"/>
      <c r="GR169" s="18"/>
      <c r="GS169" s="18"/>
      <c r="GT169" s="18"/>
      <c r="GU169" s="18"/>
      <c r="GV169" s="18"/>
      <c r="GW169" s="18"/>
      <c r="GX169" s="18"/>
      <c r="GY169" s="18"/>
      <c r="GZ169" s="18"/>
      <c r="HA169" s="18"/>
      <c r="HB169" s="18"/>
      <c r="HC169" s="18"/>
      <c r="HD169" s="18"/>
      <c r="HE169" s="18"/>
      <c r="HF169" s="18"/>
      <c r="HG169" s="18"/>
      <c r="HH169" s="18"/>
      <c r="HI169" s="18"/>
      <c r="HJ169" s="18"/>
      <c r="HK169" s="18"/>
      <c r="HL169" s="18"/>
      <c r="HM169" s="18"/>
      <c r="HN169" s="18"/>
      <c r="HO169" s="18"/>
      <c r="HP169" s="18"/>
      <c r="HQ169" s="18"/>
      <c r="HR169" s="18"/>
      <c r="HS169" s="18"/>
      <c r="HT169" s="18"/>
      <c r="HU169" s="18"/>
      <c r="HV169" s="18"/>
      <c r="HW169" s="18"/>
      <c r="HX169" s="18"/>
      <c r="HY169" s="18"/>
      <c r="HZ169" s="18"/>
      <c r="IA169" s="18"/>
      <c r="IB169" s="18"/>
      <c r="IC169" s="18"/>
      <c r="ID169" s="18"/>
      <c r="IE169" s="18"/>
      <c r="IF169" s="18"/>
      <c r="IG169" s="18"/>
      <c r="IH169" s="18"/>
      <c r="II169" s="18"/>
      <c r="IJ169" s="18"/>
      <c r="IK169" s="18"/>
      <c r="IL169" s="18"/>
      <c r="IM169" s="18"/>
      <c r="IN169" s="18"/>
      <c r="IO169" s="18"/>
      <c r="IP169" s="18"/>
      <c r="IQ169" s="18"/>
      <c r="IR169" s="18"/>
      <c r="IS169" s="18"/>
      <c r="IT169" s="18"/>
      <c r="IU169" s="18"/>
      <c r="IV169" s="18"/>
      <c r="IW169" s="18"/>
      <c r="IX169" s="18"/>
      <c r="IY169" s="18"/>
      <c r="IZ169" s="18"/>
    </row>
    <row r="170" spans="2:260" s="20" customFormat="1">
      <c r="B170" s="18"/>
      <c r="C170" s="22"/>
      <c r="D170" s="23"/>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c r="DA170" s="18"/>
      <c r="DB170" s="18"/>
      <c r="DC170" s="18"/>
      <c r="DD170" s="18"/>
      <c r="DE170" s="18"/>
      <c r="DF170" s="18"/>
      <c r="DG170" s="18"/>
      <c r="DH170" s="18"/>
      <c r="DI170" s="18"/>
      <c r="DJ170" s="18"/>
      <c r="DK170" s="18"/>
      <c r="DL170" s="18"/>
      <c r="DM170" s="18"/>
      <c r="DN170" s="18"/>
      <c r="DO170" s="18"/>
      <c r="DP170" s="18"/>
      <c r="DQ170" s="18"/>
      <c r="DR170" s="18"/>
      <c r="DS170" s="18"/>
      <c r="DT170" s="18"/>
      <c r="DU170" s="18"/>
      <c r="DV170" s="18"/>
      <c r="DW170" s="18"/>
      <c r="DX170" s="18"/>
      <c r="DY170" s="18"/>
      <c r="DZ170" s="18"/>
      <c r="EA170" s="18"/>
      <c r="EB170" s="18"/>
      <c r="EC170" s="18"/>
      <c r="ED170" s="18"/>
      <c r="EE170" s="18"/>
      <c r="EF170" s="18"/>
      <c r="EG170" s="18"/>
      <c r="EH170" s="18"/>
      <c r="EI170" s="18"/>
      <c r="EJ170" s="18"/>
      <c r="EK170" s="18"/>
      <c r="EL170" s="18"/>
      <c r="EM170" s="18"/>
      <c r="EN170" s="18"/>
      <c r="EO170" s="18"/>
      <c r="EP170" s="18"/>
      <c r="EQ170" s="18"/>
      <c r="ER170" s="18"/>
      <c r="ES170" s="18"/>
      <c r="ET170" s="18"/>
      <c r="EU170" s="18"/>
      <c r="EV170" s="18"/>
      <c r="EW170" s="18"/>
      <c r="EX170" s="18"/>
      <c r="EY170" s="18"/>
      <c r="EZ170" s="18"/>
      <c r="FA170" s="18"/>
      <c r="FB170" s="18"/>
      <c r="FC170" s="18"/>
      <c r="FD170" s="18"/>
      <c r="FE170" s="18"/>
      <c r="FF170" s="18"/>
      <c r="FG170" s="18"/>
      <c r="FH170" s="18"/>
      <c r="FI170" s="18"/>
      <c r="FJ170" s="18"/>
      <c r="FK170" s="18"/>
      <c r="FL170" s="18"/>
      <c r="FM170" s="18"/>
      <c r="FN170" s="18"/>
      <c r="FO170" s="18"/>
      <c r="FP170" s="18"/>
      <c r="FQ170" s="18"/>
      <c r="FR170" s="18"/>
      <c r="FS170" s="18"/>
      <c r="FT170" s="18"/>
      <c r="FU170" s="18"/>
      <c r="FV170" s="18"/>
      <c r="FW170" s="18"/>
      <c r="FX170" s="18"/>
      <c r="FY170" s="18"/>
      <c r="FZ170" s="18"/>
      <c r="GA170" s="18"/>
      <c r="GB170" s="18"/>
      <c r="GC170" s="18"/>
      <c r="GD170" s="18"/>
      <c r="GE170" s="18"/>
      <c r="GF170" s="18"/>
      <c r="GG170" s="18"/>
      <c r="GH170" s="18"/>
      <c r="GI170" s="18"/>
      <c r="GJ170" s="18"/>
      <c r="GK170" s="18"/>
      <c r="GL170" s="18"/>
      <c r="GM170" s="18"/>
      <c r="GN170" s="18"/>
      <c r="GO170" s="18"/>
      <c r="GP170" s="18"/>
      <c r="GQ170" s="18"/>
      <c r="GR170" s="18"/>
      <c r="GS170" s="18"/>
      <c r="GT170" s="18"/>
      <c r="GU170" s="18"/>
      <c r="GV170" s="18"/>
      <c r="GW170" s="18"/>
      <c r="GX170" s="18"/>
      <c r="GY170" s="18"/>
      <c r="GZ170" s="18"/>
      <c r="HA170" s="18"/>
      <c r="HB170" s="18"/>
      <c r="HC170" s="18"/>
      <c r="HD170" s="18"/>
      <c r="HE170" s="18"/>
      <c r="HF170" s="18"/>
      <c r="HG170" s="18"/>
      <c r="HH170" s="18"/>
      <c r="HI170" s="18"/>
      <c r="HJ170" s="18"/>
      <c r="HK170" s="18"/>
      <c r="HL170" s="18"/>
      <c r="HM170" s="18"/>
      <c r="HN170" s="18"/>
      <c r="HO170" s="18"/>
      <c r="HP170" s="18"/>
      <c r="HQ170" s="18"/>
      <c r="HR170" s="18"/>
      <c r="HS170" s="18"/>
      <c r="HT170" s="18"/>
      <c r="HU170" s="18"/>
      <c r="HV170" s="18"/>
      <c r="HW170" s="18"/>
      <c r="HX170" s="18"/>
      <c r="HY170" s="18"/>
      <c r="HZ170" s="18"/>
      <c r="IA170" s="18"/>
      <c r="IB170" s="18"/>
      <c r="IC170" s="18"/>
      <c r="ID170" s="18"/>
      <c r="IE170" s="18"/>
      <c r="IF170" s="18"/>
      <c r="IG170" s="18"/>
      <c r="IH170" s="18"/>
      <c r="II170" s="18"/>
      <c r="IJ170" s="18"/>
      <c r="IK170" s="18"/>
      <c r="IL170" s="18"/>
      <c r="IM170" s="18"/>
      <c r="IN170" s="18"/>
      <c r="IO170" s="18"/>
      <c r="IP170" s="18"/>
      <c r="IQ170" s="18"/>
      <c r="IR170" s="18"/>
      <c r="IS170" s="18"/>
      <c r="IT170" s="18"/>
      <c r="IU170" s="18"/>
      <c r="IV170" s="18"/>
      <c r="IW170" s="18"/>
      <c r="IX170" s="18"/>
      <c r="IY170" s="18"/>
      <c r="IZ170" s="18"/>
    </row>
    <row r="171" spans="2:260" s="20" customFormat="1">
      <c r="B171" s="18"/>
      <c r="C171" s="22"/>
      <c r="D171" s="23"/>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c r="DA171" s="18"/>
      <c r="DB171" s="18"/>
      <c r="DC171" s="18"/>
      <c r="DD171" s="18"/>
      <c r="DE171" s="18"/>
      <c r="DF171" s="18"/>
      <c r="DG171" s="18"/>
      <c r="DH171" s="18"/>
      <c r="DI171" s="18"/>
      <c r="DJ171" s="18"/>
      <c r="DK171" s="18"/>
      <c r="DL171" s="18"/>
      <c r="DM171" s="18"/>
      <c r="DN171" s="18"/>
      <c r="DO171" s="18"/>
      <c r="DP171" s="18"/>
      <c r="DQ171" s="18"/>
      <c r="DR171" s="18"/>
      <c r="DS171" s="18"/>
      <c r="DT171" s="18"/>
      <c r="DU171" s="18"/>
      <c r="DV171" s="18"/>
      <c r="DW171" s="18"/>
      <c r="DX171" s="18"/>
      <c r="DY171" s="18"/>
      <c r="DZ171" s="18"/>
      <c r="EA171" s="18"/>
      <c r="EB171" s="18"/>
      <c r="EC171" s="18"/>
      <c r="ED171" s="18"/>
      <c r="EE171" s="18"/>
      <c r="EF171" s="18"/>
      <c r="EG171" s="18"/>
      <c r="EH171" s="18"/>
      <c r="EI171" s="18"/>
      <c r="EJ171" s="18"/>
      <c r="EK171" s="18"/>
      <c r="EL171" s="18"/>
      <c r="EM171" s="18"/>
      <c r="EN171" s="18"/>
      <c r="EO171" s="18"/>
      <c r="EP171" s="18"/>
      <c r="EQ171" s="18"/>
      <c r="ER171" s="18"/>
      <c r="ES171" s="18"/>
      <c r="ET171" s="18"/>
      <c r="EU171" s="18"/>
      <c r="EV171" s="18"/>
      <c r="EW171" s="18"/>
      <c r="EX171" s="18"/>
      <c r="EY171" s="18"/>
      <c r="EZ171" s="18"/>
      <c r="FA171" s="18"/>
      <c r="FB171" s="18"/>
      <c r="FC171" s="18"/>
      <c r="FD171" s="18"/>
      <c r="FE171" s="18"/>
      <c r="FF171" s="18"/>
      <c r="FG171" s="18"/>
      <c r="FH171" s="18"/>
      <c r="FI171" s="18"/>
      <c r="FJ171" s="18"/>
      <c r="FK171" s="18"/>
      <c r="FL171" s="18"/>
      <c r="FM171" s="18"/>
      <c r="FN171" s="18"/>
      <c r="FO171" s="18"/>
      <c r="FP171" s="18"/>
      <c r="FQ171" s="18"/>
      <c r="FR171" s="18"/>
      <c r="FS171" s="18"/>
      <c r="FT171" s="18"/>
      <c r="FU171" s="18"/>
      <c r="FV171" s="18"/>
      <c r="FW171" s="18"/>
      <c r="FX171" s="18"/>
      <c r="FY171" s="18"/>
      <c r="FZ171" s="18"/>
      <c r="GA171" s="18"/>
      <c r="GB171" s="18"/>
      <c r="GC171" s="18"/>
      <c r="GD171" s="18"/>
      <c r="GE171" s="18"/>
      <c r="GF171" s="18"/>
      <c r="GG171" s="18"/>
      <c r="GH171" s="18"/>
      <c r="GI171" s="18"/>
      <c r="GJ171" s="18"/>
      <c r="GK171" s="18"/>
      <c r="GL171" s="18"/>
      <c r="GM171" s="18"/>
      <c r="GN171" s="18"/>
      <c r="GO171" s="18"/>
      <c r="GP171" s="18"/>
      <c r="GQ171" s="18"/>
      <c r="GR171" s="18"/>
      <c r="GS171" s="18"/>
      <c r="GT171" s="18"/>
      <c r="GU171" s="18"/>
      <c r="GV171" s="18"/>
      <c r="GW171" s="18"/>
      <c r="GX171" s="18"/>
      <c r="GY171" s="18"/>
      <c r="GZ171" s="18"/>
      <c r="HA171" s="18"/>
      <c r="HB171" s="18"/>
      <c r="HC171" s="18"/>
      <c r="HD171" s="18"/>
      <c r="HE171" s="18"/>
      <c r="HF171" s="18"/>
      <c r="HG171" s="18"/>
      <c r="HH171" s="18"/>
      <c r="HI171" s="18"/>
      <c r="HJ171" s="18"/>
      <c r="HK171" s="18"/>
      <c r="HL171" s="18"/>
      <c r="HM171" s="18"/>
      <c r="HN171" s="18"/>
      <c r="HO171" s="18"/>
      <c r="HP171" s="18"/>
      <c r="HQ171" s="18"/>
      <c r="HR171" s="18"/>
      <c r="HS171" s="18"/>
      <c r="HT171" s="18"/>
      <c r="HU171" s="18"/>
      <c r="HV171" s="18"/>
      <c r="HW171" s="18"/>
      <c r="HX171" s="18"/>
      <c r="HY171" s="18"/>
      <c r="HZ171" s="18"/>
      <c r="IA171" s="18"/>
      <c r="IB171" s="18"/>
      <c r="IC171" s="18"/>
      <c r="ID171" s="18"/>
      <c r="IE171" s="18"/>
      <c r="IF171" s="18"/>
      <c r="IG171" s="18"/>
      <c r="IH171" s="18"/>
      <c r="II171" s="18"/>
      <c r="IJ171" s="18"/>
      <c r="IK171" s="18"/>
      <c r="IL171" s="18"/>
      <c r="IM171" s="18"/>
      <c r="IN171" s="18"/>
      <c r="IO171" s="18"/>
      <c r="IP171" s="18"/>
      <c r="IQ171" s="18"/>
      <c r="IR171" s="18"/>
      <c r="IS171" s="18"/>
      <c r="IT171" s="18"/>
      <c r="IU171" s="18"/>
      <c r="IV171" s="18"/>
      <c r="IW171" s="18"/>
      <c r="IX171" s="18"/>
      <c r="IY171" s="18"/>
      <c r="IZ171" s="18"/>
    </row>
    <row r="172" spans="2:260" s="20" customFormat="1">
      <c r="B172" s="18"/>
      <c r="C172" s="22"/>
      <c r="D172" s="23"/>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c r="DP172" s="18"/>
      <c r="DQ172" s="18"/>
      <c r="DR172" s="18"/>
      <c r="DS172" s="18"/>
      <c r="DT172" s="18"/>
      <c r="DU172" s="18"/>
      <c r="DV172" s="18"/>
      <c r="DW172" s="18"/>
      <c r="DX172" s="18"/>
      <c r="DY172" s="18"/>
      <c r="DZ172" s="18"/>
      <c r="EA172" s="18"/>
      <c r="EB172" s="18"/>
      <c r="EC172" s="18"/>
      <c r="ED172" s="18"/>
      <c r="EE172" s="18"/>
      <c r="EF172" s="18"/>
      <c r="EG172" s="18"/>
      <c r="EH172" s="18"/>
      <c r="EI172" s="18"/>
      <c r="EJ172" s="18"/>
      <c r="EK172" s="18"/>
      <c r="EL172" s="18"/>
      <c r="EM172" s="18"/>
      <c r="EN172" s="18"/>
      <c r="EO172" s="18"/>
      <c r="EP172" s="18"/>
      <c r="EQ172" s="18"/>
      <c r="ER172" s="18"/>
      <c r="ES172" s="18"/>
      <c r="ET172" s="18"/>
      <c r="EU172" s="18"/>
      <c r="EV172" s="18"/>
      <c r="EW172" s="18"/>
      <c r="EX172" s="18"/>
      <c r="EY172" s="18"/>
      <c r="EZ172" s="18"/>
      <c r="FA172" s="18"/>
      <c r="FB172" s="18"/>
      <c r="FC172" s="18"/>
      <c r="FD172" s="18"/>
      <c r="FE172" s="18"/>
      <c r="FF172" s="18"/>
      <c r="FG172" s="18"/>
      <c r="FH172" s="18"/>
      <c r="FI172" s="18"/>
      <c r="FJ172" s="18"/>
      <c r="FK172" s="18"/>
      <c r="FL172" s="18"/>
      <c r="FM172" s="18"/>
      <c r="FN172" s="18"/>
      <c r="FO172" s="18"/>
      <c r="FP172" s="18"/>
      <c r="FQ172" s="18"/>
      <c r="FR172" s="18"/>
      <c r="FS172" s="18"/>
      <c r="FT172" s="18"/>
      <c r="FU172" s="18"/>
      <c r="FV172" s="18"/>
      <c r="FW172" s="18"/>
      <c r="FX172" s="18"/>
      <c r="FY172" s="18"/>
      <c r="FZ172" s="18"/>
      <c r="GA172" s="18"/>
      <c r="GB172" s="18"/>
      <c r="GC172" s="18"/>
      <c r="GD172" s="18"/>
      <c r="GE172" s="18"/>
      <c r="GF172" s="18"/>
      <c r="GG172" s="18"/>
      <c r="GH172" s="18"/>
      <c r="GI172" s="18"/>
      <c r="GJ172" s="18"/>
      <c r="GK172" s="18"/>
      <c r="GL172" s="18"/>
      <c r="GM172" s="18"/>
      <c r="GN172" s="18"/>
      <c r="GO172" s="18"/>
      <c r="GP172" s="18"/>
      <c r="GQ172" s="18"/>
      <c r="GR172" s="18"/>
      <c r="GS172" s="18"/>
      <c r="GT172" s="18"/>
      <c r="GU172" s="18"/>
      <c r="GV172" s="18"/>
      <c r="GW172" s="18"/>
      <c r="GX172" s="18"/>
      <c r="GY172" s="18"/>
      <c r="GZ172" s="18"/>
      <c r="HA172" s="18"/>
      <c r="HB172" s="18"/>
      <c r="HC172" s="18"/>
      <c r="HD172" s="18"/>
      <c r="HE172" s="18"/>
      <c r="HF172" s="18"/>
      <c r="HG172" s="18"/>
      <c r="HH172" s="18"/>
      <c r="HI172" s="18"/>
      <c r="HJ172" s="18"/>
      <c r="HK172" s="18"/>
      <c r="HL172" s="18"/>
      <c r="HM172" s="18"/>
      <c r="HN172" s="18"/>
      <c r="HO172" s="18"/>
      <c r="HP172" s="18"/>
      <c r="HQ172" s="18"/>
      <c r="HR172" s="18"/>
      <c r="HS172" s="18"/>
      <c r="HT172" s="18"/>
      <c r="HU172" s="18"/>
      <c r="HV172" s="18"/>
      <c r="HW172" s="18"/>
      <c r="HX172" s="18"/>
      <c r="HY172" s="18"/>
      <c r="HZ172" s="18"/>
      <c r="IA172" s="18"/>
      <c r="IB172" s="18"/>
      <c r="IC172" s="18"/>
      <c r="ID172" s="18"/>
      <c r="IE172" s="18"/>
      <c r="IF172" s="18"/>
      <c r="IG172" s="18"/>
      <c r="IH172" s="18"/>
      <c r="II172" s="18"/>
      <c r="IJ172" s="18"/>
      <c r="IK172" s="18"/>
      <c r="IL172" s="18"/>
      <c r="IM172" s="18"/>
      <c r="IN172" s="18"/>
      <c r="IO172" s="18"/>
      <c r="IP172" s="18"/>
      <c r="IQ172" s="18"/>
      <c r="IR172" s="18"/>
      <c r="IS172" s="18"/>
      <c r="IT172" s="18"/>
      <c r="IU172" s="18"/>
      <c r="IV172" s="18"/>
      <c r="IW172" s="18"/>
      <c r="IX172" s="18"/>
      <c r="IY172" s="18"/>
      <c r="IZ172" s="18"/>
    </row>
    <row r="173" spans="2:260" s="20" customFormat="1">
      <c r="B173" s="18"/>
      <c r="C173" s="22"/>
      <c r="D173" s="23"/>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c r="DA173" s="18"/>
      <c r="DB173" s="18"/>
      <c r="DC173" s="18"/>
      <c r="DD173" s="18"/>
      <c r="DE173" s="18"/>
      <c r="DF173" s="18"/>
      <c r="DG173" s="18"/>
      <c r="DH173" s="18"/>
      <c r="DI173" s="18"/>
      <c r="DJ173" s="18"/>
      <c r="DK173" s="18"/>
      <c r="DL173" s="18"/>
      <c r="DM173" s="18"/>
      <c r="DN173" s="18"/>
      <c r="DO173" s="18"/>
      <c r="DP173" s="18"/>
      <c r="DQ173" s="18"/>
      <c r="DR173" s="18"/>
      <c r="DS173" s="18"/>
      <c r="DT173" s="18"/>
      <c r="DU173" s="18"/>
      <c r="DV173" s="18"/>
      <c r="DW173" s="18"/>
      <c r="DX173" s="18"/>
      <c r="DY173" s="18"/>
      <c r="DZ173" s="18"/>
      <c r="EA173" s="18"/>
      <c r="EB173" s="18"/>
      <c r="EC173" s="18"/>
      <c r="ED173" s="18"/>
      <c r="EE173" s="18"/>
      <c r="EF173" s="18"/>
      <c r="EG173" s="18"/>
      <c r="EH173" s="18"/>
      <c r="EI173" s="18"/>
      <c r="EJ173" s="18"/>
      <c r="EK173" s="18"/>
      <c r="EL173" s="18"/>
      <c r="EM173" s="18"/>
      <c r="EN173" s="18"/>
      <c r="EO173" s="18"/>
      <c r="EP173" s="18"/>
      <c r="EQ173" s="18"/>
      <c r="ER173" s="18"/>
      <c r="ES173" s="18"/>
      <c r="ET173" s="18"/>
      <c r="EU173" s="18"/>
      <c r="EV173" s="18"/>
      <c r="EW173" s="18"/>
      <c r="EX173" s="18"/>
      <c r="EY173" s="18"/>
      <c r="EZ173" s="18"/>
      <c r="FA173" s="18"/>
      <c r="FB173" s="18"/>
      <c r="FC173" s="18"/>
      <c r="FD173" s="18"/>
      <c r="FE173" s="18"/>
      <c r="FF173" s="18"/>
      <c r="FG173" s="18"/>
      <c r="FH173" s="18"/>
      <c r="FI173" s="18"/>
      <c r="FJ173" s="18"/>
      <c r="FK173" s="18"/>
      <c r="FL173" s="18"/>
      <c r="FM173" s="18"/>
      <c r="FN173" s="18"/>
      <c r="FO173" s="18"/>
      <c r="FP173" s="18"/>
      <c r="FQ173" s="18"/>
      <c r="FR173" s="18"/>
      <c r="FS173" s="18"/>
      <c r="FT173" s="18"/>
      <c r="FU173" s="18"/>
      <c r="FV173" s="18"/>
      <c r="FW173" s="18"/>
      <c r="FX173" s="18"/>
      <c r="FY173" s="18"/>
      <c r="FZ173" s="18"/>
      <c r="GA173" s="18"/>
      <c r="GB173" s="18"/>
      <c r="GC173" s="18"/>
      <c r="GD173" s="18"/>
      <c r="GE173" s="18"/>
      <c r="GF173" s="18"/>
      <c r="GG173" s="18"/>
      <c r="GH173" s="18"/>
      <c r="GI173" s="18"/>
      <c r="GJ173" s="18"/>
      <c r="GK173" s="18"/>
      <c r="GL173" s="18"/>
      <c r="GM173" s="18"/>
      <c r="GN173" s="18"/>
      <c r="GO173" s="18"/>
      <c r="GP173" s="18"/>
      <c r="GQ173" s="18"/>
      <c r="GR173" s="18"/>
      <c r="GS173" s="18"/>
      <c r="GT173" s="18"/>
      <c r="GU173" s="18"/>
      <c r="GV173" s="18"/>
      <c r="GW173" s="18"/>
      <c r="GX173" s="18"/>
      <c r="GY173" s="18"/>
      <c r="GZ173" s="18"/>
      <c r="HA173" s="18"/>
      <c r="HB173" s="18"/>
      <c r="HC173" s="18"/>
      <c r="HD173" s="18"/>
      <c r="HE173" s="18"/>
      <c r="HF173" s="18"/>
      <c r="HG173" s="18"/>
      <c r="HH173" s="18"/>
      <c r="HI173" s="18"/>
      <c r="HJ173" s="18"/>
      <c r="HK173" s="18"/>
      <c r="HL173" s="18"/>
      <c r="HM173" s="18"/>
      <c r="HN173" s="18"/>
      <c r="HO173" s="18"/>
      <c r="HP173" s="18"/>
      <c r="HQ173" s="18"/>
      <c r="HR173" s="18"/>
      <c r="HS173" s="18"/>
      <c r="HT173" s="18"/>
      <c r="HU173" s="18"/>
      <c r="HV173" s="18"/>
      <c r="HW173" s="18"/>
      <c r="HX173" s="18"/>
      <c r="HY173" s="18"/>
      <c r="HZ173" s="18"/>
      <c r="IA173" s="18"/>
      <c r="IB173" s="18"/>
      <c r="IC173" s="18"/>
      <c r="ID173" s="18"/>
      <c r="IE173" s="18"/>
      <c r="IF173" s="18"/>
      <c r="IG173" s="18"/>
      <c r="IH173" s="18"/>
      <c r="II173" s="18"/>
      <c r="IJ173" s="18"/>
      <c r="IK173" s="18"/>
      <c r="IL173" s="18"/>
      <c r="IM173" s="18"/>
      <c r="IN173" s="18"/>
      <c r="IO173" s="18"/>
      <c r="IP173" s="18"/>
      <c r="IQ173" s="18"/>
      <c r="IR173" s="18"/>
      <c r="IS173" s="18"/>
      <c r="IT173" s="18"/>
      <c r="IU173" s="18"/>
      <c r="IV173" s="18"/>
      <c r="IW173" s="18"/>
      <c r="IX173" s="18"/>
      <c r="IY173" s="18"/>
      <c r="IZ173" s="18"/>
    </row>
    <row r="174" spans="2:260" s="20" customFormat="1">
      <c r="B174" s="18"/>
      <c r="C174" s="22"/>
      <c r="D174" s="23"/>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c r="CK174" s="18"/>
      <c r="CL174" s="18"/>
      <c r="CM174" s="18"/>
      <c r="CN174" s="18"/>
      <c r="CO174" s="18"/>
      <c r="CP174" s="18"/>
      <c r="CQ174" s="18"/>
      <c r="CR174" s="18"/>
      <c r="CS174" s="18"/>
      <c r="CT174" s="18"/>
      <c r="CU174" s="18"/>
      <c r="CV174" s="18"/>
      <c r="CW174" s="18"/>
      <c r="CX174" s="18"/>
      <c r="CY174" s="18"/>
      <c r="CZ174" s="18"/>
      <c r="DA174" s="18"/>
      <c r="DB174" s="18"/>
      <c r="DC174" s="18"/>
      <c r="DD174" s="18"/>
      <c r="DE174" s="18"/>
      <c r="DF174" s="18"/>
      <c r="DG174" s="18"/>
      <c r="DH174" s="18"/>
      <c r="DI174" s="18"/>
      <c r="DJ174" s="18"/>
      <c r="DK174" s="18"/>
      <c r="DL174" s="18"/>
      <c r="DM174" s="18"/>
      <c r="DN174" s="18"/>
      <c r="DO174" s="18"/>
      <c r="DP174" s="18"/>
      <c r="DQ174" s="18"/>
      <c r="DR174" s="18"/>
      <c r="DS174" s="18"/>
      <c r="DT174" s="18"/>
      <c r="DU174" s="18"/>
      <c r="DV174" s="18"/>
      <c r="DW174" s="18"/>
      <c r="DX174" s="18"/>
      <c r="DY174" s="18"/>
      <c r="DZ174" s="18"/>
      <c r="EA174" s="18"/>
      <c r="EB174" s="18"/>
      <c r="EC174" s="18"/>
      <c r="ED174" s="18"/>
      <c r="EE174" s="18"/>
      <c r="EF174" s="18"/>
      <c r="EG174" s="18"/>
      <c r="EH174" s="18"/>
      <c r="EI174" s="18"/>
      <c r="EJ174" s="18"/>
      <c r="EK174" s="18"/>
      <c r="EL174" s="18"/>
      <c r="EM174" s="18"/>
      <c r="EN174" s="18"/>
      <c r="EO174" s="18"/>
      <c r="EP174" s="18"/>
      <c r="EQ174" s="18"/>
      <c r="ER174" s="18"/>
      <c r="ES174" s="18"/>
      <c r="ET174" s="18"/>
      <c r="EU174" s="18"/>
      <c r="EV174" s="18"/>
      <c r="EW174" s="18"/>
      <c r="EX174" s="18"/>
      <c r="EY174" s="18"/>
      <c r="EZ174" s="18"/>
      <c r="FA174" s="18"/>
      <c r="FB174" s="18"/>
      <c r="FC174" s="18"/>
      <c r="FD174" s="18"/>
      <c r="FE174" s="18"/>
      <c r="FF174" s="18"/>
      <c r="FG174" s="18"/>
      <c r="FH174" s="18"/>
      <c r="FI174" s="18"/>
      <c r="FJ174" s="18"/>
      <c r="FK174" s="18"/>
      <c r="FL174" s="18"/>
      <c r="FM174" s="18"/>
      <c r="FN174" s="18"/>
      <c r="FO174" s="18"/>
      <c r="FP174" s="18"/>
      <c r="FQ174" s="18"/>
      <c r="FR174" s="18"/>
      <c r="FS174" s="18"/>
      <c r="FT174" s="18"/>
      <c r="FU174" s="18"/>
      <c r="FV174" s="18"/>
      <c r="FW174" s="18"/>
      <c r="FX174" s="18"/>
      <c r="FY174" s="18"/>
      <c r="FZ174" s="18"/>
      <c r="GA174" s="18"/>
      <c r="GB174" s="18"/>
      <c r="GC174" s="18"/>
      <c r="GD174" s="18"/>
      <c r="GE174" s="18"/>
      <c r="GF174" s="18"/>
      <c r="GG174" s="18"/>
      <c r="GH174" s="18"/>
      <c r="GI174" s="18"/>
      <c r="GJ174" s="18"/>
      <c r="GK174" s="18"/>
      <c r="GL174" s="18"/>
      <c r="GM174" s="18"/>
      <c r="GN174" s="18"/>
      <c r="GO174" s="18"/>
      <c r="GP174" s="18"/>
      <c r="GQ174" s="18"/>
      <c r="GR174" s="18"/>
      <c r="GS174" s="18"/>
      <c r="GT174" s="18"/>
      <c r="GU174" s="18"/>
      <c r="GV174" s="18"/>
      <c r="GW174" s="18"/>
      <c r="GX174" s="18"/>
      <c r="GY174" s="18"/>
      <c r="GZ174" s="18"/>
      <c r="HA174" s="18"/>
      <c r="HB174" s="18"/>
      <c r="HC174" s="18"/>
      <c r="HD174" s="18"/>
      <c r="HE174" s="18"/>
      <c r="HF174" s="18"/>
      <c r="HG174" s="18"/>
      <c r="HH174" s="18"/>
      <c r="HI174" s="18"/>
      <c r="HJ174" s="18"/>
      <c r="HK174" s="18"/>
      <c r="HL174" s="18"/>
      <c r="HM174" s="18"/>
      <c r="HN174" s="18"/>
      <c r="HO174" s="18"/>
      <c r="HP174" s="18"/>
      <c r="HQ174" s="18"/>
      <c r="HR174" s="18"/>
      <c r="HS174" s="18"/>
      <c r="HT174" s="18"/>
      <c r="HU174" s="18"/>
      <c r="HV174" s="18"/>
      <c r="HW174" s="18"/>
      <c r="HX174" s="18"/>
      <c r="HY174" s="18"/>
      <c r="HZ174" s="18"/>
      <c r="IA174" s="18"/>
      <c r="IB174" s="18"/>
      <c r="IC174" s="18"/>
      <c r="ID174" s="18"/>
      <c r="IE174" s="18"/>
      <c r="IF174" s="18"/>
      <c r="IG174" s="18"/>
      <c r="IH174" s="18"/>
      <c r="II174" s="18"/>
      <c r="IJ174" s="18"/>
      <c r="IK174" s="18"/>
      <c r="IL174" s="18"/>
      <c r="IM174" s="18"/>
      <c r="IN174" s="18"/>
      <c r="IO174" s="18"/>
      <c r="IP174" s="18"/>
      <c r="IQ174" s="18"/>
      <c r="IR174" s="18"/>
      <c r="IS174" s="18"/>
      <c r="IT174" s="18"/>
      <c r="IU174" s="18"/>
      <c r="IV174" s="18"/>
      <c r="IW174" s="18"/>
      <c r="IX174" s="18"/>
      <c r="IY174" s="18"/>
      <c r="IZ174" s="18"/>
    </row>
    <row r="175" spans="2:260" s="20" customFormat="1">
      <c r="B175" s="18"/>
      <c r="C175" s="22"/>
      <c r="D175" s="23"/>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HL175" s="18"/>
      <c r="HM175" s="18"/>
      <c r="HN175" s="18"/>
      <c r="HO175" s="18"/>
      <c r="HP175" s="18"/>
      <c r="HQ175" s="18"/>
      <c r="HR175" s="18"/>
      <c r="HS175" s="18"/>
      <c r="HT175" s="18"/>
      <c r="HU175" s="18"/>
      <c r="HV175" s="18"/>
      <c r="HW175" s="18"/>
      <c r="HX175" s="18"/>
      <c r="HY175" s="18"/>
      <c r="HZ175" s="18"/>
      <c r="IA175" s="18"/>
      <c r="IB175" s="18"/>
      <c r="IC175" s="18"/>
      <c r="ID175" s="18"/>
      <c r="IE175" s="18"/>
      <c r="IF175" s="18"/>
      <c r="IG175" s="18"/>
      <c r="IH175" s="18"/>
      <c r="II175" s="18"/>
      <c r="IJ175" s="18"/>
      <c r="IK175" s="18"/>
      <c r="IL175" s="18"/>
      <c r="IM175" s="18"/>
      <c r="IN175" s="18"/>
      <c r="IO175" s="18"/>
      <c r="IP175" s="18"/>
      <c r="IQ175" s="18"/>
      <c r="IR175" s="18"/>
      <c r="IS175" s="18"/>
      <c r="IT175" s="18"/>
      <c r="IU175" s="18"/>
      <c r="IV175" s="18"/>
      <c r="IW175" s="18"/>
      <c r="IX175" s="18"/>
      <c r="IY175" s="18"/>
      <c r="IZ175" s="18"/>
    </row>
    <row r="176" spans="2:260" s="20" customFormat="1">
      <c r="B176" s="18"/>
      <c r="C176" s="22"/>
      <c r="D176" s="23"/>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c r="CK176" s="18"/>
      <c r="CL176" s="18"/>
      <c r="CM176" s="18"/>
      <c r="CN176" s="18"/>
      <c r="CO176" s="18"/>
      <c r="CP176" s="18"/>
      <c r="CQ176" s="18"/>
      <c r="CR176" s="18"/>
      <c r="CS176" s="18"/>
      <c r="CT176" s="18"/>
      <c r="CU176" s="18"/>
      <c r="CV176" s="18"/>
      <c r="CW176" s="18"/>
      <c r="CX176" s="18"/>
      <c r="CY176" s="18"/>
      <c r="CZ176" s="18"/>
      <c r="DA176" s="18"/>
      <c r="DB176" s="18"/>
      <c r="DC176" s="18"/>
      <c r="DD176" s="18"/>
      <c r="DE176" s="18"/>
      <c r="DF176" s="18"/>
      <c r="DG176" s="18"/>
      <c r="DH176" s="18"/>
      <c r="DI176" s="18"/>
      <c r="DJ176" s="18"/>
      <c r="DK176" s="18"/>
      <c r="DL176" s="18"/>
      <c r="DM176" s="18"/>
      <c r="DN176" s="18"/>
      <c r="DO176" s="18"/>
      <c r="DP176" s="18"/>
      <c r="DQ176" s="18"/>
      <c r="DR176" s="18"/>
      <c r="DS176" s="18"/>
      <c r="DT176" s="18"/>
      <c r="DU176" s="18"/>
      <c r="DV176" s="18"/>
      <c r="DW176" s="18"/>
      <c r="DX176" s="18"/>
      <c r="DY176" s="18"/>
      <c r="DZ176" s="18"/>
      <c r="EA176" s="18"/>
      <c r="EB176" s="18"/>
      <c r="EC176" s="18"/>
      <c r="ED176" s="18"/>
      <c r="EE176" s="18"/>
      <c r="EF176" s="18"/>
      <c r="EG176" s="18"/>
      <c r="EH176" s="18"/>
      <c r="EI176" s="18"/>
      <c r="EJ176" s="18"/>
      <c r="EK176" s="18"/>
      <c r="EL176" s="18"/>
      <c r="EM176" s="18"/>
      <c r="EN176" s="18"/>
      <c r="EO176" s="18"/>
      <c r="EP176" s="18"/>
      <c r="EQ176" s="18"/>
      <c r="ER176" s="18"/>
      <c r="ES176" s="18"/>
      <c r="ET176" s="18"/>
      <c r="EU176" s="18"/>
      <c r="EV176" s="18"/>
      <c r="EW176" s="18"/>
      <c r="EX176" s="18"/>
      <c r="EY176" s="18"/>
      <c r="EZ176" s="18"/>
      <c r="FA176" s="18"/>
      <c r="FB176" s="18"/>
      <c r="FC176" s="18"/>
      <c r="FD176" s="18"/>
      <c r="FE176" s="18"/>
      <c r="FF176" s="18"/>
      <c r="FG176" s="18"/>
      <c r="FH176" s="18"/>
      <c r="FI176" s="18"/>
      <c r="FJ176" s="18"/>
      <c r="FK176" s="18"/>
      <c r="FL176" s="18"/>
      <c r="FM176" s="18"/>
      <c r="FN176" s="18"/>
      <c r="FO176" s="18"/>
      <c r="FP176" s="18"/>
      <c r="FQ176" s="18"/>
      <c r="FR176" s="18"/>
      <c r="FS176" s="18"/>
      <c r="FT176" s="18"/>
      <c r="FU176" s="18"/>
      <c r="FV176" s="18"/>
      <c r="FW176" s="18"/>
      <c r="FX176" s="18"/>
      <c r="FY176" s="18"/>
      <c r="FZ176" s="18"/>
      <c r="GA176" s="18"/>
      <c r="GB176" s="18"/>
      <c r="GC176" s="18"/>
      <c r="GD176" s="18"/>
      <c r="GE176" s="18"/>
      <c r="GF176" s="18"/>
      <c r="GG176" s="18"/>
      <c r="GH176" s="18"/>
      <c r="GI176" s="18"/>
      <c r="GJ176" s="18"/>
      <c r="GK176" s="18"/>
      <c r="GL176" s="18"/>
      <c r="GM176" s="18"/>
      <c r="GN176" s="18"/>
      <c r="GO176" s="18"/>
      <c r="GP176" s="18"/>
      <c r="GQ176" s="18"/>
      <c r="GR176" s="18"/>
      <c r="GS176" s="18"/>
      <c r="GT176" s="18"/>
      <c r="GU176" s="18"/>
      <c r="GV176" s="18"/>
      <c r="GW176" s="18"/>
      <c r="GX176" s="18"/>
      <c r="GY176" s="18"/>
      <c r="GZ176" s="18"/>
      <c r="HA176" s="18"/>
      <c r="HB176" s="18"/>
      <c r="HC176" s="18"/>
      <c r="HD176" s="18"/>
      <c r="HE176" s="18"/>
      <c r="HF176" s="18"/>
      <c r="HG176" s="18"/>
      <c r="HH176" s="18"/>
      <c r="HI176" s="18"/>
      <c r="HJ176" s="18"/>
      <c r="HK176" s="18"/>
      <c r="HL176" s="18"/>
      <c r="HM176" s="18"/>
      <c r="HN176" s="18"/>
      <c r="HO176" s="18"/>
      <c r="HP176" s="18"/>
      <c r="HQ176" s="18"/>
      <c r="HR176" s="18"/>
      <c r="HS176" s="18"/>
      <c r="HT176" s="18"/>
      <c r="HU176" s="18"/>
      <c r="HV176" s="18"/>
      <c r="HW176" s="18"/>
      <c r="HX176" s="18"/>
      <c r="HY176" s="18"/>
      <c r="HZ176" s="18"/>
      <c r="IA176" s="18"/>
      <c r="IB176" s="18"/>
      <c r="IC176" s="18"/>
      <c r="ID176" s="18"/>
      <c r="IE176" s="18"/>
      <c r="IF176" s="18"/>
      <c r="IG176" s="18"/>
      <c r="IH176" s="18"/>
      <c r="II176" s="18"/>
      <c r="IJ176" s="18"/>
      <c r="IK176" s="18"/>
      <c r="IL176" s="18"/>
      <c r="IM176" s="18"/>
      <c r="IN176" s="18"/>
      <c r="IO176" s="18"/>
      <c r="IP176" s="18"/>
      <c r="IQ176" s="18"/>
      <c r="IR176" s="18"/>
      <c r="IS176" s="18"/>
      <c r="IT176" s="18"/>
      <c r="IU176" s="18"/>
      <c r="IV176" s="18"/>
      <c r="IW176" s="18"/>
      <c r="IX176" s="18"/>
      <c r="IY176" s="18"/>
      <c r="IZ176" s="18"/>
    </row>
    <row r="177" spans="2:260" s="20" customFormat="1">
      <c r="B177" s="18"/>
      <c r="C177" s="22"/>
      <c r="D177" s="23"/>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c r="CK177" s="18"/>
      <c r="CL177" s="18"/>
      <c r="CM177" s="18"/>
      <c r="CN177" s="18"/>
      <c r="CO177" s="18"/>
      <c r="CP177" s="18"/>
      <c r="CQ177" s="18"/>
      <c r="CR177" s="18"/>
      <c r="CS177" s="18"/>
      <c r="CT177" s="18"/>
      <c r="CU177" s="18"/>
      <c r="CV177" s="18"/>
      <c r="CW177" s="18"/>
      <c r="CX177" s="18"/>
      <c r="CY177" s="18"/>
      <c r="CZ177" s="18"/>
      <c r="DA177" s="18"/>
      <c r="DB177" s="18"/>
      <c r="DC177" s="18"/>
      <c r="DD177" s="18"/>
      <c r="DE177" s="18"/>
      <c r="DF177" s="18"/>
      <c r="DG177" s="18"/>
      <c r="DH177" s="18"/>
      <c r="DI177" s="18"/>
      <c r="DJ177" s="18"/>
      <c r="DK177" s="18"/>
      <c r="DL177" s="18"/>
      <c r="DM177" s="18"/>
      <c r="DN177" s="18"/>
      <c r="DO177" s="18"/>
      <c r="DP177" s="18"/>
      <c r="DQ177" s="18"/>
      <c r="DR177" s="18"/>
      <c r="DS177" s="18"/>
      <c r="DT177" s="18"/>
      <c r="DU177" s="18"/>
      <c r="DV177" s="18"/>
      <c r="DW177" s="18"/>
      <c r="DX177" s="18"/>
      <c r="DY177" s="18"/>
      <c r="DZ177" s="18"/>
      <c r="EA177" s="18"/>
      <c r="EB177" s="18"/>
      <c r="EC177" s="18"/>
      <c r="ED177" s="18"/>
      <c r="EE177" s="18"/>
      <c r="EF177" s="18"/>
      <c r="EG177" s="18"/>
      <c r="EH177" s="18"/>
      <c r="EI177" s="18"/>
      <c r="EJ177" s="18"/>
      <c r="EK177" s="18"/>
      <c r="EL177" s="18"/>
      <c r="EM177" s="18"/>
      <c r="EN177" s="18"/>
      <c r="EO177" s="18"/>
      <c r="EP177" s="18"/>
      <c r="EQ177" s="18"/>
      <c r="ER177" s="18"/>
      <c r="ES177" s="18"/>
      <c r="ET177" s="18"/>
      <c r="EU177" s="18"/>
      <c r="EV177" s="18"/>
      <c r="EW177" s="18"/>
      <c r="EX177" s="18"/>
      <c r="EY177" s="18"/>
      <c r="EZ177" s="18"/>
      <c r="FA177" s="18"/>
      <c r="FB177" s="18"/>
      <c r="FC177" s="18"/>
      <c r="FD177" s="18"/>
      <c r="FE177" s="18"/>
      <c r="FF177" s="18"/>
      <c r="FG177" s="18"/>
      <c r="FH177" s="18"/>
      <c r="FI177" s="18"/>
      <c r="FJ177" s="18"/>
      <c r="FK177" s="18"/>
      <c r="FL177" s="18"/>
      <c r="FM177" s="18"/>
      <c r="FN177" s="18"/>
      <c r="FO177" s="18"/>
      <c r="FP177" s="18"/>
      <c r="FQ177" s="18"/>
      <c r="FR177" s="18"/>
      <c r="FS177" s="18"/>
      <c r="FT177" s="18"/>
      <c r="FU177" s="18"/>
      <c r="FV177" s="18"/>
      <c r="FW177" s="18"/>
      <c r="FX177" s="18"/>
      <c r="FY177" s="18"/>
      <c r="FZ177" s="18"/>
      <c r="GA177" s="18"/>
      <c r="GB177" s="18"/>
      <c r="GC177" s="18"/>
      <c r="GD177" s="18"/>
      <c r="GE177" s="18"/>
      <c r="GF177" s="18"/>
      <c r="GG177" s="18"/>
      <c r="GH177" s="18"/>
      <c r="GI177" s="18"/>
      <c r="GJ177" s="18"/>
      <c r="GK177" s="18"/>
      <c r="GL177" s="18"/>
      <c r="GM177" s="18"/>
      <c r="GN177" s="18"/>
      <c r="GO177" s="18"/>
      <c r="GP177" s="18"/>
      <c r="GQ177" s="18"/>
      <c r="GR177" s="18"/>
      <c r="GS177" s="18"/>
      <c r="GT177" s="18"/>
      <c r="GU177" s="18"/>
      <c r="GV177" s="18"/>
      <c r="GW177" s="18"/>
      <c r="GX177" s="18"/>
      <c r="GY177" s="18"/>
      <c r="GZ177" s="18"/>
      <c r="HA177" s="18"/>
      <c r="HB177" s="18"/>
      <c r="HC177" s="18"/>
      <c r="HD177" s="18"/>
      <c r="HE177" s="18"/>
      <c r="HF177" s="18"/>
      <c r="HG177" s="18"/>
      <c r="HH177" s="18"/>
      <c r="HI177" s="18"/>
      <c r="HJ177" s="18"/>
      <c r="HK177" s="18"/>
      <c r="HL177" s="18"/>
      <c r="HM177" s="18"/>
      <c r="HN177" s="18"/>
      <c r="HO177" s="18"/>
      <c r="HP177" s="18"/>
      <c r="HQ177" s="18"/>
      <c r="HR177" s="18"/>
      <c r="HS177" s="18"/>
      <c r="HT177" s="18"/>
      <c r="HU177" s="18"/>
      <c r="HV177" s="18"/>
      <c r="HW177" s="18"/>
      <c r="HX177" s="18"/>
      <c r="HY177" s="18"/>
      <c r="HZ177" s="18"/>
      <c r="IA177" s="18"/>
      <c r="IB177" s="18"/>
      <c r="IC177" s="18"/>
      <c r="ID177" s="18"/>
      <c r="IE177" s="18"/>
      <c r="IF177" s="18"/>
      <c r="IG177" s="18"/>
      <c r="IH177" s="18"/>
      <c r="II177" s="18"/>
      <c r="IJ177" s="18"/>
      <c r="IK177" s="18"/>
      <c r="IL177" s="18"/>
      <c r="IM177" s="18"/>
      <c r="IN177" s="18"/>
      <c r="IO177" s="18"/>
      <c r="IP177" s="18"/>
      <c r="IQ177" s="18"/>
      <c r="IR177" s="18"/>
      <c r="IS177" s="18"/>
      <c r="IT177" s="18"/>
      <c r="IU177" s="18"/>
      <c r="IV177" s="18"/>
      <c r="IW177" s="18"/>
      <c r="IX177" s="18"/>
      <c r="IY177" s="18"/>
      <c r="IZ177" s="18"/>
    </row>
    <row r="178" spans="2:260" s="20" customFormat="1">
      <c r="B178" s="18"/>
      <c r="C178" s="22"/>
      <c r="D178" s="23"/>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c r="CK178" s="18"/>
      <c r="CL178" s="18"/>
      <c r="CM178" s="18"/>
      <c r="CN178" s="18"/>
      <c r="CO178" s="18"/>
      <c r="CP178" s="18"/>
      <c r="CQ178" s="18"/>
      <c r="CR178" s="18"/>
      <c r="CS178" s="18"/>
      <c r="CT178" s="18"/>
      <c r="CU178" s="18"/>
      <c r="CV178" s="18"/>
      <c r="CW178" s="18"/>
      <c r="CX178" s="18"/>
      <c r="CY178" s="18"/>
      <c r="CZ178" s="18"/>
      <c r="DA178" s="18"/>
      <c r="DB178" s="18"/>
      <c r="DC178" s="18"/>
      <c r="DD178" s="18"/>
      <c r="DE178" s="18"/>
      <c r="DF178" s="18"/>
      <c r="DG178" s="18"/>
      <c r="DH178" s="18"/>
      <c r="DI178" s="18"/>
      <c r="DJ178" s="18"/>
      <c r="DK178" s="18"/>
      <c r="DL178" s="18"/>
      <c r="DM178" s="18"/>
      <c r="DN178" s="18"/>
      <c r="DO178" s="18"/>
      <c r="DP178" s="18"/>
      <c r="DQ178" s="18"/>
      <c r="DR178" s="18"/>
      <c r="DS178" s="18"/>
      <c r="DT178" s="18"/>
      <c r="DU178" s="18"/>
      <c r="DV178" s="18"/>
      <c r="DW178" s="18"/>
      <c r="DX178" s="18"/>
      <c r="DY178" s="18"/>
      <c r="DZ178" s="18"/>
      <c r="EA178" s="18"/>
      <c r="EB178" s="18"/>
      <c r="EC178" s="18"/>
      <c r="ED178" s="18"/>
      <c r="EE178" s="18"/>
      <c r="EF178" s="18"/>
      <c r="EG178" s="18"/>
      <c r="EH178" s="18"/>
      <c r="EI178" s="18"/>
      <c r="EJ178" s="18"/>
      <c r="EK178" s="18"/>
      <c r="EL178" s="18"/>
      <c r="EM178" s="18"/>
      <c r="EN178" s="18"/>
      <c r="EO178" s="18"/>
      <c r="EP178" s="18"/>
      <c r="EQ178" s="18"/>
      <c r="ER178" s="18"/>
      <c r="ES178" s="18"/>
      <c r="ET178" s="18"/>
      <c r="EU178" s="18"/>
      <c r="EV178" s="18"/>
      <c r="EW178" s="18"/>
      <c r="EX178" s="18"/>
      <c r="EY178" s="18"/>
      <c r="EZ178" s="18"/>
      <c r="FA178" s="18"/>
      <c r="FB178" s="18"/>
      <c r="FC178" s="18"/>
      <c r="FD178" s="18"/>
      <c r="FE178" s="18"/>
      <c r="FF178" s="18"/>
      <c r="FG178" s="18"/>
      <c r="FH178" s="18"/>
      <c r="FI178" s="18"/>
      <c r="FJ178" s="18"/>
      <c r="FK178" s="18"/>
      <c r="FL178" s="18"/>
      <c r="FM178" s="18"/>
      <c r="FN178" s="18"/>
      <c r="FO178" s="18"/>
      <c r="FP178" s="18"/>
      <c r="FQ178" s="18"/>
      <c r="FR178" s="18"/>
      <c r="FS178" s="18"/>
      <c r="FT178" s="18"/>
      <c r="FU178" s="18"/>
      <c r="FV178" s="18"/>
      <c r="FW178" s="18"/>
      <c r="FX178" s="18"/>
      <c r="FY178" s="18"/>
      <c r="FZ178" s="18"/>
      <c r="GA178" s="18"/>
      <c r="GB178" s="18"/>
      <c r="GC178" s="18"/>
      <c r="GD178" s="18"/>
      <c r="GE178" s="18"/>
      <c r="GF178" s="18"/>
      <c r="GG178" s="18"/>
      <c r="GH178" s="18"/>
      <c r="GI178" s="18"/>
      <c r="GJ178" s="18"/>
      <c r="GK178" s="18"/>
      <c r="GL178" s="18"/>
      <c r="GM178" s="18"/>
      <c r="GN178" s="18"/>
      <c r="GO178" s="18"/>
      <c r="GP178" s="18"/>
      <c r="GQ178" s="18"/>
      <c r="GR178" s="18"/>
      <c r="GS178" s="18"/>
      <c r="GT178" s="18"/>
      <c r="GU178" s="18"/>
      <c r="GV178" s="18"/>
      <c r="GW178" s="18"/>
      <c r="GX178" s="18"/>
      <c r="GY178" s="18"/>
      <c r="GZ178" s="18"/>
      <c r="HA178" s="18"/>
      <c r="HB178" s="18"/>
      <c r="HC178" s="18"/>
      <c r="HD178" s="18"/>
      <c r="HE178" s="18"/>
      <c r="HF178" s="18"/>
      <c r="HG178" s="18"/>
      <c r="HH178" s="18"/>
      <c r="HI178" s="18"/>
      <c r="HJ178" s="18"/>
      <c r="HK178" s="18"/>
      <c r="HL178" s="18"/>
      <c r="HM178" s="18"/>
      <c r="HN178" s="18"/>
      <c r="HO178" s="18"/>
      <c r="HP178" s="18"/>
      <c r="HQ178" s="18"/>
      <c r="HR178" s="18"/>
      <c r="HS178" s="18"/>
      <c r="HT178" s="18"/>
      <c r="HU178" s="18"/>
      <c r="HV178" s="18"/>
      <c r="HW178" s="18"/>
      <c r="HX178" s="18"/>
      <c r="HY178" s="18"/>
      <c r="HZ178" s="18"/>
      <c r="IA178" s="18"/>
      <c r="IB178" s="18"/>
      <c r="IC178" s="18"/>
      <c r="ID178" s="18"/>
      <c r="IE178" s="18"/>
      <c r="IF178" s="18"/>
      <c r="IG178" s="18"/>
      <c r="IH178" s="18"/>
      <c r="II178" s="18"/>
      <c r="IJ178" s="18"/>
      <c r="IK178" s="18"/>
      <c r="IL178" s="18"/>
      <c r="IM178" s="18"/>
      <c r="IN178" s="18"/>
      <c r="IO178" s="18"/>
      <c r="IP178" s="18"/>
      <c r="IQ178" s="18"/>
      <c r="IR178" s="18"/>
      <c r="IS178" s="18"/>
      <c r="IT178" s="18"/>
      <c r="IU178" s="18"/>
      <c r="IV178" s="18"/>
      <c r="IW178" s="18"/>
      <c r="IX178" s="18"/>
      <c r="IY178" s="18"/>
      <c r="IZ178" s="18"/>
    </row>
    <row r="179" spans="2:260" s="20" customFormat="1">
      <c r="B179" s="18"/>
      <c r="C179" s="22"/>
      <c r="D179" s="23"/>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c r="CK179" s="18"/>
      <c r="CL179" s="18"/>
      <c r="CM179" s="18"/>
      <c r="CN179" s="18"/>
      <c r="CO179" s="18"/>
      <c r="CP179" s="18"/>
      <c r="CQ179" s="18"/>
      <c r="CR179" s="18"/>
      <c r="CS179" s="18"/>
      <c r="CT179" s="18"/>
      <c r="CU179" s="18"/>
      <c r="CV179" s="18"/>
      <c r="CW179" s="18"/>
      <c r="CX179" s="18"/>
      <c r="CY179" s="18"/>
      <c r="CZ179" s="18"/>
      <c r="DA179" s="18"/>
      <c r="DB179" s="18"/>
      <c r="DC179" s="18"/>
      <c r="DD179" s="18"/>
      <c r="DE179" s="18"/>
      <c r="DF179" s="18"/>
      <c r="DG179" s="18"/>
      <c r="DH179" s="18"/>
      <c r="DI179" s="18"/>
      <c r="DJ179" s="18"/>
      <c r="DK179" s="18"/>
      <c r="DL179" s="18"/>
      <c r="DM179" s="18"/>
      <c r="DN179" s="18"/>
      <c r="DO179" s="18"/>
      <c r="DP179" s="18"/>
      <c r="DQ179" s="18"/>
      <c r="DR179" s="18"/>
      <c r="DS179" s="18"/>
      <c r="DT179" s="18"/>
      <c r="DU179" s="18"/>
      <c r="DV179" s="18"/>
      <c r="DW179" s="18"/>
      <c r="DX179" s="18"/>
      <c r="DY179" s="18"/>
      <c r="DZ179" s="18"/>
      <c r="EA179" s="18"/>
      <c r="EB179" s="18"/>
      <c r="EC179" s="18"/>
      <c r="ED179" s="18"/>
      <c r="EE179" s="18"/>
      <c r="EF179" s="18"/>
      <c r="EG179" s="18"/>
      <c r="EH179" s="18"/>
      <c r="EI179" s="18"/>
      <c r="EJ179" s="18"/>
      <c r="EK179" s="18"/>
      <c r="EL179" s="18"/>
      <c r="EM179" s="18"/>
      <c r="EN179" s="18"/>
      <c r="EO179" s="18"/>
      <c r="EP179" s="18"/>
      <c r="EQ179" s="18"/>
      <c r="ER179" s="18"/>
      <c r="ES179" s="18"/>
      <c r="ET179" s="18"/>
      <c r="EU179" s="18"/>
      <c r="EV179" s="18"/>
      <c r="EW179" s="18"/>
      <c r="EX179" s="18"/>
      <c r="EY179" s="18"/>
      <c r="EZ179" s="18"/>
      <c r="FA179" s="18"/>
      <c r="FB179" s="18"/>
      <c r="FC179" s="18"/>
      <c r="FD179" s="18"/>
      <c r="FE179" s="18"/>
      <c r="FF179" s="18"/>
      <c r="FG179" s="18"/>
      <c r="FH179" s="18"/>
      <c r="FI179" s="18"/>
      <c r="FJ179" s="18"/>
      <c r="FK179" s="18"/>
      <c r="FL179" s="18"/>
      <c r="FM179" s="18"/>
      <c r="FN179" s="18"/>
      <c r="FO179" s="18"/>
      <c r="FP179" s="18"/>
      <c r="FQ179" s="18"/>
      <c r="FR179" s="18"/>
      <c r="FS179" s="18"/>
      <c r="FT179" s="18"/>
      <c r="FU179" s="18"/>
      <c r="FV179" s="18"/>
      <c r="FW179" s="18"/>
      <c r="FX179" s="18"/>
      <c r="FY179" s="18"/>
      <c r="FZ179" s="18"/>
      <c r="GA179" s="18"/>
      <c r="GB179" s="18"/>
      <c r="GC179" s="18"/>
      <c r="GD179" s="18"/>
      <c r="GE179" s="18"/>
      <c r="GF179" s="18"/>
      <c r="GG179" s="18"/>
      <c r="GH179" s="18"/>
      <c r="GI179" s="18"/>
      <c r="GJ179" s="18"/>
      <c r="GK179" s="18"/>
      <c r="GL179" s="18"/>
      <c r="GM179" s="18"/>
      <c r="GN179" s="18"/>
      <c r="GO179" s="18"/>
      <c r="GP179" s="18"/>
      <c r="GQ179" s="18"/>
      <c r="GR179" s="18"/>
      <c r="GS179" s="18"/>
      <c r="GT179" s="18"/>
      <c r="GU179" s="18"/>
      <c r="GV179" s="18"/>
      <c r="GW179" s="18"/>
      <c r="GX179" s="18"/>
      <c r="GY179" s="18"/>
      <c r="GZ179" s="18"/>
      <c r="HA179" s="18"/>
      <c r="HB179" s="18"/>
      <c r="HC179" s="18"/>
      <c r="HD179" s="18"/>
      <c r="HE179" s="18"/>
      <c r="HF179" s="18"/>
      <c r="HG179" s="18"/>
      <c r="HH179" s="18"/>
      <c r="HI179" s="18"/>
      <c r="HJ179" s="18"/>
      <c r="HK179" s="18"/>
      <c r="HL179" s="18"/>
      <c r="HM179" s="18"/>
      <c r="HN179" s="18"/>
      <c r="HO179" s="18"/>
      <c r="HP179" s="18"/>
      <c r="HQ179" s="18"/>
      <c r="HR179" s="18"/>
      <c r="HS179" s="18"/>
      <c r="HT179" s="18"/>
      <c r="HU179" s="18"/>
      <c r="HV179" s="18"/>
      <c r="HW179" s="18"/>
      <c r="HX179" s="18"/>
      <c r="HY179" s="18"/>
      <c r="HZ179" s="18"/>
      <c r="IA179" s="18"/>
      <c r="IB179" s="18"/>
      <c r="IC179" s="18"/>
      <c r="ID179" s="18"/>
      <c r="IE179" s="18"/>
      <c r="IF179" s="18"/>
      <c r="IG179" s="18"/>
      <c r="IH179" s="18"/>
      <c r="II179" s="18"/>
      <c r="IJ179" s="18"/>
      <c r="IK179" s="18"/>
      <c r="IL179" s="18"/>
      <c r="IM179" s="18"/>
      <c r="IN179" s="18"/>
      <c r="IO179" s="18"/>
      <c r="IP179" s="18"/>
      <c r="IQ179" s="18"/>
      <c r="IR179" s="18"/>
      <c r="IS179" s="18"/>
      <c r="IT179" s="18"/>
      <c r="IU179" s="18"/>
      <c r="IV179" s="18"/>
      <c r="IW179" s="18"/>
      <c r="IX179" s="18"/>
      <c r="IY179" s="18"/>
      <c r="IZ179" s="18"/>
    </row>
    <row r="180" spans="2:260" s="20" customFormat="1">
      <c r="B180" s="18"/>
      <c r="C180" s="22"/>
      <c r="D180" s="23"/>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c r="CK180" s="18"/>
      <c r="CL180" s="18"/>
      <c r="CM180" s="18"/>
      <c r="CN180" s="18"/>
      <c r="CO180" s="18"/>
      <c r="CP180" s="18"/>
      <c r="CQ180" s="18"/>
      <c r="CR180" s="18"/>
      <c r="CS180" s="18"/>
      <c r="CT180" s="18"/>
      <c r="CU180" s="18"/>
      <c r="CV180" s="18"/>
      <c r="CW180" s="18"/>
      <c r="CX180" s="18"/>
      <c r="CY180" s="18"/>
      <c r="CZ180" s="18"/>
      <c r="DA180" s="18"/>
      <c r="DB180" s="18"/>
      <c r="DC180" s="18"/>
      <c r="DD180" s="18"/>
      <c r="DE180" s="18"/>
      <c r="DF180" s="18"/>
      <c r="DG180" s="18"/>
      <c r="DH180" s="18"/>
      <c r="DI180" s="18"/>
      <c r="DJ180" s="18"/>
      <c r="DK180" s="18"/>
      <c r="DL180" s="18"/>
      <c r="DM180" s="18"/>
      <c r="DN180" s="18"/>
      <c r="DO180" s="18"/>
      <c r="DP180" s="18"/>
      <c r="DQ180" s="18"/>
      <c r="DR180" s="18"/>
      <c r="DS180" s="18"/>
      <c r="DT180" s="18"/>
      <c r="DU180" s="18"/>
      <c r="DV180" s="18"/>
      <c r="DW180" s="18"/>
      <c r="DX180" s="18"/>
      <c r="DY180" s="18"/>
      <c r="DZ180" s="18"/>
      <c r="EA180" s="18"/>
      <c r="EB180" s="18"/>
      <c r="EC180" s="18"/>
      <c r="ED180" s="18"/>
      <c r="EE180" s="18"/>
      <c r="EF180" s="18"/>
      <c r="EG180" s="18"/>
      <c r="EH180" s="18"/>
      <c r="EI180" s="18"/>
      <c r="EJ180" s="18"/>
      <c r="EK180" s="18"/>
      <c r="EL180" s="18"/>
      <c r="EM180" s="18"/>
      <c r="EN180" s="18"/>
      <c r="EO180" s="18"/>
      <c r="EP180" s="18"/>
      <c r="EQ180" s="18"/>
      <c r="ER180" s="18"/>
      <c r="ES180" s="18"/>
      <c r="ET180" s="18"/>
      <c r="EU180" s="18"/>
      <c r="EV180" s="18"/>
      <c r="EW180" s="18"/>
      <c r="EX180" s="18"/>
      <c r="EY180" s="18"/>
      <c r="EZ180" s="18"/>
      <c r="FA180" s="18"/>
      <c r="FB180" s="18"/>
      <c r="FC180" s="18"/>
      <c r="FD180" s="18"/>
      <c r="FE180" s="18"/>
      <c r="FF180" s="18"/>
      <c r="FG180" s="18"/>
      <c r="FH180" s="18"/>
      <c r="FI180" s="18"/>
      <c r="FJ180" s="18"/>
      <c r="FK180" s="18"/>
      <c r="FL180" s="18"/>
      <c r="FM180" s="18"/>
      <c r="FN180" s="18"/>
      <c r="FO180" s="18"/>
      <c r="FP180" s="18"/>
      <c r="FQ180" s="18"/>
      <c r="FR180" s="18"/>
      <c r="FS180" s="18"/>
      <c r="FT180" s="18"/>
      <c r="FU180" s="18"/>
      <c r="FV180" s="18"/>
      <c r="FW180" s="18"/>
      <c r="FX180" s="18"/>
      <c r="FY180" s="18"/>
      <c r="FZ180" s="18"/>
      <c r="GA180" s="18"/>
      <c r="GB180" s="18"/>
      <c r="GC180" s="18"/>
      <c r="GD180" s="18"/>
      <c r="GE180" s="18"/>
      <c r="GF180" s="18"/>
      <c r="GG180" s="18"/>
      <c r="GH180" s="18"/>
      <c r="GI180" s="18"/>
      <c r="GJ180" s="18"/>
      <c r="GK180" s="18"/>
      <c r="GL180" s="18"/>
      <c r="GM180" s="18"/>
      <c r="GN180" s="18"/>
      <c r="GO180" s="18"/>
      <c r="GP180" s="18"/>
      <c r="GQ180" s="18"/>
      <c r="GR180" s="18"/>
      <c r="GS180" s="18"/>
      <c r="GT180" s="18"/>
      <c r="GU180" s="18"/>
      <c r="GV180" s="18"/>
      <c r="GW180" s="18"/>
      <c r="GX180" s="18"/>
      <c r="GY180" s="18"/>
      <c r="GZ180" s="18"/>
      <c r="HA180" s="18"/>
      <c r="HB180" s="18"/>
      <c r="HC180" s="18"/>
      <c r="HD180" s="18"/>
      <c r="HE180" s="18"/>
      <c r="HF180" s="18"/>
      <c r="HG180" s="18"/>
      <c r="HH180" s="18"/>
      <c r="HI180" s="18"/>
      <c r="HJ180" s="18"/>
      <c r="HK180" s="18"/>
      <c r="HL180" s="18"/>
      <c r="HM180" s="18"/>
      <c r="HN180" s="18"/>
      <c r="HO180" s="18"/>
      <c r="HP180" s="18"/>
      <c r="HQ180" s="18"/>
      <c r="HR180" s="18"/>
      <c r="HS180" s="18"/>
      <c r="HT180" s="18"/>
      <c r="HU180" s="18"/>
      <c r="HV180" s="18"/>
      <c r="HW180" s="18"/>
      <c r="HX180" s="18"/>
      <c r="HY180" s="18"/>
      <c r="HZ180" s="18"/>
      <c r="IA180" s="18"/>
      <c r="IB180" s="18"/>
      <c r="IC180" s="18"/>
      <c r="ID180" s="18"/>
      <c r="IE180" s="18"/>
      <c r="IF180" s="18"/>
      <c r="IG180" s="18"/>
      <c r="IH180" s="18"/>
      <c r="II180" s="18"/>
      <c r="IJ180" s="18"/>
      <c r="IK180" s="18"/>
      <c r="IL180" s="18"/>
      <c r="IM180" s="18"/>
      <c r="IN180" s="18"/>
      <c r="IO180" s="18"/>
      <c r="IP180" s="18"/>
      <c r="IQ180" s="18"/>
      <c r="IR180" s="18"/>
      <c r="IS180" s="18"/>
      <c r="IT180" s="18"/>
      <c r="IU180" s="18"/>
      <c r="IV180" s="18"/>
      <c r="IW180" s="18"/>
      <c r="IX180" s="18"/>
      <c r="IY180" s="18"/>
      <c r="IZ180" s="18"/>
    </row>
    <row r="181" spans="2:260" s="20" customFormat="1">
      <c r="B181" s="18"/>
      <c r="C181" s="22"/>
      <c r="D181" s="23"/>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c r="CK181" s="18"/>
      <c r="CL181" s="18"/>
      <c r="CM181" s="18"/>
      <c r="CN181" s="18"/>
      <c r="CO181" s="18"/>
      <c r="CP181" s="18"/>
      <c r="CQ181" s="18"/>
      <c r="CR181" s="18"/>
      <c r="CS181" s="18"/>
      <c r="CT181" s="18"/>
      <c r="CU181" s="18"/>
      <c r="CV181" s="18"/>
      <c r="CW181" s="18"/>
      <c r="CX181" s="18"/>
      <c r="CY181" s="18"/>
      <c r="CZ181" s="18"/>
      <c r="DA181" s="18"/>
      <c r="DB181" s="18"/>
      <c r="DC181" s="18"/>
      <c r="DD181" s="18"/>
      <c r="DE181" s="18"/>
      <c r="DF181" s="18"/>
      <c r="DG181" s="18"/>
      <c r="DH181" s="18"/>
      <c r="DI181" s="18"/>
      <c r="DJ181" s="18"/>
      <c r="DK181" s="18"/>
      <c r="DL181" s="18"/>
      <c r="DM181" s="18"/>
      <c r="DN181" s="18"/>
      <c r="DO181" s="18"/>
      <c r="DP181" s="18"/>
      <c r="DQ181" s="18"/>
      <c r="DR181" s="18"/>
      <c r="DS181" s="18"/>
      <c r="DT181" s="18"/>
      <c r="DU181" s="18"/>
      <c r="DV181" s="18"/>
      <c r="DW181" s="18"/>
      <c r="DX181" s="18"/>
      <c r="DY181" s="18"/>
      <c r="DZ181" s="18"/>
      <c r="EA181" s="18"/>
      <c r="EB181" s="18"/>
      <c r="EC181" s="18"/>
      <c r="ED181" s="18"/>
      <c r="EE181" s="18"/>
      <c r="EF181" s="18"/>
      <c r="EG181" s="18"/>
      <c r="EH181" s="18"/>
      <c r="EI181" s="18"/>
      <c r="EJ181" s="18"/>
      <c r="EK181" s="18"/>
      <c r="EL181" s="18"/>
      <c r="EM181" s="18"/>
      <c r="EN181" s="18"/>
      <c r="EO181" s="18"/>
      <c r="EP181" s="18"/>
      <c r="EQ181" s="18"/>
      <c r="ER181" s="18"/>
      <c r="ES181" s="18"/>
      <c r="ET181" s="18"/>
      <c r="EU181" s="18"/>
      <c r="EV181" s="18"/>
      <c r="EW181" s="18"/>
      <c r="EX181" s="18"/>
      <c r="EY181" s="18"/>
      <c r="EZ181" s="18"/>
      <c r="FA181" s="18"/>
      <c r="FB181" s="18"/>
      <c r="FC181" s="18"/>
      <c r="FD181" s="18"/>
      <c r="FE181" s="18"/>
      <c r="FF181" s="18"/>
      <c r="FG181" s="18"/>
      <c r="FH181" s="18"/>
      <c r="FI181" s="18"/>
      <c r="FJ181" s="18"/>
      <c r="FK181" s="18"/>
      <c r="FL181" s="18"/>
      <c r="FM181" s="18"/>
      <c r="FN181" s="18"/>
      <c r="FO181" s="18"/>
      <c r="FP181" s="18"/>
      <c r="FQ181" s="18"/>
      <c r="FR181" s="18"/>
      <c r="FS181" s="18"/>
      <c r="FT181" s="18"/>
      <c r="FU181" s="18"/>
      <c r="FV181" s="18"/>
      <c r="FW181" s="18"/>
      <c r="FX181" s="18"/>
      <c r="FY181" s="18"/>
      <c r="FZ181" s="18"/>
      <c r="GA181" s="18"/>
      <c r="GB181" s="18"/>
      <c r="GC181" s="18"/>
      <c r="GD181" s="18"/>
      <c r="GE181" s="18"/>
      <c r="GF181" s="18"/>
      <c r="GG181" s="18"/>
      <c r="GH181" s="18"/>
      <c r="GI181" s="18"/>
      <c r="GJ181" s="18"/>
      <c r="GK181" s="18"/>
      <c r="GL181" s="18"/>
      <c r="GM181" s="18"/>
      <c r="GN181" s="18"/>
      <c r="GO181" s="18"/>
      <c r="GP181" s="18"/>
      <c r="GQ181" s="18"/>
      <c r="GR181" s="18"/>
      <c r="GS181" s="18"/>
      <c r="GT181" s="18"/>
      <c r="GU181" s="18"/>
      <c r="GV181" s="18"/>
      <c r="GW181" s="18"/>
      <c r="GX181" s="18"/>
      <c r="GY181" s="18"/>
      <c r="GZ181" s="18"/>
      <c r="HA181" s="18"/>
      <c r="HB181" s="18"/>
      <c r="HC181" s="18"/>
      <c r="HD181" s="18"/>
      <c r="HE181" s="18"/>
      <c r="HF181" s="18"/>
      <c r="HG181" s="18"/>
      <c r="HH181" s="18"/>
      <c r="HI181" s="18"/>
      <c r="HJ181" s="18"/>
      <c r="HK181" s="18"/>
      <c r="HL181" s="18"/>
      <c r="HM181" s="18"/>
      <c r="HN181" s="18"/>
      <c r="HO181" s="18"/>
      <c r="HP181" s="18"/>
      <c r="HQ181" s="18"/>
      <c r="HR181" s="18"/>
      <c r="HS181" s="18"/>
      <c r="HT181" s="18"/>
      <c r="HU181" s="18"/>
      <c r="HV181" s="18"/>
      <c r="HW181" s="18"/>
      <c r="HX181" s="18"/>
      <c r="HY181" s="18"/>
      <c r="HZ181" s="18"/>
      <c r="IA181" s="18"/>
      <c r="IB181" s="18"/>
      <c r="IC181" s="18"/>
      <c r="ID181" s="18"/>
      <c r="IE181" s="18"/>
      <c r="IF181" s="18"/>
      <c r="IG181" s="18"/>
      <c r="IH181" s="18"/>
      <c r="II181" s="18"/>
      <c r="IJ181" s="18"/>
      <c r="IK181" s="18"/>
      <c r="IL181" s="18"/>
      <c r="IM181" s="18"/>
      <c r="IN181" s="18"/>
      <c r="IO181" s="18"/>
      <c r="IP181" s="18"/>
      <c r="IQ181" s="18"/>
      <c r="IR181" s="18"/>
      <c r="IS181" s="18"/>
      <c r="IT181" s="18"/>
      <c r="IU181" s="18"/>
      <c r="IV181" s="18"/>
      <c r="IW181" s="18"/>
      <c r="IX181" s="18"/>
      <c r="IY181" s="18"/>
      <c r="IZ181" s="18"/>
    </row>
    <row r="182" spans="2:260" s="20" customFormat="1">
      <c r="B182" s="18"/>
      <c r="C182" s="22"/>
      <c r="D182" s="23"/>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c r="CK182" s="18"/>
      <c r="CL182" s="18"/>
      <c r="CM182" s="18"/>
      <c r="CN182" s="18"/>
      <c r="CO182" s="18"/>
      <c r="CP182" s="18"/>
      <c r="CQ182" s="18"/>
      <c r="CR182" s="18"/>
      <c r="CS182" s="18"/>
      <c r="CT182" s="18"/>
      <c r="CU182" s="18"/>
      <c r="CV182" s="18"/>
      <c r="CW182" s="18"/>
      <c r="CX182" s="18"/>
      <c r="CY182" s="18"/>
      <c r="CZ182" s="18"/>
      <c r="DA182" s="18"/>
      <c r="DB182" s="18"/>
      <c r="DC182" s="18"/>
      <c r="DD182" s="18"/>
      <c r="DE182" s="18"/>
      <c r="DF182" s="18"/>
      <c r="DG182" s="18"/>
      <c r="DH182" s="18"/>
      <c r="DI182" s="18"/>
      <c r="DJ182" s="18"/>
      <c r="DK182" s="18"/>
      <c r="DL182" s="18"/>
      <c r="DM182" s="18"/>
      <c r="DN182" s="18"/>
      <c r="DO182" s="18"/>
      <c r="DP182" s="18"/>
      <c r="DQ182" s="18"/>
      <c r="DR182" s="18"/>
      <c r="DS182" s="18"/>
      <c r="DT182" s="18"/>
      <c r="DU182" s="18"/>
      <c r="DV182" s="18"/>
      <c r="DW182" s="18"/>
      <c r="DX182" s="18"/>
      <c r="DY182" s="18"/>
      <c r="DZ182" s="18"/>
      <c r="EA182" s="18"/>
      <c r="EB182" s="18"/>
      <c r="EC182" s="18"/>
      <c r="ED182" s="18"/>
      <c r="EE182" s="18"/>
      <c r="EF182" s="18"/>
      <c r="EG182" s="18"/>
      <c r="EH182" s="18"/>
      <c r="EI182" s="18"/>
      <c r="EJ182" s="18"/>
      <c r="EK182" s="18"/>
      <c r="EL182" s="18"/>
      <c r="EM182" s="18"/>
      <c r="EN182" s="18"/>
      <c r="EO182" s="18"/>
      <c r="EP182" s="18"/>
      <c r="EQ182" s="18"/>
      <c r="ER182" s="18"/>
      <c r="ES182" s="18"/>
      <c r="ET182" s="18"/>
      <c r="EU182" s="18"/>
      <c r="EV182" s="18"/>
      <c r="EW182" s="18"/>
      <c r="EX182" s="18"/>
      <c r="EY182" s="18"/>
      <c r="EZ182" s="18"/>
      <c r="FA182" s="18"/>
      <c r="FB182" s="18"/>
      <c r="FC182" s="18"/>
      <c r="FD182" s="18"/>
      <c r="FE182" s="18"/>
      <c r="FF182" s="18"/>
      <c r="FG182" s="18"/>
      <c r="FH182" s="18"/>
      <c r="FI182" s="18"/>
      <c r="FJ182" s="18"/>
      <c r="FK182" s="18"/>
      <c r="FL182" s="18"/>
      <c r="FM182" s="18"/>
      <c r="FN182" s="18"/>
      <c r="FO182" s="18"/>
      <c r="FP182" s="18"/>
      <c r="FQ182" s="18"/>
      <c r="FR182" s="18"/>
      <c r="FS182" s="18"/>
      <c r="FT182" s="18"/>
      <c r="FU182" s="18"/>
      <c r="FV182" s="18"/>
      <c r="FW182" s="18"/>
      <c r="FX182" s="18"/>
      <c r="FY182" s="18"/>
      <c r="FZ182" s="18"/>
      <c r="GA182" s="18"/>
      <c r="GB182" s="18"/>
      <c r="GC182" s="18"/>
      <c r="GD182" s="18"/>
      <c r="GE182" s="18"/>
      <c r="GF182" s="18"/>
      <c r="GG182" s="18"/>
      <c r="GH182" s="18"/>
      <c r="GI182" s="18"/>
      <c r="GJ182" s="18"/>
      <c r="GK182" s="18"/>
      <c r="GL182" s="18"/>
      <c r="GM182" s="18"/>
      <c r="GN182" s="18"/>
      <c r="GO182" s="18"/>
      <c r="GP182" s="18"/>
      <c r="GQ182" s="18"/>
      <c r="GR182" s="18"/>
      <c r="GS182" s="18"/>
      <c r="GT182" s="18"/>
      <c r="GU182" s="18"/>
      <c r="GV182" s="18"/>
      <c r="GW182" s="18"/>
      <c r="GX182" s="18"/>
      <c r="GY182" s="18"/>
      <c r="GZ182" s="18"/>
      <c r="HA182" s="18"/>
      <c r="HB182" s="18"/>
      <c r="HC182" s="18"/>
      <c r="HD182" s="18"/>
      <c r="HE182" s="18"/>
      <c r="HF182" s="18"/>
      <c r="HG182" s="18"/>
      <c r="HH182" s="18"/>
      <c r="HI182" s="18"/>
      <c r="HJ182" s="18"/>
      <c r="HK182" s="18"/>
      <c r="HL182" s="18"/>
      <c r="HM182" s="18"/>
      <c r="HN182" s="18"/>
      <c r="HO182" s="18"/>
      <c r="HP182" s="18"/>
      <c r="HQ182" s="18"/>
      <c r="HR182" s="18"/>
      <c r="HS182" s="18"/>
      <c r="HT182" s="18"/>
      <c r="HU182" s="18"/>
      <c r="HV182" s="18"/>
      <c r="HW182" s="18"/>
      <c r="HX182" s="18"/>
      <c r="HY182" s="18"/>
      <c r="HZ182" s="18"/>
      <c r="IA182" s="18"/>
      <c r="IB182" s="18"/>
      <c r="IC182" s="18"/>
      <c r="ID182" s="18"/>
      <c r="IE182" s="18"/>
      <c r="IF182" s="18"/>
      <c r="IG182" s="18"/>
      <c r="IH182" s="18"/>
      <c r="II182" s="18"/>
      <c r="IJ182" s="18"/>
      <c r="IK182" s="18"/>
      <c r="IL182" s="18"/>
      <c r="IM182" s="18"/>
      <c r="IN182" s="18"/>
      <c r="IO182" s="18"/>
      <c r="IP182" s="18"/>
      <c r="IQ182" s="18"/>
      <c r="IR182" s="18"/>
      <c r="IS182" s="18"/>
      <c r="IT182" s="18"/>
      <c r="IU182" s="18"/>
      <c r="IV182" s="18"/>
      <c r="IW182" s="18"/>
      <c r="IX182" s="18"/>
      <c r="IY182" s="18"/>
      <c r="IZ182" s="18"/>
    </row>
    <row r="183" spans="2:260" s="20" customFormat="1">
      <c r="B183" s="18"/>
      <c r="C183" s="22"/>
      <c r="D183" s="23"/>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c r="CK183" s="18"/>
      <c r="CL183" s="18"/>
      <c r="CM183" s="18"/>
      <c r="CN183" s="18"/>
      <c r="CO183" s="18"/>
      <c r="CP183" s="18"/>
      <c r="CQ183" s="18"/>
      <c r="CR183" s="18"/>
      <c r="CS183" s="18"/>
      <c r="CT183" s="18"/>
      <c r="CU183" s="18"/>
      <c r="CV183" s="18"/>
      <c r="CW183" s="18"/>
      <c r="CX183" s="18"/>
      <c r="CY183" s="18"/>
      <c r="CZ183" s="18"/>
      <c r="DA183" s="18"/>
      <c r="DB183" s="18"/>
      <c r="DC183" s="18"/>
      <c r="DD183" s="18"/>
      <c r="DE183" s="18"/>
      <c r="DF183" s="18"/>
      <c r="DG183" s="18"/>
      <c r="DH183" s="18"/>
      <c r="DI183" s="18"/>
      <c r="DJ183" s="18"/>
      <c r="DK183" s="18"/>
      <c r="DL183" s="18"/>
      <c r="DM183" s="18"/>
      <c r="DN183" s="18"/>
      <c r="DO183" s="18"/>
      <c r="DP183" s="18"/>
      <c r="DQ183" s="18"/>
      <c r="DR183" s="18"/>
      <c r="DS183" s="18"/>
      <c r="DT183" s="18"/>
      <c r="DU183" s="18"/>
      <c r="DV183" s="18"/>
      <c r="DW183" s="18"/>
      <c r="DX183" s="18"/>
      <c r="DY183" s="18"/>
      <c r="DZ183" s="18"/>
      <c r="EA183" s="18"/>
      <c r="EB183" s="18"/>
      <c r="EC183" s="18"/>
      <c r="ED183" s="18"/>
      <c r="EE183" s="18"/>
      <c r="EF183" s="18"/>
      <c r="EG183" s="18"/>
      <c r="EH183" s="18"/>
      <c r="EI183" s="18"/>
      <c r="EJ183" s="18"/>
      <c r="EK183" s="18"/>
      <c r="EL183" s="18"/>
      <c r="EM183" s="18"/>
      <c r="EN183" s="18"/>
      <c r="EO183" s="18"/>
      <c r="EP183" s="18"/>
      <c r="EQ183" s="18"/>
      <c r="ER183" s="18"/>
      <c r="ES183" s="18"/>
      <c r="ET183" s="18"/>
      <c r="EU183" s="18"/>
      <c r="EV183" s="18"/>
      <c r="EW183" s="18"/>
      <c r="EX183" s="18"/>
      <c r="EY183" s="18"/>
      <c r="EZ183" s="18"/>
      <c r="FA183" s="18"/>
      <c r="FB183" s="18"/>
      <c r="FC183" s="18"/>
      <c r="FD183" s="18"/>
      <c r="FE183" s="18"/>
      <c r="FF183" s="18"/>
      <c r="FG183" s="18"/>
      <c r="FH183" s="18"/>
      <c r="FI183" s="18"/>
      <c r="FJ183" s="18"/>
      <c r="FK183" s="18"/>
      <c r="FL183" s="18"/>
      <c r="FM183" s="18"/>
      <c r="FN183" s="18"/>
      <c r="FO183" s="18"/>
      <c r="FP183" s="18"/>
      <c r="FQ183" s="18"/>
      <c r="FR183" s="18"/>
      <c r="FS183" s="18"/>
      <c r="FT183" s="18"/>
      <c r="FU183" s="18"/>
      <c r="FV183" s="18"/>
      <c r="FW183" s="18"/>
      <c r="FX183" s="18"/>
      <c r="FY183" s="18"/>
      <c r="FZ183" s="18"/>
      <c r="GA183" s="18"/>
      <c r="GB183" s="18"/>
      <c r="GC183" s="18"/>
      <c r="GD183" s="18"/>
      <c r="GE183" s="18"/>
      <c r="GF183" s="18"/>
      <c r="GG183" s="18"/>
      <c r="GH183" s="18"/>
      <c r="GI183" s="18"/>
      <c r="GJ183" s="18"/>
      <c r="GK183" s="18"/>
      <c r="GL183" s="18"/>
      <c r="GM183" s="18"/>
      <c r="GN183" s="18"/>
      <c r="GO183" s="18"/>
      <c r="GP183" s="18"/>
      <c r="GQ183" s="18"/>
      <c r="GR183" s="18"/>
      <c r="GS183" s="18"/>
      <c r="GT183" s="18"/>
      <c r="GU183" s="18"/>
      <c r="GV183" s="18"/>
      <c r="GW183" s="18"/>
      <c r="GX183" s="18"/>
      <c r="GY183" s="18"/>
      <c r="GZ183" s="18"/>
      <c r="HA183" s="18"/>
      <c r="HB183" s="18"/>
      <c r="HC183" s="18"/>
      <c r="HD183" s="18"/>
      <c r="HE183" s="18"/>
      <c r="HF183" s="18"/>
      <c r="HG183" s="18"/>
      <c r="HH183" s="18"/>
      <c r="HI183" s="18"/>
      <c r="HJ183" s="18"/>
      <c r="HK183" s="18"/>
      <c r="HL183" s="18"/>
      <c r="HM183" s="18"/>
      <c r="HN183" s="18"/>
      <c r="HO183" s="18"/>
      <c r="HP183" s="18"/>
      <c r="HQ183" s="18"/>
      <c r="HR183" s="18"/>
      <c r="HS183" s="18"/>
      <c r="HT183" s="18"/>
      <c r="HU183" s="18"/>
      <c r="HV183" s="18"/>
      <c r="HW183" s="18"/>
      <c r="HX183" s="18"/>
      <c r="HY183" s="18"/>
      <c r="HZ183" s="18"/>
      <c r="IA183" s="18"/>
      <c r="IB183" s="18"/>
      <c r="IC183" s="18"/>
      <c r="ID183" s="18"/>
      <c r="IE183" s="18"/>
      <c r="IF183" s="18"/>
      <c r="IG183" s="18"/>
      <c r="IH183" s="18"/>
      <c r="II183" s="18"/>
      <c r="IJ183" s="18"/>
      <c r="IK183" s="18"/>
      <c r="IL183" s="18"/>
      <c r="IM183" s="18"/>
      <c r="IN183" s="18"/>
      <c r="IO183" s="18"/>
      <c r="IP183" s="18"/>
      <c r="IQ183" s="18"/>
      <c r="IR183" s="18"/>
      <c r="IS183" s="18"/>
      <c r="IT183" s="18"/>
      <c r="IU183" s="18"/>
      <c r="IV183" s="18"/>
      <c r="IW183" s="18"/>
      <c r="IX183" s="18"/>
      <c r="IY183" s="18"/>
      <c r="IZ183" s="18"/>
    </row>
    <row r="184" spans="2:260" s="20" customFormat="1">
      <c r="B184" s="18"/>
      <c r="C184" s="22"/>
      <c r="D184" s="23"/>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c r="EP184" s="18"/>
      <c r="EQ184" s="18"/>
      <c r="ER184" s="18"/>
      <c r="ES184" s="18"/>
      <c r="ET184" s="18"/>
      <c r="EU184" s="18"/>
      <c r="EV184" s="18"/>
      <c r="EW184" s="18"/>
      <c r="EX184" s="18"/>
      <c r="EY184" s="18"/>
      <c r="EZ184" s="18"/>
      <c r="FA184" s="18"/>
      <c r="FB184" s="18"/>
      <c r="FC184" s="18"/>
      <c r="FD184" s="18"/>
      <c r="FE184" s="18"/>
      <c r="FF184" s="18"/>
      <c r="FG184" s="18"/>
      <c r="FH184" s="18"/>
      <c r="FI184" s="18"/>
      <c r="FJ184" s="18"/>
      <c r="FK184" s="18"/>
      <c r="FL184" s="18"/>
      <c r="FM184" s="18"/>
      <c r="FN184" s="18"/>
      <c r="FO184" s="18"/>
      <c r="FP184" s="18"/>
      <c r="FQ184" s="18"/>
      <c r="FR184" s="18"/>
      <c r="FS184" s="18"/>
      <c r="FT184" s="18"/>
      <c r="FU184" s="18"/>
      <c r="FV184" s="18"/>
      <c r="FW184" s="18"/>
      <c r="FX184" s="18"/>
      <c r="FY184" s="18"/>
      <c r="FZ184" s="18"/>
      <c r="GA184" s="18"/>
      <c r="GB184" s="18"/>
      <c r="GC184" s="18"/>
      <c r="GD184" s="18"/>
      <c r="GE184" s="18"/>
      <c r="GF184" s="18"/>
      <c r="GG184" s="18"/>
      <c r="GH184" s="18"/>
      <c r="GI184" s="18"/>
      <c r="GJ184" s="18"/>
      <c r="GK184" s="18"/>
      <c r="GL184" s="18"/>
      <c r="GM184" s="18"/>
      <c r="GN184" s="18"/>
      <c r="GO184" s="18"/>
      <c r="GP184" s="18"/>
      <c r="GQ184" s="18"/>
      <c r="GR184" s="18"/>
      <c r="GS184" s="18"/>
      <c r="GT184" s="18"/>
      <c r="GU184" s="18"/>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c r="HZ184" s="18"/>
      <c r="IA184" s="18"/>
      <c r="IB184" s="18"/>
      <c r="IC184" s="18"/>
      <c r="ID184" s="18"/>
      <c r="IE184" s="18"/>
      <c r="IF184" s="18"/>
      <c r="IG184" s="18"/>
      <c r="IH184" s="18"/>
      <c r="II184" s="18"/>
      <c r="IJ184" s="18"/>
      <c r="IK184" s="18"/>
      <c r="IL184" s="18"/>
      <c r="IM184" s="18"/>
      <c r="IN184" s="18"/>
      <c r="IO184" s="18"/>
      <c r="IP184" s="18"/>
      <c r="IQ184" s="18"/>
      <c r="IR184" s="18"/>
      <c r="IS184" s="18"/>
      <c r="IT184" s="18"/>
      <c r="IU184" s="18"/>
      <c r="IV184" s="18"/>
      <c r="IW184" s="18"/>
      <c r="IX184" s="18"/>
      <c r="IY184" s="18"/>
      <c r="IZ184" s="18"/>
    </row>
    <row r="185" spans="2:260" s="20" customFormat="1">
      <c r="B185" s="18"/>
      <c r="C185" s="22"/>
      <c r="D185" s="23"/>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c r="CK185" s="18"/>
      <c r="CL185" s="18"/>
      <c r="CM185" s="18"/>
      <c r="CN185" s="18"/>
      <c r="CO185" s="18"/>
      <c r="CP185" s="18"/>
      <c r="CQ185" s="18"/>
      <c r="CR185" s="18"/>
      <c r="CS185" s="18"/>
      <c r="CT185" s="18"/>
      <c r="CU185" s="18"/>
      <c r="CV185" s="18"/>
      <c r="CW185" s="18"/>
      <c r="CX185" s="18"/>
      <c r="CY185" s="18"/>
      <c r="CZ185" s="18"/>
      <c r="DA185" s="18"/>
      <c r="DB185" s="18"/>
      <c r="DC185" s="18"/>
      <c r="DD185" s="18"/>
      <c r="DE185" s="18"/>
      <c r="DF185" s="18"/>
      <c r="DG185" s="18"/>
      <c r="DH185" s="18"/>
      <c r="DI185" s="18"/>
      <c r="DJ185" s="18"/>
      <c r="DK185" s="18"/>
      <c r="DL185" s="18"/>
      <c r="DM185" s="18"/>
      <c r="DN185" s="18"/>
      <c r="DO185" s="18"/>
      <c r="DP185" s="18"/>
      <c r="DQ185" s="18"/>
      <c r="DR185" s="18"/>
      <c r="DS185" s="18"/>
      <c r="DT185" s="18"/>
      <c r="DU185" s="18"/>
      <c r="DV185" s="18"/>
      <c r="DW185" s="18"/>
      <c r="DX185" s="18"/>
      <c r="DY185" s="18"/>
      <c r="DZ185" s="18"/>
      <c r="EA185" s="18"/>
      <c r="EB185" s="18"/>
      <c r="EC185" s="18"/>
      <c r="ED185" s="18"/>
      <c r="EE185" s="18"/>
      <c r="EF185" s="18"/>
      <c r="EG185" s="18"/>
      <c r="EH185" s="18"/>
      <c r="EI185" s="18"/>
      <c r="EJ185" s="18"/>
      <c r="EK185" s="18"/>
      <c r="EL185" s="18"/>
      <c r="EM185" s="18"/>
      <c r="EN185" s="18"/>
      <c r="EO185" s="18"/>
      <c r="EP185" s="18"/>
      <c r="EQ185" s="18"/>
      <c r="ER185" s="18"/>
      <c r="ES185" s="18"/>
      <c r="ET185" s="18"/>
      <c r="EU185" s="18"/>
      <c r="EV185" s="18"/>
      <c r="EW185" s="18"/>
      <c r="EX185" s="18"/>
      <c r="EY185" s="18"/>
      <c r="EZ185" s="18"/>
      <c r="FA185" s="18"/>
      <c r="FB185" s="18"/>
      <c r="FC185" s="18"/>
      <c r="FD185" s="18"/>
      <c r="FE185" s="18"/>
      <c r="FF185" s="18"/>
      <c r="FG185" s="18"/>
      <c r="FH185" s="18"/>
      <c r="FI185" s="18"/>
      <c r="FJ185" s="18"/>
      <c r="FK185" s="18"/>
      <c r="FL185" s="18"/>
      <c r="FM185" s="18"/>
      <c r="FN185" s="18"/>
      <c r="FO185" s="18"/>
      <c r="FP185" s="18"/>
      <c r="FQ185" s="18"/>
      <c r="FR185" s="18"/>
      <c r="FS185" s="18"/>
      <c r="FT185" s="18"/>
      <c r="FU185" s="18"/>
      <c r="FV185" s="18"/>
      <c r="FW185" s="18"/>
      <c r="FX185" s="18"/>
      <c r="FY185" s="18"/>
      <c r="FZ185" s="18"/>
      <c r="GA185" s="18"/>
      <c r="GB185" s="18"/>
      <c r="GC185" s="18"/>
      <c r="GD185" s="18"/>
      <c r="GE185" s="18"/>
      <c r="GF185" s="18"/>
      <c r="GG185" s="18"/>
      <c r="GH185" s="18"/>
      <c r="GI185" s="18"/>
      <c r="GJ185" s="18"/>
      <c r="GK185" s="18"/>
      <c r="GL185" s="18"/>
      <c r="GM185" s="18"/>
      <c r="GN185" s="18"/>
      <c r="GO185" s="18"/>
      <c r="GP185" s="18"/>
      <c r="GQ185" s="18"/>
      <c r="GR185" s="18"/>
      <c r="GS185" s="18"/>
      <c r="GT185" s="18"/>
      <c r="GU185" s="18"/>
      <c r="GV185" s="18"/>
      <c r="GW185" s="18"/>
      <c r="GX185" s="18"/>
      <c r="GY185" s="18"/>
      <c r="GZ185" s="18"/>
      <c r="HA185" s="18"/>
      <c r="HB185" s="18"/>
      <c r="HC185" s="18"/>
      <c r="HD185" s="18"/>
      <c r="HE185" s="18"/>
      <c r="HF185" s="18"/>
      <c r="HG185" s="18"/>
      <c r="HH185" s="18"/>
      <c r="HI185" s="18"/>
      <c r="HJ185" s="18"/>
      <c r="HK185" s="18"/>
      <c r="HL185" s="18"/>
      <c r="HM185" s="18"/>
      <c r="HN185" s="18"/>
      <c r="HO185" s="18"/>
      <c r="HP185" s="18"/>
      <c r="HQ185" s="18"/>
      <c r="HR185" s="18"/>
      <c r="HS185" s="18"/>
      <c r="HT185" s="18"/>
      <c r="HU185" s="18"/>
      <c r="HV185" s="18"/>
      <c r="HW185" s="18"/>
      <c r="HX185" s="18"/>
      <c r="HY185" s="18"/>
      <c r="HZ185" s="18"/>
      <c r="IA185" s="18"/>
      <c r="IB185" s="18"/>
      <c r="IC185" s="18"/>
      <c r="ID185" s="18"/>
      <c r="IE185" s="18"/>
      <c r="IF185" s="18"/>
      <c r="IG185" s="18"/>
      <c r="IH185" s="18"/>
      <c r="II185" s="18"/>
      <c r="IJ185" s="18"/>
      <c r="IK185" s="18"/>
      <c r="IL185" s="18"/>
      <c r="IM185" s="18"/>
      <c r="IN185" s="18"/>
      <c r="IO185" s="18"/>
      <c r="IP185" s="18"/>
      <c r="IQ185" s="18"/>
      <c r="IR185" s="18"/>
      <c r="IS185" s="18"/>
      <c r="IT185" s="18"/>
      <c r="IU185" s="18"/>
      <c r="IV185" s="18"/>
      <c r="IW185" s="18"/>
      <c r="IX185" s="18"/>
      <c r="IY185" s="18"/>
      <c r="IZ185" s="18"/>
    </row>
    <row r="186" spans="2:260" s="20" customFormat="1">
      <c r="B186" s="18"/>
      <c r="C186" s="22"/>
      <c r="D186" s="23"/>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c r="CK186" s="18"/>
      <c r="CL186" s="18"/>
      <c r="CM186" s="18"/>
      <c r="CN186" s="18"/>
      <c r="CO186" s="18"/>
      <c r="CP186" s="18"/>
      <c r="CQ186" s="18"/>
      <c r="CR186" s="18"/>
      <c r="CS186" s="18"/>
      <c r="CT186" s="18"/>
      <c r="CU186" s="18"/>
      <c r="CV186" s="18"/>
      <c r="CW186" s="18"/>
      <c r="CX186" s="18"/>
      <c r="CY186" s="18"/>
      <c r="CZ186" s="18"/>
      <c r="DA186" s="18"/>
      <c r="DB186" s="18"/>
      <c r="DC186" s="18"/>
      <c r="DD186" s="18"/>
      <c r="DE186" s="18"/>
      <c r="DF186" s="18"/>
      <c r="DG186" s="18"/>
      <c r="DH186" s="18"/>
      <c r="DI186" s="18"/>
      <c r="DJ186" s="18"/>
      <c r="DK186" s="18"/>
      <c r="DL186" s="18"/>
      <c r="DM186" s="18"/>
      <c r="DN186" s="18"/>
      <c r="DO186" s="18"/>
      <c r="DP186" s="18"/>
      <c r="DQ186" s="18"/>
      <c r="DR186" s="18"/>
      <c r="DS186" s="18"/>
      <c r="DT186" s="18"/>
      <c r="DU186" s="18"/>
      <c r="DV186" s="18"/>
      <c r="DW186" s="18"/>
      <c r="DX186" s="18"/>
      <c r="DY186" s="18"/>
      <c r="DZ186" s="18"/>
      <c r="EA186" s="18"/>
      <c r="EB186" s="18"/>
      <c r="EC186" s="18"/>
      <c r="ED186" s="18"/>
      <c r="EE186" s="18"/>
      <c r="EF186" s="18"/>
      <c r="EG186" s="18"/>
      <c r="EH186" s="18"/>
      <c r="EI186" s="18"/>
      <c r="EJ186" s="18"/>
      <c r="EK186" s="18"/>
      <c r="EL186" s="18"/>
      <c r="EM186" s="18"/>
      <c r="EN186" s="18"/>
      <c r="EO186" s="18"/>
      <c r="EP186" s="18"/>
      <c r="EQ186" s="18"/>
      <c r="ER186" s="18"/>
      <c r="ES186" s="18"/>
      <c r="ET186" s="18"/>
      <c r="EU186" s="18"/>
      <c r="EV186" s="18"/>
      <c r="EW186" s="18"/>
      <c r="EX186" s="18"/>
      <c r="EY186" s="18"/>
      <c r="EZ186" s="18"/>
      <c r="FA186" s="18"/>
      <c r="FB186" s="18"/>
      <c r="FC186" s="18"/>
      <c r="FD186" s="18"/>
      <c r="FE186" s="18"/>
      <c r="FF186" s="18"/>
      <c r="FG186" s="18"/>
      <c r="FH186" s="18"/>
      <c r="FI186" s="18"/>
      <c r="FJ186" s="18"/>
      <c r="FK186" s="18"/>
      <c r="FL186" s="18"/>
      <c r="FM186" s="18"/>
      <c r="FN186" s="18"/>
      <c r="FO186" s="18"/>
      <c r="FP186" s="18"/>
      <c r="FQ186" s="18"/>
      <c r="FR186" s="18"/>
      <c r="FS186" s="18"/>
      <c r="FT186" s="18"/>
      <c r="FU186" s="18"/>
      <c r="FV186" s="18"/>
      <c r="FW186" s="18"/>
      <c r="FX186" s="18"/>
      <c r="FY186" s="18"/>
      <c r="FZ186" s="18"/>
      <c r="GA186" s="18"/>
      <c r="GB186" s="18"/>
      <c r="GC186" s="18"/>
      <c r="GD186" s="18"/>
      <c r="GE186" s="18"/>
      <c r="GF186" s="18"/>
      <c r="GG186" s="18"/>
      <c r="GH186" s="18"/>
      <c r="GI186" s="18"/>
      <c r="GJ186" s="18"/>
      <c r="GK186" s="18"/>
      <c r="GL186" s="18"/>
      <c r="GM186" s="18"/>
      <c r="GN186" s="18"/>
      <c r="GO186" s="18"/>
      <c r="GP186" s="18"/>
      <c r="GQ186" s="18"/>
      <c r="GR186" s="18"/>
      <c r="GS186" s="18"/>
      <c r="GT186" s="18"/>
      <c r="GU186" s="18"/>
      <c r="GV186" s="18"/>
      <c r="GW186" s="18"/>
      <c r="GX186" s="18"/>
      <c r="GY186" s="18"/>
      <c r="GZ186" s="18"/>
      <c r="HA186" s="18"/>
      <c r="HB186" s="18"/>
      <c r="HC186" s="18"/>
      <c r="HD186" s="18"/>
      <c r="HE186" s="18"/>
      <c r="HF186" s="18"/>
      <c r="HG186" s="18"/>
      <c r="HH186" s="18"/>
      <c r="HI186" s="18"/>
      <c r="HJ186" s="18"/>
      <c r="HK186" s="18"/>
      <c r="HL186" s="18"/>
      <c r="HM186" s="18"/>
      <c r="HN186" s="18"/>
      <c r="HO186" s="18"/>
      <c r="HP186" s="18"/>
      <c r="HQ186" s="18"/>
      <c r="HR186" s="18"/>
      <c r="HS186" s="18"/>
      <c r="HT186" s="18"/>
      <c r="HU186" s="18"/>
      <c r="HV186" s="18"/>
      <c r="HW186" s="18"/>
      <c r="HX186" s="18"/>
      <c r="HY186" s="18"/>
      <c r="HZ186" s="18"/>
      <c r="IA186" s="18"/>
      <c r="IB186" s="18"/>
      <c r="IC186" s="18"/>
      <c r="ID186" s="18"/>
      <c r="IE186" s="18"/>
      <c r="IF186" s="18"/>
      <c r="IG186" s="18"/>
      <c r="IH186" s="18"/>
      <c r="II186" s="18"/>
      <c r="IJ186" s="18"/>
      <c r="IK186" s="18"/>
      <c r="IL186" s="18"/>
      <c r="IM186" s="18"/>
      <c r="IN186" s="18"/>
      <c r="IO186" s="18"/>
      <c r="IP186" s="18"/>
      <c r="IQ186" s="18"/>
      <c r="IR186" s="18"/>
      <c r="IS186" s="18"/>
      <c r="IT186" s="18"/>
      <c r="IU186" s="18"/>
      <c r="IV186" s="18"/>
      <c r="IW186" s="18"/>
      <c r="IX186" s="18"/>
      <c r="IY186" s="18"/>
      <c r="IZ186" s="18"/>
    </row>
    <row r="187" spans="2:260" s="20" customFormat="1">
      <c r="B187" s="18"/>
      <c r="C187" s="22"/>
      <c r="D187" s="23"/>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c r="CK187" s="18"/>
      <c r="CL187" s="18"/>
      <c r="CM187" s="18"/>
      <c r="CN187" s="18"/>
      <c r="CO187" s="18"/>
      <c r="CP187" s="18"/>
      <c r="CQ187" s="18"/>
      <c r="CR187" s="18"/>
      <c r="CS187" s="18"/>
      <c r="CT187" s="18"/>
      <c r="CU187" s="18"/>
      <c r="CV187" s="18"/>
      <c r="CW187" s="18"/>
      <c r="CX187" s="18"/>
      <c r="CY187" s="18"/>
      <c r="CZ187" s="18"/>
      <c r="DA187" s="18"/>
      <c r="DB187" s="18"/>
      <c r="DC187" s="18"/>
      <c r="DD187" s="18"/>
      <c r="DE187" s="18"/>
      <c r="DF187" s="18"/>
      <c r="DG187" s="18"/>
      <c r="DH187" s="18"/>
      <c r="DI187" s="18"/>
      <c r="DJ187" s="18"/>
      <c r="DK187" s="18"/>
      <c r="DL187" s="18"/>
      <c r="DM187" s="18"/>
      <c r="DN187" s="18"/>
      <c r="DO187" s="18"/>
      <c r="DP187" s="18"/>
      <c r="DQ187" s="18"/>
      <c r="DR187" s="18"/>
      <c r="DS187" s="18"/>
      <c r="DT187" s="18"/>
      <c r="DU187" s="18"/>
      <c r="DV187" s="18"/>
      <c r="DW187" s="18"/>
      <c r="DX187" s="18"/>
      <c r="DY187" s="18"/>
      <c r="DZ187" s="18"/>
      <c r="EA187" s="18"/>
      <c r="EB187" s="18"/>
      <c r="EC187" s="18"/>
      <c r="ED187" s="18"/>
      <c r="EE187" s="18"/>
      <c r="EF187" s="18"/>
      <c r="EG187" s="18"/>
      <c r="EH187" s="18"/>
      <c r="EI187" s="18"/>
      <c r="EJ187" s="18"/>
      <c r="EK187" s="18"/>
      <c r="EL187" s="18"/>
      <c r="EM187" s="18"/>
      <c r="EN187" s="18"/>
      <c r="EO187" s="18"/>
      <c r="EP187" s="18"/>
      <c r="EQ187" s="18"/>
      <c r="ER187" s="18"/>
      <c r="ES187" s="18"/>
      <c r="ET187" s="18"/>
      <c r="EU187" s="18"/>
      <c r="EV187" s="18"/>
      <c r="EW187" s="18"/>
      <c r="EX187" s="18"/>
      <c r="EY187" s="18"/>
      <c r="EZ187" s="18"/>
      <c r="FA187" s="18"/>
      <c r="FB187" s="18"/>
      <c r="FC187" s="18"/>
      <c r="FD187" s="18"/>
      <c r="FE187" s="18"/>
      <c r="FF187" s="18"/>
      <c r="FG187" s="18"/>
      <c r="FH187" s="18"/>
      <c r="FI187" s="18"/>
      <c r="FJ187" s="18"/>
      <c r="FK187" s="18"/>
      <c r="FL187" s="18"/>
      <c r="FM187" s="18"/>
      <c r="FN187" s="18"/>
      <c r="FO187" s="18"/>
      <c r="FP187" s="18"/>
      <c r="FQ187" s="18"/>
      <c r="FR187" s="18"/>
      <c r="FS187" s="18"/>
      <c r="FT187" s="18"/>
      <c r="FU187" s="18"/>
      <c r="FV187" s="18"/>
      <c r="FW187" s="18"/>
      <c r="FX187" s="18"/>
      <c r="FY187" s="18"/>
      <c r="FZ187" s="18"/>
      <c r="GA187" s="18"/>
      <c r="GB187" s="18"/>
      <c r="GC187" s="18"/>
      <c r="GD187" s="18"/>
      <c r="GE187" s="18"/>
      <c r="GF187" s="18"/>
      <c r="GG187" s="18"/>
      <c r="GH187" s="18"/>
      <c r="GI187" s="18"/>
      <c r="GJ187" s="18"/>
      <c r="GK187" s="18"/>
      <c r="GL187" s="18"/>
      <c r="GM187" s="18"/>
      <c r="GN187" s="18"/>
      <c r="GO187" s="18"/>
      <c r="GP187" s="18"/>
      <c r="GQ187" s="18"/>
      <c r="GR187" s="18"/>
      <c r="GS187" s="18"/>
      <c r="GT187" s="18"/>
      <c r="GU187" s="18"/>
      <c r="GV187" s="18"/>
      <c r="GW187" s="18"/>
      <c r="GX187" s="18"/>
      <c r="GY187" s="18"/>
      <c r="GZ187" s="18"/>
      <c r="HA187" s="18"/>
      <c r="HB187" s="18"/>
      <c r="HC187" s="18"/>
      <c r="HD187" s="18"/>
      <c r="HE187" s="18"/>
      <c r="HF187" s="18"/>
      <c r="HG187" s="18"/>
      <c r="HH187" s="18"/>
      <c r="HI187" s="18"/>
      <c r="HJ187" s="18"/>
      <c r="HK187" s="18"/>
      <c r="HL187" s="18"/>
      <c r="HM187" s="18"/>
      <c r="HN187" s="18"/>
      <c r="HO187" s="18"/>
      <c r="HP187" s="18"/>
      <c r="HQ187" s="18"/>
      <c r="HR187" s="18"/>
      <c r="HS187" s="18"/>
      <c r="HT187" s="18"/>
      <c r="HU187" s="18"/>
      <c r="HV187" s="18"/>
      <c r="HW187" s="18"/>
      <c r="HX187" s="18"/>
      <c r="HY187" s="18"/>
      <c r="HZ187" s="18"/>
      <c r="IA187" s="18"/>
      <c r="IB187" s="18"/>
      <c r="IC187" s="18"/>
      <c r="ID187" s="18"/>
      <c r="IE187" s="18"/>
      <c r="IF187" s="18"/>
      <c r="IG187" s="18"/>
      <c r="IH187" s="18"/>
      <c r="II187" s="18"/>
      <c r="IJ187" s="18"/>
      <c r="IK187" s="18"/>
      <c r="IL187" s="18"/>
      <c r="IM187" s="18"/>
      <c r="IN187" s="18"/>
      <c r="IO187" s="18"/>
      <c r="IP187" s="18"/>
      <c r="IQ187" s="18"/>
      <c r="IR187" s="18"/>
      <c r="IS187" s="18"/>
      <c r="IT187" s="18"/>
      <c r="IU187" s="18"/>
      <c r="IV187" s="18"/>
      <c r="IW187" s="18"/>
      <c r="IX187" s="18"/>
      <c r="IY187" s="18"/>
      <c r="IZ187" s="18"/>
    </row>
    <row r="188" spans="2:260" s="20" customFormat="1">
      <c r="B188" s="18"/>
      <c r="C188" s="22"/>
      <c r="D188" s="23"/>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c r="CK188" s="18"/>
      <c r="CL188" s="18"/>
      <c r="CM188" s="18"/>
      <c r="CN188" s="18"/>
      <c r="CO188" s="18"/>
      <c r="CP188" s="18"/>
      <c r="CQ188" s="18"/>
      <c r="CR188" s="18"/>
      <c r="CS188" s="18"/>
      <c r="CT188" s="18"/>
      <c r="CU188" s="18"/>
      <c r="CV188" s="18"/>
      <c r="CW188" s="18"/>
      <c r="CX188" s="18"/>
      <c r="CY188" s="18"/>
      <c r="CZ188" s="18"/>
      <c r="DA188" s="18"/>
      <c r="DB188" s="18"/>
      <c r="DC188" s="18"/>
      <c r="DD188" s="18"/>
      <c r="DE188" s="18"/>
      <c r="DF188" s="18"/>
      <c r="DG188" s="18"/>
      <c r="DH188" s="18"/>
      <c r="DI188" s="18"/>
      <c r="DJ188" s="18"/>
      <c r="DK188" s="18"/>
      <c r="DL188" s="18"/>
      <c r="DM188" s="18"/>
      <c r="DN188" s="18"/>
      <c r="DO188" s="18"/>
      <c r="DP188" s="18"/>
      <c r="DQ188" s="18"/>
      <c r="DR188" s="18"/>
      <c r="DS188" s="18"/>
      <c r="DT188" s="18"/>
      <c r="DU188" s="18"/>
      <c r="DV188" s="18"/>
      <c r="DW188" s="18"/>
      <c r="DX188" s="18"/>
      <c r="DY188" s="18"/>
      <c r="DZ188" s="18"/>
      <c r="EA188" s="18"/>
      <c r="EB188" s="18"/>
      <c r="EC188" s="18"/>
      <c r="ED188" s="18"/>
      <c r="EE188" s="18"/>
      <c r="EF188" s="18"/>
      <c r="EG188" s="18"/>
      <c r="EH188" s="18"/>
      <c r="EI188" s="18"/>
      <c r="EJ188" s="18"/>
      <c r="EK188" s="18"/>
      <c r="EL188" s="18"/>
      <c r="EM188" s="18"/>
      <c r="EN188" s="18"/>
      <c r="EO188" s="18"/>
      <c r="EP188" s="18"/>
      <c r="EQ188" s="18"/>
      <c r="ER188" s="18"/>
      <c r="ES188" s="18"/>
      <c r="ET188" s="18"/>
      <c r="EU188" s="18"/>
      <c r="EV188" s="18"/>
      <c r="EW188" s="18"/>
      <c r="EX188" s="18"/>
      <c r="EY188" s="18"/>
      <c r="EZ188" s="18"/>
      <c r="FA188" s="18"/>
      <c r="FB188" s="18"/>
      <c r="FC188" s="18"/>
      <c r="FD188" s="18"/>
      <c r="FE188" s="18"/>
      <c r="FF188" s="18"/>
      <c r="FG188" s="18"/>
      <c r="FH188" s="18"/>
      <c r="FI188" s="18"/>
      <c r="FJ188" s="18"/>
      <c r="FK188" s="18"/>
      <c r="FL188" s="18"/>
      <c r="FM188" s="18"/>
      <c r="FN188" s="18"/>
      <c r="FO188" s="18"/>
      <c r="FP188" s="18"/>
      <c r="FQ188" s="18"/>
      <c r="FR188" s="18"/>
      <c r="FS188" s="18"/>
      <c r="FT188" s="18"/>
      <c r="FU188" s="18"/>
      <c r="FV188" s="18"/>
      <c r="FW188" s="18"/>
      <c r="FX188" s="18"/>
      <c r="FY188" s="18"/>
      <c r="FZ188" s="18"/>
      <c r="GA188" s="18"/>
      <c r="GB188" s="18"/>
      <c r="GC188" s="18"/>
      <c r="GD188" s="18"/>
      <c r="GE188" s="18"/>
      <c r="GF188" s="18"/>
      <c r="GG188" s="18"/>
      <c r="GH188" s="18"/>
      <c r="GI188" s="18"/>
      <c r="GJ188" s="18"/>
      <c r="GK188" s="18"/>
      <c r="GL188" s="18"/>
      <c r="GM188" s="18"/>
      <c r="GN188" s="18"/>
      <c r="GO188" s="18"/>
      <c r="GP188" s="18"/>
      <c r="GQ188" s="18"/>
      <c r="GR188" s="18"/>
      <c r="GS188" s="18"/>
      <c r="GT188" s="18"/>
      <c r="GU188" s="18"/>
      <c r="GV188" s="18"/>
      <c r="GW188" s="18"/>
      <c r="GX188" s="18"/>
      <c r="GY188" s="18"/>
      <c r="GZ188" s="18"/>
      <c r="HA188" s="18"/>
      <c r="HB188" s="18"/>
      <c r="HC188" s="18"/>
      <c r="HD188" s="18"/>
      <c r="HE188" s="18"/>
      <c r="HF188" s="18"/>
      <c r="HG188" s="18"/>
      <c r="HH188" s="18"/>
      <c r="HI188" s="18"/>
      <c r="HJ188" s="18"/>
      <c r="HK188" s="18"/>
      <c r="HL188" s="18"/>
      <c r="HM188" s="18"/>
      <c r="HN188" s="18"/>
      <c r="HO188" s="18"/>
      <c r="HP188" s="18"/>
      <c r="HQ188" s="18"/>
      <c r="HR188" s="18"/>
      <c r="HS188" s="18"/>
      <c r="HT188" s="18"/>
      <c r="HU188" s="18"/>
      <c r="HV188" s="18"/>
      <c r="HW188" s="18"/>
      <c r="HX188" s="18"/>
      <c r="HY188" s="18"/>
      <c r="HZ188" s="18"/>
      <c r="IA188" s="18"/>
      <c r="IB188" s="18"/>
      <c r="IC188" s="18"/>
      <c r="ID188" s="18"/>
      <c r="IE188" s="18"/>
      <c r="IF188" s="18"/>
      <c r="IG188" s="18"/>
      <c r="IH188" s="18"/>
      <c r="II188" s="18"/>
      <c r="IJ188" s="18"/>
      <c r="IK188" s="18"/>
      <c r="IL188" s="18"/>
      <c r="IM188" s="18"/>
      <c r="IN188" s="18"/>
      <c r="IO188" s="18"/>
      <c r="IP188" s="18"/>
      <c r="IQ188" s="18"/>
      <c r="IR188" s="18"/>
      <c r="IS188" s="18"/>
      <c r="IT188" s="18"/>
      <c r="IU188" s="18"/>
      <c r="IV188" s="18"/>
      <c r="IW188" s="18"/>
      <c r="IX188" s="18"/>
      <c r="IY188" s="18"/>
      <c r="IZ188" s="18"/>
    </row>
    <row r="189" spans="2:260" s="20" customFormat="1">
      <c r="B189" s="18"/>
      <c r="C189" s="22"/>
      <c r="D189" s="23"/>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18"/>
      <c r="DH189" s="18"/>
      <c r="DI189" s="18"/>
      <c r="DJ189" s="18"/>
      <c r="DK189" s="18"/>
      <c r="DL189" s="18"/>
      <c r="DM189" s="18"/>
      <c r="DN189" s="18"/>
      <c r="DO189" s="18"/>
      <c r="DP189" s="18"/>
      <c r="DQ189" s="18"/>
      <c r="DR189" s="18"/>
      <c r="DS189" s="18"/>
      <c r="DT189" s="18"/>
      <c r="DU189" s="18"/>
      <c r="DV189" s="18"/>
      <c r="DW189" s="18"/>
      <c r="DX189" s="18"/>
      <c r="DY189" s="18"/>
      <c r="DZ189" s="18"/>
      <c r="EA189" s="18"/>
      <c r="EB189" s="18"/>
      <c r="EC189" s="18"/>
      <c r="ED189" s="18"/>
      <c r="EE189" s="18"/>
      <c r="EF189" s="18"/>
      <c r="EG189" s="18"/>
      <c r="EH189" s="18"/>
      <c r="EI189" s="18"/>
      <c r="EJ189" s="18"/>
      <c r="EK189" s="18"/>
      <c r="EL189" s="18"/>
      <c r="EM189" s="18"/>
      <c r="EN189" s="18"/>
      <c r="EO189" s="18"/>
      <c r="EP189" s="18"/>
      <c r="EQ189" s="18"/>
      <c r="ER189" s="18"/>
      <c r="ES189" s="18"/>
      <c r="ET189" s="18"/>
      <c r="EU189" s="18"/>
      <c r="EV189" s="18"/>
      <c r="EW189" s="18"/>
      <c r="EX189" s="18"/>
      <c r="EY189" s="18"/>
      <c r="EZ189" s="18"/>
      <c r="FA189" s="18"/>
      <c r="FB189" s="18"/>
      <c r="FC189" s="18"/>
      <c r="FD189" s="18"/>
      <c r="FE189" s="18"/>
      <c r="FF189" s="18"/>
      <c r="FG189" s="18"/>
      <c r="FH189" s="18"/>
      <c r="FI189" s="18"/>
      <c r="FJ189" s="18"/>
      <c r="FK189" s="18"/>
      <c r="FL189" s="18"/>
      <c r="FM189" s="18"/>
      <c r="FN189" s="18"/>
      <c r="FO189" s="18"/>
      <c r="FP189" s="18"/>
      <c r="FQ189" s="18"/>
      <c r="FR189" s="18"/>
      <c r="FS189" s="18"/>
      <c r="FT189" s="18"/>
      <c r="FU189" s="18"/>
      <c r="FV189" s="18"/>
      <c r="FW189" s="18"/>
      <c r="FX189" s="18"/>
      <c r="FY189" s="18"/>
      <c r="FZ189" s="18"/>
      <c r="GA189" s="18"/>
      <c r="GB189" s="18"/>
      <c r="GC189" s="18"/>
      <c r="GD189" s="18"/>
      <c r="GE189" s="18"/>
      <c r="GF189" s="18"/>
      <c r="GG189" s="18"/>
      <c r="GH189" s="18"/>
      <c r="GI189" s="18"/>
      <c r="GJ189" s="18"/>
      <c r="GK189" s="18"/>
      <c r="GL189" s="18"/>
      <c r="GM189" s="18"/>
      <c r="GN189" s="18"/>
      <c r="GO189" s="18"/>
      <c r="GP189" s="18"/>
      <c r="GQ189" s="18"/>
      <c r="GR189" s="18"/>
      <c r="GS189" s="18"/>
      <c r="GT189" s="18"/>
      <c r="GU189" s="18"/>
      <c r="GV189" s="18"/>
      <c r="GW189" s="18"/>
      <c r="GX189" s="18"/>
      <c r="GY189" s="18"/>
      <c r="GZ189" s="18"/>
      <c r="HA189" s="18"/>
      <c r="HB189" s="18"/>
      <c r="HC189" s="18"/>
      <c r="HD189" s="18"/>
      <c r="HE189" s="18"/>
      <c r="HF189" s="18"/>
      <c r="HG189" s="18"/>
      <c r="HH189" s="18"/>
      <c r="HI189" s="18"/>
      <c r="HJ189" s="18"/>
      <c r="HK189" s="18"/>
      <c r="HL189" s="18"/>
      <c r="HM189" s="18"/>
      <c r="HN189" s="18"/>
      <c r="HO189" s="18"/>
      <c r="HP189" s="18"/>
      <c r="HQ189" s="18"/>
      <c r="HR189" s="18"/>
      <c r="HS189" s="18"/>
      <c r="HT189" s="18"/>
      <c r="HU189" s="18"/>
      <c r="HV189" s="18"/>
      <c r="HW189" s="18"/>
      <c r="HX189" s="18"/>
      <c r="HY189" s="18"/>
      <c r="HZ189" s="18"/>
      <c r="IA189" s="18"/>
      <c r="IB189" s="18"/>
      <c r="IC189" s="18"/>
      <c r="ID189" s="18"/>
      <c r="IE189" s="18"/>
      <c r="IF189" s="18"/>
      <c r="IG189" s="18"/>
      <c r="IH189" s="18"/>
      <c r="II189" s="18"/>
      <c r="IJ189" s="18"/>
      <c r="IK189" s="18"/>
      <c r="IL189" s="18"/>
      <c r="IM189" s="18"/>
      <c r="IN189" s="18"/>
      <c r="IO189" s="18"/>
      <c r="IP189" s="18"/>
      <c r="IQ189" s="18"/>
      <c r="IR189" s="18"/>
      <c r="IS189" s="18"/>
      <c r="IT189" s="18"/>
      <c r="IU189" s="18"/>
      <c r="IV189" s="18"/>
      <c r="IW189" s="18"/>
      <c r="IX189" s="18"/>
      <c r="IY189" s="18"/>
      <c r="IZ189" s="18"/>
    </row>
    <row r="190" spans="2:260" s="20" customFormat="1">
      <c r="B190" s="18"/>
      <c r="C190" s="22"/>
      <c r="D190" s="23"/>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c r="CK190" s="18"/>
      <c r="CL190" s="18"/>
      <c r="CM190" s="18"/>
      <c r="CN190" s="18"/>
      <c r="CO190" s="18"/>
      <c r="CP190" s="18"/>
      <c r="CQ190" s="18"/>
      <c r="CR190" s="18"/>
      <c r="CS190" s="18"/>
      <c r="CT190" s="18"/>
      <c r="CU190" s="18"/>
      <c r="CV190" s="18"/>
      <c r="CW190" s="18"/>
      <c r="CX190" s="18"/>
      <c r="CY190" s="18"/>
      <c r="CZ190" s="18"/>
      <c r="DA190" s="18"/>
      <c r="DB190" s="18"/>
      <c r="DC190" s="18"/>
      <c r="DD190" s="18"/>
      <c r="DE190" s="18"/>
      <c r="DF190" s="18"/>
      <c r="DG190" s="18"/>
      <c r="DH190" s="18"/>
      <c r="DI190" s="18"/>
      <c r="DJ190" s="18"/>
      <c r="DK190" s="18"/>
      <c r="DL190" s="18"/>
      <c r="DM190" s="18"/>
      <c r="DN190" s="18"/>
      <c r="DO190" s="18"/>
      <c r="DP190" s="18"/>
      <c r="DQ190" s="18"/>
      <c r="DR190" s="18"/>
      <c r="DS190" s="18"/>
      <c r="DT190" s="18"/>
      <c r="DU190" s="18"/>
      <c r="DV190" s="18"/>
      <c r="DW190" s="18"/>
      <c r="DX190" s="18"/>
      <c r="DY190" s="18"/>
      <c r="DZ190" s="18"/>
      <c r="EA190" s="18"/>
      <c r="EB190" s="18"/>
      <c r="EC190" s="18"/>
      <c r="ED190" s="18"/>
      <c r="EE190" s="18"/>
      <c r="EF190" s="18"/>
      <c r="EG190" s="18"/>
      <c r="EH190" s="18"/>
      <c r="EI190" s="18"/>
      <c r="EJ190" s="18"/>
      <c r="EK190" s="18"/>
      <c r="EL190" s="18"/>
      <c r="EM190" s="18"/>
      <c r="EN190" s="18"/>
      <c r="EO190" s="18"/>
      <c r="EP190" s="18"/>
      <c r="EQ190" s="18"/>
      <c r="ER190" s="18"/>
      <c r="ES190" s="18"/>
      <c r="ET190" s="18"/>
      <c r="EU190" s="18"/>
      <c r="EV190" s="18"/>
      <c r="EW190" s="18"/>
      <c r="EX190" s="18"/>
      <c r="EY190" s="18"/>
      <c r="EZ190" s="18"/>
      <c r="FA190" s="18"/>
      <c r="FB190" s="18"/>
      <c r="FC190" s="18"/>
      <c r="FD190" s="18"/>
      <c r="FE190" s="18"/>
      <c r="FF190" s="18"/>
      <c r="FG190" s="18"/>
      <c r="FH190" s="18"/>
      <c r="FI190" s="18"/>
      <c r="FJ190" s="18"/>
      <c r="FK190" s="18"/>
      <c r="FL190" s="18"/>
      <c r="FM190" s="18"/>
      <c r="FN190" s="18"/>
      <c r="FO190" s="18"/>
      <c r="FP190" s="18"/>
      <c r="FQ190" s="18"/>
      <c r="FR190" s="18"/>
      <c r="FS190" s="18"/>
      <c r="FT190" s="18"/>
      <c r="FU190" s="18"/>
      <c r="FV190" s="18"/>
      <c r="FW190" s="18"/>
      <c r="FX190" s="18"/>
      <c r="FY190" s="18"/>
      <c r="FZ190" s="18"/>
      <c r="GA190" s="18"/>
      <c r="GB190" s="18"/>
      <c r="GC190" s="18"/>
      <c r="GD190" s="18"/>
      <c r="GE190" s="18"/>
      <c r="GF190" s="18"/>
      <c r="GG190" s="18"/>
      <c r="GH190" s="18"/>
      <c r="GI190" s="18"/>
      <c r="GJ190" s="18"/>
      <c r="GK190" s="18"/>
      <c r="GL190" s="18"/>
      <c r="GM190" s="18"/>
      <c r="GN190" s="18"/>
      <c r="GO190" s="18"/>
      <c r="GP190" s="18"/>
      <c r="GQ190" s="18"/>
      <c r="GR190" s="18"/>
      <c r="GS190" s="18"/>
      <c r="GT190" s="18"/>
      <c r="GU190" s="18"/>
      <c r="GV190" s="18"/>
      <c r="GW190" s="18"/>
      <c r="GX190" s="18"/>
      <c r="GY190" s="18"/>
      <c r="GZ190" s="18"/>
      <c r="HA190" s="18"/>
      <c r="HB190" s="18"/>
      <c r="HC190" s="18"/>
      <c r="HD190" s="18"/>
      <c r="HE190" s="18"/>
      <c r="HF190" s="18"/>
      <c r="HG190" s="18"/>
      <c r="HH190" s="18"/>
      <c r="HI190" s="18"/>
      <c r="HJ190" s="18"/>
      <c r="HK190" s="18"/>
      <c r="HL190" s="18"/>
      <c r="HM190" s="18"/>
      <c r="HN190" s="18"/>
      <c r="HO190" s="18"/>
      <c r="HP190" s="18"/>
      <c r="HQ190" s="18"/>
      <c r="HR190" s="18"/>
      <c r="HS190" s="18"/>
      <c r="HT190" s="18"/>
      <c r="HU190" s="18"/>
      <c r="HV190" s="18"/>
      <c r="HW190" s="18"/>
      <c r="HX190" s="18"/>
      <c r="HY190" s="18"/>
      <c r="HZ190" s="18"/>
      <c r="IA190" s="18"/>
      <c r="IB190" s="18"/>
      <c r="IC190" s="18"/>
      <c r="ID190" s="18"/>
      <c r="IE190" s="18"/>
      <c r="IF190" s="18"/>
      <c r="IG190" s="18"/>
      <c r="IH190" s="18"/>
      <c r="II190" s="18"/>
      <c r="IJ190" s="18"/>
      <c r="IK190" s="18"/>
      <c r="IL190" s="18"/>
      <c r="IM190" s="18"/>
      <c r="IN190" s="18"/>
      <c r="IO190" s="18"/>
      <c r="IP190" s="18"/>
      <c r="IQ190" s="18"/>
      <c r="IR190" s="18"/>
      <c r="IS190" s="18"/>
      <c r="IT190" s="18"/>
      <c r="IU190" s="18"/>
      <c r="IV190" s="18"/>
      <c r="IW190" s="18"/>
      <c r="IX190" s="18"/>
      <c r="IY190" s="18"/>
      <c r="IZ190" s="18"/>
    </row>
    <row r="191" spans="2:260" s="20" customFormat="1">
      <c r="B191" s="18"/>
      <c r="C191" s="22"/>
      <c r="D191" s="23"/>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c r="CK191" s="18"/>
      <c r="CL191" s="18"/>
      <c r="CM191" s="18"/>
      <c r="CN191" s="18"/>
      <c r="CO191" s="18"/>
      <c r="CP191" s="18"/>
      <c r="CQ191" s="18"/>
      <c r="CR191" s="18"/>
      <c r="CS191" s="18"/>
      <c r="CT191" s="18"/>
      <c r="CU191" s="18"/>
      <c r="CV191" s="18"/>
      <c r="CW191" s="18"/>
      <c r="CX191" s="18"/>
      <c r="CY191" s="18"/>
      <c r="CZ191" s="18"/>
      <c r="DA191" s="18"/>
      <c r="DB191" s="18"/>
      <c r="DC191" s="18"/>
      <c r="DD191" s="18"/>
      <c r="DE191" s="18"/>
      <c r="DF191" s="18"/>
      <c r="DG191" s="18"/>
      <c r="DH191" s="18"/>
      <c r="DI191" s="18"/>
      <c r="DJ191" s="18"/>
      <c r="DK191" s="18"/>
      <c r="DL191" s="18"/>
      <c r="DM191" s="18"/>
      <c r="DN191" s="18"/>
      <c r="DO191" s="18"/>
      <c r="DP191" s="18"/>
      <c r="DQ191" s="18"/>
      <c r="DR191" s="18"/>
      <c r="DS191" s="18"/>
      <c r="DT191" s="18"/>
      <c r="DU191" s="18"/>
      <c r="DV191" s="18"/>
      <c r="DW191" s="18"/>
      <c r="DX191" s="18"/>
      <c r="DY191" s="18"/>
      <c r="DZ191" s="18"/>
      <c r="EA191" s="18"/>
      <c r="EB191" s="18"/>
      <c r="EC191" s="18"/>
      <c r="ED191" s="18"/>
      <c r="EE191" s="18"/>
      <c r="EF191" s="18"/>
      <c r="EG191" s="18"/>
      <c r="EH191" s="18"/>
      <c r="EI191" s="18"/>
      <c r="EJ191" s="18"/>
      <c r="EK191" s="18"/>
      <c r="EL191" s="18"/>
      <c r="EM191" s="18"/>
      <c r="EN191" s="18"/>
      <c r="EO191" s="18"/>
      <c r="EP191" s="18"/>
      <c r="EQ191" s="18"/>
      <c r="ER191" s="18"/>
      <c r="ES191" s="18"/>
      <c r="ET191" s="18"/>
      <c r="EU191" s="18"/>
      <c r="EV191" s="18"/>
      <c r="EW191" s="18"/>
      <c r="EX191" s="18"/>
      <c r="EY191" s="18"/>
      <c r="EZ191" s="18"/>
      <c r="FA191" s="18"/>
      <c r="FB191" s="18"/>
      <c r="FC191" s="18"/>
      <c r="FD191" s="18"/>
      <c r="FE191" s="18"/>
      <c r="FF191" s="18"/>
      <c r="FG191" s="18"/>
      <c r="FH191" s="18"/>
      <c r="FI191" s="18"/>
      <c r="FJ191" s="18"/>
      <c r="FK191" s="18"/>
      <c r="FL191" s="18"/>
      <c r="FM191" s="18"/>
      <c r="FN191" s="18"/>
      <c r="FO191" s="18"/>
      <c r="FP191" s="18"/>
      <c r="FQ191" s="18"/>
      <c r="FR191" s="18"/>
      <c r="FS191" s="18"/>
      <c r="FT191" s="18"/>
      <c r="FU191" s="18"/>
      <c r="FV191" s="18"/>
      <c r="FW191" s="18"/>
      <c r="FX191" s="18"/>
      <c r="FY191" s="18"/>
      <c r="FZ191" s="18"/>
      <c r="GA191" s="18"/>
      <c r="GB191" s="18"/>
      <c r="GC191" s="18"/>
      <c r="GD191" s="18"/>
      <c r="GE191" s="18"/>
      <c r="GF191" s="18"/>
      <c r="GG191" s="18"/>
      <c r="GH191" s="18"/>
      <c r="GI191" s="18"/>
      <c r="GJ191" s="18"/>
      <c r="GK191" s="18"/>
      <c r="GL191" s="18"/>
      <c r="GM191" s="18"/>
      <c r="GN191" s="18"/>
      <c r="GO191" s="18"/>
      <c r="GP191" s="18"/>
      <c r="GQ191" s="18"/>
      <c r="GR191" s="18"/>
      <c r="GS191" s="18"/>
      <c r="GT191" s="18"/>
      <c r="GU191" s="18"/>
      <c r="GV191" s="18"/>
      <c r="GW191" s="18"/>
      <c r="GX191" s="18"/>
      <c r="GY191" s="18"/>
      <c r="GZ191" s="18"/>
      <c r="HA191" s="18"/>
      <c r="HB191" s="18"/>
      <c r="HC191" s="18"/>
      <c r="HD191" s="18"/>
      <c r="HE191" s="18"/>
      <c r="HF191" s="18"/>
      <c r="HG191" s="18"/>
      <c r="HH191" s="18"/>
      <c r="HI191" s="18"/>
      <c r="HJ191" s="18"/>
      <c r="HK191" s="18"/>
      <c r="HL191" s="18"/>
      <c r="HM191" s="18"/>
      <c r="HN191" s="18"/>
      <c r="HO191" s="18"/>
      <c r="HP191" s="18"/>
      <c r="HQ191" s="18"/>
      <c r="HR191" s="18"/>
      <c r="HS191" s="18"/>
      <c r="HT191" s="18"/>
      <c r="HU191" s="18"/>
      <c r="HV191" s="18"/>
      <c r="HW191" s="18"/>
      <c r="HX191" s="18"/>
      <c r="HY191" s="18"/>
      <c r="HZ191" s="18"/>
      <c r="IA191" s="18"/>
      <c r="IB191" s="18"/>
      <c r="IC191" s="18"/>
      <c r="ID191" s="18"/>
      <c r="IE191" s="18"/>
      <c r="IF191" s="18"/>
      <c r="IG191" s="18"/>
      <c r="IH191" s="18"/>
      <c r="II191" s="18"/>
      <c r="IJ191" s="18"/>
      <c r="IK191" s="18"/>
      <c r="IL191" s="18"/>
      <c r="IM191" s="18"/>
      <c r="IN191" s="18"/>
      <c r="IO191" s="18"/>
      <c r="IP191" s="18"/>
      <c r="IQ191" s="18"/>
      <c r="IR191" s="18"/>
      <c r="IS191" s="18"/>
      <c r="IT191" s="18"/>
      <c r="IU191" s="18"/>
      <c r="IV191" s="18"/>
      <c r="IW191" s="18"/>
      <c r="IX191" s="18"/>
      <c r="IY191" s="18"/>
      <c r="IZ191" s="18"/>
    </row>
    <row r="192" spans="2:260" s="20" customFormat="1">
      <c r="B192" s="18"/>
      <c r="C192" s="22"/>
      <c r="D192" s="23"/>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c r="FO192" s="18"/>
      <c r="FP192" s="18"/>
      <c r="FQ192" s="18"/>
      <c r="FR192" s="18"/>
      <c r="FS192" s="18"/>
      <c r="FT192" s="18"/>
      <c r="FU192" s="18"/>
      <c r="FV192" s="18"/>
      <c r="FW192" s="18"/>
      <c r="FX192" s="18"/>
      <c r="FY192" s="18"/>
      <c r="FZ192" s="18"/>
      <c r="GA192" s="18"/>
      <c r="GB192" s="18"/>
      <c r="GC192" s="18"/>
      <c r="GD192" s="18"/>
      <c r="GE192" s="18"/>
      <c r="GF192" s="18"/>
      <c r="GG192" s="18"/>
      <c r="GH192" s="18"/>
      <c r="GI192" s="18"/>
      <c r="GJ192" s="18"/>
      <c r="GK192" s="18"/>
      <c r="GL192" s="18"/>
      <c r="GM192" s="18"/>
      <c r="GN192" s="18"/>
      <c r="GO192" s="18"/>
      <c r="GP192" s="18"/>
      <c r="GQ192" s="18"/>
      <c r="GR192" s="18"/>
      <c r="GS192" s="18"/>
      <c r="GT192" s="18"/>
      <c r="GU192" s="18"/>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c r="HZ192" s="18"/>
      <c r="IA192" s="18"/>
      <c r="IB192" s="18"/>
      <c r="IC192" s="18"/>
      <c r="ID192" s="18"/>
      <c r="IE192" s="18"/>
      <c r="IF192" s="18"/>
      <c r="IG192" s="18"/>
      <c r="IH192" s="18"/>
      <c r="II192" s="18"/>
      <c r="IJ192" s="18"/>
      <c r="IK192" s="18"/>
      <c r="IL192" s="18"/>
      <c r="IM192" s="18"/>
      <c r="IN192" s="18"/>
      <c r="IO192" s="18"/>
      <c r="IP192" s="18"/>
      <c r="IQ192" s="18"/>
      <c r="IR192" s="18"/>
      <c r="IS192" s="18"/>
      <c r="IT192" s="18"/>
      <c r="IU192" s="18"/>
      <c r="IV192" s="18"/>
      <c r="IW192" s="18"/>
      <c r="IX192" s="18"/>
      <c r="IY192" s="18"/>
      <c r="IZ192" s="18"/>
    </row>
    <row r="193" spans="2:260" s="20" customFormat="1">
      <c r="B193" s="18"/>
      <c r="C193" s="22"/>
      <c r="D193" s="23"/>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c r="CK193" s="18"/>
      <c r="CL193" s="18"/>
      <c r="CM193" s="18"/>
      <c r="CN193" s="18"/>
      <c r="CO193" s="18"/>
      <c r="CP193" s="18"/>
      <c r="CQ193" s="18"/>
      <c r="CR193" s="18"/>
      <c r="CS193" s="18"/>
      <c r="CT193" s="18"/>
      <c r="CU193" s="18"/>
      <c r="CV193" s="18"/>
      <c r="CW193" s="18"/>
      <c r="CX193" s="18"/>
      <c r="CY193" s="18"/>
      <c r="CZ193" s="18"/>
      <c r="DA193" s="18"/>
      <c r="DB193" s="18"/>
      <c r="DC193" s="18"/>
      <c r="DD193" s="18"/>
      <c r="DE193" s="18"/>
      <c r="DF193" s="18"/>
      <c r="DG193" s="18"/>
      <c r="DH193" s="18"/>
      <c r="DI193" s="18"/>
      <c r="DJ193" s="18"/>
      <c r="DK193" s="18"/>
      <c r="DL193" s="18"/>
      <c r="DM193" s="18"/>
      <c r="DN193" s="18"/>
      <c r="DO193" s="18"/>
      <c r="DP193" s="18"/>
      <c r="DQ193" s="18"/>
      <c r="DR193" s="18"/>
      <c r="DS193" s="18"/>
      <c r="DT193" s="18"/>
      <c r="DU193" s="18"/>
      <c r="DV193" s="18"/>
      <c r="DW193" s="18"/>
      <c r="DX193" s="18"/>
      <c r="DY193" s="18"/>
      <c r="DZ193" s="18"/>
      <c r="EA193" s="18"/>
      <c r="EB193" s="18"/>
      <c r="EC193" s="18"/>
      <c r="ED193" s="18"/>
      <c r="EE193" s="18"/>
      <c r="EF193" s="18"/>
      <c r="EG193" s="18"/>
      <c r="EH193" s="18"/>
      <c r="EI193" s="18"/>
      <c r="EJ193" s="18"/>
      <c r="EK193" s="18"/>
      <c r="EL193" s="18"/>
      <c r="EM193" s="18"/>
      <c r="EN193" s="18"/>
      <c r="EO193" s="18"/>
      <c r="EP193" s="18"/>
      <c r="EQ193" s="18"/>
      <c r="ER193" s="18"/>
      <c r="ES193" s="18"/>
      <c r="ET193" s="18"/>
      <c r="EU193" s="18"/>
      <c r="EV193" s="18"/>
      <c r="EW193" s="18"/>
      <c r="EX193" s="18"/>
      <c r="EY193" s="18"/>
      <c r="EZ193" s="18"/>
      <c r="FA193" s="18"/>
      <c r="FB193" s="18"/>
      <c r="FC193" s="18"/>
      <c r="FD193" s="18"/>
      <c r="FE193" s="18"/>
      <c r="FF193" s="18"/>
      <c r="FG193" s="18"/>
      <c r="FH193" s="18"/>
      <c r="FI193" s="18"/>
      <c r="FJ193" s="18"/>
      <c r="FK193" s="18"/>
      <c r="FL193" s="18"/>
      <c r="FM193" s="18"/>
      <c r="FN193" s="18"/>
      <c r="FO193" s="18"/>
      <c r="FP193" s="18"/>
      <c r="FQ193" s="18"/>
      <c r="FR193" s="18"/>
      <c r="FS193" s="18"/>
      <c r="FT193" s="18"/>
      <c r="FU193" s="18"/>
      <c r="FV193" s="18"/>
      <c r="FW193" s="18"/>
      <c r="FX193" s="18"/>
      <c r="FY193" s="18"/>
      <c r="FZ193" s="18"/>
      <c r="GA193" s="18"/>
      <c r="GB193" s="18"/>
      <c r="GC193" s="18"/>
      <c r="GD193" s="18"/>
      <c r="GE193" s="18"/>
      <c r="GF193" s="18"/>
      <c r="GG193" s="18"/>
      <c r="GH193" s="18"/>
      <c r="GI193" s="18"/>
      <c r="GJ193" s="18"/>
      <c r="GK193" s="18"/>
      <c r="GL193" s="18"/>
      <c r="GM193" s="18"/>
      <c r="GN193" s="18"/>
      <c r="GO193" s="18"/>
      <c r="GP193" s="18"/>
      <c r="GQ193" s="18"/>
      <c r="GR193" s="18"/>
      <c r="GS193" s="18"/>
      <c r="GT193" s="18"/>
      <c r="GU193" s="18"/>
      <c r="GV193" s="18"/>
      <c r="GW193" s="18"/>
      <c r="GX193" s="18"/>
      <c r="GY193" s="18"/>
      <c r="GZ193" s="18"/>
      <c r="HA193" s="18"/>
      <c r="HB193" s="18"/>
      <c r="HC193" s="18"/>
      <c r="HD193" s="18"/>
      <c r="HE193" s="18"/>
      <c r="HF193" s="18"/>
      <c r="HG193" s="18"/>
      <c r="HH193" s="18"/>
      <c r="HI193" s="18"/>
      <c r="HJ193" s="18"/>
      <c r="HK193" s="18"/>
      <c r="HL193" s="18"/>
      <c r="HM193" s="18"/>
      <c r="HN193" s="18"/>
      <c r="HO193" s="18"/>
      <c r="HP193" s="18"/>
      <c r="HQ193" s="18"/>
      <c r="HR193" s="18"/>
      <c r="HS193" s="18"/>
      <c r="HT193" s="18"/>
      <c r="HU193" s="18"/>
      <c r="HV193" s="18"/>
      <c r="HW193" s="18"/>
      <c r="HX193" s="18"/>
      <c r="HY193" s="18"/>
      <c r="HZ193" s="18"/>
      <c r="IA193" s="18"/>
      <c r="IB193" s="18"/>
      <c r="IC193" s="18"/>
      <c r="ID193" s="18"/>
      <c r="IE193" s="18"/>
      <c r="IF193" s="18"/>
      <c r="IG193" s="18"/>
      <c r="IH193" s="18"/>
      <c r="II193" s="18"/>
      <c r="IJ193" s="18"/>
      <c r="IK193" s="18"/>
      <c r="IL193" s="18"/>
      <c r="IM193" s="18"/>
      <c r="IN193" s="18"/>
      <c r="IO193" s="18"/>
      <c r="IP193" s="18"/>
      <c r="IQ193" s="18"/>
      <c r="IR193" s="18"/>
      <c r="IS193" s="18"/>
      <c r="IT193" s="18"/>
      <c r="IU193" s="18"/>
      <c r="IV193" s="18"/>
      <c r="IW193" s="18"/>
      <c r="IX193" s="18"/>
      <c r="IY193" s="18"/>
      <c r="IZ193" s="18"/>
    </row>
    <row r="194" spans="2:260" s="20" customFormat="1">
      <c r="B194" s="18"/>
      <c r="C194" s="22"/>
      <c r="D194" s="23"/>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c r="CK194" s="18"/>
      <c r="CL194" s="18"/>
      <c r="CM194" s="18"/>
      <c r="CN194" s="18"/>
      <c r="CO194" s="18"/>
      <c r="CP194" s="18"/>
      <c r="CQ194" s="18"/>
      <c r="CR194" s="18"/>
      <c r="CS194" s="18"/>
      <c r="CT194" s="18"/>
      <c r="CU194" s="18"/>
      <c r="CV194" s="18"/>
      <c r="CW194" s="18"/>
      <c r="CX194" s="18"/>
      <c r="CY194" s="18"/>
      <c r="CZ194" s="18"/>
      <c r="DA194" s="18"/>
      <c r="DB194" s="18"/>
      <c r="DC194" s="18"/>
      <c r="DD194" s="18"/>
      <c r="DE194" s="18"/>
      <c r="DF194" s="18"/>
      <c r="DG194" s="18"/>
      <c r="DH194" s="18"/>
      <c r="DI194" s="18"/>
      <c r="DJ194" s="18"/>
      <c r="DK194" s="18"/>
      <c r="DL194" s="18"/>
      <c r="DM194" s="18"/>
      <c r="DN194" s="18"/>
      <c r="DO194" s="18"/>
      <c r="DP194" s="18"/>
      <c r="DQ194" s="18"/>
      <c r="DR194" s="18"/>
      <c r="DS194" s="18"/>
      <c r="DT194" s="18"/>
      <c r="DU194" s="18"/>
      <c r="DV194" s="18"/>
      <c r="DW194" s="18"/>
      <c r="DX194" s="18"/>
      <c r="DY194" s="18"/>
      <c r="DZ194" s="18"/>
      <c r="EA194" s="18"/>
      <c r="EB194" s="18"/>
      <c r="EC194" s="18"/>
      <c r="ED194" s="18"/>
      <c r="EE194" s="18"/>
      <c r="EF194" s="18"/>
      <c r="EG194" s="18"/>
      <c r="EH194" s="18"/>
      <c r="EI194" s="18"/>
      <c r="EJ194" s="18"/>
      <c r="EK194" s="18"/>
      <c r="EL194" s="18"/>
      <c r="EM194" s="18"/>
      <c r="EN194" s="18"/>
      <c r="EO194" s="18"/>
      <c r="EP194" s="18"/>
      <c r="EQ194" s="18"/>
      <c r="ER194" s="18"/>
      <c r="ES194" s="18"/>
      <c r="ET194" s="18"/>
      <c r="EU194" s="18"/>
      <c r="EV194" s="18"/>
      <c r="EW194" s="18"/>
      <c r="EX194" s="18"/>
      <c r="EY194" s="18"/>
      <c r="EZ194" s="18"/>
      <c r="FA194" s="18"/>
      <c r="FB194" s="18"/>
      <c r="FC194" s="18"/>
      <c r="FD194" s="18"/>
      <c r="FE194" s="18"/>
      <c r="FF194" s="18"/>
      <c r="FG194" s="18"/>
      <c r="FH194" s="18"/>
      <c r="FI194" s="18"/>
      <c r="FJ194" s="18"/>
      <c r="FK194" s="18"/>
      <c r="FL194" s="18"/>
      <c r="FM194" s="18"/>
      <c r="FN194" s="18"/>
      <c r="FO194" s="18"/>
      <c r="FP194" s="18"/>
      <c r="FQ194" s="18"/>
      <c r="FR194" s="18"/>
      <c r="FS194" s="18"/>
      <c r="FT194" s="18"/>
      <c r="FU194" s="18"/>
      <c r="FV194" s="18"/>
      <c r="FW194" s="18"/>
      <c r="FX194" s="18"/>
      <c r="FY194" s="18"/>
      <c r="FZ194" s="18"/>
      <c r="GA194" s="18"/>
      <c r="GB194" s="18"/>
      <c r="GC194" s="18"/>
      <c r="GD194" s="18"/>
      <c r="GE194" s="18"/>
      <c r="GF194" s="18"/>
      <c r="GG194" s="18"/>
      <c r="GH194" s="18"/>
      <c r="GI194" s="18"/>
      <c r="GJ194" s="18"/>
      <c r="GK194" s="18"/>
      <c r="GL194" s="18"/>
      <c r="GM194" s="18"/>
      <c r="GN194" s="18"/>
      <c r="GO194" s="18"/>
      <c r="GP194" s="18"/>
      <c r="GQ194" s="18"/>
      <c r="GR194" s="18"/>
      <c r="GS194" s="18"/>
      <c r="GT194" s="18"/>
      <c r="GU194" s="18"/>
      <c r="GV194" s="18"/>
      <c r="GW194" s="18"/>
      <c r="GX194" s="18"/>
      <c r="GY194" s="18"/>
      <c r="GZ194" s="18"/>
      <c r="HA194" s="18"/>
      <c r="HB194" s="18"/>
      <c r="HC194" s="18"/>
      <c r="HD194" s="18"/>
      <c r="HE194" s="18"/>
      <c r="HF194" s="18"/>
      <c r="HG194" s="18"/>
      <c r="HH194" s="18"/>
      <c r="HI194" s="18"/>
      <c r="HJ194" s="18"/>
      <c r="HK194" s="18"/>
      <c r="HL194" s="18"/>
      <c r="HM194" s="18"/>
      <c r="HN194" s="18"/>
      <c r="HO194" s="18"/>
      <c r="HP194" s="18"/>
      <c r="HQ194" s="18"/>
      <c r="HR194" s="18"/>
      <c r="HS194" s="18"/>
      <c r="HT194" s="18"/>
      <c r="HU194" s="18"/>
      <c r="HV194" s="18"/>
      <c r="HW194" s="18"/>
      <c r="HX194" s="18"/>
      <c r="HY194" s="18"/>
      <c r="HZ194" s="18"/>
      <c r="IA194" s="18"/>
      <c r="IB194" s="18"/>
      <c r="IC194" s="18"/>
      <c r="ID194" s="18"/>
      <c r="IE194" s="18"/>
      <c r="IF194" s="18"/>
      <c r="IG194" s="18"/>
      <c r="IH194" s="18"/>
      <c r="II194" s="18"/>
      <c r="IJ194" s="18"/>
      <c r="IK194" s="18"/>
      <c r="IL194" s="18"/>
      <c r="IM194" s="18"/>
      <c r="IN194" s="18"/>
      <c r="IO194" s="18"/>
      <c r="IP194" s="18"/>
      <c r="IQ194" s="18"/>
      <c r="IR194" s="18"/>
      <c r="IS194" s="18"/>
      <c r="IT194" s="18"/>
      <c r="IU194" s="18"/>
      <c r="IV194" s="18"/>
      <c r="IW194" s="18"/>
      <c r="IX194" s="18"/>
      <c r="IY194" s="18"/>
      <c r="IZ194" s="18"/>
    </row>
    <row r="195" spans="2:260" ht="15" customHeight="1"/>
    <row r="196" spans="2:260" ht="15" customHeight="1"/>
    <row r="197" spans="2:260" ht="15" customHeight="1"/>
    <row r="198" spans="2:260" ht="15" customHeight="1"/>
    <row r="199" spans="2:260" ht="15" customHeight="1"/>
    <row r="200" spans="2:260" ht="15" customHeight="1"/>
    <row r="201" spans="2:260" ht="15" customHeight="1"/>
    <row r="202" spans="2:260" ht="15" customHeight="1"/>
    <row r="203" spans="2:260" ht="15" customHeight="1"/>
    <row r="204" spans="2:260" ht="15" customHeight="1"/>
    <row r="205" spans="2:260" ht="15" customHeight="1"/>
    <row r="206" spans="2:260" ht="15" customHeight="1"/>
    <row r="207" spans="2:260" ht="15" customHeight="1"/>
    <row r="208" spans="2:260"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sheetData>
  <sheetProtection sheet="1" objects="1" scenarios="1"/>
  <mergeCells count="209">
    <mergeCell ref="L3:L4"/>
    <mergeCell ref="J3:J4"/>
    <mergeCell ref="A1:L1"/>
    <mergeCell ref="A2:L2"/>
    <mergeCell ref="B69:D69"/>
    <mergeCell ref="A80:D80"/>
    <mergeCell ref="B68:D68"/>
    <mergeCell ref="B38:D38"/>
    <mergeCell ref="B39:D39"/>
    <mergeCell ref="B40:D40"/>
    <mergeCell ref="B41:D41"/>
    <mergeCell ref="B42:D42"/>
    <mergeCell ref="B31:D31"/>
    <mergeCell ref="B32:D32"/>
    <mergeCell ref="B33:D33"/>
    <mergeCell ref="B67:D67"/>
    <mergeCell ref="B34:D34"/>
    <mergeCell ref="B35:D35"/>
    <mergeCell ref="B36:D36"/>
    <mergeCell ref="B70:D70"/>
    <mergeCell ref="B71:D71"/>
    <mergeCell ref="B72:D72"/>
    <mergeCell ref="B73:D73"/>
    <mergeCell ref="B74:D74"/>
    <mergeCell ref="B45:D45"/>
    <mergeCell ref="B46:D46"/>
    <mergeCell ref="B47:D47"/>
    <mergeCell ref="B48:D48"/>
    <mergeCell ref="B75:D75"/>
    <mergeCell ref="B76:D76"/>
    <mergeCell ref="B77:D77"/>
    <mergeCell ref="A78:D78"/>
    <mergeCell ref="B63:D63"/>
    <mergeCell ref="B64:D64"/>
    <mergeCell ref="B65:D65"/>
    <mergeCell ref="B66:D66"/>
    <mergeCell ref="B60:D60"/>
    <mergeCell ref="B61:D61"/>
    <mergeCell ref="B62:D62"/>
    <mergeCell ref="B37:D37"/>
    <mergeCell ref="B25:D25"/>
    <mergeCell ref="B26:D26"/>
    <mergeCell ref="B27:D27"/>
    <mergeCell ref="B28:D28"/>
    <mergeCell ref="B29:D29"/>
    <mergeCell ref="B30:D30"/>
    <mergeCell ref="B43:D43"/>
    <mergeCell ref="B44:D44"/>
    <mergeCell ref="E3:E4"/>
    <mergeCell ref="IT62:IV62"/>
    <mergeCell ref="IX62:IZ62"/>
    <mergeCell ref="HV62:HX62"/>
    <mergeCell ref="HZ62:IB62"/>
    <mergeCell ref="ID62:IF62"/>
    <mergeCell ref="IH62:IJ62"/>
    <mergeCell ref="IL62:IN62"/>
    <mergeCell ref="IP62:IR62"/>
    <mergeCell ref="GX62:GZ62"/>
    <mergeCell ref="HB62:HD62"/>
    <mergeCell ref="HF62:HH62"/>
    <mergeCell ref="HJ62:HL62"/>
    <mergeCell ref="HN62:HP62"/>
    <mergeCell ref="HR62:HT62"/>
    <mergeCell ref="FZ62:GB62"/>
    <mergeCell ref="GD62:GF62"/>
    <mergeCell ref="GH62:GJ62"/>
    <mergeCell ref="GL62:GN62"/>
    <mergeCell ref="GP62:GR62"/>
    <mergeCell ref="GT62:GV62"/>
    <mergeCell ref="FB62:FD62"/>
    <mergeCell ref="FF62:FH62"/>
    <mergeCell ref="K3:K4"/>
    <mergeCell ref="FJ62:FL62"/>
    <mergeCell ref="FN62:FP62"/>
    <mergeCell ref="FR62:FT62"/>
    <mergeCell ref="FV62:FX62"/>
    <mergeCell ref="ED62:EF62"/>
    <mergeCell ref="EH62:EJ62"/>
    <mergeCell ref="EL62:EN62"/>
    <mergeCell ref="EP62:ER62"/>
    <mergeCell ref="ET62:EV62"/>
    <mergeCell ref="EX62:EZ62"/>
    <mergeCell ref="DF62:DH62"/>
    <mergeCell ref="DJ62:DL62"/>
    <mergeCell ref="DN62:DP62"/>
    <mergeCell ref="DR62:DT62"/>
    <mergeCell ref="DV62:DX62"/>
    <mergeCell ref="DZ62:EB62"/>
    <mergeCell ref="CH62:CJ62"/>
    <mergeCell ref="CL62:CN62"/>
    <mergeCell ref="CP62:CR62"/>
    <mergeCell ref="CT62:CV62"/>
    <mergeCell ref="CX62:CZ62"/>
    <mergeCell ref="DB62:DD62"/>
    <mergeCell ref="BJ62:BL62"/>
    <mergeCell ref="BN62:BP62"/>
    <mergeCell ref="BR62:BT62"/>
    <mergeCell ref="BV62:BX62"/>
    <mergeCell ref="BZ62:CB62"/>
    <mergeCell ref="CD62:CF62"/>
    <mergeCell ref="AL62:AN62"/>
    <mergeCell ref="AP62:AR62"/>
    <mergeCell ref="AT62:AV62"/>
    <mergeCell ref="AX62:AZ62"/>
    <mergeCell ref="BB62:BD62"/>
    <mergeCell ref="BF62:BH62"/>
    <mergeCell ref="N62:P62"/>
    <mergeCell ref="R62:T62"/>
    <mergeCell ref="V62:X62"/>
    <mergeCell ref="Z62:AB62"/>
    <mergeCell ref="AD62:AF62"/>
    <mergeCell ref="AH62:AJ62"/>
    <mergeCell ref="IX59:IZ59"/>
    <mergeCell ref="HZ59:IB59"/>
    <mergeCell ref="ID59:IF59"/>
    <mergeCell ref="IH59:IJ59"/>
    <mergeCell ref="IL59:IN59"/>
    <mergeCell ref="IP59:IR59"/>
    <mergeCell ref="IT59:IV59"/>
    <mergeCell ref="HB59:HD59"/>
    <mergeCell ref="HF59:HH59"/>
    <mergeCell ref="HJ59:HL59"/>
    <mergeCell ref="HN59:HP59"/>
    <mergeCell ref="HR59:HT59"/>
    <mergeCell ref="HV59:HX59"/>
    <mergeCell ref="GD59:GF59"/>
    <mergeCell ref="GH59:GJ59"/>
    <mergeCell ref="GL59:GN59"/>
    <mergeCell ref="GP59:GR59"/>
    <mergeCell ref="GT59:GV59"/>
    <mergeCell ref="GX59:GZ59"/>
    <mergeCell ref="FF59:FH59"/>
    <mergeCell ref="FJ59:FL59"/>
    <mergeCell ref="FN59:FP59"/>
    <mergeCell ref="FR59:FT59"/>
    <mergeCell ref="FV59:FX59"/>
    <mergeCell ref="FZ59:GB59"/>
    <mergeCell ref="EH59:EJ59"/>
    <mergeCell ref="EL59:EN59"/>
    <mergeCell ref="EP59:ER59"/>
    <mergeCell ref="ET59:EV59"/>
    <mergeCell ref="EX59:EZ59"/>
    <mergeCell ref="FB59:FD59"/>
    <mergeCell ref="DJ59:DL59"/>
    <mergeCell ref="DN59:DP59"/>
    <mergeCell ref="DR59:DT59"/>
    <mergeCell ref="DV59:DX59"/>
    <mergeCell ref="DZ59:EB59"/>
    <mergeCell ref="ED59:EF59"/>
    <mergeCell ref="CL59:CN59"/>
    <mergeCell ref="CP59:CR59"/>
    <mergeCell ref="CT59:CV59"/>
    <mergeCell ref="CX59:CZ59"/>
    <mergeCell ref="DB59:DD59"/>
    <mergeCell ref="DF59:DH59"/>
    <mergeCell ref="BN59:BP59"/>
    <mergeCell ref="BR59:BT59"/>
    <mergeCell ref="BV59:BX59"/>
    <mergeCell ref="BZ59:CB59"/>
    <mergeCell ref="CD59:CF59"/>
    <mergeCell ref="CH59:CJ59"/>
    <mergeCell ref="AP59:AR59"/>
    <mergeCell ref="AT59:AV59"/>
    <mergeCell ref="AX59:AZ59"/>
    <mergeCell ref="BB59:BD59"/>
    <mergeCell ref="BF59:BH59"/>
    <mergeCell ref="BJ59:BL59"/>
    <mergeCell ref="R59:T59"/>
    <mergeCell ref="V59:X59"/>
    <mergeCell ref="Z59:AB59"/>
    <mergeCell ref="AD59:AF59"/>
    <mergeCell ref="AH59:AJ59"/>
    <mergeCell ref="AL59:AN59"/>
    <mergeCell ref="N59:P59"/>
    <mergeCell ref="B49:D49"/>
    <mergeCell ref="B50:D50"/>
    <mergeCell ref="B51:D51"/>
    <mergeCell ref="B52:D52"/>
    <mergeCell ref="B53:D53"/>
    <mergeCell ref="B54:D54"/>
    <mergeCell ref="B55:D55"/>
    <mergeCell ref="B56:D56"/>
    <mergeCell ref="B57:D57"/>
    <mergeCell ref="B58:D58"/>
    <mergeCell ref="B59:D59"/>
    <mergeCell ref="H3:H4"/>
    <mergeCell ref="B22:D22"/>
    <mergeCell ref="B23:D23"/>
    <mergeCell ref="B24:D24"/>
    <mergeCell ref="I3:I4"/>
    <mergeCell ref="B6:D6"/>
    <mergeCell ref="B19:D19"/>
    <mergeCell ref="B20:D20"/>
    <mergeCell ref="B21:D21"/>
    <mergeCell ref="B7:D7"/>
    <mergeCell ref="B8:D8"/>
    <mergeCell ref="B9:D9"/>
    <mergeCell ref="B10:D10"/>
    <mergeCell ref="B11:D11"/>
    <mergeCell ref="B12:D12"/>
    <mergeCell ref="B13:D13"/>
    <mergeCell ref="B14:D14"/>
    <mergeCell ref="B15:D15"/>
    <mergeCell ref="B16:D16"/>
    <mergeCell ref="B17:D17"/>
    <mergeCell ref="B18:D18"/>
    <mergeCell ref="F3:F4"/>
    <mergeCell ref="G3:G4"/>
    <mergeCell ref="A3:D4"/>
  </mergeCells>
  <dataValidations disablePrompts="1" count="1">
    <dataValidation type="whole" operator="greaterThanOrEqual" allowBlank="1" showInputMessage="1" showErrorMessage="1" sqref="H74 H24 H44 H34 H54 H58 H66 H70">
      <formula1>0</formula1>
    </dataValidation>
  </dataValidations>
  <printOptions horizontalCentered="1"/>
  <pageMargins left="1.0236220472440944" right="0.23622047244094491" top="0.62992125984251968" bottom="0.59055118110236227" header="0.15748031496062992" footer="0.31496062992125984"/>
  <pageSetup scale="50" orientation="landscape" r:id="rId1"/>
  <headerFooter>
    <oddFooter xml:space="preserve">&amp;L&amp;"-,Cursiva"&amp;10Ejercicio Fiscal 2019&amp;R&amp;"-,Cursiva"&amp;10Página &amp;P de &amp;N&amp;K00+000-&amp;"-,Normal"----------    </oddFooter>
  </headerFooter>
  <drawing r:id="rId2"/>
</worksheet>
</file>

<file path=xl/worksheets/sheet5.xml><?xml version="1.0" encoding="utf-8"?>
<worksheet xmlns="http://schemas.openxmlformats.org/spreadsheetml/2006/main" xmlns:r="http://schemas.openxmlformats.org/officeDocument/2006/relationships">
  <sheetPr>
    <tabColor theme="2" tint="-0.499984740745262"/>
  </sheetPr>
  <dimension ref="A1:IT423"/>
  <sheetViews>
    <sheetView showGridLines="0" topLeftCell="A10" zoomScale="110" zoomScaleNormal="110" workbookViewId="0">
      <selection activeCell="D8" sqref="D8"/>
    </sheetView>
  </sheetViews>
  <sheetFormatPr baseColWidth="10" defaultColWidth="0.28515625" defaultRowHeight="15" customHeight="1" zeroHeight="1"/>
  <cols>
    <col min="1" max="1" width="9.42578125" style="29" customWidth="1"/>
    <col min="2" max="2" width="6.140625" style="29" customWidth="1"/>
    <col min="3" max="3" width="56.42578125" style="29" customWidth="1"/>
    <col min="4" max="4" width="31.42578125" style="24" customWidth="1"/>
    <col min="5" max="5" width="0.28515625" customWidth="1"/>
    <col min="6" max="14" width="0" hidden="1" customWidth="1"/>
    <col min="15" max="254" width="11.42578125" hidden="1" customWidth="1"/>
    <col min="255" max="255" width="0.85546875" customWidth="1"/>
  </cols>
  <sheetData>
    <row r="1" spans="1:5" s="106" customFormat="1" ht="27" customHeight="1">
      <c r="A1" s="492" t="s">
        <v>914</v>
      </c>
      <c r="B1" s="493"/>
      <c r="C1" s="493"/>
      <c r="D1" s="494"/>
    </row>
    <row r="2" spans="1:5" s="66" customFormat="1" ht="24" customHeight="1">
      <c r="A2" s="489" t="str">
        <f>'ESTIMACIÓN DE INGRESOS'!A2:C2</f>
        <v>Nombre del Municipio: SAN SEBASTIAN DEL OESTE</v>
      </c>
      <c r="B2" s="490"/>
      <c r="C2" s="490"/>
      <c r="D2" s="491"/>
    </row>
    <row r="3" spans="1:5" s="66" customFormat="1" ht="6.75" customHeight="1">
      <c r="A3" s="96"/>
      <c r="D3" s="107"/>
    </row>
    <row r="4" spans="1:5" s="98" customFormat="1" ht="15.75">
      <c r="A4" s="485" t="s">
        <v>551</v>
      </c>
      <c r="B4" s="487" t="s">
        <v>552</v>
      </c>
      <c r="C4" s="487" t="s">
        <v>553</v>
      </c>
      <c r="D4" s="254" t="s">
        <v>827</v>
      </c>
      <c r="E4" s="97"/>
    </row>
    <row r="5" spans="1:5" s="100" customFormat="1" ht="15.75">
      <c r="A5" s="486"/>
      <c r="B5" s="488"/>
      <c r="C5" s="488"/>
      <c r="D5" s="255" t="s">
        <v>140</v>
      </c>
      <c r="E5" s="99"/>
    </row>
    <row r="6" spans="1:5" s="103" customFormat="1" ht="25.5" customHeight="1">
      <c r="A6" s="101" t="s">
        <v>554</v>
      </c>
      <c r="B6" s="93">
        <v>0</v>
      </c>
      <c r="C6" s="94" t="s">
        <v>1116</v>
      </c>
      <c r="D6" s="331"/>
      <c r="E6" s="102"/>
    </row>
    <row r="7" spans="1:5" s="103" customFormat="1" ht="25.5" customHeight="1">
      <c r="A7" s="101" t="s">
        <v>555</v>
      </c>
      <c r="B7" s="93">
        <v>0</v>
      </c>
      <c r="C7" s="94" t="s">
        <v>556</v>
      </c>
      <c r="D7" s="332"/>
      <c r="E7" s="102"/>
    </row>
    <row r="8" spans="1:5" s="103" customFormat="1" ht="25.5" customHeight="1">
      <c r="A8" s="101" t="s">
        <v>557</v>
      </c>
      <c r="B8" s="93">
        <v>0</v>
      </c>
      <c r="C8" s="94" t="s">
        <v>558</v>
      </c>
      <c r="D8" s="332">
        <v>6103000</v>
      </c>
      <c r="E8" s="102"/>
    </row>
    <row r="9" spans="1:5" s="103" customFormat="1" ht="25.5" customHeight="1">
      <c r="A9" s="101" t="s">
        <v>559</v>
      </c>
      <c r="B9" s="93">
        <v>1</v>
      </c>
      <c r="C9" s="94" t="s">
        <v>560</v>
      </c>
      <c r="D9" s="332">
        <v>1427000</v>
      </c>
      <c r="E9" s="102"/>
    </row>
    <row r="10" spans="1:5" s="103" customFormat="1" ht="25.5" customHeight="1">
      <c r="A10" s="101" t="s">
        <v>559</v>
      </c>
      <c r="B10" s="93">
        <v>2</v>
      </c>
      <c r="C10" s="94" t="s">
        <v>828</v>
      </c>
      <c r="D10" s="332">
        <v>6040145</v>
      </c>
      <c r="E10" s="102"/>
    </row>
    <row r="11" spans="1:5" s="103" customFormat="1" ht="25.5" customHeight="1">
      <c r="A11" s="101" t="s">
        <v>559</v>
      </c>
      <c r="B11" s="93">
        <v>3</v>
      </c>
      <c r="C11" s="94" t="s">
        <v>1115</v>
      </c>
      <c r="D11" s="332"/>
      <c r="E11" s="102"/>
    </row>
    <row r="12" spans="1:5" s="103" customFormat="1" ht="25.5" customHeight="1">
      <c r="A12" s="101" t="s">
        <v>559</v>
      </c>
      <c r="B12" s="93">
        <v>4</v>
      </c>
      <c r="C12" s="94" t="s">
        <v>1114</v>
      </c>
      <c r="D12" s="332"/>
      <c r="E12" s="102"/>
    </row>
    <row r="13" spans="1:5" s="103" customFormat="1" ht="25.5" customHeight="1">
      <c r="A13" s="101" t="s">
        <v>559</v>
      </c>
      <c r="B13" s="93">
        <v>5</v>
      </c>
      <c r="C13" s="94" t="s">
        <v>829</v>
      </c>
      <c r="D13" s="332"/>
      <c r="E13" s="102"/>
    </row>
    <row r="14" spans="1:5" s="103" customFormat="1" ht="25.5" customHeight="1">
      <c r="A14" s="101" t="s">
        <v>559</v>
      </c>
      <c r="B14" s="93">
        <v>6</v>
      </c>
      <c r="C14" s="94" t="s">
        <v>830</v>
      </c>
      <c r="D14" s="332">
        <v>352700</v>
      </c>
      <c r="E14" s="102"/>
    </row>
    <row r="15" spans="1:5" s="103" customFormat="1" ht="25.5" customHeight="1">
      <c r="A15" s="101" t="s">
        <v>559</v>
      </c>
      <c r="B15" s="93">
        <v>7</v>
      </c>
      <c r="C15" s="94" t="s">
        <v>831</v>
      </c>
      <c r="D15" s="331">
        <v>982600</v>
      </c>
      <c r="E15" s="102"/>
    </row>
    <row r="16" spans="1:5" s="103" customFormat="1" ht="25.5" customHeight="1">
      <c r="A16" s="101" t="s">
        <v>559</v>
      </c>
      <c r="B16" s="93">
        <v>8</v>
      </c>
      <c r="C16" s="94" t="s">
        <v>1110</v>
      </c>
      <c r="D16" s="332">
        <v>3629199</v>
      </c>
      <c r="E16" s="102"/>
    </row>
    <row r="17" spans="1:5" s="103" customFormat="1" ht="25.5" customHeight="1">
      <c r="A17" s="101" t="s">
        <v>559</v>
      </c>
      <c r="B17" s="93">
        <v>9</v>
      </c>
      <c r="C17" s="95" t="s">
        <v>1112</v>
      </c>
      <c r="D17" s="332"/>
      <c r="E17" s="102"/>
    </row>
    <row r="18" spans="1:5" s="103" customFormat="1" ht="25.5" customHeight="1">
      <c r="A18" s="101" t="s">
        <v>559</v>
      </c>
      <c r="B18" s="93">
        <v>10</v>
      </c>
      <c r="C18" s="94" t="s">
        <v>1111</v>
      </c>
      <c r="D18" s="332"/>
      <c r="E18" s="102"/>
    </row>
    <row r="19" spans="1:5" s="103" customFormat="1" ht="25.5" customHeight="1">
      <c r="A19" s="101" t="s">
        <v>559</v>
      </c>
      <c r="B19" s="93">
        <v>11</v>
      </c>
      <c r="C19" s="94" t="s">
        <v>832</v>
      </c>
      <c r="D19" s="332"/>
      <c r="E19" s="102"/>
    </row>
    <row r="20" spans="1:5" s="103" customFormat="1" ht="25.5" customHeight="1">
      <c r="A20" s="101" t="s">
        <v>559</v>
      </c>
      <c r="B20" s="93">
        <v>12</v>
      </c>
      <c r="C20" s="94" t="s">
        <v>833</v>
      </c>
      <c r="D20" s="332">
        <v>405500</v>
      </c>
      <c r="E20" s="102"/>
    </row>
    <row r="21" spans="1:5" s="103" customFormat="1" ht="25.5" customHeight="1">
      <c r="A21" s="101" t="s">
        <v>559</v>
      </c>
      <c r="B21" s="93">
        <v>13</v>
      </c>
      <c r="C21" s="94" t="s">
        <v>834</v>
      </c>
      <c r="D21" s="332">
        <f>6196000+7774000</f>
        <v>13970000</v>
      </c>
      <c r="E21" s="102"/>
    </row>
    <row r="22" spans="1:5" s="103" customFormat="1" ht="25.5" customHeight="1">
      <c r="A22" s="101" t="s">
        <v>559</v>
      </c>
      <c r="B22" s="93">
        <v>14</v>
      </c>
      <c r="C22" s="94" t="s">
        <v>835</v>
      </c>
      <c r="D22" s="332">
        <f>734500+250000</f>
        <v>984500</v>
      </c>
      <c r="E22" s="102"/>
    </row>
    <row r="23" spans="1:5" s="103" customFormat="1" ht="25.5" customHeight="1">
      <c r="A23" s="101" t="s">
        <v>559</v>
      </c>
      <c r="B23" s="93">
        <v>15</v>
      </c>
      <c r="C23" s="94" t="s">
        <v>836</v>
      </c>
      <c r="D23" s="332">
        <f>4085500+1265000</f>
        <v>5350500</v>
      </c>
      <c r="E23" s="102"/>
    </row>
    <row r="24" spans="1:5" s="103" customFormat="1" ht="25.5" customHeight="1">
      <c r="A24" s="101" t="s">
        <v>559</v>
      </c>
      <c r="B24" s="93">
        <v>16</v>
      </c>
      <c r="C24" s="94" t="s">
        <v>837</v>
      </c>
      <c r="D24" s="613">
        <v>3797000</v>
      </c>
      <c r="E24" s="102"/>
    </row>
    <row r="25" spans="1:5" s="103" customFormat="1" ht="25.5" customHeight="1">
      <c r="A25" s="101" t="s">
        <v>559</v>
      </c>
      <c r="B25" s="93">
        <v>17</v>
      </c>
      <c r="C25" s="94" t="s">
        <v>838</v>
      </c>
      <c r="D25" s="332">
        <v>216900</v>
      </c>
      <c r="E25" s="102"/>
    </row>
    <row r="26" spans="1:5" s="103" customFormat="1" ht="25.5" customHeight="1">
      <c r="A26" s="101" t="s">
        <v>559</v>
      </c>
      <c r="B26" s="93">
        <v>18</v>
      </c>
      <c r="C26" s="94" t="s">
        <v>839</v>
      </c>
      <c r="D26" s="331">
        <v>430500</v>
      </c>
      <c r="E26" s="102"/>
    </row>
    <row r="27" spans="1:5" s="103" customFormat="1" ht="25.5" customHeight="1">
      <c r="A27" s="101" t="s">
        <v>559</v>
      </c>
      <c r="B27" s="93">
        <v>19</v>
      </c>
      <c r="C27" s="94" t="s">
        <v>1113</v>
      </c>
      <c r="D27" s="331"/>
      <c r="E27" s="102"/>
    </row>
    <row r="28" spans="1:5" s="103" customFormat="1" ht="25.5" customHeight="1">
      <c r="A28" s="101"/>
      <c r="B28" s="93"/>
      <c r="C28" s="94"/>
      <c r="D28" s="331"/>
      <c r="E28" s="102"/>
    </row>
    <row r="29" spans="1:5" s="103" customFormat="1" ht="25.5" customHeight="1">
      <c r="A29" s="101"/>
      <c r="B29" s="93"/>
      <c r="C29" s="94"/>
      <c r="D29" s="331"/>
      <c r="E29" s="102"/>
    </row>
    <row r="30" spans="1:5" s="103" customFormat="1" ht="25.5" customHeight="1">
      <c r="A30" s="101"/>
      <c r="B30" s="93"/>
      <c r="C30" s="94"/>
      <c r="D30" s="331"/>
      <c r="E30" s="102"/>
    </row>
    <row r="31" spans="1:5" s="103" customFormat="1" ht="25.5" customHeight="1">
      <c r="A31" s="101"/>
      <c r="B31" s="93"/>
      <c r="C31" s="94"/>
      <c r="D31" s="331"/>
      <c r="E31" s="102"/>
    </row>
    <row r="32" spans="1:5" s="103" customFormat="1" ht="25.5" customHeight="1">
      <c r="A32" s="101"/>
      <c r="B32" s="93"/>
      <c r="C32" s="94"/>
      <c r="D32" s="331"/>
      <c r="E32" s="102"/>
    </row>
    <row r="33" spans="1:5" s="103" customFormat="1" ht="25.5" customHeight="1">
      <c r="A33" s="101"/>
      <c r="B33" s="93"/>
      <c r="C33" s="94"/>
      <c r="D33" s="331"/>
      <c r="E33" s="102"/>
    </row>
    <row r="34" spans="1:5" s="103" customFormat="1" ht="25.5" customHeight="1">
      <c r="A34" s="101"/>
      <c r="B34" s="93"/>
      <c r="C34" s="94"/>
      <c r="D34" s="331"/>
      <c r="E34" s="102"/>
    </row>
    <row r="35" spans="1:5" s="105" customFormat="1" ht="25.5" customHeight="1" thickBot="1">
      <c r="A35" s="256"/>
      <c r="B35" s="257"/>
      <c r="C35" s="258" t="s">
        <v>0</v>
      </c>
      <c r="D35" s="333">
        <f>SUM(D6:D34)</f>
        <v>43689544</v>
      </c>
      <c r="E35" s="104"/>
    </row>
    <row r="36" spans="1:5" ht="3" customHeight="1">
      <c r="A36" s="26"/>
      <c r="B36" s="26"/>
      <c r="C36" s="27"/>
    </row>
    <row r="37" spans="1:5" ht="25.5" hidden="1" customHeight="1">
      <c r="A37" s="26"/>
      <c r="B37" s="26"/>
      <c r="C37" s="27"/>
    </row>
    <row r="38" spans="1:5" ht="25.5" hidden="1" customHeight="1">
      <c r="A38" s="26"/>
      <c r="B38" s="26"/>
      <c r="C38" s="27"/>
    </row>
    <row r="39" spans="1:5" ht="25.5" hidden="1" customHeight="1">
      <c r="A39" s="26"/>
      <c r="B39" s="26"/>
      <c r="C39" s="27"/>
    </row>
    <row r="40" spans="1:5" ht="25.5" hidden="1" customHeight="1">
      <c r="A40" s="26"/>
      <c r="B40" s="26"/>
      <c r="C40" s="27"/>
    </row>
    <row r="41" spans="1:5" s="24" customFormat="1" ht="25.5" hidden="1" customHeight="1">
      <c r="A41" s="26"/>
      <c r="B41" s="26"/>
      <c r="C41" s="27"/>
    </row>
    <row r="42" spans="1:5" s="24" customFormat="1" ht="25.5" hidden="1" customHeight="1">
      <c r="A42" s="26"/>
      <c r="B42" s="26"/>
      <c r="C42" s="27"/>
    </row>
    <row r="43" spans="1:5" s="24" customFormat="1" ht="25.5" hidden="1" customHeight="1">
      <c r="A43" s="26"/>
      <c r="B43" s="26"/>
      <c r="C43" s="27"/>
    </row>
    <row r="44" spans="1:5" s="24" customFormat="1" ht="25.5" hidden="1" customHeight="1">
      <c r="A44" s="26"/>
      <c r="B44" s="26"/>
      <c r="C44" s="28"/>
    </row>
    <row r="45" spans="1:5" s="24" customFormat="1" ht="25.5" hidden="1" customHeight="1">
      <c r="A45" s="26"/>
      <c r="B45" s="26"/>
      <c r="C45" s="27"/>
    </row>
    <row r="46" spans="1:5" s="24" customFormat="1" ht="25.5" hidden="1" customHeight="1">
      <c r="A46" s="26"/>
      <c r="B46" s="26"/>
      <c r="C46" s="27"/>
    </row>
    <row r="47" spans="1:5" s="24" customFormat="1" ht="25.5" hidden="1" customHeight="1">
      <c r="A47" s="26"/>
      <c r="B47" s="26"/>
      <c r="C47" s="27"/>
    </row>
    <row r="48" spans="1:5" s="24" customFormat="1" ht="25.5" hidden="1" customHeight="1">
      <c r="A48" s="26"/>
      <c r="B48" s="26"/>
      <c r="C48" s="28"/>
    </row>
    <row r="49" spans="1:3" s="24" customFormat="1" ht="25.5" hidden="1" customHeight="1">
      <c r="A49" s="26"/>
      <c r="B49" s="26"/>
      <c r="C49" s="27"/>
    </row>
    <row r="50" spans="1:3" s="24" customFormat="1" ht="25.5" hidden="1" customHeight="1">
      <c r="A50" s="26"/>
      <c r="B50" s="26"/>
      <c r="C50" s="27"/>
    </row>
    <row r="51" spans="1:3" s="24" customFormat="1" ht="25.5" hidden="1" customHeight="1">
      <c r="A51" s="26"/>
      <c r="B51" s="26"/>
      <c r="C51" s="27"/>
    </row>
    <row r="52" spans="1:3" s="24" customFormat="1" ht="25.5" hidden="1" customHeight="1">
      <c r="A52" s="26"/>
      <c r="B52" s="26"/>
      <c r="C52" s="27"/>
    </row>
    <row r="53" spans="1:3" s="24" customFormat="1" ht="25.5" hidden="1" customHeight="1">
      <c r="A53" s="26"/>
      <c r="B53" s="26"/>
      <c r="C53" s="27"/>
    </row>
    <row r="54" spans="1:3" s="24" customFormat="1" ht="25.5" hidden="1" customHeight="1">
      <c r="A54" s="26"/>
      <c r="B54" s="26"/>
      <c r="C54" s="27"/>
    </row>
    <row r="55" spans="1:3" s="24" customFormat="1" ht="25.5" hidden="1" customHeight="1">
      <c r="A55" s="26"/>
      <c r="B55" s="26"/>
      <c r="C55" s="27"/>
    </row>
    <row r="56" spans="1:3" s="24" customFormat="1" ht="25.5" hidden="1" customHeight="1">
      <c r="A56" s="26"/>
      <c r="B56" s="26"/>
      <c r="C56" s="27"/>
    </row>
    <row r="57" spans="1:3" s="24" customFormat="1" ht="25.5" hidden="1" customHeight="1">
      <c r="A57" s="26"/>
      <c r="B57" s="26"/>
      <c r="C57" s="27"/>
    </row>
    <row r="58" spans="1:3" s="24" customFormat="1" ht="25.5" hidden="1" customHeight="1">
      <c r="A58" s="26"/>
      <c r="B58" s="26"/>
      <c r="C58" s="28"/>
    </row>
    <row r="59" spans="1:3" s="24" customFormat="1" ht="25.5" hidden="1" customHeight="1">
      <c r="A59" s="26"/>
      <c r="B59" s="26"/>
      <c r="C59" s="27"/>
    </row>
    <row r="60" spans="1:3" s="24" customFormat="1" ht="25.5" hidden="1" customHeight="1">
      <c r="A60" s="26"/>
      <c r="B60" s="26"/>
      <c r="C60" s="27"/>
    </row>
    <row r="61" spans="1:3" s="24" customFormat="1" ht="25.5" hidden="1" customHeight="1">
      <c r="A61" s="26"/>
      <c r="B61" s="26"/>
      <c r="C61" s="27"/>
    </row>
    <row r="62" spans="1:3" s="24" customFormat="1" ht="25.5" hidden="1" customHeight="1">
      <c r="A62" s="26"/>
      <c r="B62" s="26"/>
      <c r="C62" s="27"/>
    </row>
    <row r="63" spans="1:3" s="24" customFormat="1" ht="25.5" hidden="1" customHeight="1">
      <c r="A63" s="26"/>
      <c r="B63" s="26"/>
      <c r="C63" s="27"/>
    </row>
    <row r="64" spans="1:3" s="24" customFormat="1" ht="25.5" hidden="1" customHeight="1">
      <c r="A64" s="26"/>
      <c r="B64" s="26"/>
      <c r="C64" s="27"/>
    </row>
    <row r="65" spans="1:3" s="24" customFormat="1" ht="25.5" hidden="1" customHeight="1">
      <c r="A65" s="26"/>
      <c r="B65" s="26"/>
      <c r="C65" s="27"/>
    </row>
    <row r="66" spans="1:3" s="24" customFormat="1" ht="25.5" hidden="1" customHeight="1">
      <c r="A66" s="26"/>
      <c r="B66" s="26"/>
      <c r="C66" s="27"/>
    </row>
    <row r="67" spans="1:3" s="24" customFormat="1" ht="25.5" hidden="1" customHeight="1">
      <c r="A67" s="26"/>
      <c r="B67" s="26"/>
      <c r="C67" s="27"/>
    </row>
    <row r="68" spans="1:3" s="24" customFormat="1" ht="25.5" hidden="1" customHeight="1">
      <c r="A68" s="26"/>
      <c r="B68" s="26"/>
      <c r="C68" s="28"/>
    </row>
    <row r="69" spans="1:3" s="24" customFormat="1" ht="25.5" hidden="1" customHeight="1">
      <c r="A69" s="26"/>
      <c r="B69" s="26"/>
      <c r="C69" s="27"/>
    </row>
    <row r="70" spans="1:3" s="24" customFormat="1" ht="25.5" hidden="1" customHeight="1">
      <c r="A70" s="26"/>
      <c r="B70" s="26"/>
      <c r="C70" s="27"/>
    </row>
    <row r="71" spans="1:3" s="24" customFormat="1" ht="25.5" hidden="1" customHeight="1">
      <c r="A71" s="26"/>
      <c r="B71" s="26"/>
      <c r="C71" s="27"/>
    </row>
    <row r="72" spans="1:3" s="24" customFormat="1" ht="25.5" hidden="1" customHeight="1">
      <c r="A72" s="26"/>
      <c r="B72" s="26"/>
      <c r="C72" s="27"/>
    </row>
    <row r="73" spans="1:3" s="24" customFormat="1" ht="25.5" hidden="1" customHeight="1">
      <c r="A73" s="26"/>
      <c r="B73" s="26"/>
      <c r="C73" s="27"/>
    </row>
    <row r="74" spans="1:3" s="24" customFormat="1" ht="25.5" hidden="1" customHeight="1">
      <c r="A74" s="26"/>
      <c r="B74" s="26"/>
      <c r="C74" s="27"/>
    </row>
    <row r="75" spans="1:3" s="24" customFormat="1" ht="25.5" hidden="1" customHeight="1">
      <c r="A75" s="26"/>
      <c r="B75" s="26"/>
      <c r="C75" s="27"/>
    </row>
    <row r="76" spans="1:3" s="24" customFormat="1" ht="25.5" hidden="1" customHeight="1">
      <c r="A76" s="26"/>
      <c r="B76" s="26"/>
      <c r="C76" s="28"/>
    </row>
    <row r="77" spans="1:3" s="24" customFormat="1" ht="25.5" hidden="1" customHeight="1">
      <c r="A77" s="26"/>
      <c r="B77" s="26"/>
      <c r="C77" s="27"/>
    </row>
    <row r="78" spans="1:3" s="24" customFormat="1" ht="25.5" hidden="1" customHeight="1">
      <c r="A78" s="26"/>
      <c r="B78" s="26"/>
      <c r="C78" s="27"/>
    </row>
    <row r="79" spans="1:3" s="24" customFormat="1" ht="25.5" hidden="1" customHeight="1">
      <c r="A79" s="26"/>
      <c r="B79" s="26"/>
      <c r="C79" s="28"/>
    </row>
    <row r="80" spans="1:3" s="24" customFormat="1" ht="25.5" hidden="1" customHeight="1">
      <c r="A80" s="26"/>
      <c r="B80" s="26"/>
      <c r="C80" s="27"/>
    </row>
    <row r="81" spans="1:3" s="24" customFormat="1" ht="25.5" hidden="1" customHeight="1">
      <c r="A81" s="26"/>
      <c r="B81" s="26"/>
      <c r="C81" s="27"/>
    </row>
    <row r="82" spans="1:3" s="24" customFormat="1" ht="25.5" hidden="1" customHeight="1">
      <c r="A82" s="26"/>
      <c r="B82" s="26"/>
      <c r="C82" s="27"/>
    </row>
    <row r="83" spans="1:3" s="24" customFormat="1" ht="25.5" hidden="1" customHeight="1">
      <c r="A83" s="26"/>
      <c r="B83" s="26"/>
      <c r="C83" s="27"/>
    </row>
    <row r="84" spans="1:3" s="24" customFormat="1" ht="25.5" hidden="1" customHeight="1">
      <c r="A84" s="26"/>
      <c r="B84" s="26"/>
      <c r="C84" s="27"/>
    </row>
    <row r="85" spans="1:3" s="24" customFormat="1" ht="25.5" hidden="1" customHeight="1">
      <c r="A85" s="26"/>
      <c r="B85" s="26"/>
      <c r="C85" s="28"/>
    </row>
    <row r="86" spans="1:3" s="24" customFormat="1" ht="25.5" hidden="1" customHeight="1">
      <c r="A86" s="26"/>
      <c r="B86" s="26"/>
      <c r="C86" s="27"/>
    </row>
    <row r="87" spans="1:3" s="24" customFormat="1" ht="25.5" hidden="1" customHeight="1">
      <c r="A87" s="26"/>
      <c r="B87" s="26"/>
      <c r="C87" s="27"/>
    </row>
    <row r="88" spans="1:3" s="24" customFormat="1" ht="25.5" hidden="1" customHeight="1">
      <c r="A88" s="26"/>
      <c r="B88" s="26"/>
      <c r="C88" s="27"/>
    </row>
    <row r="89" spans="1:3" s="24" customFormat="1" ht="25.5" hidden="1" customHeight="1">
      <c r="A89" s="26"/>
      <c r="B89" s="26"/>
      <c r="C89" s="28"/>
    </row>
    <row r="90" spans="1:3" s="24" customFormat="1" ht="25.5" hidden="1" customHeight="1">
      <c r="A90" s="26"/>
      <c r="B90" s="26"/>
      <c r="C90" s="27"/>
    </row>
    <row r="91" spans="1:3" s="24" customFormat="1" ht="25.5" hidden="1" customHeight="1">
      <c r="A91" s="26"/>
      <c r="B91" s="26"/>
      <c r="C91" s="27"/>
    </row>
    <row r="92" spans="1:3" s="24" customFormat="1" ht="25.5" hidden="1" customHeight="1">
      <c r="A92" s="26"/>
      <c r="B92" s="26"/>
      <c r="C92" s="27"/>
    </row>
    <row r="93" spans="1:3" s="24" customFormat="1" ht="25.5" hidden="1" customHeight="1">
      <c r="A93" s="26"/>
      <c r="B93" s="26"/>
      <c r="C93" s="27"/>
    </row>
    <row r="94" spans="1:3" s="24" customFormat="1" ht="25.5" hidden="1" customHeight="1">
      <c r="A94" s="26"/>
      <c r="B94" s="26"/>
      <c r="C94" s="27"/>
    </row>
    <row r="95" spans="1:3" s="24" customFormat="1" ht="25.5" hidden="1" customHeight="1">
      <c r="A95" s="26"/>
      <c r="B95" s="26"/>
      <c r="C95" s="27"/>
    </row>
    <row r="96" spans="1:3" s="24" customFormat="1" ht="25.5" hidden="1" customHeight="1">
      <c r="A96" s="26"/>
      <c r="B96" s="26"/>
      <c r="C96" s="27"/>
    </row>
    <row r="97" spans="1:3" s="24" customFormat="1" ht="25.5" hidden="1" customHeight="1">
      <c r="A97" s="26"/>
      <c r="B97" s="26"/>
      <c r="C97" s="27"/>
    </row>
    <row r="98" spans="1:3" s="24" customFormat="1" ht="25.5" hidden="1" customHeight="1">
      <c r="A98" s="26"/>
      <c r="B98" s="26"/>
      <c r="C98" s="27"/>
    </row>
    <row r="99" spans="1:3" s="24" customFormat="1" ht="25.5" hidden="1" customHeight="1">
      <c r="A99" s="26"/>
      <c r="B99" s="26"/>
      <c r="C99" s="28"/>
    </row>
    <row r="100" spans="1:3" s="24" customFormat="1" ht="25.5" hidden="1" customHeight="1">
      <c r="A100" s="26"/>
      <c r="B100" s="26"/>
      <c r="C100" s="28"/>
    </row>
    <row r="101" spans="1:3" s="24" customFormat="1" ht="25.5" hidden="1" customHeight="1">
      <c r="A101" s="26"/>
      <c r="B101" s="26"/>
      <c r="C101" s="27"/>
    </row>
    <row r="102" spans="1:3" s="24" customFormat="1" ht="25.5" hidden="1" customHeight="1">
      <c r="A102" s="26"/>
      <c r="B102" s="26"/>
      <c r="C102" s="27"/>
    </row>
    <row r="103" spans="1:3" s="24" customFormat="1" ht="25.5" hidden="1" customHeight="1">
      <c r="A103" s="26"/>
      <c r="B103" s="26"/>
      <c r="C103" s="27"/>
    </row>
    <row r="104" spans="1:3" s="24" customFormat="1" ht="25.5" hidden="1" customHeight="1">
      <c r="A104" s="26"/>
      <c r="B104" s="26"/>
      <c r="C104" s="27"/>
    </row>
    <row r="105" spans="1:3" s="24" customFormat="1" ht="25.5" hidden="1" customHeight="1">
      <c r="A105" s="26"/>
      <c r="B105" s="26"/>
      <c r="C105" s="27"/>
    </row>
    <row r="106" spans="1:3" s="24" customFormat="1" ht="25.5" hidden="1" customHeight="1">
      <c r="A106" s="26"/>
      <c r="B106" s="26"/>
      <c r="C106" s="27"/>
    </row>
    <row r="107" spans="1:3" s="24" customFormat="1" ht="25.5" hidden="1" customHeight="1">
      <c r="A107" s="26"/>
      <c r="B107" s="26"/>
      <c r="C107" s="27"/>
    </row>
    <row r="108" spans="1:3" s="24" customFormat="1" ht="25.5" hidden="1" customHeight="1">
      <c r="A108" s="26"/>
      <c r="B108" s="26"/>
      <c r="C108" s="27"/>
    </row>
    <row r="109" spans="1:3" s="24" customFormat="1" ht="25.5" hidden="1" customHeight="1">
      <c r="A109" s="26"/>
      <c r="B109" s="26"/>
      <c r="C109" s="27"/>
    </row>
    <row r="110" spans="1:3" s="24" customFormat="1" ht="25.5" hidden="1" customHeight="1">
      <c r="A110" s="26"/>
      <c r="B110" s="26"/>
      <c r="C110" s="28"/>
    </row>
    <row r="111" spans="1:3" s="24" customFormat="1" ht="25.5" hidden="1" customHeight="1">
      <c r="A111" s="26"/>
      <c r="B111" s="26"/>
      <c r="C111" s="27"/>
    </row>
    <row r="112" spans="1:3" s="24" customFormat="1" ht="25.5" hidden="1" customHeight="1">
      <c r="A112" s="26"/>
      <c r="B112" s="26"/>
      <c r="C112" s="27"/>
    </row>
    <row r="113" spans="1:3" s="24" customFormat="1" ht="25.5" hidden="1" customHeight="1">
      <c r="A113" s="26"/>
      <c r="B113" s="26"/>
      <c r="C113" s="27"/>
    </row>
    <row r="114" spans="1:3" s="24" customFormat="1" ht="25.5" hidden="1" customHeight="1">
      <c r="A114" s="26"/>
      <c r="B114" s="26"/>
      <c r="C114" s="27"/>
    </row>
    <row r="115" spans="1:3" s="24" customFormat="1" ht="25.5" hidden="1" customHeight="1">
      <c r="A115" s="26"/>
      <c r="B115" s="26"/>
      <c r="C115" s="27"/>
    </row>
    <row r="116" spans="1:3" s="24" customFormat="1" ht="25.5" hidden="1" customHeight="1">
      <c r="A116" s="26"/>
      <c r="B116" s="26"/>
      <c r="C116" s="27"/>
    </row>
    <row r="117" spans="1:3" s="24" customFormat="1" ht="25.5" hidden="1" customHeight="1">
      <c r="A117" s="26"/>
      <c r="B117" s="26"/>
      <c r="C117" s="27"/>
    </row>
    <row r="118" spans="1:3" s="24" customFormat="1" ht="25.5" hidden="1" customHeight="1">
      <c r="A118" s="26"/>
      <c r="B118" s="26"/>
      <c r="C118" s="27"/>
    </row>
    <row r="119" spans="1:3" s="24" customFormat="1" ht="25.5" hidden="1" customHeight="1">
      <c r="A119" s="26"/>
      <c r="B119" s="26"/>
      <c r="C119" s="27"/>
    </row>
    <row r="120" spans="1:3" s="24" customFormat="1" ht="25.5" hidden="1" customHeight="1">
      <c r="A120" s="26"/>
      <c r="B120" s="26"/>
      <c r="C120" s="28"/>
    </row>
    <row r="121" spans="1:3" s="24" customFormat="1" ht="25.5" hidden="1" customHeight="1">
      <c r="A121" s="26"/>
      <c r="B121" s="26"/>
      <c r="C121" s="27"/>
    </row>
    <row r="122" spans="1:3" s="24" customFormat="1" ht="25.5" hidden="1" customHeight="1">
      <c r="A122" s="26"/>
      <c r="B122" s="26"/>
      <c r="C122" s="27"/>
    </row>
    <row r="123" spans="1:3" s="24" customFormat="1" ht="25.5" hidden="1" customHeight="1">
      <c r="A123" s="26"/>
      <c r="B123" s="26"/>
      <c r="C123" s="27"/>
    </row>
    <row r="124" spans="1:3" s="24" customFormat="1" ht="25.5" hidden="1" customHeight="1">
      <c r="A124" s="26"/>
      <c r="B124" s="26"/>
      <c r="C124" s="27"/>
    </row>
    <row r="125" spans="1:3" s="24" customFormat="1" ht="25.5" hidden="1" customHeight="1">
      <c r="A125" s="26"/>
      <c r="B125" s="26"/>
      <c r="C125" s="27"/>
    </row>
    <row r="126" spans="1:3" s="24" customFormat="1" ht="25.5" hidden="1" customHeight="1">
      <c r="A126" s="26"/>
      <c r="B126" s="26"/>
      <c r="C126" s="27"/>
    </row>
    <row r="127" spans="1:3" s="24" customFormat="1" ht="25.5" hidden="1" customHeight="1">
      <c r="A127" s="26"/>
      <c r="B127" s="26"/>
      <c r="C127" s="27"/>
    </row>
    <row r="128" spans="1:3" s="24" customFormat="1" ht="25.5" hidden="1" customHeight="1">
      <c r="A128" s="26"/>
      <c r="B128" s="26"/>
      <c r="C128" s="27"/>
    </row>
    <row r="129" spans="1:3" s="24" customFormat="1" ht="25.5" hidden="1" customHeight="1">
      <c r="A129" s="26"/>
      <c r="B129" s="26"/>
      <c r="C129" s="27"/>
    </row>
    <row r="130" spans="1:3" s="24" customFormat="1" ht="25.5" hidden="1" customHeight="1">
      <c r="A130" s="26"/>
      <c r="B130" s="26"/>
      <c r="C130" s="28"/>
    </row>
    <row r="131" spans="1:3" s="24" customFormat="1" ht="25.5" hidden="1" customHeight="1">
      <c r="A131" s="26"/>
      <c r="B131" s="26"/>
      <c r="C131" s="27"/>
    </row>
    <row r="132" spans="1:3" s="24" customFormat="1" ht="25.5" hidden="1" customHeight="1">
      <c r="A132" s="26"/>
      <c r="B132" s="26"/>
      <c r="C132" s="27"/>
    </row>
    <row r="133" spans="1:3" s="24" customFormat="1" ht="25.5" hidden="1" customHeight="1">
      <c r="A133" s="26"/>
      <c r="B133" s="26"/>
      <c r="C133" s="27"/>
    </row>
    <row r="134" spans="1:3" s="24" customFormat="1" ht="25.5" hidden="1" customHeight="1">
      <c r="A134" s="26"/>
      <c r="B134" s="26"/>
      <c r="C134" s="27"/>
    </row>
    <row r="135" spans="1:3" s="24" customFormat="1" ht="25.5" hidden="1" customHeight="1">
      <c r="A135" s="26"/>
      <c r="B135" s="26"/>
      <c r="C135" s="27"/>
    </row>
    <row r="136" spans="1:3" s="24" customFormat="1" ht="25.5" hidden="1" customHeight="1">
      <c r="A136" s="26"/>
      <c r="B136" s="26"/>
      <c r="C136" s="27"/>
    </row>
    <row r="137" spans="1:3" s="24" customFormat="1" ht="25.5" hidden="1" customHeight="1">
      <c r="A137" s="26"/>
      <c r="B137" s="26"/>
      <c r="C137" s="27"/>
    </row>
    <row r="138" spans="1:3" s="24" customFormat="1" ht="25.5" hidden="1" customHeight="1">
      <c r="A138" s="26"/>
      <c r="B138" s="26"/>
      <c r="C138" s="27"/>
    </row>
    <row r="139" spans="1:3" s="24" customFormat="1" ht="25.5" hidden="1" customHeight="1">
      <c r="A139" s="26"/>
      <c r="B139" s="26"/>
      <c r="C139" s="27"/>
    </row>
    <row r="140" spans="1:3" s="24" customFormat="1" ht="25.5" hidden="1" customHeight="1">
      <c r="A140" s="26"/>
      <c r="B140" s="26"/>
      <c r="C140" s="28"/>
    </row>
    <row r="141" spans="1:3" s="24" customFormat="1" ht="25.5" hidden="1" customHeight="1">
      <c r="A141" s="26"/>
      <c r="B141" s="26"/>
      <c r="C141" s="27"/>
    </row>
    <row r="142" spans="1:3" s="24" customFormat="1" ht="25.5" hidden="1" customHeight="1">
      <c r="A142" s="26"/>
      <c r="B142" s="26"/>
      <c r="C142" s="27"/>
    </row>
    <row r="143" spans="1:3" s="24" customFormat="1" ht="25.5" hidden="1" customHeight="1">
      <c r="A143" s="26"/>
      <c r="B143" s="26"/>
      <c r="C143" s="27"/>
    </row>
    <row r="144" spans="1:3" s="24" customFormat="1" ht="25.5" hidden="1" customHeight="1">
      <c r="A144" s="26"/>
      <c r="B144" s="26"/>
      <c r="C144" s="27"/>
    </row>
    <row r="145" spans="1:3" s="24" customFormat="1" ht="25.5" hidden="1" customHeight="1">
      <c r="A145" s="26"/>
      <c r="B145" s="26"/>
      <c r="C145" s="27"/>
    </row>
    <row r="146" spans="1:3" s="24" customFormat="1" ht="25.5" hidden="1" customHeight="1">
      <c r="A146" s="26"/>
      <c r="B146" s="26"/>
      <c r="C146" s="27"/>
    </row>
    <row r="147" spans="1:3" s="24" customFormat="1" ht="25.5" hidden="1" customHeight="1">
      <c r="A147" s="26"/>
      <c r="B147" s="26"/>
      <c r="C147" s="27"/>
    </row>
    <row r="148" spans="1:3" s="24" customFormat="1" ht="25.5" hidden="1" customHeight="1">
      <c r="A148" s="26"/>
      <c r="B148" s="26"/>
      <c r="C148" s="27"/>
    </row>
    <row r="149" spans="1:3" s="24" customFormat="1" ht="25.5" hidden="1" customHeight="1">
      <c r="A149" s="26"/>
      <c r="B149" s="26"/>
      <c r="C149" s="27"/>
    </row>
    <row r="150" spans="1:3" s="24" customFormat="1" ht="25.5" hidden="1" customHeight="1">
      <c r="A150" s="26"/>
      <c r="B150" s="26"/>
      <c r="C150" s="28"/>
    </row>
    <row r="151" spans="1:3" s="24" customFormat="1" ht="25.5" hidden="1" customHeight="1">
      <c r="A151" s="26"/>
      <c r="B151" s="26"/>
      <c r="C151" s="27"/>
    </row>
    <row r="152" spans="1:3" s="24" customFormat="1" ht="25.5" hidden="1" customHeight="1">
      <c r="A152" s="26"/>
      <c r="B152" s="26"/>
      <c r="C152" s="27"/>
    </row>
    <row r="153" spans="1:3" s="24" customFormat="1" ht="25.5" hidden="1" customHeight="1">
      <c r="A153" s="26"/>
      <c r="B153" s="26"/>
      <c r="C153" s="27"/>
    </row>
    <row r="154" spans="1:3" s="24" customFormat="1" ht="25.5" hidden="1" customHeight="1">
      <c r="A154" s="26"/>
      <c r="B154" s="26"/>
      <c r="C154" s="27"/>
    </row>
    <row r="155" spans="1:3" s="24" customFormat="1" ht="25.5" hidden="1" customHeight="1">
      <c r="A155" s="26"/>
      <c r="B155" s="26"/>
      <c r="C155" s="27"/>
    </row>
    <row r="156" spans="1:3" s="24" customFormat="1" ht="25.5" hidden="1" customHeight="1">
      <c r="A156" s="26"/>
      <c r="B156" s="26"/>
      <c r="C156" s="27"/>
    </row>
    <row r="157" spans="1:3" s="24" customFormat="1" ht="25.5" hidden="1" customHeight="1">
      <c r="A157" s="26"/>
      <c r="B157" s="26"/>
      <c r="C157" s="27"/>
    </row>
    <row r="158" spans="1:3" s="24" customFormat="1" ht="25.5" hidden="1" customHeight="1">
      <c r="A158" s="26"/>
      <c r="B158" s="26"/>
      <c r="C158" s="28"/>
    </row>
    <row r="159" spans="1:3" s="24" customFormat="1" ht="25.5" hidden="1" customHeight="1">
      <c r="A159" s="26"/>
      <c r="B159" s="26"/>
      <c r="C159" s="27"/>
    </row>
    <row r="160" spans="1:3" s="24" customFormat="1" ht="25.5" hidden="1" customHeight="1">
      <c r="A160" s="26"/>
      <c r="B160" s="26"/>
      <c r="C160" s="27"/>
    </row>
    <row r="161" spans="1:3" s="24" customFormat="1" ht="25.5" hidden="1" customHeight="1">
      <c r="A161" s="26"/>
      <c r="B161" s="26"/>
      <c r="C161" s="27"/>
    </row>
    <row r="162" spans="1:3" s="24" customFormat="1" ht="25.5" hidden="1" customHeight="1">
      <c r="A162" s="26"/>
      <c r="B162" s="26"/>
      <c r="C162" s="27"/>
    </row>
    <row r="163" spans="1:3" s="24" customFormat="1" ht="25.5" hidden="1" customHeight="1">
      <c r="A163" s="26"/>
      <c r="B163" s="26"/>
      <c r="C163" s="27"/>
    </row>
    <row r="164" spans="1:3" s="24" customFormat="1" ht="25.5" hidden="1" customHeight="1">
      <c r="A164" s="26"/>
      <c r="B164" s="26"/>
      <c r="C164" s="27"/>
    </row>
    <row r="165" spans="1:3" s="24" customFormat="1" ht="25.5" hidden="1" customHeight="1">
      <c r="A165" s="26"/>
      <c r="B165" s="26"/>
      <c r="C165" s="27"/>
    </row>
    <row r="166" spans="1:3" s="24" customFormat="1" ht="25.5" hidden="1" customHeight="1">
      <c r="A166" s="26"/>
      <c r="B166" s="26"/>
      <c r="C166" s="27"/>
    </row>
    <row r="167" spans="1:3" s="24" customFormat="1" ht="25.5" hidden="1" customHeight="1">
      <c r="A167" s="26"/>
      <c r="B167" s="26"/>
      <c r="C167" s="27"/>
    </row>
    <row r="168" spans="1:3" s="24" customFormat="1" ht="25.5" hidden="1" customHeight="1">
      <c r="A168" s="26"/>
      <c r="B168" s="26"/>
      <c r="C168" s="28"/>
    </row>
    <row r="169" spans="1:3" s="24" customFormat="1" ht="25.5" hidden="1" customHeight="1">
      <c r="A169" s="26"/>
      <c r="B169" s="26"/>
      <c r="C169" s="27"/>
    </row>
    <row r="170" spans="1:3" s="24" customFormat="1" ht="25.5" hidden="1" customHeight="1">
      <c r="A170" s="26"/>
      <c r="B170" s="26"/>
      <c r="C170" s="27"/>
    </row>
    <row r="171" spans="1:3" s="24" customFormat="1" ht="25.5" hidden="1" customHeight="1">
      <c r="A171" s="26"/>
      <c r="B171" s="26"/>
      <c r="C171" s="27"/>
    </row>
    <row r="172" spans="1:3" s="24" customFormat="1" ht="25.5" hidden="1" customHeight="1">
      <c r="A172" s="26"/>
      <c r="B172" s="26"/>
      <c r="C172" s="27"/>
    </row>
    <row r="173" spans="1:3" s="24" customFormat="1" ht="25.5" hidden="1" customHeight="1">
      <c r="A173" s="26"/>
      <c r="B173" s="26"/>
      <c r="C173" s="27"/>
    </row>
    <row r="174" spans="1:3" s="24" customFormat="1" ht="25.5" hidden="1" customHeight="1">
      <c r="A174" s="26"/>
      <c r="B174" s="26"/>
      <c r="C174" s="28"/>
    </row>
    <row r="175" spans="1:3" s="24" customFormat="1" ht="25.5" hidden="1" customHeight="1">
      <c r="A175" s="26"/>
      <c r="B175" s="26"/>
      <c r="C175" s="27"/>
    </row>
    <row r="176" spans="1:3" s="24" customFormat="1" ht="25.5" hidden="1" customHeight="1">
      <c r="A176" s="26"/>
      <c r="B176" s="26"/>
      <c r="C176" s="27"/>
    </row>
    <row r="177" spans="1:3" s="24" customFormat="1" ht="25.5" hidden="1" customHeight="1">
      <c r="A177" s="26"/>
      <c r="B177" s="26"/>
      <c r="C177" s="27"/>
    </row>
    <row r="178" spans="1:3" s="24" customFormat="1" ht="25.5" hidden="1" customHeight="1">
      <c r="A178" s="26"/>
      <c r="B178" s="26"/>
      <c r="C178" s="27"/>
    </row>
    <row r="179" spans="1:3" s="24" customFormat="1" ht="25.5" hidden="1" customHeight="1">
      <c r="A179" s="26"/>
      <c r="B179" s="26"/>
      <c r="C179" s="27"/>
    </row>
    <row r="180" spans="1:3" s="24" customFormat="1" ht="25.5" hidden="1" customHeight="1">
      <c r="A180" s="26"/>
      <c r="B180" s="26"/>
      <c r="C180" s="27"/>
    </row>
    <row r="181" spans="1:3" s="24" customFormat="1" ht="25.5" hidden="1" customHeight="1">
      <c r="A181" s="26"/>
      <c r="B181" s="26"/>
      <c r="C181" s="27"/>
    </row>
    <row r="182" spans="1:3" s="24" customFormat="1" ht="25.5" hidden="1" customHeight="1">
      <c r="A182" s="26"/>
      <c r="B182" s="26"/>
      <c r="C182" s="28"/>
    </row>
    <row r="183" spans="1:3" s="24" customFormat="1" ht="25.5" hidden="1" customHeight="1">
      <c r="A183" s="26"/>
      <c r="B183" s="26"/>
      <c r="C183" s="27"/>
    </row>
    <row r="184" spans="1:3" s="24" customFormat="1" ht="25.5" hidden="1" customHeight="1">
      <c r="A184" s="26"/>
      <c r="B184" s="26"/>
      <c r="C184" s="27"/>
    </row>
    <row r="185" spans="1:3" s="24" customFormat="1" ht="25.5" hidden="1" customHeight="1">
      <c r="A185" s="26"/>
      <c r="B185" s="26"/>
      <c r="C185" s="27"/>
    </row>
    <row r="186" spans="1:3" s="24" customFormat="1" ht="25.5" hidden="1" customHeight="1">
      <c r="A186" s="26"/>
      <c r="B186" s="26"/>
      <c r="C186" s="27"/>
    </row>
    <row r="187" spans="1:3" s="24" customFormat="1" ht="25.5" hidden="1" customHeight="1">
      <c r="A187" s="26"/>
      <c r="B187" s="26"/>
      <c r="C187" s="27"/>
    </row>
    <row r="188" spans="1:3" s="24" customFormat="1" ht="25.5" hidden="1" customHeight="1">
      <c r="A188" s="26"/>
      <c r="B188" s="26"/>
      <c r="C188" s="27"/>
    </row>
    <row r="189" spans="1:3" s="24" customFormat="1" ht="25.5" hidden="1" customHeight="1">
      <c r="A189" s="26"/>
      <c r="B189" s="26"/>
      <c r="C189" s="27"/>
    </row>
    <row r="190" spans="1:3" s="24" customFormat="1" ht="25.5" hidden="1" customHeight="1">
      <c r="A190" s="26"/>
      <c r="B190" s="26"/>
      <c r="C190" s="27"/>
    </row>
    <row r="191" spans="1:3" s="24" customFormat="1" ht="25.5" hidden="1" customHeight="1">
      <c r="A191" s="26"/>
      <c r="B191" s="26"/>
      <c r="C191" s="27"/>
    </row>
    <row r="192" spans="1:3" s="24" customFormat="1" ht="25.5" hidden="1" customHeight="1">
      <c r="A192" s="26"/>
      <c r="B192" s="26"/>
      <c r="C192" s="27"/>
    </row>
    <row r="193" spans="1:3" s="24" customFormat="1" ht="25.5" hidden="1" customHeight="1">
      <c r="A193" s="26"/>
      <c r="B193" s="26"/>
      <c r="C193" s="28"/>
    </row>
    <row r="194" spans="1:3" s="24" customFormat="1" ht="25.5" hidden="1" customHeight="1">
      <c r="A194" s="26"/>
      <c r="B194" s="26"/>
      <c r="C194" s="27"/>
    </row>
    <row r="195" spans="1:3" s="24" customFormat="1" ht="25.5" hidden="1" customHeight="1">
      <c r="A195" s="26"/>
      <c r="B195" s="26"/>
      <c r="C195" s="27"/>
    </row>
    <row r="196" spans="1:3" s="24" customFormat="1" ht="25.5" hidden="1" customHeight="1">
      <c r="A196" s="26"/>
      <c r="B196" s="26"/>
      <c r="C196" s="27"/>
    </row>
    <row r="197" spans="1:3" s="24" customFormat="1" ht="25.5" hidden="1" customHeight="1">
      <c r="A197" s="26"/>
      <c r="B197" s="26"/>
      <c r="C197" s="27"/>
    </row>
    <row r="198" spans="1:3" s="24" customFormat="1" ht="25.5" hidden="1" customHeight="1">
      <c r="A198" s="26"/>
      <c r="B198" s="26"/>
      <c r="C198" s="27"/>
    </row>
    <row r="199" spans="1:3" s="24" customFormat="1" ht="25.5" hidden="1" customHeight="1">
      <c r="A199" s="26"/>
      <c r="B199" s="26"/>
      <c r="C199" s="28"/>
    </row>
    <row r="200" spans="1:3" s="24" customFormat="1" ht="25.5" hidden="1" customHeight="1">
      <c r="A200" s="26"/>
      <c r="B200" s="26"/>
      <c r="C200" s="27"/>
    </row>
    <row r="201" spans="1:3" s="24" customFormat="1" ht="25.5" hidden="1" customHeight="1">
      <c r="A201" s="26"/>
      <c r="B201" s="26"/>
      <c r="C201" s="27"/>
    </row>
    <row r="202" spans="1:3" s="24" customFormat="1" ht="25.5" hidden="1" customHeight="1">
      <c r="A202" s="26"/>
      <c r="B202" s="26"/>
      <c r="C202" s="27"/>
    </row>
    <row r="203" spans="1:3" s="24" customFormat="1" ht="25.5" hidden="1" customHeight="1">
      <c r="A203" s="26"/>
      <c r="B203" s="26"/>
      <c r="C203" s="27"/>
    </row>
    <row r="204" spans="1:3" s="24" customFormat="1" ht="25.5" hidden="1" customHeight="1">
      <c r="A204" s="26"/>
      <c r="B204" s="26"/>
      <c r="C204" s="27"/>
    </row>
    <row r="205" spans="1:3" s="24" customFormat="1" ht="25.5" hidden="1" customHeight="1">
      <c r="A205" s="26"/>
      <c r="B205" s="26"/>
      <c r="C205" s="27"/>
    </row>
    <row r="206" spans="1:3" s="24" customFormat="1" ht="25.5" hidden="1" customHeight="1">
      <c r="A206" s="26"/>
      <c r="B206" s="26"/>
      <c r="C206" s="27"/>
    </row>
    <row r="207" spans="1:3" s="24" customFormat="1" ht="25.5" hidden="1" customHeight="1">
      <c r="A207" s="26"/>
      <c r="B207" s="26"/>
      <c r="C207" s="28"/>
    </row>
    <row r="208" spans="1:3" s="24" customFormat="1" ht="25.5" hidden="1" customHeight="1">
      <c r="A208" s="26"/>
      <c r="B208" s="26"/>
      <c r="C208" s="27"/>
    </row>
    <row r="209" spans="1:3" s="24" customFormat="1" ht="25.5" hidden="1" customHeight="1">
      <c r="A209" s="26"/>
      <c r="B209" s="26"/>
      <c r="C209" s="27"/>
    </row>
    <row r="210" spans="1:3" s="24" customFormat="1" ht="25.5" hidden="1" customHeight="1">
      <c r="A210" s="26"/>
      <c r="B210" s="26"/>
      <c r="C210" s="27"/>
    </row>
    <row r="211" spans="1:3" s="24" customFormat="1" ht="25.5" hidden="1" customHeight="1">
      <c r="A211" s="26"/>
      <c r="B211" s="26"/>
      <c r="C211" s="27"/>
    </row>
    <row r="212" spans="1:3" s="24" customFormat="1" ht="25.5" hidden="1" customHeight="1">
      <c r="A212" s="26"/>
      <c r="B212" s="26"/>
      <c r="C212" s="27"/>
    </row>
    <row r="213" spans="1:3" s="24" customFormat="1" ht="25.5" hidden="1" customHeight="1">
      <c r="A213" s="26"/>
      <c r="B213" s="26"/>
      <c r="C213" s="27"/>
    </row>
    <row r="214" spans="1:3" s="24" customFormat="1" ht="25.5" hidden="1" customHeight="1">
      <c r="A214" s="26"/>
      <c r="B214" s="26"/>
      <c r="C214" s="27"/>
    </row>
    <row r="215" spans="1:3" s="24" customFormat="1" ht="25.5" hidden="1" customHeight="1">
      <c r="A215" s="26"/>
      <c r="B215" s="26"/>
      <c r="C215" s="27"/>
    </row>
    <row r="216" spans="1:3" s="24" customFormat="1" ht="25.5" hidden="1" customHeight="1">
      <c r="A216" s="26"/>
      <c r="B216" s="26"/>
      <c r="C216" s="28"/>
    </row>
    <row r="217" spans="1:3" s="24" customFormat="1" ht="25.5" hidden="1" customHeight="1">
      <c r="A217" s="26"/>
      <c r="B217" s="26"/>
      <c r="C217" s="27"/>
    </row>
    <row r="218" spans="1:3" s="24" customFormat="1" ht="25.5" hidden="1" customHeight="1">
      <c r="A218" s="26"/>
      <c r="B218" s="26"/>
      <c r="C218" s="27"/>
    </row>
    <row r="219" spans="1:3" s="24" customFormat="1" ht="25.5" hidden="1" customHeight="1">
      <c r="A219" s="26"/>
      <c r="B219" s="26"/>
      <c r="C219" s="28"/>
    </row>
    <row r="220" spans="1:3" s="24" customFormat="1" ht="25.5" hidden="1" customHeight="1">
      <c r="A220" s="26"/>
      <c r="B220" s="26"/>
      <c r="C220" s="27"/>
    </row>
    <row r="221" spans="1:3" s="24" customFormat="1" ht="25.5" hidden="1" customHeight="1">
      <c r="A221" s="26"/>
      <c r="B221" s="26"/>
      <c r="C221" s="27"/>
    </row>
    <row r="222" spans="1:3" s="24" customFormat="1" ht="25.5" hidden="1" customHeight="1">
      <c r="A222" s="26"/>
      <c r="B222" s="26"/>
      <c r="C222" s="27"/>
    </row>
    <row r="223" spans="1:3" s="24" customFormat="1" ht="25.5" hidden="1" customHeight="1">
      <c r="A223" s="26"/>
      <c r="B223" s="26"/>
      <c r="C223" s="27"/>
    </row>
    <row r="224" spans="1:3" s="24" customFormat="1" ht="25.5" hidden="1" customHeight="1">
      <c r="A224" s="26"/>
      <c r="B224" s="26"/>
      <c r="C224" s="27"/>
    </row>
    <row r="225" spans="1:3" s="24" customFormat="1" ht="25.5" hidden="1" customHeight="1">
      <c r="A225" s="26"/>
      <c r="B225" s="26"/>
      <c r="C225" s="27"/>
    </row>
    <row r="226" spans="1:3" s="24" customFormat="1" ht="25.5" hidden="1" customHeight="1">
      <c r="A226" s="26"/>
      <c r="B226" s="26"/>
      <c r="C226" s="28"/>
    </row>
    <row r="227" spans="1:3" s="24" customFormat="1" ht="25.5" hidden="1" customHeight="1">
      <c r="A227" s="26"/>
      <c r="B227" s="26"/>
      <c r="C227" s="27"/>
    </row>
    <row r="228" spans="1:3" s="24" customFormat="1" ht="25.5" hidden="1" customHeight="1">
      <c r="A228" s="26"/>
      <c r="B228" s="26"/>
      <c r="C228" s="27"/>
    </row>
    <row r="229" spans="1:3" s="24" customFormat="1" ht="25.5" hidden="1" customHeight="1">
      <c r="A229" s="26"/>
      <c r="B229" s="26"/>
      <c r="C229" s="27"/>
    </row>
    <row r="230" spans="1:3" s="24" customFormat="1" ht="25.5" hidden="1" customHeight="1">
      <c r="A230" s="26"/>
      <c r="B230" s="26"/>
      <c r="C230" s="28"/>
    </row>
    <row r="231" spans="1:3" s="24" customFormat="1" ht="25.5" hidden="1" customHeight="1">
      <c r="A231" s="26"/>
      <c r="B231" s="26"/>
      <c r="C231" s="28"/>
    </row>
    <row r="232" spans="1:3" s="24" customFormat="1" ht="25.5" hidden="1" customHeight="1">
      <c r="A232" s="26"/>
      <c r="B232" s="26"/>
      <c r="C232" s="27"/>
    </row>
    <row r="233" spans="1:3" s="24" customFormat="1" ht="25.5" hidden="1" customHeight="1">
      <c r="A233" s="26"/>
      <c r="B233" s="26"/>
      <c r="C233" s="27"/>
    </row>
    <row r="234" spans="1:3" s="24" customFormat="1" ht="25.5" hidden="1" customHeight="1">
      <c r="A234" s="26"/>
      <c r="B234" s="26"/>
      <c r="C234" s="27"/>
    </row>
    <row r="235" spans="1:3" s="24" customFormat="1" ht="25.5" hidden="1" customHeight="1">
      <c r="A235" s="26"/>
      <c r="B235" s="26"/>
      <c r="C235" s="27"/>
    </row>
    <row r="236" spans="1:3" s="24" customFormat="1" ht="25.5" hidden="1" customHeight="1">
      <c r="A236" s="26"/>
      <c r="B236" s="26"/>
      <c r="C236" s="27"/>
    </row>
    <row r="237" spans="1:3" s="24" customFormat="1" ht="25.5" hidden="1" customHeight="1">
      <c r="A237" s="26"/>
      <c r="B237" s="26"/>
      <c r="C237" s="27"/>
    </row>
    <row r="238" spans="1:3" s="24" customFormat="1" ht="25.5" hidden="1" customHeight="1">
      <c r="A238" s="26"/>
      <c r="B238" s="26"/>
      <c r="C238" s="28"/>
    </row>
    <row r="239" spans="1:3" s="24" customFormat="1" ht="25.5" hidden="1" customHeight="1">
      <c r="A239" s="26"/>
      <c r="B239" s="26"/>
      <c r="C239" s="27"/>
    </row>
    <row r="240" spans="1:3" s="24" customFormat="1" ht="25.5" hidden="1" customHeight="1">
      <c r="A240" s="26"/>
      <c r="B240" s="26"/>
      <c r="C240" s="27"/>
    </row>
    <row r="241" spans="1:3" s="24" customFormat="1" ht="25.5" hidden="1" customHeight="1">
      <c r="A241" s="26"/>
      <c r="B241" s="26"/>
      <c r="C241" s="27"/>
    </row>
    <row r="242" spans="1:3" s="24" customFormat="1" ht="25.5" hidden="1" customHeight="1">
      <c r="A242" s="26"/>
      <c r="B242" s="26"/>
      <c r="C242" s="27"/>
    </row>
    <row r="243" spans="1:3" s="24" customFormat="1" ht="25.5" hidden="1" customHeight="1">
      <c r="A243" s="26"/>
      <c r="B243" s="26"/>
      <c r="C243" s="28"/>
    </row>
    <row r="244" spans="1:3" s="24" customFormat="1" ht="25.5" hidden="1" customHeight="1">
      <c r="A244" s="26"/>
      <c r="B244" s="26"/>
      <c r="C244" s="27"/>
    </row>
    <row r="245" spans="1:3" s="24" customFormat="1" ht="25.5" hidden="1" customHeight="1">
      <c r="A245" s="26"/>
      <c r="B245" s="26"/>
      <c r="C245" s="27"/>
    </row>
    <row r="246" spans="1:3" s="24" customFormat="1" ht="25.5" hidden="1" customHeight="1">
      <c r="A246" s="26"/>
      <c r="B246" s="26"/>
      <c r="C246" s="28"/>
    </row>
    <row r="247" spans="1:3" s="24" customFormat="1" ht="25.5" hidden="1" customHeight="1">
      <c r="A247" s="26"/>
      <c r="B247" s="26"/>
      <c r="C247" s="27"/>
    </row>
    <row r="248" spans="1:3" s="24" customFormat="1" ht="25.5" hidden="1" customHeight="1">
      <c r="A248" s="26"/>
      <c r="B248" s="26"/>
      <c r="C248" s="27"/>
    </row>
    <row r="249" spans="1:3" s="24" customFormat="1" ht="25.5" hidden="1" customHeight="1">
      <c r="A249" s="26"/>
      <c r="B249" s="26"/>
      <c r="C249" s="27"/>
    </row>
    <row r="250" spans="1:3" s="24" customFormat="1" ht="25.5" hidden="1" customHeight="1">
      <c r="A250" s="26"/>
      <c r="B250" s="26"/>
      <c r="C250" s="27"/>
    </row>
    <row r="251" spans="1:3" s="24" customFormat="1" ht="25.5" hidden="1" customHeight="1">
      <c r="A251" s="26"/>
      <c r="B251" s="26"/>
      <c r="C251" s="27"/>
    </row>
    <row r="252" spans="1:3" s="24" customFormat="1" ht="25.5" hidden="1" customHeight="1">
      <c r="A252" s="26"/>
      <c r="B252" s="26"/>
      <c r="C252" s="27"/>
    </row>
    <row r="253" spans="1:3" s="24" customFormat="1" ht="25.5" hidden="1" customHeight="1">
      <c r="A253" s="26"/>
      <c r="B253" s="26"/>
      <c r="C253" s="28"/>
    </row>
    <row r="254" spans="1:3" s="24" customFormat="1" ht="25.5" hidden="1" customHeight="1">
      <c r="A254" s="26"/>
      <c r="B254" s="26"/>
      <c r="C254" s="27"/>
    </row>
    <row r="255" spans="1:3" s="24" customFormat="1" ht="25.5" hidden="1" customHeight="1">
      <c r="A255" s="26"/>
      <c r="B255" s="26"/>
      <c r="C255" s="28"/>
    </row>
    <row r="256" spans="1:3" s="24" customFormat="1" ht="25.5" hidden="1" customHeight="1">
      <c r="A256" s="26"/>
      <c r="B256" s="26"/>
      <c r="C256" s="27"/>
    </row>
    <row r="257" spans="1:3" s="24" customFormat="1" ht="25.5" hidden="1" customHeight="1">
      <c r="A257" s="26"/>
      <c r="B257" s="26"/>
      <c r="C257" s="27"/>
    </row>
    <row r="258" spans="1:3" s="24" customFormat="1" ht="25.5" hidden="1" customHeight="1">
      <c r="A258" s="26"/>
      <c r="B258" s="26"/>
      <c r="C258" s="27"/>
    </row>
    <row r="259" spans="1:3" s="24" customFormat="1" ht="25.5" hidden="1" customHeight="1">
      <c r="A259" s="26"/>
      <c r="B259" s="26"/>
      <c r="C259" s="27"/>
    </row>
    <row r="260" spans="1:3" s="24" customFormat="1" ht="25.5" hidden="1" customHeight="1">
      <c r="A260" s="26"/>
      <c r="B260" s="26"/>
      <c r="C260" s="27"/>
    </row>
    <row r="261" spans="1:3" s="24" customFormat="1" ht="25.5" hidden="1" customHeight="1">
      <c r="A261" s="26"/>
      <c r="B261" s="26"/>
      <c r="C261" s="27"/>
    </row>
    <row r="262" spans="1:3" s="24" customFormat="1" ht="25.5" hidden="1" customHeight="1">
      <c r="A262" s="26"/>
      <c r="B262" s="26"/>
      <c r="C262" s="27"/>
    </row>
    <row r="263" spans="1:3" s="24" customFormat="1" ht="25.5" hidden="1" customHeight="1">
      <c r="A263" s="26"/>
      <c r="B263" s="26"/>
      <c r="C263" s="27"/>
    </row>
    <row r="264" spans="1:3" s="24" customFormat="1" ht="25.5" hidden="1" customHeight="1">
      <c r="A264" s="26"/>
      <c r="B264" s="26"/>
      <c r="C264" s="28"/>
    </row>
    <row r="265" spans="1:3" s="24" customFormat="1" ht="25.5" hidden="1" customHeight="1">
      <c r="A265" s="26"/>
      <c r="B265" s="26"/>
      <c r="C265" s="27"/>
    </row>
    <row r="266" spans="1:3" s="24" customFormat="1" ht="25.5" hidden="1" customHeight="1">
      <c r="A266" s="26"/>
      <c r="B266" s="26"/>
      <c r="C266" s="27"/>
    </row>
    <row r="267" spans="1:3" s="24" customFormat="1" ht="25.5" hidden="1" customHeight="1">
      <c r="A267" s="26"/>
      <c r="B267" s="26"/>
      <c r="C267" s="27"/>
    </row>
    <row r="268" spans="1:3" s="24" customFormat="1" ht="25.5" hidden="1" customHeight="1">
      <c r="A268" s="26"/>
      <c r="B268" s="26"/>
      <c r="C268" s="27"/>
    </row>
    <row r="269" spans="1:3" s="24" customFormat="1" ht="25.5" hidden="1" customHeight="1">
      <c r="A269" s="26"/>
      <c r="B269" s="26"/>
      <c r="C269" s="27"/>
    </row>
    <row r="270" spans="1:3" s="24" customFormat="1" ht="25.5" hidden="1" customHeight="1">
      <c r="A270" s="26"/>
      <c r="B270" s="26"/>
      <c r="C270" s="27"/>
    </row>
    <row r="271" spans="1:3" s="24" customFormat="1" ht="25.5" hidden="1" customHeight="1">
      <c r="A271" s="26"/>
      <c r="B271" s="26"/>
      <c r="C271" s="27"/>
    </row>
    <row r="272" spans="1:3" s="24" customFormat="1" ht="25.5" hidden="1" customHeight="1">
      <c r="A272" s="26"/>
      <c r="B272" s="26"/>
      <c r="C272" s="27"/>
    </row>
    <row r="273" spans="1:3" s="24" customFormat="1" ht="25.5" hidden="1" customHeight="1">
      <c r="A273" s="26"/>
      <c r="B273" s="26"/>
      <c r="C273" s="27"/>
    </row>
    <row r="274" spans="1:3" s="24" customFormat="1" ht="25.5" hidden="1" customHeight="1">
      <c r="A274" s="26"/>
      <c r="B274" s="26"/>
      <c r="C274" s="28"/>
    </row>
    <row r="275" spans="1:3" s="24" customFormat="1" ht="25.5" hidden="1" customHeight="1">
      <c r="A275" s="26"/>
      <c r="B275" s="26"/>
      <c r="C275" s="27"/>
    </row>
    <row r="276" spans="1:3" s="24" customFormat="1" ht="25.5" hidden="1" customHeight="1">
      <c r="A276" s="26"/>
      <c r="B276" s="26"/>
      <c r="C276" s="27"/>
    </row>
    <row r="277" spans="1:3" s="24" customFormat="1" ht="25.5" hidden="1" customHeight="1">
      <c r="A277" s="26"/>
      <c r="B277" s="26"/>
      <c r="C277" s="27"/>
    </row>
    <row r="278" spans="1:3" s="24" customFormat="1" ht="25.5" hidden="1" customHeight="1">
      <c r="A278" s="26"/>
      <c r="B278" s="26"/>
      <c r="C278" s="27"/>
    </row>
    <row r="279" spans="1:3" s="24" customFormat="1" ht="25.5" hidden="1" customHeight="1">
      <c r="A279" s="26"/>
      <c r="B279" s="26"/>
      <c r="C279" s="28"/>
    </row>
    <row r="280" spans="1:3" s="24" customFormat="1" ht="25.5" hidden="1" customHeight="1">
      <c r="A280" s="26"/>
      <c r="B280" s="26"/>
      <c r="C280" s="27"/>
    </row>
    <row r="281" spans="1:3" s="24" customFormat="1" ht="25.5" hidden="1" customHeight="1">
      <c r="A281" s="26"/>
      <c r="B281" s="26"/>
      <c r="C281" s="27"/>
    </row>
    <row r="282" spans="1:3" s="24" customFormat="1" ht="25.5" hidden="1" customHeight="1">
      <c r="A282" s="26"/>
      <c r="B282" s="26"/>
      <c r="C282" s="27"/>
    </row>
    <row r="283" spans="1:3" s="24" customFormat="1" ht="25.5" hidden="1" customHeight="1">
      <c r="A283" s="26"/>
      <c r="B283" s="26"/>
      <c r="C283" s="27"/>
    </row>
    <row r="284" spans="1:3" s="24" customFormat="1" ht="25.5" hidden="1" customHeight="1">
      <c r="A284" s="26"/>
      <c r="B284" s="26"/>
      <c r="C284" s="27"/>
    </row>
    <row r="285" spans="1:3" s="24" customFormat="1" ht="25.5" hidden="1" customHeight="1">
      <c r="A285" s="26"/>
      <c r="B285" s="26"/>
      <c r="C285" s="27"/>
    </row>
    <row r="286" spans="1:3" s="24" customFormat="1" ht="25.5" hidden="1" customHeight="1">
      <c r="A286" s="26"/>
      <c r="B286" s="26"/>
      <c r="C286" s="27"/>
    </row>
    <row r="287" spans="1:3" s="24" customFormat="1" ht="25.5" hidden="1" customHeight="1">
      <c r="A287" s="26"/>
      <c r="B287" s="26"/>
      <c r="C287" s="27"/>
    </row>
    <row r="288" spans="1:3" s="24" customFormat="1" ht="25.5" hidden="1" customHeight="1">
      <c r="A288" s="26"/>
      <c r="B288" s="26"/>
      <c r="C288" s="27"/>
    </row>
    <row r="289" spans="1:3" s="24" customFormat="1" ht="25.5" hidden="1" customHeight="1">
      <c r="A289" s="26"/>
      <c r="B289" s="26"/>
      <c r="C289" s="28"/>
    </row>
    <row r="290" spans="1:3" s="24" customFormat="1" ht="25.5" hidden="1" customHeight="1">
      <c r="A290" s="26"/>
      <c r="B290" s="26"/>
      <c r="C290" s="28"/>
    </row>
    <row r="291" spans="1:3" s="24" customFormat="1" ht="25.5" hidden="1" customHeight="1">
      <c r="A291" s="26"/>
      <c r="B291" s="26"/>
      <c r="C291" s="27"/>
    </row>
    <row r="292" spans="1:3" s="24" customFormat="1" ht="25.5" hidden="1" customHeight="1">
      <c r="A292" s="26"/>
      <c r="B292" s="26"/>
      <c r="C292" s="27"/>
    </row>
    <row r="293" spans="1:3" s="24" customFormat="1" ht="25.5" hidden="1" customHeight="1">
      <c r="A293" s="26"/>
      <c r="B293" s="26"/>
      <c r="C293" s="27"/>
    </row>
    <row r="294" spans="1:3" s="24" customFormat="1" ht="25.5" hidden="1" customHeight="1">
      <c r="A294" s="26"/>
      <c r="B294" s="26"/>
      <c r="C294" s="27"/>
    </row>
    <row r="295" spans="1:3" s="24" customFormat="1" ht="25.5" hidden="1" customHeight="1">
      <c r="A295" s="26"/>
      <c r="B295" s="26"/>
      <c r="C295" s="27"/>
    </row>
    <row r="296" spans="1:3" s="24" customFormat="1" ht="25.5" hidden="1" customHeight="1">
      <c r="A296" s="26"/>
      <c r="B296" s="26"/>
      <c r="C296" s="27"/>
    </row>
    <row r="297" spans="1:3" s="24" customFormat="1" ht="25.5" hidden="1" customHeight="1">
      <c r="A297" s="26"/>
      <c r="B297" s="26"/>
      <c r="C297" s="27"/>
    </row>
    <row r="298" spans="1:3" s="24" customFormat="1" ht="25.5" hidden="1" customHeight="1">
      <c r="A298" s="26"/>
      <c r="B298" s="26"/>
      <c r="C298" s="27"/>
    </row>
    <row r="299" spans="1:3" s="24" customFormat="1" ht="25.5" hidden="1" customHeight="1">
      <c r="A299" s="26"/>
      <c r="B299" s="26"/>
      <c r="C299" s="28"/>
    </row>
    <row r="300" spans="1:3" s="24" customFormat="1" ht="25.5" hidden="1" customHeight="1">
      <c r="A300" s="26"/>
      <c r="B300" s="26"/>
      <c r="C300" s="27"/>
    </row>
    <row r="301" spans="1:3" s="24" customFormat="1" ht="25.5" hidden="1" customHeight="1">
      <c r="A301" s="26"/>
      <c r="B301" s="26"/>
      <c r="C301" s="27"/>
    </row>
    <row r="302" spans="1:3" s="24" customFormat="1" ht="25.5" hidden="1" customHeight="1">
      <c r="A302" s="26"/>
      <c r="B302" s="26"/>
      <c r="C302" s="27"/>
    </row>
    <row r="303" spans="1:3" s="24" customFormat="1" ht="25.5" hidden="1" customHeight="1">
      <c r="A303" s="26"/>
      <c r="B303" s="26"/>
      <c r="C303" s="27"/>
    </row>
    <row r="304" spans="1:3" s="24" customFormat="1" ht="25.5" hidden="1" customHeight="1">
      <c r="A304" s="26"/>
      <c r="B304" s="26"/>
      <c r="C304" s="27"/>
    </row>
    <row r="305" spans="1:3" s="24" customFormat="1" ht="25.5" hidden="1" customHeight="1">
      <c r="A305" s="26"/>
      <c r="B305" s="26"/>
      <c r="C305" s="27"/>
    </row>
    <row r="306" spans="1:3" s="24" customFormat="1" ht="25.5" hidden="1" customHeight="1">
      <c r="A306" s="26"/>
      <c r="B306" s="26"/>
      <c r="C306" s="27"/>
    </row>
    <row r="307" spans="1:3" s="24" customFormat="1" ht="25.5" hidden="1" customHeight="1">
      <c r="A307" s="26"/>
      <c r="B307" s="26"/>
      <c r="C307" s="27"/>
    </row>
    <row r="308" spans="1:3" s="24" customFormat="1" ht="25.5" hidden="1" customHeight="1">
      <c r="A308" s="26"/>
      <c r="B308" s="26"/>
      <c r="C308" s="28"/>
    </row>
    <row r="309" spans="1:3" s="24" customFormat="1" ht="25.5" hidden="1" customHeight="1">
      <c r="A309" s="26"/>
      <c r="B309" s="26"/>
      <c r="C309" s="27"/>
    </row>
    <row r="310" spans="1:3" s="24" customFormat="1" ht="25.5" hidden="1" customHeight="1">
      <c r="A310" s="26"/>
      <c r="B310" s="26"/>
      <c r="C310" s="27"/>
    </row>
    <row r="311" spans="1:3" s="24" customFormat="1" ht="25.5" hidden="1" customHeight="1">
      <c r="A311" s="26"/>
      <c r="B311" s="26"/>
      <c r="C311" s="28"/>
    </row>
    <row r="312" spans="1:3" s="24" customFormat="1" ht="25.5" hidden="1" customHeight="1">
      <c r="A312" s="26"/>
      <c r="B312" s="26"/>
      <c r="C312" s="28"/>
    </row>
    <row r="313" spans="1:3" s="24" customFormat="1" ht="25.5" hidden="1" customHeight="1">
      <c r="A313" s="26"/>
      <c r="B313" s="26"/>
      <c r="C313" s="27"/>
    </row>
    <row r="314" spans="1:3" s="24" customFormat="1" ht="25.5" hidden="1" customHeight="1">
      <c r="A314" s="26"/>
      <c r="B314" s="26"/>
      <c r="C314" s="27"/>
    </row>
    <row r="315" spans="1:3" s="24" customFormat="1" ht="25.5" hidden="1" customHeight="1">
      <c r="A315" s="26"/>
      <c r="B315" s="26"/>
      <c r="C315" s="27"/>
    </row>
    <row r="316" spans="1:3" s="24" customFormat="1" ht="25.5" hidden="1" customHeight="1">
      <c r="A316" s="26"/>
      <c r="B316" s="26"/>
      <c r="C316" s="27"/>
    </row>
    <row r="317" spans="1:3" s="24" customFormat="1" ht="25.5" hidden="1" customHeight="1">
      <c r="A317" s="26"/>
      <c r="B317" s="26"/>
      <c r="C317" s="27"/>
    </row>
    <row r="318" spans="1:3" s="24" customFormat="1" ht="25.5" hidden="1" customHeight="1">
      <c r="A318" s="26"/>
      <c r="B318" s="26"/>
      <c r="C318" s="27"/>
    </row>
    <row r="319" spans="1:3" s="24" customFormat="1" ht="25.5" hidden="1" customHeight="1">
      <c r="A319" s="26"/>
      <c r="B319" s="26"/>
      <c r="C319" s="27"/>
    </row>
    <row r="320" spans="1:3" s="24" customFormat="1" ht="25.5" hidden="1" customHeight="1">
      <c r="A320" s="26"/>
      <c r="B320" s="26"/>
      <c r="C320" s="27"/>
    </row>
    <row r="321" spans="1:3" s="24" customFormat="1" ht="25.5" hidden="1" customHeight="1">
      <c r="A321" s="26"/>
      <c r="B321" s="26"/>
      <c r="C321" s="27"/>
    </row>
    <row r="322" spans="1:3" s="24" customFormat="1" ht="25.5" hidden="1" customHeight="1">
      <c r="A322" s="26"/>
      <c r="B322" s="26"/>
      <c r="C322" s="27"/>
    </row>
    <row r="323" spans="1:3" s="24" customFormat="1" ht="25.5" hidden="1" customHeight="1">
      <c r="A323" s="26"/>
      <c r="B323" s="26"/>
      <c r="C323" s="27"/>
    </row>
    <row r="324" spans="1:3" s="24" customFormat="1" ht="25.5" hidden="1" customHeight="1">
      <c r="A324" s="26"/>
      <c r="B324" s="26"/>
      <c r="C324" s="27"/>
    </row>
    <row r="325" spans="1:3" s="24" customFormat="1" ht="25.5" hidden="1" customHeight="1">
      <c r="A325" s="26"/>
      <c r="B325" s="26"/>
      <c r="C325" s="28"/>
    </row>
    <row r="326" spans="1:3" s="24" customFormat="1" ht="25.5" hidden="1" customHeight="1">
      <c r="A326" s="26"/>
      <c r="B326" s="26"/>
      <c r="C326" s="27"/>
    </row>
    <row r="327" spans="1:3" s="24" customFormat="1" ht="25.5" hidden="1" customHeight="1">
      <c r="A327" s="26"/>
      <c r="B327" s="26"/>
      <c r="C327" s="27"/>
    </row>
    <row r="328" spans="1:3" s="24" customFormat="1" ht="25.5" hidden="1" customHeight="1">
      <c r="A328" s="26"/>
      <c r="B328" s="26"/>
      <c r="C328" s="27"/>
    </row>
    <row r="329" spans="1:3" s="24" customFormat="1" ht="25.5" hidden="1" customHeight="1">
      <c r="A329" s="26"/>
      <c r="B329" s="26"/>
      <c r="C329" s="27"/>
    </row>
    <row r="330" spans="1:3" s="24" customFormat="1" ht="25.5" hidden="1" customHeight="1">
      <c r="A330" s="26"/>
      <c r="B330" s="26"/>
      <c r="C330" s="27"/>
    </row>
    <row r="331" spans="1:3" s="24" customFormat="1" ht="25.5" hidden="1" customHeight="1">
      <c r="A331" s="26"/>
      <c r="B331" s="26"/>
      <c r="C331" s="27"/>
    </row>
    <row r="332" spans="1:3" s="24" customFormat="1" ht="25.5" hidden="1" customHeight="1">
      <c r="A332" s="26"/>
      <c r="B332" s="26"/>
      <c r="C332" s="28"/>
    </row>
    <row r="333" spans="1:3" s="24" customFormat="1" ht="25.5" hidden="1" customHeight="1">
      <c r="A333" s="26"/>
      <c r="B333" s="26"/>
      <c r="C333" s="27"/>
    </row>
    <row r="334" spans="1:3" s="24" customFormat="1" ht="25.5" hidden="1" customHeight="1">
      <c r="A334" s="26"/>
      <c r="B334" s="26"/>
      <c r="C334" s="27"/>
    </row>
    <row r="335" spans="1:3" s="24" customFormat="1" ht="25.5" hidden="1" customHeight="1">
      <c r="A335" s="26"/>
      <c r="B335" s="26"/>
      <c r="C335" s="27"/>
    </row>
    <row r="336" spans="1:3" s="24" customFormat="1" ht="25.5" hidden="1" customHeight="1">
      <c r="A336" s="26"/>
      <c r="B336" s="26"/>
      <c r="C336" s="27"/>
    </row>
    <row r="337" spans="1:3" s="24" customFormat="1" ht="25.5" hidden="1" customHeight="1">
      <c r="A337" s="26"/>
      <c r="B337" s="26"/>
      <c r="C337" s="27"/>
    </row>
    <row r="338" spans="1:3" s="24" customFormat="1" ht="25.5" hidden="1" customHeight="1">
      <c r="A338" s="26"/>
      <c r="B338" s="26"/>
      <c r="C338" s="27"/>
    </row>
    <row r="339" spans="1:3" s="24" customFormat="1" ht="25.5" hidden="1" customHeight="1">
      <c r="A339" s="26"/>
      <c r="B339" s="26"/>
      <c r="C339" s="27"/>
    </row>
    <row r="340" spans="1:3" s="24" customFormat="1" ht="25.5" hidden="1" customHeight="1">
      <c r="A340" s="26"/>
      <c r="B340" s="26"/>
      <c r="C340" s="27"/>
    </row>
    <row r="341" spans="1:3" s="24" customFormat="1" ht="25.5" hidden="1" customHeight="1">
      <c r="A341" s="26"/>
      <c r="B341" s="26"/>
      <c r="C341" s="27"/>
    </row>
    <row r="342" spans="1:3" s="24" customFormat="1" ht="25.5" hidden="1" customHeight="1">
      <c r="A342" s="26"/>
      <c r="B342" s="26"/>
      <c r="C342" s="28"/>
    </row>
    <row r="343" spans="1:3" s="24" customFormat="1" ht="25.5" hidden="1" customHeight="1">
      <c r="A343" s="26"/>
      <c r="B343" s="26"/>
      <c r="C343" s="27"/>
    </row>
    <row r="344" spans="1:3" s="24" customFormat="1" ht="25.5" hidden="1" customHeight="1">
      <c r="A344" s="26"/>
      <c r="B344" s="26"/>
      <c r="C344" s="27"/>
    </row>
    <row r="345" spans="1:3" s="24" customFormat="1" ht="25.5" hidden="1" customHeight="1">
      <c r="A345" s="26"/>
      <c r="B345" s="26"/>
      <c r="C345" s="27"/>
    </row>
    <row r="346" spans="1:3" s="24" customFormat="1" ht="25.5" hidden="1" customHeight="1">
      <c r="A346" s="26"/>
      <c r="B346" s="26"/>
      <c r="C346" s="27"/>
    </row>
    <row r="347" spans="1:3" s="24" customFormat="1" ht="25.5" hidden="1" customHeight="1">
      <c r="A347" s="26"/>
      <c r="B347" s="26"/>
      <c r="C347" s="27"/>
    </row>
    <row r="348" spans="1:3" s="24" customFormat="1" ht="25.5" hidden="1" customHeight="1">
      <c r="A348" s="26"/>
      <c r="B348" s="26"/>
      <c r="C348" s="27"/>
    </row>
    <row r="349" spans="1:3" s="24" customFormat="1" ht="25.5" hidden="1" customHeight="1">
      <c r="A349" s="26"/>
      <c r="B349" s="26"/>
      <c r="C349" s="27"/>
    </row>
    <row r="350" spans="1:3" s="24" customFormat="1" ht="25.5" hidden="1" customHeight="1">
      <c r="A350" s="26"/>
      <c r="B350" s="26"/>
      <c r="C350" s="27"/>
    </row>
    <row r="351" spans="1:3" s="24" customFormat="1" ht="25.5" hidden="1" customHeight="1">
      <c r="A351" s="26"/>
      <c r="B351" s="26"/>
      <c r="C351" s="27"/>
    </row>
    <row r="352" spans="1:3" s="24" customFormat="1" ht="25.5" hidden="1" customHeight="1">
      <c r="A352" s="26"/>
      <c r="B352" s="26"/>
      <c r="C352" s="28"/>
    </row>
    <row r="353" spans="1:3" s="24" customFormat="1" ht="25.5" hidden="1" customHeight="1">
      <c r="A353" s="26"/>
      <c r="B353" s="26"/>
      <c r="C353" s="27"/>
    </row>
    <row r="354" spans="1:3" s="24" customFormat="1" ht="25.5" hidden="1" customHeight="1">
      <c r="A354" s="26"/>
      <c r="B354" s="26"/>
      <c r="C354" s="27"/>
    </row>
    <row r="355" spans="1:3" s="24" customFormat="1" ht="25.5" hidden="1" customHeight="1">
      <c r="A355" s="26"/>
      <c r="B355" s="26"/>
      <c r="C355" s="28"/>
    </row>
    <row r="356" spans="1:3" s="24" customFormat="1" ht="25.5" hidden="1" customHeight="1">
      <c r="A356" s="26"/>
      <c r="B356" s="26"/>
      <c r="C356" s="27"/>
    </row>
    <row r="357" spans="1:3" s="24" customFormat="1" ht="25.5" hidden="1" customHeight="1">
      <c r="A357" s="26"/>
      <c r="B357" s="26"/>
      <c r="C357" s="27"/>
    </row>
    <row r="358" spans="1:3" s="24" customFormat="1" ht="25.5" hidden="1" customHeight="1">
      <c r="A358" s="26"/>
      <c r="B358" s="26"/>
      <c r="C358" s="27"/>
    </row>
    <row r="359" spans="1:3" s="24" customFormat="1" ht="25.5" hidden="1" customHeight="1">
      <c r="A359" s="26"/>
      <c r="B359" s="26"/>
      <c r="C359" s="28"/>
    </row>
    <row r="360" spans="1:3" s="24" customFormat="1" ht="25.5" hidden="1" customHeight="1">
      <c r="A360" s="26"/>
      <c r="B360" s="26"/>
      <c r="C360" s="28"/>
    </row>
    <row r="361" spans="1:3" s="24" customFormat="1" ht="25.5" hidden="1" customHeight="1">
      <c r="A361" s="26"/>
      <c r="B361" s="26"/>
      <c r="C361" s="27"/>
    </row>
    <row r="362" spans="1:3" s="24" customFormat="1" ht="25.5" hidden="1" customHeight="1">
      <c r="A362" s="26"/>
      <c r="B362" s="26"/>
      <c r="C362" s="27"/>
    </row>
    <row r="363" spans="1:3" s="24" customFormat="1" ht="25.5" hidden="1" customHeight="1">
      <c r="A363" s="26"/>
      <c r="B363" s="26"/>
      <c r="C363" s="27"/>
    </row>
    <row r="364" spans="1:3" s="24" customFormat="1" ht="25.5" hidden="1" customHeight="1">
      <c r="A364" s="26"/>
      <c r="B364" s="26"/>
      <c r="C364" s="27"/>
    </row>
    <row r="365" spans="1:3" s="24" customFormat="1" ht="25.5" hidden="1" customHeight="1">
      <c r="A365" s="26"/>
      <c r="B365" s="26"/>
      <c r="C365" s="27"/>
    </row>
    <row r="366" spans="1:3" s="24" customFormat="1" ht="25.5" hidden="1" customHeight="1">
      <c r="A366" s="26"/>
      <c r="B366" s="26"/>
      <c r="C366" s="27"/>
    </row>
    <row r="367" spans="1:3" s="24" customFormat="1" ht="25.5" hidden="1" customHeight="1">
      <c r="A367" s="26"/>
      <c r="B367" s="26"/>
      <c r="C367" s="28"/>
    </row>
    <row r="368" spans="1:3" s="24" customFormat="1" ht="25.5" hidden="1" customHeight="1">
      <c r="A368" s="26"/>
      <c r="B368" s="26"/>
      <c r="C368" s="27"/>
    </row>
    <row r="369" spans="1:3" s="24" customFormat="1" ht="25.5" hidden="1" customHeight="1">
      <c r="A369" s="26"/>
      <c r="B369" s="26"/>
      <c r="C369" s="27"/>
    </row>
    <row r="370" spans="1:3" s="24" customFormat="1" ht="25.5" hidden="1" customHeight="1">
      <c r="A370" s="26"/>
      <c r="B370" s="26"/>
      <c r="C370" s="27"/>
    </row>
    <row r="371" spans="1:3" s="24" customFormat="1" ht="25.5" hidden="1" customHeight="1">
      <c r="A371" s="26"/>
      <c r="B371" s="26"/>
      <c r="C371" s="27"/>
    </row>
    <row r="372" spans="1:3" s="24" customFormat="1" ht="25.5" hidden="1" customHeight="1">
      <c r="A372" s="26"/>
      <c r="B372" s="26"/>
      <c r="C372" s="27"/>
    </row>
    <row r="373" spans="1:3" s="24" customFormat="1" ht="25.5" hidden="1" customHeight="1">
      <c r="A373" s="26"/>
      <c r="B373" s="26"/>
      <c r="C373" s="28"/>
    </row>
    <row r="374" spans="1:3" s="24" customFormat="1" ht="25.5" hidden="1" customHeight="1">
      <c r="A374" s="26"/>
      <c r="B374" s="26"/>
      <c r="C374" s="27"/>
    </row>
    <row r="375" spans="1:3" s="24" customFormat="1" ht="25.5" hidden="1" customHeight="1">
      <c r="A375" s="26"/>
      <c r="B375" s="26"/>
      <c r="C375" s="27"/>
    </row>
    <row r="376" spans="1:3" s="24" customFormat="1" ht="25.5" hidden="1" customHeight="1">
      <c r="A376" s="26"/>
      <c r="B376" s="26"/>
      <c r="C376" s="27"/>
    </row>
    <row r="377" spans="1:3" s="24" customFormat="1" ht="25.5" hidden="1" customHeight="1">
      <c r="A377" s="26"/>
      <c r="B377" s="26"/>
      <c r="C377" s="28"/>
    </row>
    <row r="378" spans="1:3" s="24" customFormat="1" ht="25.5" hidden="1" customHeight="1">
      <c r="A378" s="26"/>
      <c r="B378" s="26"/>
      <c r="C378" s="28"/>
    </row>
    <row r="379" spans="1:3" s="24" customFormat="1" ht="25.5" hidden="1" customHeight="1">
      <c r="A379" s="26"/>
      <c r="B379" s="26"/>
      <c r="C379" s="27"/>
    </row>
    <row r="380" spans="1:3" s="24" customFormat="1" ht="25.5" hidden="1" customHeight="1">
      <c r="A380" s="26"/>
      <c r="B380" s="26"/>
      <c r="C380" s="27"/>
    </row>
    <row r="381" spans="1:3" s="24" customFormat="1" ht="25.5" hidden="1" customHeight="1">
      <c r="A381" s="26"/>
      <c r="B381" s="26"/>
      <c r="C381" s="27"/>
    </row>
    <row r="382" spans="1:3" s="24" customFormat="1" ht="25.5" hidden="1" customHeight="1">
      <c r="A382" s="26"/>
      <c r="B382" s="26"/>
      <c r="C382" s="27"/>
    </row>
    <row r="383" spans="1:3" s="24" customFormat="1" ht="25.5" hidden="1" customHeight="1">
      <c r="A383" s="26"/>
      <c r="B383" s="26"/>
      <c r="C383" s="27"/>
    </row>
    <row r="384" spans="1:3" s="24" customFormat="1" ht="25.5" hidden="1" customHeight="1">
      <c r="A384" s="26"/>
      <c r="B384" s="26"/>
      <c r="C384" s="27"/>
    </row>
    <row r="385" spans="1:3" s="24" customFormat="1" ht="25.5" hidden="1" customHeight="1">
      <c r="A385" s="26"/>
      <c r="B385" s="26"/>
      <c r="C385" s="27"/>
    </row>
    <row r="386" spans="1:3" s="24" customFormat="1" ht="25.5" hidden="1" customHeight="1">
      <c r="A386" s="26"/>
      <c r="B386" s="26"/>
      <c r="C386" s="27"/>
    </row>
    <row r="387" spans="1:3" s="24" customFormat="1" ht="25.5" hidden="1" customHeight="1">
      <c r="A387" s="26"/>
      <c r="B387" s="26"/>
      <c r="C387" s="28"/>
    </row>
    <row r="388" spans="1:3" s="24" customFormat="1" ht="25.5" hidden="1" customHeight="1">
      <c r="A388" s="26"/>
      <c r="B388" s="26"/>
      <c r="C388" s="27"/>
    </row>
    <row r="389" spans="1:3" s="24" customFormat="1" ht="25.5" hidden="1" customHeight="1">
      <c r="A389" s="26"/>
      <c r="B389" s="26"/>
      <c r="C389" s="27"/>
    </row>
    <row r="390" spans="1:3" s="24" customFormat="1" ht="25.5" hidden="1" customHeight="1">
      <c r="A390" s="26"/>
      <c r="B390" s="26"/>
      <c r="C390" s="27"/>
    </row>
    <row r="391" spans="1:3" s="24" customFormat="1" ht="25.5" hidden="1" customHeight="1">
      <c r="A391" s="26"/>
      <c r="B391" s="26"/>
      <c r="C391" s="27"/>
    </row>
    <row r="392" spans="1:3" s="24" customFormat="1" ht="25.5" hidden="1" customHeight="1">
      <c r="A392" s="26"/>
      <c r="B392" s="26"/>
      <c r="C392" s="27"/>
    </row>
    <row r="393" spans="1:3" s="24" customFormat="1" ht="25.5" hidden="1" customHeight="1">
      <c r="A393" s="26"/>
      <c r="B393" s="26"/>
      <c r="C393" s="27"/>
    </row>
    <row r="394" spans="1:3" s="24" customFormat="1" ht="25.5" hidden="1" customHeight="1">
      <c r="A394" s="26"/>
      <c r="B394" s="26"/>
      <c r="C394" s="27"/>
    </row>
    <row r="395" spans="1:3" s="24" customFormat="1" ht="25.5" hidden="1" customHeight="1">
      <c r="A395" s="26"/>
      <c r="B395" s="26"/>
      <c r="C395" s="27"/>
    </row>
    <row r="396" spans="1:3" s="24" customFormat="1" ht="25.5" hidden="1" customHeight="1">
      <c r="A396" s="26"/>
      <c r="B396" s="26"/>
      <c r="C396" s="28"/>
    </row>
    <row r="397" spans="1:3" s="24" customFormat="1" ht="25.5" hidden="1" customHeight="1">
      <c r="A397" s="26"/>
      <c r="B397" s="26"/>
      <c r="C397" s="27"/>
    </row>
    <row r="398" spans="1:3" s="24" customFormat="1" ht="25.5" hidden="1" customHeight="1">
      <c r="A398" s="26"/>
      <c r="B398" s="26"/>
      <c r="C398" s="27"/>
    </row>
    <row r="399" spans="1:3" s="24" customFormat="1" ht="25.5" hidden="1" customHeight="1">
      <c r="A399" s="26"/>
      <c r="B399" s="26"/>
      <c r="C399" s="28"/>
    </row>
    <row r="400" spans="1:3" s="24" customFormat="1" ht="25.5" hidden="1" customHeight="1">
      <c r="A400" s="26"/>
      <c r="B400" s="26"/>
      <c r="C400" s="27"/>
    </row>
    <row r="401" spans="1:3" s="24" customFormat="1" ht="25.5" hidden="1" customHeight="1">
      <c r="A401" s="26"/>
      <c r="B401" s="26"/>
      <c r="C401" s="27"/>
    </row>
    <row r="402" spans="1:3" s="24" customFormat="1" ht="25.5" hidden="1" customHeight="1">
      <c r="A402" s="26"/>
      <c r="B402" s="26"/>
      <c r="C402" s="28"/>
    </row>
    <row r="403" spans="1:3" s="24" customFormat="1" ht="25.5" hidden="1" customHeight="1">
      <c r="A403" s="26"/>
      <c r="B403" s="26"/>
      <c r="C403" s="27"/>
    </row>
    <row r="404" spans="1:3" s="24" customFormat="1" ht="25.5" hidden="1" customHeight="1">
      <c r="A404" s="26"/>
      <c r="B404" s="26"/>
      <c r="C404" s="27"/>
    </row>
    <row r="405" spans="1:3" s="24" customFormat="1" ht="25.5" hidden="1" customHeight="1">
      <c r="A405" s="26"/>
      <c r="B405" s="26"/>
      <c r="C405" s="28"/>
    </row>
    <row r="406" spans="1:3" s="24" customFormat="1" ht="25.5" hidden="1" customHeight="1">
      <c r="A406" s="26"/>
      <c r="B406" s="26"/>
      <c r="C406" s="27"/>
    </row>
    <row r="407" spans="1:3" s="24" customFormat="1" ht="25.5" hidden="1" customHeight="1">
      <c r="A407" s="26"/>
      <c r="B407" s="26"/>
      <c r="C407" s="27"/>
    </row>
    <row r="408" spans="1:3" s="24" customFormat="1" ht="25.5" hidden="1" customHeight="1">
      <c r="A408" s="26"/>
      <c r="B408" s="26"/>
      <c r="C408" s="28"/>
    </row>
    <row r="409" spans="1:3" s="24" customFormat="1" ht="25.5" hidden="1" customHeight="1">
      <c r="A409" s="26"/>
      <c r="B409" s="26"/>
      <c r="C409" s="27"/>
    </row>
    <row r="410" spans="1:3" hidden="1"/>
    <row r="411" spans="1:3" hidden="1"/>
    <row r="412" spans="1:3" hidden="1"/>
    <row r="413" spans="1:3" hidden="1"/>
    <row r="414" spans="1:3" hidden="1"/>
    <row r="415" spans="1:3" hidden="1"/>
    <row r="416" spans="1:3" hidden="1"/>
    <row r="417" hidden="1"/>
    <row r="418" hidden="1"/>
    <row r="419" hidden="1"/>
    <row r="420" hidden="1"/>
    <row r="421" hidden="1"/>
    <row r="422"/>
    <row r="423" ht="15" customHeight="1"/>
  </sheetData>
  <sheetProtection insertRows="0"/>
  <mergeCells count="5">
    <mergeCell ref="A4:A5"/>
    <mergeCell ref="B4:B5"/>
    <mergeCell ref="C4:C5"/>
    <mergeCell ref="A2:D2"/>
    <mergeCell ref="A1:D1"/>
  </mergeCells>
  <printOptions horizontalCentered="1"/>
  <pageMargins left="0.74803149606299213" right="0.55118110236220474" top="0.31496062992125984" bottom="1.1811023622047245" header="0.19685039370078741" footer="0.9055118110236221"/>
  <pageSetup scale="80" orientation="portrait" r:id="rId1"/>
  <headerFooter>
    <oddFooter>&amp;L&amp;"-,Cursiva"&amp;10Ejercicio Fiscal 2019&amp;R&amp;"-,Cursiva"&amp;10Página &amp;P de &amp;N&amp;K00+000-----</oddFooter>
  </headerFooter>
</worksheet>
</file>

<file path=xl/worksheets/sheet6.xml><?xml version="1.0" encoding="utf-8"?>
<worksheet xmlns="http://schemas.openxmlformats.org/spreadsheetml/2006/main" xmlns:r="http://schemas.openxmlformats.org/officeDocument/2006/relationships">
  <sheetPr>
    <tabColor theme="2" tint="-0.499984740745262"/>
  </sheetPr>
  <dimension ref="A1:IQ525"/>
  <sheetViews>
    <sheetView showGridLines="0" zoomScale="140" zoomScaleNormal="140" workbookViewId="0">
      <pane ySplit="5" topLeftCell="A47" activePane="bottomLeft" state="frozen"/>
      <selection pane="bottomLeft" activeCell="E53" sqref="E53"/>
    </sheetView>
  </sheetViews>
  <sheetFormatPr baseColWidth="10" defaultColWidth="0" defaultRowHeight="0" customHeight="1" zeroHeight="1"/>
  <cols>
    <col min="1" max="4" width="2.28515625" style="29" customWidth="1"/>
    <col min="5" max="5" width="67.5703125" style="29" customWidth="1"/>
    <col min="6" max="6" width="20" style="24" customWidth="1"/>
    <col min="7" max="7" width="6.85546875" hidden="1" customWidth="1"/>
    <col min="8" max="16" width="0" hidden="1" customWidth="1"/>
    <col min="17" max="251" width="11.42578125" hidden="1" customWidth="1"/>
    <col min="252" max="252" width="1" customWidth="1"/>
  </cols>
  <sheetData>
    <row r="1" spans="1:7" s="109" customFormat="1" ht="64.5" customHeight="1">
      <c r="A1" s="504" t="s">
        <v>915</v>
      </c>
      <c r="B1" s="505"/>
      <c r="C1" s="505"/>
      <c r="D1" s="505"/>
      <c r="E1" s="505"/>
      <c r="F1" s="506"/>
    </row>
    <row r="2" spans="1:7" s="109" customFormat="1" ht="21" customHeight="1">
      <c r="A2" s="507" t="str">
        <f>CLASIFIC.ADMINISTRATIVA!$A$2</f>
        <v>Nombre del Municipio: SAN SEBASTIAN DEL OESTE</v>
      </c>
      <c r="B2" s="508"/>
      <c r="C2" s="508"/>
      <c r="D2" s="508"/>
      <c r="E2" s="508"/>
      <c r="F2" s="509"/>
    </row>
    <row r="3" spans="1:7" s="111" customFormat="1" ht="14.25" customHeight="1">
      <c r="A3" s="510"/>
      <c r="B3" s="511"/>
      <c r="C3" s="511"/>
      <c r="D3" s="512"/>
      <c r="E3" s="259"/>
      <c r="F3" s="260" t="s">
        <v>826</v>
      </c>
      <c r="G3" s="110"/>
    </row>
    <row r="4" spans="1:7" s="149" customFormat="1" ht="3.75" customHeight="1">
      <c r="A4" s="152"/>
      <c r="B4" s="147"/>
      <c r="C4" s="147"/>
      <c r="D4" s="147"/>
      <c r="E4" s="148"/>
      <c r="F4" s="153"/>
    </row>
    <row r="5" spans="1:7" s="112" customFormat="1" ht="20.100000000000001" customHeight="1">
      <c r="A5" s="261">
        <v>1</v>
      </c>
      <c r="B5" s="498" t="s">
        <v>572</v>
      </c>
      <c r="C5" s="499"/>
      <c r="D5" s="499"/>
      <c r="E5" s="500"/>
      <c r="F5" s="334">
        <f>SUM(F6+F9+F14+F24+F26+F29+F33+F38)</f>
        <v>15885144</v>
      </c>
    </row>
    <row r="6" spans="1:7" s="112" customFormat="1" ht="20.100000000000001" customHeight="1">
      <c r="A6" s="154" t="s">
        <v>867</v>
      </c>
      <c r="B6" s="117" t="s">
        <v>867</v>
      </c>
      <c r="C6" s="495" t="s">
        <v>573</v>
      </c>
      <c r="D6" s="496"/>
      <c r="E6" s="497"/>
      <c r="F6" s="335">
        <f>SUM(F7:F8)</f>
        <v>1427000</v>
      </c>
    </row>
    <row r="7" spans="1:7" s="53" customFormat="1" ht="20.100000000000001" customHeight="1">
      <c r="A7" s="155"/>
      <c r="B7" s="115" t="s">
        <v>867</v>
      </c>
      <c r="C7" s="115" t="s">
        <v>867</v>
      </c>
      <c r="D7" s="115" t="s">
        <v>891</v>
      </c>
      <c r="E7" s="86" t="s">
        <v>575</v>
      </c>
      <c r="F7" s="336">
        <v>1427000</v>
      </c>
    </row>
    <row r="8" spans="1:7" s="53" customFormat="1" ht="20.100000000000001" customHeight="1">
      <c r="A8" s="155"/>
      <c r="B8" s="115" t="s">
        <v>867</v>
      </c>
      <c r="C8" s="115" t="s">
        <v>867</v>
      </c>
      <c r="D8" s="115" t="s">
        <v>868</v>
      </c>
      <c r="E8" s="86" t="s">
        <v>577</v>
      </c>
      <c r="F8" s="336"/>
    </row>
    <row r="9" spans="1:7" s="112" customFormat="1" ht="20.100000000000001" customHeight="1">
      <c r="A9" s="154" t="s">
        <v>867</v>
      </c>
      <c r="B9" s="117" t="s">
        <v>872</v>
      </c>
      <c r="C9" s="495" t="s">
        <v>579</v>
      </c>
      <c r="D9" s="496"/>
      <c r="E9" s="497"/>
      <c r="F9" s="335">
        <f>SUM(F10:F13)</f>
        <v>0</v>
      </c>
    </row>
    <row r="10" spans="1:7" s="53" customFormat="1" ht="20.100000000000001" customHeight="1">
      <c r="A10" s="155"/>
      <c r="B10" s="115" t="s">
        <v>867</v>
      </c>
      <c r="C10" s="115" t="s">
        <v>872</v>
      </c>
      <c r="D10" s="115" t="s">
        <v>891</v>
      </c>
      <c r="E10" s="116" t="s">
        <v>873</v>
      </c>
      <c r="F10" s="336"/>
    </row>
    <row r="11" spans="1:7" s="53" customFormat="1" ht="20.100000000000001" customHeight="1">
      <c r="A11" s="155"/>
      <c r="B11" s="115" t="s">
        <v>891</v>
      </c>
      <c r="C11" s="115" t="s">
        <v>868</v>
      </c>
      <c r="D11" s="115" t="s">
        <v>868</v>
      </c>
      <c r="E11" s="116" t="s">
        <v>583</v>
      </c>
      <c r="F11" s="336"/>
    </row>
    <row r="12" spans="1:7" s="53" customFormat="1" ht="20.100000000000001" customHeight="1">
      <c r="A12" s="155"/>
      <c r="B12" s="115" t="s">
        <v>867</v>
      </c>
      <c r="C12" s="115" t="s">
        <v>872</v>
      </c>
      <c r="D12" s="115" t="s">
        <v>869</v>
      </c>
      <c r="E12" s="86" t="s">
        <v>585</v>
      </c>
      <c r="F12" s="336"/>
    </row>
    <row r="13" spans="1:7" s="53" customFormat="1" ht="20.100000000000001" customHeight="1">
      <c r="A13" s="155"/>
      <c r="B13" s="115" t="s">
        <v>891</v>
      </c>
      <c r="C13" s="115" t="s">
        <v>868</v>
      </c>
      <c r="D13" s="115" t="s">
        <v>894</v>
      </c>
      <c r="E13" s="116" t="s">
        <v>587</v>
      </c>
      <c r="F13" s="336"/>
    </row>
    <row r="14" spans="1:7" s="112" customFormat="1" ht="20.100000000000001" customHeight="1">
      <c r="A14" s="154" t="s">
        <v>867</v>
      </c>
      <c r="B14" s="117" t="s">
        <v>892</v>
      </c>
      <c r="C14" s="495" t="s">
        <v>589</v>
      </c>
      <c r="D14" s="496"/>
      <c r="E14" s="497"/>
      <c r="F14" s="335">
        <f>SUM(F15:F23)</f>
        <v>8903445</v>
      </c>
    </row>
    <row r="15" spans="1:7" s="53" customFormat="1" ht="20.100000000000001" customHeight="1">
      <c r="A15" s="155"/>
      <c r="B15" s="115" t="s">
        <v>867</v>
      </c>
      <c r="C15" s="115" t="s">
        <v>892</v>
      </c>
      <c r="D15" s="115" t="s">
        <v>891</v>
      </c>
      <c r="E15" s="86" t="s">
        <v>874</v>
      </c>
      <c r="F15" s="336">
        <f>352700+6040145+533000+403000+120000+982600</f>
        <v>8431445</v>
      </c>
    </row>
    <row r="16" spans="1:7" s="53" customFormat="1" ht="20.100000000000001" customHeight="1">
      <c r="A16" s="155"/>
      <c r="B16" s="115" t="s">
        <v>867</v>
      </c>
      <c r="C16" s="115" t="s">
        <v>892</v>
      </c>
      <c r="D16" s="115" t="s">
        <v>868</v>
      </c>
      <c r="E16" s="86" t="s">
        <v>593</v>
      </c>
      <c r="F16" s="336"/>
    </row>
    <row r="17" spans="1:6" s="53" customFormat="1" ht="20.100000000000001" customHeight="1">
      <c r="A17" s="155"/>
      <c r="B17" s="115" t="s">
        <v>867</v>
      </c>
      <c r="C17" s="115" t="s">
        <v>892</v>
      </c>
      <c r="D17" s="115" t="s">
        <v>869</v>
      </c>
      <c r="E17" s="86" t="s">
        <v>595</v>
      </c>
      <c r="F17" s="336">
        <v>472000</v>
      </c>
    </row>
    <row r="18" spans="1:6" s="53" customFormat="1" ht="20.100000000000001" customHeight="1">
      <c r="A18" s="155"/>
      <c r="B18" s="115" t="s">
        <v>867</v>
      </c>
      <c r="C18" s="115" t="s">
        <v>892</v>
      </c>
      <c r="D18" s="115" t="s">
        <v>894</v>
      </c>
      <c r="E18" s="86" t="s">
        <v>597</v>
      </c>
      <c r="F18" s="336"/>
    </row>
    <row r="19" spans="1:6" s="53" customFormat="1" ht="20.100000000000001" customHeight="1">
      <c r="A19" s="155"/>
      <c r="B19" s="115" t="s">
        <v>867</v>
      </c>
      <c r="C19" s="115" t="s">
        <v>892</v>
      </c>
      <c r="D19" s="115" t="s">
        <v>870</v>
      </c>
      <c r="E19" s="86" t="s">
        <v>599</v>
      </c>
      <c r="F19" s="336"/>
    </row>
    <row r="20" spans="1:6" s="53" customFormat="1" ht="20.100000000000001" customHeight="1">
      <c r="A20" s="155"/>
      <c r="B20" s="115" t="s">
        <v>867</v>
      </c>
      <c r="C20" s="115" t="s">
        <v>892</v>
      </c>
      <c r="D20" s="115" t="s">
        <v>895</v>
      </c>
      <c r="E20" s="86" t="s">
        <v>601</v>
      </c>
      <c r="F20" s="336"/>
    </row>
    <row r="21" spans="1:6" s="53" customFormat="1" ht="20.100000000000001" customHeight="1">
      <c r="A21" s="155"/>
      <c r="B21" s="115" t="s">
        <v>867</v>
      </c>
      <c r="C21" s="115" t="s">
        <v>892</v>
      </c>
      <c r="D21" s="115" t="s">
        <v>871</v>
      </c>
      <c r="E21" s="86" t="s">
        <v>603</v>
      </c>
      <c r="F21" s="336"/>
    </row>
    <row r="22" spans="1:6" s="53" customFormat="1" ht="20.100000000000001" customHeight="1">
      <c r="A22" s="155"/>
      <c r="B22" s="115" t="s">
        <v>867</v>
      </c>
      <c r="C22" s="115" t="s">
        <v>892</v>
      </c>
      <c r="D22" s="115" t="s">
        <v>896</v>
      </c>
      <c r="E22" s="86" t="s">
        <v>605</v>
      </c>
      <c r="F22" s="336"/>
    </row>
    <row r="23" spans="1:6" s="53" customFormat="1" ht="20.100000000000001" customHeight="1">
      <c r="A23" s="155"/>
      <c r="B23" s="115" t="s">
        <v>867</v>
      </c>
      <c r="C23" s="115" t="s">
        <v>892</v>
      </c>
      <c r="D23" s="115" t="s">
        <v>897</v>
      </c>
      <c r="E23" s="86" t="s">
        <v>120</v>
      </c>
      <c r="F23" s="336"/>
    </row>
    <row r="24" spans="1:6" s="112" customFormat="1" ht="20.100000000000001" customHeight="1">
      <c r="A24" s="154" t="s">
        <v>867</v>
      </c>
      <c r="B24" s="117" t="s">
        <v>893</v>
      </c>
      <c r="C24" s="495" t="s">
        <v>608</v>
      </c>
      <c r="D24" s="496"/>
      <c r="E24" s="497"/>
      <c r="F24" s="335">
        <f>SUM(F25)</f>
        <v>0</v>
      </c>
    </row>
    <row r="25" spans="1:6" s="53" customFormat="1" ht="20.100000000000001" customHeight="1">
      <c r="A25" s="155"/>
      <c r="B25" s="115" t="s">
        <v>867</v>
      </c>
      <c r="C25" s="115" t="s">
        <v>893</v>
      </c>
      <c r="D25" s="115" t="s">
        <v>891</v>
      </c>
      <c r="E25" s="86" t="s">
        <v>610</v>
      </c>
      <c r="F25" s="336"/>
    </row>
    <row r="26" spans="1:6" s="112" customFormat="1" ht="20.100000000000001" customHeight="1">
      <c r="A26" s="154" t="s">
        <v>867</v>
      </c>
      <c r="B26" s="117" t="s">
        <v>898</v>
      </c>
      <c r="C26" s="495" t="s">
        <v>612</v>
      </c>
      <c r="D26" s="496"/>
      <c r="E26" s="497"/>
      <c r="F26" s="335">
        <f>SUM(F27:F28)</f>
        <v>1757699</v>
      </c>
    </row>
    <row r="27" spans="1:6" s="53" customFormat="1" ht="20.100000000000001" customHeight="1">
      <c r="A27" s="155"/>
      <c r="B27" s="115" t="s">
        <v>867</v>
      </c>
      <c r="C27" s="115" t="s">
        <v>898</v>
      </c>
      <c r="D27" s="115" t="s">
        <v>891</v>
      </c>
      <c r="E27" s="86" t="s">
        <v>1117</v>
      </c>
      <c r="F27" s="336"/>
    </row>
    <row r="28" spans="1:6" s="53" customFormat="1" ht="20.100000000000001" customHeight="1">
      <c r="A28" s="155"/>
      <c r="B28" s="115" t="s">
        <v>867</v>
      </c>
      <c r="C28" s="115" t="s">
        <v>898</v>
      </c>
      <c r="D28" s="115" t="s">
        <v>868</v>
      </c>
      <c r="E28" s="86" t="s">
        <v>616</v>
      </c>
      <c r="F28" s="336">
        <f>328500+1429199</f>
        <v>1757699</v>
      </c>
    </row>
    <row r="29" spans="1:6" s="112" customFormat="1" ht="20.100000000000001" customHeight="1">
      <c r="A29" s="154" t="s">
        <v>867</v>
      </c>
      <c r="B29" s="117" t="s">
        <v>899</v>
      </c>
      <c r="C29" s="495" t="s">
        <v>618</v>
      </c>
      <c r="D29" s="496"/>
      <c r="E29" s="497"/>
      <c r="F29" s="335">
        <f>SUM(F30:F32)</f>
        <v>0</v>
      </c>
    </row>
    <row r="30" spans="1:6" s="53" customFormat="1" ht="20.100000000000001" customHeight="1">
      <c r="A30" s="155"/>
      <c r="B30" s="115" t="s">
        <v>867</v>
      </c>
      <c r="C30" s="115" t="s">
        <v>899</v>
      </c>
      <c r="D30" s="115" t="s">
        <v>891</v>
      </c>
      <c r="E30" s="86" t="s">
        <v>620</v>
      </c>
      <c r="F30" s="336"/>
    </row>
    <row r="31" spans="1:6" s="53" customFormat="1" ht="20.100000000000001" customHeight="1">
      <c r="A31" s="155"/>
      <c r="B31" s="115" t="s">
        <v>867</v>
      </c>
      <c r="C31" s="115" t="s">
        <v>899</v>
      </c>
      <c r="D31" s="115" t="s">
        <v>868</v>
      </c>
      <c r="E31" s="86" t="s">
        <v>622</v>
      </c>
      <c r="F31" s="336"/>
    </row>
    <row r="32" spans="1:6" s="53" customFormat="1" ht="20.100000000000001" customHeight="1">
      <c r="A32" s="155"/>
      <c r="B32" s="115" t="s">
        <v>867</v>
      </c>
      <c r="C32" s="115" t="s">
        <v>899</v>
      </c>
      <c r="D32" s="115" t="s">
        <v>869</v>
      </c>
      <c r="E32" s="86" t="s">
        <v>624</v>
      </c>
      <c r="F32" s="336"/>
    </row>
    <row r="33" spans="1:6" s="112" customFormat="1" ht="20.100000000000001" customHeight="1">
      <c r="A33" s="154" t="s">
        <v>867</v>
      </c>
      <c r="B33" s="117" t="s">
        <v>900</v>
      </c>
      <c r="C33" s="495" t="s">
        <v>626</v>
      </c>
      <c r="D33" s="496"/>
      <c r="E33" s="497"/>
      <c r="F33" s="335">
        <f>SUM(F34:F37)</f>
        <v>3797000</v>
      </c>
    </row>
    <row r="34" spans="1:6" s="53" customFormat="1" ht="20.100000000000001" customHeight="1">
      <c r="A34" s="155"/>
      <c r="B34" s="115" t="s">
        <v>867</v>
      </c>
      <c r="C34" s="115" t="s">
        <v>900</v>
      </c>
      <c r="D34" s="115" t="s">
        <v>891</v>
      </c>
      <c r="E34" s="86" t="s">
        <v>628</v>
      </c>
      <c r="F34" s="336">
        <v>3797000</v>
      </c>
    </row>
    <row r="35" spans="1:6" s="53" customFormat="1" ht="20.100000000000001" customHeight="1">
      <c r="A35" s="155"/>
      <c r="B35" s="115" t="s">
        <v>867</v>
      </c>
      <c r="C35" s="115" t="s">
        <v>900</v>
      </c>
      <c r="D35" s="115" t="s">
        <v>868</v>
      </c>
      <c r="E35" s="86" t="s">
        <v>630</v>
      </c>
      <c r="F35" s="336"/>
    </row>
    <row r="36" spans="1:6" s="53" customFormat="1" ht="20.100000000000001" customHeight="1">
      <c r="A36" s="155"/>
      <c r="B36" s="115" t="s">
        <v>867</v>
      </c>
      <c r="C36" s="115" t="s">
        <v>900</v>
      </c>
      <c r="D36" s="115" t="s">
        <v>869</v>
      </c>
      <c r="E36" s="86" t="s">
        <v>632</v>
      </c>
      <c r="F36" s="336"/>
    </row>
    <row r="37" spans="1:6" s="53" customFormat="1" ht="20.100000000000001" customHeight="1">
      <c r="A37" s="155"/>
      <c r="B37" s="115" t="s">
        <v>867</v>
      </c>
      <c r="C37" s="115" t="s">
        <v>900</v>
      </c>
      <c r="D37" s="115" t="s">
        <v>894</v>
      </c>
      <c r="E37" s="86" t="s">
        <v>634</v>
      </c>
      <c r="F37" s="336"/>
    </row>
    <row r="38" spans="1:6" s="112" customFormat="1" ht="20.100000000000001" customHeight="1">
      <c r="A38" s="154" t="s">
        <v>867</v>
      </c>
      <c r="B38" s="117" t="s">
        <v>901</v>
      </c>
      <c r="C38" s="495" t="s">
        <v>316</v>
      </c>
      <c r="D38" s="496"/>
      <c r="E38" s="497"/>
      <c r="F38" s="335">
        <f>SUM(F39:F43)</f>
        <v>0</v>
      </c>
    </row>
    <row r="39" spans="1:6" s="53" customFormat="1" ht="20.100000000000001" customHeight="1">
      <c r="A39" s="155"/>
      <c r="B39" s="115" t="s">
        <v>867</v>
      </c>
      <c r="C39" s="115" t="s">
        <v>901</v>
      </c>
      <c r="D39" s="115" t="s">
        <v>891</v>
      </c>
      <c r="E39" s="86" t="s">
        <v>875</v>
      </c>
      <c r="F39" s="336"/>
    </row>
    <row r="40" spans="1:6" s="53" customFormat="1" ht="20.100000000000001" customHeight="1">
      <c r="A40" s="155"/>
      <c r="B40" s="115" t="s">
        <v>867</v>
      </c>
      <c r="C40" s="115" t="s">
        <v>901</v>
      </c>
      <c r="D40" s="115" t="s">
        <v>868</v>
      </c>
      <c r="E40" s="86" t="s">
        <v>638</v>
      </c>
      <c r="F40" s="336"/>
    </row>
    <row r="41" spans="1:6" s="53" customFormat="1" ht="20.100000000000001" customHeight="1">
      <c r="A41" s="155"/>
      <c r="B41" s="115" t="s">
        <v>867</v>
      </c>
      <c r="C41" s="115" t="s">
        <v>901</v>
      </c>
      <c r="D41" s="115" t="s">
        <v>869</v>
      </c>
      <c r="E41" s="86" t="s">
        <v>640</v>
      </c>
      <c r="F41" s="336"/>
    </row>
    <row r="42" spans="1:6" s="53" customFormat="1" ht="20.100000000000001" customHeight="1">
      <c r="A42" s="155"/>
      <c r="B42" s="115" t="s">
        <v>867</v>
      </c>
      <c r="C42" s="115" t="s">
        <v>901</v>
      </c>
      <c r="D42" s="115" t="s">
        <v>894</v>
      </c>
      <c r="E42" s="86" t="s">
        <v>642</v>
      </c>
      <c r="F42" s="336"/>
    </row>
    <row r="43" spans="1:6" s="53" customFormat="1" ht="20.100000000000001" customHeight="1">
      <c r="A43" s="155"/>
      <c r="B43" s="115" t="s">
        <v>867</v>
      </c>
      <c r="C43" s="115" t="s">
        <v>901</v>
      </c>
      <c r="D43" s="115" t="s">
        <v>870</v>
      </c>
      <c r="E43" s="86" t="s">
        <v>120</v>
      </c>
      <c r="F43" s="336"/>
    </row>
    <row r="44" spans="1:6" s="112" customFormat="1" ht="20.100000000000001" customHeight="1">
      <c r="A44" s="261" t="s">
        <v>868</v>
      </c>
      <c r="B44" s="498" t="s">
        <v>645</v>
      </c>
      <c r="C44" s="499"/>
      <c r="D44" s="499"/>
      <c r="E44" s="500"/>
      <c r="F44" s="334">
        <f>SUM(F45+F52+F60+F66+F71+F78+F88)</f>
        <v>23752000</v>
      </c>
    </row>
    <row r="45" spans="1:6" s="112" customFormat="1" ht="20.100000000000001" customHeight="1">
      <c r="A45" s="154" t="s">
        <v>872</v>
      </c>
      <c r="B45" s="117" t="s">
        <v>867</v>
      </c>
      <c r="C45" s="495" t="s">
        <v>876</v>
      </c>
      <c r="D45" s="496"/>
      <c r="E45" s="497"/>
      <c r="F45" s="335">
        <f>SUM(F46:F51)</f>
        <v>4085500</v>
      </c>
    </row>
    <row r="46" spans="1:6" s="53" customFormat="1" ht="20.100000000000001" customHeight="1">
      <c r="A46" s="155"/>
      <c r="B46" s="115" t="s">
        <v>872</v>
      </c>
      <c r="C46" s="115" t="s">
        <v>867</v>
      </c>
      <c r="D46" s="115" t="s">
        <v>891</v>
      </c>
      <c r="E46" s="86" t="s">
        <v>840</v>
      </c>
      <c r="F46" s="336">
        <v>1500000</v>
      </c>
    </row>
    <row r="47" spans="1:6" s="53" customFormat="1" ht="20.100000000000001" customHeight="1">
      <c r="A47" s="155"/>
      <c r="B47" s="115" t="s">
        <v>872</v>
      </c>
      <c r="C47" s="115" t="s">
        <v>867</v>
      </c>
      <c r="D47" s="115" t="s">
        <v>868</v>
      </c>
      <c r="E47" s="86" t="s">
        <v>877</v>
      </c>
      <c r="F47" s="336">
        <v>600000</v>
      </c>
    </row>
    <row r="48" spans="1:6" s="53" customFormat="1" ht="20.100000000000001" customHeight="1">
      <c r="A48" s="155"/>
      <c r="B48" s="115" t="s">
        <v>872</v>
      </c>
      <c r="C48" s="115" t="s">
        <v>867</v>
      </c>
      <c r="D48" s="115" t="s">
        <v>869</v>
      </c>
      <c r="E48" s="86" t="s">
        <v>878</v>
      </c>
      <c r="F48" s="336">
        <v>300000</v>
      </c>
    </row>
    <row r="49" spans="1:6" s="53" customFormat="1" ht="20.100000000000001" customHeight="1">
      <c r="A49" s="155"/>
      <c r="B49" s="115" t="s">
        <v>872</v>
      </c>
      <c r="C49" s="115" t="s">
        <v>867</v>
      </c>
      <c r="D49" s="115" t="s">
        <v>894</v>
      </c>
      <c r="E49" s="86" t="s">
        <v>879</v>
      </c>
      <c r="F49" s="336"/>
    </row>
    <row r="50" spans="1:6" s="53" customFormat="1" ht="20.100000000000001" customHeight="1">
      <c r="A50" s="155"/>
      <c r="B50" s="115" t="s">
        <v>872</v>
      </c>
      <c r="C50" s="115" t="s">
        <v>867</v>
      </c>
      <c r="D50" s="115" t="s">
        <v>870</v>
      </c>
      <c r="E50" s="86" t="s">
        <v>841</v>
      </c>
      <c r="F50" s="336">
        <v>1685500</v>
      </c>
    </row>
    <row r="51" spans="1:6" s="53" customFormat="1" ht="20.100000000000001" customHeight="1">
      <c r="A51" s="155"/>
      <c r="B51" s="115" t="s">
        <v>872</v>
      </c>
      <c r="C51" s="115" t="s">
        <v>867</v>
      </c>
      <c r="D51" s="115" t="s">
        <v>895</v>
      </c>
      <c r="E51" s="86" t="s">
        <v>842</v>
      </c>
      <c r="F51" s="336"/>
    </row>
    <row r="52" spans="1:6" s="113" customFormat="1" ht="20.100000000000001" customHeight="1">
      <c r="A52" s="154" t="s">
        <v>872</v>
      </c>
      <c r="B52" s="117" t="s">
        <v>872</v>
      </c>
      <c r="C52" s="495" t="s">
        <v>880</v>
      </c>
      <c r="D52" s="496"/>
      <c r="E52" s="497"/>
      <c r="F52" s="335">
        <f>SUM(F53:F59)</f>
        <v>15640500</v>
      </c>
    </row>
    <row r="53" spans="1:6" s="53" customFormat="1" ht="20.100000000000001" customHeight="1">
      <c r="A53" s="155"/>
      <c r="B53" s="115" t="s">
        <v>872</v>
      </c>
      <c r="C53" s="115" t="s">
        <v>872</v>
      </c>
      <c r="D53" s="115" t="s">
        <v>891</v>
      </c>
      <c r="E53" s="86" t="s">
        <v>881</v>
      </c>
      <c r="F53" s="336">
        <v>13970000</v>
      </c>
    </row>
    <row r="54" spans="1:6" s="53" customFormat="1" ht="20.100000000000001" customHeight="1">
      <c r="A54" s="155"/>
      <c r="B54" s="115" t="s">
        <v>872</v>
      </c>
      <c r="C54" s="115" t="s">
        <v>872</v>
      </c>
      <c r="D54" s="115" t="s">
        <v>868</v>
      </c>
      <c r="E54" s="86" t="s">
        <v>843</v>
      </c>
      <c r="F54" s="336">
        <v>405500</v>
      </c>
    </row>
    <row r="55" spans="1:6" s="53" customFormat="1" ht="20.100000000000001" customHeight="1">
      <c r="A55" s="155"/>
      <c r="B55" s="115" t="s">
        <v>872</v>
      </c>
      <c r="C55" s="115" t="s">
        <v>872</v>
      </c>
      <c r="D55" s="115" t="s">
        <v>869</v>
      </c>
      <c r="E55" s="86" t="s">
        <v>844</v>
      </c>
      <c r="F55" s="336"/>
    </row>
    <row r="56" spans="1:6" s="53" customFormat="1" ht="20.100000000000001" customHeight="1">
      <c r="A56" s="155"/>
      <c r="B56" s="115" t="s">
        <v>872</v>
      </c>
      <c r="C56" s="115" t="s">
        <v>872</v>
      </c>
      <c r="D56" s="115" t="s">
        <v>894</v>
      </c>
      <c r="E56" s="86" t="s">
        <v>882</v>
      </c>
      <c r="F56" s="336">
        <v>1265000</v>
      </c>
    </row>
    <row r="57" spans="1:6" s="53" customFormat="1" ht="20.100000000000001" customHeight="1">
      <c r="A57" s="155"/>
      <c r="B57" s="115" t="s">
        <v>872</v>
      </c>
      <c r="C57" s="115" t="s">
        <v>872</v>
      </c>
      <c r="D57" s="115" t="s">
        <v>870</v>
      </c>
      <c r="E57" s="86" t="s">
        <v>883</v>
      </c>
      <c r="F57" s="336"/>
    </row>
    <row r="58" spans="1:6" s="53" customFormat="1" ht="20.100000000000001" customHeight="1">
      <c r="A58" s="155"/>
      <c r="B58" s="115" t="s">
        <v>872</v>
      </c>
      <c r="C58" s="115" t="s">
        <v>872</v>
      </c>
      <c r="D58" s="115" t="s">
        <v>895</v>
      </c>
      <c r="E58" s="86" t="s">
        <v>647</v>
      </c>
      <c r="F58" s="336"/>
    </row>
    <row r="59" spans="1:6" s="53" customFormat="1" ht="20.100000000000001" customHeight="1">
      <c r="A59" s="155"/>
      <c r="B59" s="115" t="s">
        <v>872</v>
      </c>
      <c r="C59" s="115" t="s">
        <v>872</v>
      </c>
      <c r="D59" s="115" t="s">
        <v>871</v>
      </c>
      <c r="E59" s="86" t="s">
        <v>649</v>
      </c>
      <c r="F59" s="336"/>
    </row>
    <row r="60" spans="1:6" s="113" customFormat="1" ht="20.100000000000001" customHeight="1">
      <c r="A60" s="154" t="s">
        <v>872</v>
      </c>
      <c r="B60" s="117" t="s">
        <v>892</v>
      </c>
      <c r="C60" s="495" t="s">
        <v>651</v>
      </c>
      <c r="D60" s="496"/>
      <c r="E60" s="497"/>
      <c r="F60" s="335">
        <f>SUM(F61:F65)</f>
        <v>0</v>
      </c>
    </row>
    <row r="61" spans="1:6" s="53" customFormat="1" ht="20.100000000000001" customHeight="1">
      <c r="A61" s="155"/>
      <c r="B61" s="115" t="s">
        <v>872</v>
      </c>
      <c r="C61" s="115" t="s">
        <v>892</v>
      </c>
      <c r="D61" s="115" t="s">
        <v>891</v>
      </c>
      <c r="E61" s="86" t="s">
        <v>653</v>
      </c>
      <c r="F61" s="336"/>
    </row>
    <row r="62" spans="1:6" s="53" customFormat="1" ht="20.100000000000001" customHeight="1">
      <c r="A62" s="155"/>
      <c r="B62" s="115" t="s">
        <v>872</v>
      </c>
      <c r="C62" s="115" t="s">
        <v>892</v>
      </c>
      <c r="D62" s="115" t="s">
        <v>868</v>
      </c>
      <c r="E62" s="86" t="s">
        <v>655</v>
      </c>
      <c r="F62" s="336"/>
    </row>
    <row r="63" spans="1:6" s="53" customFormat="1" ht="20.100000000000001" customHeight="1">
      <c r="A63" s="155"/>
      <c r="B63" s="115" t="s">
        <v>872</v>
      </c>
      <c r="C63" s="115" t="s">
        <v>892</v>
      </c>
      <c r="D63" s="115" t="s">
        <v>869</v>
      </c>
      <c r="E63" s="86" t="s">
        <v>657</v>
      </c>
      <c r="F63" s="336"/>
    </row>
    <row r="64" spans="1:6" s="53" customFormat="1" ht="20.100000000000001" customHeight="1">
      <c r="A64" s="155"/>
      <c r="B64" s="115" t="s">
        <v>872</v>
      </c>
      <c r="C64" s="115" t="s">
        <v>892</v>
      </c>
      <c r="D64" s="115" t="s">
        <v>894</v>
      </c>
      <c r="E64" s="86" t="s">
        <v>659</v>
      </c>
      <c r="F64" s="336"/>
    </row>
    <row r="65" spans="1:6" s="53" customFormat="1" ht="20.100000000000001" customHeight="1">
      <c r="A65" s="155"/>
      <c r="B65" s="115" t="s">
        <v>872</v>
      </c>
      <c r="C65" s="115" t="s">
        <v>892</v>
      </c>
      <c r="D65" s="115" t="s">
        <v>870</v>
      </c>
      <c r="E65" s="86" t="s">
        <v>661</v>
      </c>
      <c r="F65" s="336"/>
    </row>
    <row r="66" spans="1:6" s="113" customFormat="1" ht="20.100000000000001" customHeight="1">
      <c r="A66" s="154" t="s">
        <v>872</v>
      </c>
      <c r="B66" s="117" t="s">
        <v>893</v>
      </c>
      <c r="C66" s="495" t="s">
        <v>663</v>
      </c>
      <c r="D66" s="496"/>
      <c r="E66" s="497"/>
      <c r="F66" s="335">
        <f>SUM(F67:F70)</f>
        <v>926000</v>
      </c>
    </row>
    <row r="67" spans="1:6" s="53" customFormat="1" ht="20.100000000000001" customHeight="1">
      <c r="A67" s="155"/>
      <c r="B67" s="115" t="s">
        <v>872</v>
      </c>
      <c r="C67" s="115" t="s">
        <v>893</v>
      </c>
      <c r="D67" s="115" t="s">
        <v>891</v>
      </c>
      <c r="E67" s="86" t="s">
        <v>665</v>
      </c>
      <c r="F67" s="336">
        <v>495500</v>
      </c>
    </row>
    <row r="68" spans="1:6" s="53" customFormat="1" ht="20.100000000000001" customHeight="1">
      <c r="A68" s="155"/>
      <c r="B68" s="115" t="s">
        <v>872</v>
      </c>
      <c r="C68" s="115" t="s">
        <v>893</v>
      </c>
      <c r="D68" s="115" t="s">
        <v>868</v>
      </c>
      <c r="E68" s="86" t="s">
        <v>667</v>
      </c>
      <c r="F68" s="336">
        <v>430500</v>
      </c>
    </row>
    <row r="69" spans="1:6" s="53" customFormat="1" ht="20.100000000000001" customHeight="1">
      <c r="A69" s="155"/>
      <c r="B69" s="115" t="s">
        <v>872</v>
      </c>
      <c r="C69" s="115" t="s">
        <v>893</v>
      </c>
      <c r="D69" s="115" t="s">
        <v>869</v>
      </c>
      <c r="E69" s="86" t="s">
        <v>669</v>
      </c>
      <c r="F69" s="336"/>
    </row>
    <row r="70" spans="1:6" s="53" customFormat="1" ht="20.100000000000001" customHeight="1">
      <c r="A70" s="155"/>
      <c r="B70" s="115" t="s">
        <v>872</v>
      </c>
      <c r="C70" s="115" t="s">
        <v>893</v>
      </c>
      <c r="D70" s="115" t="s">
        <v>894</v>
      </c>
      <c r="E70" s="86" t="s">
        <v>671</v>
      </c>
      <c r="F70" s="336"/>
    </row>
    <row r="71" spans="1:6" s="113" customFormat="1" ht="20.100000000000001" customHeight="1">
      <c r="A71" s="154" t="s">
        <v>872</v>
      </c>
      <c r="B71" s="117" t="s">
        <v>898</v>
      </c>
      <c r="C71" s="495" t="s">
        <v>673</v>
      </c>
      <c r="D71" s="496"/>
      <c r="E71" s="497"/>
      <c r="F71" s="335">
        <f>SUM(F72:F77)</f>
        <v>3100000</v>
      </c>
    </row>
    <row r="72" spans="1:6" s="53" customFormat="1" ht="20.100000000000001" customHeight="1">
      <c r="A72" s="155"/>
      <c r="B72" s="115" t="s">
        <v>872</v>
      </c>
      <c r="C72" s="115" t="s">
        <v>898</v>
      </c>
      <c r="D72" s="115" t="s">
        <v>891</v>
      </c>
      <c r="E72" s="86" t="s">
        <v>675</v>
      </c>
      <c r="F72" s="336">
        <v>1000000</v>
      </c>
    </row>
    <row r="73" spans="1:6" s="53" customFormat="1" ht="20.100000000000001" customHeight="1">
      <c r="A73" s="155"/>
      <c r="B73" s="115" t="s">
        <v>872</v>
      </c>
      <c r="C73" s="115" t="s">
        <v>898</v>
      </c>
      <c r="D73" s="115" t="s">
        <v>868</v>
      </c>
      <c r="E73" s="86" t="s">
        <v>677</v>
      </c>
      <c r="F73" s="336"/>
    </row>
    <row r="74" spans="1:6" s="53" customFormat="1" ht="20.100000000000001" customHeight="1">
      <c r="A74" s="155"/>
      <c r="B74" s="115" t="s">
        <v>872</v>
      </c>
      <c r="C74" s="115" t="s">
        <v>898</v>
      </c>
      <c r="D74" s="115" t="s">
        <v>869</v>
      </c>
      <c r="E74" s="86" t="s">
        <v>679</v>
      </c>
      <c r="F74" s="336"/>
    </row>
    <row r="75" spans="1:6" s="53" customFormat="1" ht="20.100000000000001" customHeight="1">
      <c r="A75" s="155"/>
      <c r="B75" s="115" t="s">
        <v>872</v>
      </c>
      <c r="C75" s="115" t="s">
        <v>898</v>
      </c>
      <c r="D75" s="115" t="s">
        <v>894</v>
      </c>
      <c r="E75" s="86" t="s">
        <v>681</v>
      </c>
      <c r="F75" s="336"/>
    </row>
    <row r="76" spans="1:6" s="53" customFormat="1" ht="20.100000000000001" customHeight="1">
      <c r="A76" s="155"/>
      <c r="B76" s="115" t="s">
        <v>872</v>
      </c>
      <c r="C76" s="115" t="s">
        <v>898</v>
      </c>
      <c r="D76" s="115" t="s">
        <v>870</v>
      </c>
      <c r="E76" s="86" t="s">
        <v>683</v>
      </c>
      <c r="F76" s="336"/>
    </row>
    <row r="77" spans="1:6" s="53" customFormat="1" ht="20.100000000000001" customHeight="1">
      <c r="A77" s="155"/>
      <c r="B77" s="115" t="s">
        <v>872</v>
      </c>
      <c r="C77" s="115" t="s">
        <v>898</v>
      </c>
      <c r="D77" s="115" t="s">
        <v>895</v>
      </c>
      <c r="E77" s="86" t="s">
        <v>685</v>
      </c>
      <c r="F77" s="336">
        <v>2100000</v>
      </c>
    </row>
    <row r="78" spans="1:6" s="113" customFormat="1" ht="20.100000000000001" customHeight="1">
      <c r="A78" s="154" t="s">
        <v>872</v>
      </c>
      <c r="B78" s="117" t="s">
        <v>899</v>
      </c>
      <c r="C78" s="495" t="s">
        <v>687</v>
      </c>
      <c r="D78" s="496"/>
      <c r="E78" s="497"/>
      <c r="F78" s="335">
        <f>SUM(F79:F87)</f>
        <v>0</v>
      </c>
    </row>
    <row r="79" spans="1:6" s="53" customFormat="1" ht="20.100000000000001" customHeight="1">
      <c r="A79" s="155"/>
      <c r="B79" s="115" t="s">
        <v>872</v>
      </c>
      <c r="C79" s="115" t="s">
        <v>899</v>
      </c>
      <c r="D79" s="115" t="s">
        <v>891</v>
      </c>
      <c r="E79" s="86" t="s">
        <v>689</v>
      </c>
      <c r="F79" s="336"/>
    </row>
    <row r="80" spans="1:6" s="53" customFormat="1" ht="20.100000000000001" customHeight="1">
      <c r="A80" s="155"/>
      <c r="B80" s="115" t="s">
        <v>872</v>
      </c>
      <c r="C80" s="115" t="s">
        <v>899</v>
      </c>
      <c r="D80" s="115" t="s">
        <v>868</v>
      </c>
      <c r="E80" s="86" t="s">
        <v>691</v>
      </c>
      <c r="F80" s="336"/>
    </row>
    <row r="81" spans="1:6" s="53" customFormat="1" ht="20.100000000000001" customHeight="1">
      <c r="A81" s="155"/>
      <c r="B81" s="115" t="s">
        <v>872</v>
      </c>
      <c r="C81" s="115" t="s">
        <v>899</v>
      </c>
      <c r="D81" s="115" t="s">
        <v>869</v>
      </c>
      <c r="E81" s="86" t="s">
        <v>693</v>
      </c>
      <c r="F81" s="336"/>
    </row>
    <row r="82" spans="1:6" s="53" customFormat="1" ht="20.100000000000001" customHeight="1">
      <c r="A82" s="155"/>
      <c r="B82" s="115" t="s">
        <v>872</v>
      </c>
      <c r="C82" s="115" t="s">
        <v>899</v>
      </c>
      <c r="D82" s="115" t="s">
        <v>894</v>
      </c>
      <c r="E82" s="86" t="s">
        <v>695</v>
      </c>
      <c r="F82" s="336"/>
    </row>
    <row r="83" spans="1:6" s="53" customFormat="1" ht="20.100000000000001" customHeight="1">
      <c r="A83" s="155"/>
      <c r="B83" s="115" t="s">
        <v>872</v>
      </c>
      <c r="C83" s="115" t="s">
        <v>899</v>
      </c>
      <c r="D83" s="115" t="s">
        <v>870</v>
      </c>
      <c r="E83" s="86" t="s">
        <v>697</v>
      </c>
      <c r="F83" s="336"/>
    </row>
    <row r="84" spans="1:6" s="53" customFormat="1" ht="20.100000000000001" customHeight="1">
      <c r="A84" s="155"/>
      <c r="B84" s="115" t="s">
        <v>872</v>
      </c>
      <c r="C84" s="115" t="s">
        <v>899</v>
      </c>
      <c r="D84" s="115" t="s">
        <v>895</v>
      </c>
      <c r="E84" s="86" t="s">
        <v>699</v>
      </c>
      <c r="F84" s="336"/>
    </row>
    <row r="85" spans="1:6" s="53" customFormat="1" ht="20.100000000000001" customHeight="1">
      <c r="A85" s="155"/>
      <c r="B85" s="115" t="s">
        <v>872</v>
      </c>
      <c r="C85" s="115" t="s">
        <v>899</v>
      </c>
      <c r="D85" s="115" t="s">
        <v>871</v>
      </c>
      <c r="E85" s="86" t="s">
        <v>701</v>
      </c>
      <c r="F85" s="336"/>
    </row>
    <row r="86" spans="1:6" s="53" customFormat="1" ht="20.100000000000001" customHeight="1">
      <c r="A86" s="155"/>
      <c r="B86" s="115" t="s">
        <v>872</v>
      </c>
      <c r="C86" s="115" t="s">
        <v>899</v>
      </c>
      <c r="D86" s="115" t="s">
        <v>896</v>
      </c>
      <c r="E86" s="86" t="s">
        <v>845</v>
      </c>
      <c r="F86" s="336"/>
    </row>
    <row r="87" spans="1:6" s="53" customFormat="1" ht="20.100000000000001" customHeight="1">
      <c r="A87" s="155"/>
      <c r="B87" s="115" t="s">
        <v>872</v>
      </c>
      <c r="C87" s="115" t="s">
        <v>899</v>
      </c>
      <c r="D87" s="115" t="s">
        <v>897</v>
      </c>
      <c r="E87" s="86" t="s">
        <v>884</v>
      </c>
      <c r="F87" s="336"/>
    </row>
    <row r="88" spans="1:6" s="113" customFormat="1" ht="20.100000000000001" customHeight="1">
      <c r="A88" s="154" t="s">
        <v>872</v>
      </c>
      <c r="B88" s="117" t="s">
        <v>900</v>
      </c>
      <c r="C88" s="495" t="s">
        <v>707</v>
      </c>
      <c r="D88" s="496"/>
      <c r="E88" s="497"/>
      <c r="F88" s="335">
        <f>SUM(F89)</f>
        <v>0</v>
      </c>
    </row>
    <row r="89" spans="1:6" s="53" customFormat="1" ht="20.100000000000001" customHeight="1">
      <c r="A89" s="155"/>
      <c r="B89" s="115" t="s">
        <v>872</v>
      </c>
      <c r="C89" s="115" t="s">
        <v>900</v>
      </c>
      <c r="D89" s="115" t="s">
        <v>891</v>
      </c>
      <c r="E89" s="86" t="s">
        <v>709</v>
      </c>
      <c r="F89" s="336"/>
    </row>
    <row r="90" spans="1:6" s="113" customFormat="1" ht="20.100000000000001" customHeight="1">
      <c r="A90" s="261" t="s">
        <v>869</v>
      </c>
      <c r="B90" s="498" t="s">
        <v>711</v>
      </c>
      <c r="C90" s="499"/>
      <c r="D90" s="499"/>
      <c r="E90" s="500"/>
      <c r="F90" s="334">
        <f>SUM(F91+F94+F101+F108+F112+F119+F121+F124+F129)</f>
        <v>1852400</v>
      </c>
    </row>
    <row r="91" spans="1:6" s="113" customFormat="1" ht="20.100000000000001" customHeight="1">
      <c r="A91" s="154" t="s">
        <v>892</v>
      </c>
      <c r="B91" s="117" t="s">
        <v>867</v>
      </c>
      <c r="C91" s="495" t="s">
        <v>713</v>
      </c>
      <c r="D91" s="496"/>
      <c r="E91" s="497"/>
      <c r="F91" s="335">
        <f>SUM(F92:F93)</f>
        <v>216900</v>
      </c>
    </row>
    <row r="92" spans="1:6" s="53" customFormat="1" ht="20.100000000000001" customHeight="1">
      <c r="A92" s="155"/>
      <c r="B92" s="115" t="s">
        <v>892</v>
      </c>
      <c r="C92" s="115" t="s">
        <v>867</v>
      </c>
      <c r="D92" s="115" t="s">
        <v>891</v>
      </c>
      <c r="E92" s="86" t="s">
        <v>715</v>
      </c>
      <c r="F92" s="336">
        <v>216900</v>
      </c>
    </row>
    <row r="93" spans="1:6" s="53" customFormat="1" ht="20.100000000000001" customHeight="1">
      <c r="A93" s="155"/>
      <c r="B93" s="115" t="s">
        <v>892</v>
      </c>
      <c r="C93" s="115" t="s">
        <v>867</v>
      </c>
      <c r="D93" s="115" t="s">
        <v>868</v>
      </c>
      <c r="E93" s="86" t="s">
        <v>717</v>
      </c>
      <c r="F93" s="336"/>
    </row>
    <row r="94" spans="1:6" s="113" customFormat="1" ht="20.100000000000001" customHeight="1">
      <c r="A94" s="154" t="s">
        <v>892</v>
      </c>
      <c r="B94" s="117" t="s">
        <v>872</v>
      </c>
      <c r="C94" s="495" t="s">
        <v>719</v>
      </c>
      <c r="D94" s="496"/>
      <c r="E94" s="497"/>
      <c r="F94" s="335">
        <f>SUM(F95:F100)</f>
        <v>984500</v>
      </c>
    </row>
    <row r="95" spans="1:6" s="53" customFormat="1" ht="20.100000000000001" customHeight="1">
      <c r="A95" s="155"/>
      <c r="B95" s="115" t="s">
        <v>892</v>
      </c>
      <c r="C95" s="115" t="s">
        <v>872</v>
      </c>
      <c r="D95" s="115" t="s">
        <v>891</v>
      </c>
      <c r="E95" s="86" t="s">
        <v>721</v>
      </c>
      <c r="F95" s="336">
        <f>734500+250000</f>
        <v>984500</v>
      </c>
    </row>
    <row r="96" spans="1:6" s="53" customFormat="1" ht="20.100000000000001" customHeight="1">
      <c r="A96" s="155"/>
      <c r="B96" s="115" t="s">
        <v>892</v>
      </c>
      <c r="C96" s="115" t="s">
        <v>872</v>
      </c>
      <c r="D96" s="115" t="s">
        <v>868</v>
      </c>
      <c r="E96" s="86" t="s">
        <v>723</v>
      </c>
      <c r="F96" s="336"/>
    </row>
    <row r="97" spans="1:6" s="53" customFormat="1" ht="20.100000000000001" customHeight="1">
      <c r="A97" s="155"/>
      <c r="B97" s="115" t="s">
        <v>892</v>
      </c>
      <c r="C97" s="115" t="s">
        <v>872</v>
      </c>
      <c r="D97" s="115" t="s">
        <v>869</v>
      </c>
      <c r="E97" s="86" t="s">
        <v>725</v>
      </c>
      <c r="F97" s="336"/>
    </row>
    <row r="98" spans="1:6" s="53" customFormat="1" ht="20.100000000000001" customHeight="1">
      <c r="A98" s="155"/>
      <c r="B98" s="115" t="s">
        <v>892</v>
      </c>
      <c r="C98" s="115" t="s">
        <v>872</v>
      </c>
      <c r="D98" s="115" t="s">
        <v>894</v>
      </c>
      <c r="E98" s="86" t="s">
        <v>727</v>
      </c>
      <c r="F98" s="336"/>
    </row>
    <row r="99" spans="1:6" s="53" customFormat="1" ht="20.100000000000001" customHeight="1">
      <c r="A99" s="155"/>
      <c r="B99" s="115" t="s">
        <v>892</v>
      </c>
      <c r="C99" s="115" t="s">
        <v>872</v>
      </c>
      <c r="D99" s="115" t="s">
        <v>870</v>
      </c>
      <c r="E99" s="86" t="s">
        <v>729</v>
      </c>
      <c r="F99" s="336"/>
    </row>
    <row r="100" spans="1:6" s="53" customFormat="1" ht="20.100000000000001" customHeight="1">
      <c r="A100" s="155"/>
      <c r="B100" s="115" t="s">
        <v>892</v>
      </c>
      <c r="C100" s="115" t="s">
        <v>872</v>
      </c>
      <c r="D100" s="115" t="s">
        <v>895</v>
      </c>
      <c r="E100" s="86" t="s">
        <v>885</v>
      </c>
      <c r="F100" s="336"/>
    </row>
    <row r="101" spans="1:6" s="113" customFormat="1" ht="20.100000000000001" customHeight="1">
      <c r="A101" s="154" t="s">
        <v>892</v>
      </c>
      <c r="B101" s="117" t="s">
        <v>892</v>
      </c>
      <c r="C101" s="495" t="s">
        <v>733</v>
      </c>
      <c r="D101" s="496"/>
      <c r="E101" s="497"/>
      <c r="F101" s="335">
        <f>SUM(F102:F107)</f>
        <v>0</v>
      </c>
    </row>
    <row r="102" spans="1:6" s="53" customFormat="1" ht="20.100000000000001" customHeight="1">
      <c r="A102" s="155"/>
      <c r="B102" s="115" t="s">
        <v>892</v>
      </c>
      <c r="C102" s="115" t="s">
        <v>892</v>
      </c>
      <c r="D102" s="115" t="s">
        <v>891</v>
      </c>
      <c r="E102" s="86" t="s">
        <v>735</v>
      </c>
      <c r="F102" s="336"/>
    </row>
    <row r="103" spans="1:6" s="53" customFormat="1" ht="20.100000000000001" customHeight="1">
      <c r="A103" s="155"/>
      <c r="B103" s="115" t="s">
        <v>892</v>
      </c>
      <c r="C103" s="115" t="s">
        <v>892</v>
      </c>
      <c r="D103" s="115" t="s">
        <v>868</v>
      </c>
      <c r="E103" s="86" t="s">
        <v>737</v>
      </c>
      <c r="F103" s="336"/>
    </row>
    <row r="104" spans="1:6" s="53" customFormat="1" ht="20.100000000000001" customHeight="1">
      <c r="A104" s="155"/>
      <c r="B104" s="115" t="s">
        <v>892</v>
      </c>
      <c r="C104" s="115" t="s">
        <v>892</v>
      </c>
      <c r="D104" s="115" t="s">
        <v>869</v>
      </c>
      <c r="E104" s="86" t="s">
        <v>739</v>
      </c>
      <c r="F104" s="336"/>
    </row>
    <row r="105" spans="1:6" s="53" customFormat="1" ht="20.100000000000001" customHeight="1">
      <c r="A105" s="155"/>
      <c r="B105" s="115" t="s">
        <v>892</v>
      </c>
      <c r="C105" s="115" t="s">
        <v>892</v>
      </c>
      <c r="D105" s="115" t="s">
        <v>894</v>
      </c>
      <c r="E105" s="86" t="s">
        <v>741</v>
      </c>
      <c r="F105" s="336"/>
    </row>
    <row r="106" spans="1:6" s="53" customFormat="1" ht="20.100000000000001" customHeight="1">
      <c r="A106" s="155"/>
      <c r="B106" s="115" t="s">
        <v>892</v>
      </c>
      <c r="C106" s="115" t="s">
        <v>892</v>
      </c>
      <c r="D106" s="115" t="s">
        <v>870</v>
      </c>
      <c r="E106" s="86" t="s">
        <v>743</v>
      </c>
      <c r="F106" s="336"/>
    </row>
    <row r="107" spans="1:6" s="53" customFormat="1" ht="20.100000000000001" customHeight="1">
      <c r="A107" s="155"/>
      <c r="B107" s="115" t="s">
        <v>892</v>
      </c>
      <c r="C107" s="115" t="s">
        <v>892</v>
      </c>
      <c r="D107" s="115" t="s">
        <v>895</v>
      </c>
      <c r="E107" s="86" t="s">
        <v>745</v>
      </c>
      <c r="F107" s="336"/>
    </row>
    <row r="108" spans="1:6" s="113" customFormat="1" ht="20.100000000000001" customHeight="1">
      <c r="A108" s="154" t="s">
        <v>892</v>
      </c>
      <c r="B108" s="117" t="s">
        <v>893</v>
      </c>
      <c r="C108" s="495" t="s">
        <v>747</v>
      </c>
      <c r="D108" s="496"/>
      <c r="E108" s="497"/>
      <c r="F108" s="335">
        <f>SUM(F109:F111)</f>
        <v>0</v>
      </c>
    </row>
    <row r="109" spans="1:6" s="53" customFormat="1" ht="20.100000000000001" customHeight="1">
      <c r="A109" s="155"/>
      <c r="B109" s="115" t="s">
        <v>892</v>
      </c>
      <c r="C109" s="115" t="s">
        <v>893</v>
      </c>
      <c r="D109" s="115" t="s">
        <v>891</v>
      </c>
      <c r="E109" s="86" t="s">
        <v>749</v>
      </c>
      <c r="F109" s="336"/>
    </row>
    <row r="110" spans="1:6" s="53" customFormat="1" ht="20.100000000000001" customHeight="1">
      <c r="A110" s="155"/>
      <c r="B110" s="115" t="s">
        <v>892</v>
      </c>
      <c r="C110" s="115" t="s">
        <v>893</v>
      </c>
      <c r="D110" s="115" t="s">
        <v>868</v>
      </c>
      <c r="E110" s="86" t="s">
        <v>751</v>
      </c>
      <c r="F110" s="336"/>
    </row>
    <row r="111" spans="1:6" s="53" customFormat="1" ht="20.100000000000001" customHeight="1">
      <c r="A111" s="155"/>
      <c r="B111" s="115" t="s">
        <v>892</v>
      </c>
      <c r="C111" s="115" t="s">
        <v>893</v>
      </c>
      <c r="D111" s="115" t="s">
        <v>869</v>
      </c>
      <c r="E111" s="86" t="s">
        <v>753</v>
      </c>
      <c r="F111" s="336"/>
    </row>
    <row r="112" spans="1:6" s="113" customFormat="1" ht="20.100000000000001" customHeight="1">
      <c r="A112" s="154" t="s">
        <v>892</v>
      </c>
      <c r="B112" s="117" t="s">
        <v>898</v>
      </c>
      <c r="C112" s="495" t="s">
        <v>755</v>
      </c>
      <c r="D112" s="496"/>
      <c r="E112" s="497"/>
      <c r="F112" s="335">
        <f>SUM(F113:F118)</f>
        <v>0</v>
      </c>
    </row>
    <row r="113" spans="1:6" s="53" customFormat="1" ht="20.100000000000001" customHeight="1">
      <c r="A113" s="155"/>
      <c r="B113" s="115" t="s">
        <v>892</v>
      </c>
      <c r="C113" s="115" t="s">
        <v>898</v>
      </c>
      <c r="D113" s="115" t="s">
        <v>891</v>
      </c>
      <c r="E113" s="86" t="s">
        <v>757</v>
      </c>
      <c r="F113" s="336"/>
    </row>
    <row r="114" spans="1:6" s="53" customFormat="1" ht="20.100000000000001" customHeight="1">
      <c r="A114" s="155"/>
      <c r="B114" s="115" t="s">
        <v>892</v>
      </c>
      <c r="C114" s="115" t="s">
        <v>898</v>
      </c>
      <c r="D114" s="115" t="s">
        <v>868</v>
      </c>
      <c r="E114" s="86" t="s">
        <v>759</v>
      </c>
      <c r="F114" s="336"/>
    </row>
    <row r="115" spans="1:6" s="53" customFormat="1" ht="20.100000000000001" customHeight="1">
      <c r="A115" s="155"/>
      <c r="B115" s="115" t="s">
        <v>892</v>
      </c>
      <c r="C115" s="115" t="s">
        <v>898</v>
      </c>
      <c r="D115" s="115" t="s">
        <v>869</v>
      </c>
      <c r="E115" s="86" t="s">
        <v>761</v>
      </c>
      <c r="F115" s="336"/>
    </row>
    <row r="116" spans="1:6" s="53" customFormat="1" ht="20.100000000000001" customHeight="1">
      <c r="A116" s="155"/>
      <c r="B116" s="115" t="s">
        <v>892</v>
      </c>
      <c r="C116" s="115" t="s">
        <v>898</v>
      </c>
      <c r="D116" s="115" t="s">
        <v>894</v>
      </c>
      <c r="E116" s="86" t="s">
        <v>763</v>
      </c>
      <c r="F116" s="336"/>
    </row>
    <row r="117" spans="1:6" s="53" customFormat="1" ht="20.100000000000001" customHeight="1">
      <c r="A117" s="155"/>
      <c r="B117" s="115" t="s">
        <v>892</v>
      </c>
      <c r="C117" s="115" t="s">
        <v>898</v>
      </c>
      <c r="D117" s="115" t="s">
        <v>870</v>
      </c>
      <c r="E117" s="86" t="s">
        <v>886</v>
      </c>
      <c r="F117" s="336"/>
    </row>
    <row r="118" spans="1:6" s="53" customFormat="1" ht="20.100000000000001" customHeight="1">
      <c r="A118" s="155"/>
      <c r="B118" s="115" t="s">
        <v>892</v>
      </c>
      <c r="C118" s="115" t="s">
        <v>898</v>
      </c>
      <c r="D118" s="115" t="s">
        <v>895</v>
      </c>
      <c r="E118" s="86" t="s">
        <v>767</v>
      </c>
      <c r="F118" s="336"/>
    </row>
    <row r="119" spans="1:6" s="113" customFormat="1" ht="20.100000000000001" customHeight="1">
      <c r="A119" s="154" t="s">
        <v>892</v>
      </c>
      <c r="B119" s="117" t="s">
        <v>899</v>
      </c>
      <c r="C119" s="495" t="s">
        <v>887</v>
      </c>
      <c r="D119" s="496"/>
      <c r="E119" s="497"/>
      <c r="F119" s="335">
        <f>SUM(F120)</f>
        <v>0</v>
      </c>
    </row>
    <row r="120" spans="1:6" s="53" customFormat="1" ht="20.100000000000001" customHeight="1">
      <c r="A120" s="155"/>
      <c r="B120" s="115" t="s">
        <v>892</v>
      </c>
      <c r="C120" s="115" t="s">
        <v>899</v>
      </c>
      <c r="D120" s="115" t="s">
        <v>891</v>
      </c>
      <c r="E120" s="86" t="s">
        <v>771</v>
      </c>
      <c r="F120" s="336"/>
    </row>
    <row r="121" spans="1:6" s="113" customFormat="1" ht="20.100000000000001" customHeight="1">
      <c r="A121" s="154" t="s">
        <v>892</v>
      </c>
      <c r="B121" s="117" t="s">
        <v>900</v>
      </c>
      <c r="C121" s="495" t="s">
        <v>773</v>
      </c>
      <c r="D121" s="496"/>
      <c r="E121" s="497"/>
      <c r="F121" s="335">
        <f>SUM(F122:F123)</f>
        <v>651000</v>
      </c>
    </row>
    <row r="122" spans="1:6" s="53" customFormat="1" ht="20.100000000000001" customHeight="1">
      <c r="A122" s="155"/>
      <c r="B122" s="115" t="s">
        <v>892</v>
      </c>
      <c r="C122" s="115" t="s">
        <v>900</v>
      </c>
      <c r="D122" s="115" t="s">
        <v>891</v>
      </c>
      <c r="E122" s="86" t="s">
        <v>775</v>
      </c>
      <c r="F122" s="336">
        <v>651000</v>
      </c>
    </row>
    <row r="123" spans="1:6" s="53" customFormat="1" ht="20.100000000000001" customHeight="1">
      <c r="A123" s="155"/>
      <c r="B123" s="115" t="s">
        <v>892</v>
      </c>
      <c r="C123" s="115" t="s">
        <v>900</v>
      </c>
      <c r="D123" s="115" t="s">
        <v>868</v>
      </c>
      <c r="E123" s="86" t="s">
        <v>777</v>
      </c>
      <c r="F123" s="336"/>
    </row>
    <row r="124" spans="1:6" s="113" customFormat="1" ht="20.100000000000001" customHeight="1">
      <c r="A124" s="154" t="s">
        <v>892</v>
      </c>
      <c r="B124" s="117" t="s">
        <v>901</v>
      </c>
      <c r="C124" s="495" t="s">
        <v>888</v>
      </c>
      <c r="D124" s="496"/>
      <c r="E124" s="497"/>
      <c r="F124" s="335">
        <f>SUM(F125:F128)</f>
        <v>0</v>
      </c>
    </row>
    <row r="125" spans="1:6" s="53" customFormat="1" ht="20.100000000000001" customHeight="1">
      <c r="A125" s="155"/>
      <c r="B125" s="115" t="s">
        <v>892</v>
      </c>
      <c r="C125" s="115" t="s">
        <v>901</v>
      </c>
      <c r="D125" s="115" t="s">
        <v>891</v>
      </c>
      <c r="E125" s="86" t="s">
        <v>781</v>
      </c>
      <c r="F125" s="336"/>
    </row>
    <row r="126" spans="1:6" s="53" customFormat="1" ht="20.100000000000001" customHeight="1">
      <c r="A126" s="155"/>
      <c r="B126" s="115" t="s">
        <v>892</v>
      </c>
      <c r="C126" s="115" t="s">
        <v>901</v>
      </c>
      <c r="D126" s="115" t="s">
        <v>868</v>
      </c>
      <c r="E126" s="86" t="s">
        <v>783</v>
      </c>
      <c r="F126" s="336"/>
    </row>
    <row r="127" spans="1:6" s="53" customFormat="1" ht="20.100000000000001" customHeight="1">
      <c r="A127" s="155"/>
      <c r="B127" s="115" t="s">
        <v>892</v>
      </c>
      <c r="C127" s="115" t="s">
        <v>901</v>
      </c>
      <c r="D127" s="115" t="s">
        <v>869</v>
      </c>
      <c r="E127" s="86" t="s">
        <v>785</v>
      </c>
      <c r="F127" s="336"/>
    </row>
    <row r="128" spans="1:6" s="53" customFormat="1" ht="20.100000000000001" customHeight="1">
      <c r="A128" s="155"/>
      <c r="B128" s="115" t="s">
        <v>892</v>
      </c>
      <c r="C128" s="115" t="s">
        <v>901</v>
      </c>
      <c r="D128" s="115" t="s">
        <v>894</v>
      </c>
      <c r="E128" s="86" t="s">
        <v>787</v>
      </c>
      <c r="F128" s="336"/>
    </row>
    <row r="129" spans="1:6" s="113" customFormat="1" ht="20.100000000000001" customHeight="1">
      <c r="A129" s="154" t="s">
        <v>892</v>
      </c>
      <c r="B129" s="117" t="s">
        <v>902</v>
      </c>
      <c r="C129" s="495" t="s">
        <v>789</v>
      </c>
      <c r="D129" s="496"/>
      <c r="E129" s="497"/>
      <c r="F129" s="335">
        <f>SUM(F130:F132)</f>
        <v>0</v>
      </c>
    </row>
    <row r="130" spans="1:6" s="53" customFormat="1" ht="20.100000000000001" customHeight="1">
      <c r="A130" s="155"/>
      <c r="B130" s="115" t="s">
        <v>892</v>
      </c>
      <c r="C130" s="115" t="s">
        <v>902</v>
      </c>
      <c r="D130" s="115" t="s">
        <v>891</v>
      </c>
      <c r="E130" s="86" t="s">
        <v>791</v>
      </c>
      <c r="F130" s="336"/>
    </row>
    <row r="131" spans="1:6" s="53" customFormat="1" ht="20.100000000000001" customHeight="1">
      <c r="A131" s="155"/>
      <c r="B131" s="115" t="s">
        <v>892</v>
      </c>
      <c r="C131" s="115" t="s">
        <v>902</v>
      </c>
      <c r="D131" s="115" t="s">
        <v>868</v>
      </c>
      <c r="E131" s="86" t="s">
        <v>793</v>
      </c>
      <c r="F131" s="336"/>
    </row>
    <row r="132" spans="1:6" s="53" customFormat="1" ht="20.100000000000001" customHeight="1">
      <c r="A132" s="155"/>
      <c r="B132" s="115" t="s">
        <v>892</v>
      </c>
      <c r="C132" s="115" t="s">
        <v>902</v>
      </c>
      <c r="D132" s="115" t="s">
        <v>869</v>
      </c>
      <c r="E132" s="86" t="s">
        <v>795</v>
      </c>
      <c r="F132" s="336"/>
    </row>
    <row r="133" spans="1:6" s="113" customFormat="1" ht="20.100000000000001" customHeight="1">
      <c r="A133" s="261" t="s">
        <v>894</v>
      </c>
      <c r="B133" s="498" t="s">
        <v>797</v>
      </c>
      <c r="C133" s="499"/>
      <c r="D133" s="499"/>
      <c r="E133" s="500"/>
      <c r="F133" s="334">
        <f>SUM(F134+F137+F141+F146)</f>
        <v>2200000</v>
      </c>
    </row>
    <row r="134" spans="1:6" s="113" customFormat="1" ht="20.100000000000001" customHeight="1">
      <c r="A134" s="154" t="s">
        <v>893</v>
      </c>
      <c r="B134" s="117" t="s">
        <v>867</v>
      </c>
      <c r="C134" s="495" t="s">
        <v>889</v>
      </c>
      <c r="D134" s="496"/>
      <c r="E134" s="497"/>
      <c r="F134" s="335">
        <f>SUM(F135:F136)</f>
        <v>2200000</v>
      </c>
    </row>
    <row r="135" spans="1:6" s="53" customFormat="1" ht="20.100000000000001" customHeight="1">
      <c r="A135" s="155"/>
      <c r="B135" s="115" t="s">
        <v>893</v>
      </c>
      <c r="C135" s="115" t="s">
        <v>867</v>
      </c>
      <c r="D135" s="115" t="s">
        <v>891</v>
      </c>
      <c r="E135" s="86" t="s">
        <v>801</v>
      </c>
      <c r="F135" s="336">
        <v>2200000</v>
      </c>
    </row>
    <row r="136" spans="1:6" s="53" customFormat="1" ht="20.100000000000001" customHeight="1">
      <c r="A136" s="155"/>
      <c r="B136" s="115" t="s">
        <v>893</v>
      </c>
      <c r="C136" s="115" t="s">
        <v>867</v>
      </c>
      <c r="D136" s="115" t="s">
        <v>868</v>
      </c>
      <c r="E136" s="86" t="s">
        <v>803</v>
      </c>
      <c r="F136" s="336"/>
    </row>
    <row r="137" spans="1:6" s="113" customFormat="1" ht="26.25" customHeight="1">
      <c r="A137" s="154" t="s">
        <v>893</v>
      </c>
      <c r="B137" s="117" t="s">
        <v>872</v>
      </c>
      <c r="C137" s="495" t="s">
        <v>805</v>
      </c>
      <c r="D137" s="496"/>
      <c r="E137" s="497"/>
      <c r="F137" s="335">
        <f>SUM(F138:F140)</f>
        <v>0</v>
      </c>
    </row>
    <row r="138" spans="1:6" s="53" customFormat="1" ht="20.100000000000001" customHeight="1">
      <c r="A138" s="155"/>
      <c r="B138" s="115" t="s">
        <v>893</v>
      </c>
      <c r="C138" s="115" t="s">
        <v>872</v>
      </c>
      <c r="D138" s="115" t="s">
        <v>891</v>
      </c>
      <c r="E138" s="86" t="s">
        <v>807</v>
      </c>
      <c r="F138" s="336"/>
    </row>
    <row r="139" spans="1:6" s="53" customFormat="1" ht="20.100000000000001" customHeight="1">
      <c r="A139" s="155"/>
      <c r="B139" s="115" t="s">
        <v>893</v>
      </c>
      <c r="C139" s="115" t="s">
        <v>872</v>
      </c>
      <c r="D139" s="115" t="s">
        <v>868</v>
      </c>
      <c r="E139" s="86" t="s">
        <v>809</v>
      </c>
      <c r="F139" s="336"/>
    </row>
    <row r="140" spans="1:6" s="53" customFormat="1" ht="20.100000000000001" customHeight="1">
      <c r="A140" s="155"/>
      <c r="B140" s="115" t="s">
        <v>893</v>
      </c>
      <c r="C140" s="115" t="s">
        <v>872</v>
      </c>
      <c r="D140" s="115" t="s">
        <v>869</v>
      </c>
      <c r="E140" s="86" t="s">
        <v>811</v>
      </c>
      <c r="F140" s="336"/>
    </row>
    <row r="141" spans="1:6" s="113" customFormat="1" ht="20.100000000000001" customHeight="1">
      <c r="A141" s="156" t="s">
        <v>893</v>
      </c>
      <c r="B141" s="117" t="s">
        <v>892</v>
      </c>
      <c r="C141" s="495" t="s">
        <v>813</v>
      </c>
      <c r="D141" s="496"/>
      <c r="E141" s="497"/>
      <c r="F141" s="335">
        <f>SUM(F142:F145)</f>
        <v>0</v>
      </c>
    </row>
    <row r="142" spans="1:6" s="53" customFormat="1" ht="20.100000000000001" customHeight="1">
      <c r="A142" s="155"/>
      <c r="B142" s="115" t="s">
        <v>893</v>
      </c>
      <c r="C142" s="115" t="s">
        <v>892</v>
      </c>
      <c r="D142" s="115" t="s">
        <v>891</v>
      </c>
      <c r="E142" s="86" t="s">
        <v>815</v>
      </c>
      <c r="F142" s="336"/>
    </row>
    <row r="143" spans="1:6" s="53" customFormat="1" ht="20.100000000000001" customHeight="1">
      <c r="A143" s="155"/>
      <c r="B143" s="115" t="s">
        <v>893</v>
      </c>
      <c r="C143" s="115" t="s">
        <v>892</v>
      </c>
      <c r="D143" s="115" t="s">
        <v>868</v>
      </c>
      <c r="E143" s="86" t="s">
        <v>890</v>
      </c>
      <c r="F143" s="336"/>
    </row>
    <row r="144" spans="1:6" s="53" customFormat="1" ht="20.100000000000001" customHeight="1">
      <c r="A144" s="155"/>
      <c r="B144" s="115" t="s">
        <v>893</v>
      </c>
      <c r="C144" s="115" t="s">
        <v>892</v>
      </c>
      <c r="D144" s="115" t="s">
        <v>869</v>
      </c>
      <c r="E144" s="86" t="s">
        <v>819</v>
      </c>
      <c r="F144" s="336"/>
    </row>
    <row r="145" spans="1:7" s="53" customFormat="1" ht="20.100000000000001" customHeight="1">
      <c r="A145" s="155"/>
      <c r="B145" s="115" t="s">
        <v>893</v>
      </c>
      <c r="C145" s="115" t="s">
        <v>892</v>
      </c>
      <c r="D145" s="115" t="s">
        <v>894</v>
      </c>
      <c r="E145" s="86" t="s">
        <v>1118</v>
      </c>
      <c r="F145" s="336"/>
    </row>
    <row r="146" spans="1:7" s="113" customFormat="1" ht="20.100000000000001" customHeight="1">
      <c r="A146" s="154" t="s">
        <v>893</v>
      </c>
      <c r="B146" s="117" t="s">
        <v>893</v>
      </c>
      <c r="C146" s="495" t="s">
        <v>823</v>
      </c>
      <c r="D146" s="496"/>
      <c r="E146" s="497"/>
      <c r="F146" s="335">
        <f>SUM(F147)</f>
        <v>0</v>
      </c>
    </row>
    <row r="147" spans="1:7" s="53" customFormat="1" ht="20.100000000000001" customHeight="1">
      <c r="A147" s="155"/>
      <c r="B147" s="115" t="s">
        <v>893</v>
      </c>
      <c r="C147" s="115" t="s">
        <v>893</v>
      </c>
      <c r="D147" s="115" t="s">
        <v>891</v>
      </c>
      <c r="E147" s="86" t="s">
        <v>1119</v>
      </c>
      <c r="F147" s="336"/>
    </row>
    <row r="148" spans="1:7" s="53" customFormat="1" ht="3.75" customHeight="1">
      <c r="A148" s="157"/>
      <c r="B148" s="150"/>
      <c r="C148" s="150"/>
      <c r="D148" s="150"/>
      <c r="E148" s="151"/>
      <c r="F148" s="338"/>
    </row>
    <row r="149" spans="1:7" s="112" customFormat="1" ht="22.5" customHeight="1">
      <c r="A149" s="501" t="s">
        <v>0</v>
      </c>
      <c r="B149" s="502"/>
      <c r="C149" s="502"/>
      <c r="D149" s="502"/>
      <c r="E149" s="503"/>
      <c r="F149" s="337">
        <f>SUM(F5+F44+F90+F133)</f>
        <v>43689544</v>
      </c>
      <c r="G149" s="114"/>
    </row>
    <row r="150" spans="1:7" ht="2.25" customHeight="1">
      <c r="A150" s="26"/>
      <c r="B150" s="26"/>
      <c r="C150" s="26"/>
      <c r="D150" s="26"/>
      <c r="E150" s="27"/>
      <c r="F150" s="54"/>
    </row>
    <row r="151" spans="1:7" ht="25.5" hidden="1" customHeight="1">
      <c r="A151" s="26"/>
      <c r="B151" s="26"/>
      <c r="C151" s="26"/>
      <c r="D151" s="26"/>
      <c r="E151" s="27"/>
      <c r="F151" s="54"/>
    </row>
    <row r="152" spans="1:7" ht="25.5" hidden="1" customHeight="1">
      <c r="A152" s="26"/>
      <c r="B152" s="26"/>
      <c r="C152" s="26"/>
      <c r="D152" s="26"/>
      <c r="E152" s="27"/>
      <c r="F152" s="54"/>
    </row>
    <row r="153" spans="1:7" ht="25.5" hidden="1" customHeight="1">
      <c r="A153" s="26"/>
      <c r="B153" s="26"/>
      <c r="C153" s="26"/>
      <c r="D153" s="26"/>
      <c r="E153" s="27"/>
      <c r="F153" s="54"/>
    </row>
    <row r="154" spans="1:7" ht="25.5" hidden="1" customHeight="1">
      <c r="A154" s="26"/>
      <c r="B154" s="26"/>
      <c r="C154" s="26"/>
      <c r="D154" s="26"/>
      <c r="E154" s="27"/>
      <c r="F154" s="54"/>
    </row>
    <row r="155" spans="1:7" ht="25.5" hidden="1" customHeight="1">
      <c r="A155" s="26"/>
      <c r="B155" s="26"/>
      <c r="C155" s="26"/>
      <c r="D155" s="26"/>
      <c r="E155" s="27"/>
      <c r="F155" s="54"/>
    </row>
    <row r="156" spans="1:7" ht="25.5" hidden="1" customHeight="1">
      <c r="A156" s="26"/>
      <c r="B156" s="26"/>
      <c r="C156" s="26"/>
      <c r="D156" s="26"/>
      <c r="E156" s="27"/>
      <c r="F156" s="54"/>
    </row>
    <row r="157" spans="1:7" ht="25.5" hidden="1" customHeight="1">
      <c r="A157" s="26"/>
      <c r="B157" s="26"/>
      <c r="C157" s="26"/>
      <c r="D157" s="26"/>
      <c r="E157" s="27"/>
      <c r="F157" s="54"/>
    </row>
    <row r="158" spans="1:7" ht="25.5" hidden="1" customHeight="1">
      <c r="A158" s="26"/>
      <c r="B158" s="26"/>
      <c r="C158" s="26"/>
      <c r="D158" s="26"/>
      <c r="E158" s="28"/>
      <c r="F158" s="54"/>
    </row>
    <row r="159" spans="1:7" ht="25.5" hidden="1" customHeight="1">
      <c r="A159" s="26"/>
      <c r="B159" s="26"/>
      <c r="C159" s="26"/>
      <c r="D159" s="26"/>
      <c r="E159" s="27"/>
      <c r="F159" s="54"/>
    </row>
    <row r="160" spans="1:7" ht="25.5" hidden="1" customHeight="1">
      <c r="A160" s="26"/>
      <c r="B160" s="26"/>
      <c r="C160" s="26"/>
      <c r="D160" s="26"/>
      <c r="E160" s="27"/>
      <c r="F160" s="54"/>
    </row>
    <row r="161" spans="1:6" ht="25.5" hidden="1" customHeight="1">
      <c r="A161" s="26"/>
      <c r="B161" s="26"/>
      <c r="C161" s="26"/>
      <c r="D161" s="26"/>
      <c r="E161" s="27"/>
      <c r="F161" s="54"/>
    </row>
    <row r="162" spans="1:6" ht="25.5" hidden="1" customHeight="1">
      <c r="A162" s="26"/>
      <c r="B162" s="26"/>
      <c r="C162" s="26"/>
      <c r="D162" s="26"/>
      <c r="E162" s="28"/>
      <c r="F162" s="54"/>
    </row>
    <row r="163" spans="1:6" ht="25.5" hidden="1" customHeight="1">
      <c r="A163" s="26"/>
      <c r="B163" s="26"/>
      <c r="C163" s="26"/>
      <c r="D163" s="26"/>
      <c r="E163" s="27"/>
      <c r="F163" s="54"/>
    </row>
    <row r="164" spans="1:6" ht="25.5" hidden="1" customHeight="1">
      <c r="A164" s="26"/>
      <c r="B164" s="26"/>
      <c r="C164" s="26"/>
      <c r="D164" s="26"/>
      <c r="E164" s="27"/>
      <c r="F164" s="54"/>
    </row>
    <row r="165" spans="1:6" ht="25.5" hidden="1" customHeight="1">
      <c r="A165" s="26"/>
      <c r="B165" s="26"/>
      <c r="C165" s="26"/>
      <c r="D165" s="26"/>
      <c r="E165" s="27"/>
      <c r="F165" s="54"/>
    </row>
    <row r="166" spans="1:6" ht="25.5" hidden="1" customHeight="1">
      <c r="A166" s="26"/>
      <c r="B166" s="26"/>
      <c r="C166" s="26"/>
      <c r="D166" s="26"/>
      <c r="E166" s="27"/>
      <c r="F166" s="54"/>
    </row>
    <row r="167" spans="1:6" ht="25.5" hidden="1" customHeight="1">
      <c r="A167" s="26"/>
      <c r="B167" s="26"/>
      <c r="C167" s="26"/>
      <c r="D167" s="26"/>
      <c r="E167" s="27"/>
      <c r="F167" s="54"/>
    </row>
    <row r="168" spans="1:6" ht="25.5" hidden="1" customHeight="1">
      <c r="A168" s="26"/>
      <c r="B168" s="26"/>
      <c r="C168" s="26"/>
      <c r="D168" s="26"/>
      <c r="E168" s="27"/>
      <c r="F168" s="54"/>
    </row>
    <row r="169" spans="1:6" ht="25.5" hidden="1" customHeight="1">
      <c r="A169" s="26"/>
      <c r="B169" s="26"/>
      <c r="C169" s="26"/>
      <c r="D169" s="26"/>
      <c r="E169" s="27"/>
      <c r="F169" s="54"/>
    </row>
    <row r="170" spans="1:6" ht="25.5" hidden="1" customHeight="1">
      <c r="A170" s="26"/>
      <c r="B170" s="26"/>
      <c r="C170" s="26"/>
      <c r="D170" s="26"/>
      <c r="E170" s="27"/>
      <c r="F170" s="54"/>
    </row>
    <row r="171" spans="1:6" ht="25.5" hidden="1" customHeight="1">
      <c r="A171" s="26"/>
      <c r="B171" s="26"/>
      <c r="C171" s="26"/>
      <c r="D171" s="26"/>
      <c r="E171" s="27"/>
      <c r="F171" s="54"/>
    </row>
    <row r="172" spans="1:6" ht="25.5" hidden="1" customHeight="1">
      <c r="A172" s="26"/>
      <c r="B172" s="26"/>
      <c r="C172" s="26"/>
      <c r="D172" s="26"/>
      <c r="E172" s="28"/>
      <c r="F172" s="54"/>
    </row>
    <row r="173" spans="1:6" ht="25.5" hidden="1" customHeight="1">
      <c r="A173" s="26"/>
      <c r="B173" s="26"/>
      <c r="C173" s="26"/>
      <c r="D173" s="26"/>
      <c r="E173" s="27"/>
      <c r="F173" s="54"/>
    </row>
    <row r="174" spans="1:6" ht="25.5" hidden="1" customHeight="1">
      <c r="A174" s="26"/>
      <c r="B174" s="26"/>
      <c r="C174" s="26"/>
      <c r="D174" s="26"/>
      <c r="E174" s="27"/>
      <c r="F174" s="54"/>
    </row>
    <row r="175" spans="1:6" ht="25.5" hidden="1" customHeight="1">
      <c r="A175" s="26"/>
      <c r="B175" s="26"/>
      <c r="C175" s="26"/>
      <c r="D175" s="26"/>
      <c r="E175" s="27"/>
      <c r="F175" s="54"/>
    </row>
    <row r="176" spans="1:6" ht="25.5" hidden="1" customHeight="1">
      <c r="A176" s="26"/>
      <c r="B176" s="26"/>
      <c r="C176" s="26"/>
      <c r="D176" s="26"/>
      <c r="E176" s="27"/>
      <c r="F176" s="54"/>
    </row>
    <row r="177" spans="1:6" ht="25.5" hidden="1" customHeight="1">
      <c r="A177" s="26"/>
      <c r="B177" s="26"/>
      <c r="C177" s="26"/>
      <c r="D177" s="26"/>
      <c r="E177" s="27"/>
      <c r="F177" s="54"/>
    </row>
    <row r="178" spans="1:6" ht="25.5" hidden="1" customHeight="1">
      <c r="A178" s="26"/>
      <c r="B178" s="26"/>
      <c r="C178" s="26"/>
      <c r="D178" s="26"/>
      <c r="E178" s="27"/>
      <c r="F178" s="54"/>
    </row>
    <row r="179" spans="1:6" ht="25.5" hidden="1" customHeight="1">
      <c r="A179" s="26"/>
      <c r="B179" s="26"/>
      <c r="C179" s="26"/>
      <c r="D179" s="26"/>
      <c r="E179" s="27"/>
      <c r="F179" s="54"/>
    </row>
    <row r="180" spans="1:6" ht="25.5" hidden="1" customHeight="1">
      <c r="A180" s="26"/>
      <c r="B180" s="26"/>
      <c r="C180" s="26"/>
      <c r="D180" s="26"/>
      <c r="E180" s="27"/>
      <c r="F180" s="54"/>
    </row>
    <row r="181" spans="1:6" ht="25.5" hidden="1" customHeight="1">
      <c r="A181" s="26"/>
      <c r="B181" s="26"/>
      <c r="C181" s="26"/>
      <c r="D181" s="26"/>
      <c r="E181" s="27"/>
      <c r="F181" s="54"/>
    </row>
    <row r="182" spans="1:6" ht="25.5" hidden="1" customHeight="1">
      <c r="A182" s="26"/>
      <c r="B182" s="26"/>
      <c r="C182" s="26"/>
      <c r="D182" s="26"/>
      <c r="E182" s="28"/>
      <c r="F182" s="54"/>
    </row>
    <row r="183" spans="1:6" ht="25.5" hidden="1" customHeight="1">
      <c r="A183" s="26"/>
      <c r="B183" s="26"/>
      <c r="C183" s="26"/>
      <c r="D183" s="26"/>
      <c r="E183" s="27"/>
      <c r="F183" s="54"/>
    </row>
    <row r="184" spans="1:6" ht="25.5" hidden="1" customHeight="1">
      <c r="A184" s="26"/>
      <c r="B184" s="26"/>
      <c r="C184" s="26"/>
      <c r="D184" s="26"/>
      <c r="E184" s="27"/>
      <c r="F184" s="54"/>
    </row>
    <row r="185" spans="1:6" ht="25.5" hidden="1" customHeight="1">
      <c r="A185" s="26"/>
      <c r="B185" s="26"/>
      <c r="C185" s="26"/>
      <c r="D185" s="26"/>
      <c r="E185" s="27"/>
      <c r="F185" s="54"/>
    </row>
    <row r="186" spans="1:6" ht="25.5" hidden="1" customHeight="1">
      <c r="A186" s="26"/>
      <c r="B186" s="26"/>
      <c r="C186" s="26"/>
      <c r="D186" s="26"/>
      <c r="E186" s="27"/>
      <c r="F186" s="54"/>
    </row>
    <row r="187" spans="1:6" ht="25.5" hidden="1" customHeight="1">
      <c r="A187" s="26"/>
      <c r="B187" s="26"/>
      <c r="C187" s="26"/>
      <c r="D187" s="26"/>
      <c r="E187" s="27"/>
      <c r="F187" s="54"/>
    </row>
    <row r="188" spans="1:6" ht="25.5" hidden="1" customHeight="1">
      <c r="A188" s="26"/>
      <c r="B188" s="26"/>
      <c r="C188" s="26"/>
      <c r="D188" s="26"/>
      <c r="E188" s="27"/>
      <c r="F188" s="54"/>
    </row>
    <row r="189" spans="1:6" ht="25.5" hidden="1" customHeight="1">
      <c r="A189" s="26"/>
      <c r="B189" s="26"/>
      <c r="C189" s="26"/>
      <c r="D189" s="26"/>
      <c r="E189" s="27"/>
      <c r="F189" s="54"/>
    </row>
    <row r="190" spans="1:6" ht="25.5" hidden="1" customHeight="1">
      <c r="A190" s="26"/>
      <c r="B190" s="26"/>
      <c r="C190" s="26"/>
      <c r="D190" s="26"/>
      <c r="E190" s="28"/>
      <c r="F190" s="54"/>
    </row>
    <row r="191" spans="1:6" ht="25.5" hidden="1" customHeight="1">
      <c r="A191" s="26"/>
      <c r="B191" s="26"/>
      <c r="C191" s="26"/>
      <c r="D191" s="26"/>
      <c r="E191" s="27"/>
      <c r="F191" s="54"/>
    </row>
    <row r="192" spans="1:6" ht="25.5" hidden="1" customHeight="1">
      <c r="A192" s="26"/>
      <c r="B192" s="26"/>
      <c r="C192" s="26"/>
      <c r="D192" s="26"/>
      <c r="E192" s="27"/>
      <c r="F192" s="54"/>
    </row>
    <row r="193" spans="1:6" ht="25.5" hidden="1" customHeight="1">
      <c r="A193" s="26"/>
      <c r="B193" s="26"/>
      <c r="C193" s="26"/>
      <c r="D193" s="26"/>
      <c r="E193" s="28"/>
      <c r="F193" s="54"/>
    </row>
    <row r="194" spans="1:6" ht="25.5" hidden="1" customHeight="1">
      <c r="A194" s="26"/>
      <c r="B194" s="26"/>
      <c r="C194" s="26"/>
      <c r="D194" s="26"/>
      <c r="E194" s="27"/>
      <c r="F194" s="54"/>
    </row>
    <row r="195" spans="1:6" ht="25.5" hidden="1" customHeight="1">
      <c r="A195" s="26"/>
      <c r="B195" s="26"/>
      <c r="C195" s="26"/>
      <c r="D195" s="26"/>
      <c r="E195" s="27"/>
      <c r="F195" s="54"/>
    </row>
    <row r="196" spans="1:6" ht="25.5" hidden="1" customHeight="1">
      <c r="A196" s="26"/>
      <c r="B196" s="26"/>
      <c r="C196" s="26"/>
      <c r="D196" s="26"/>
      <c r="E196" s="27"/>
      <c r="F196" s="54"/>
    </row>
    <row r="197" spans="1:6" ht="25.5" hidden="1" customHeight="1">
      <c r="A197" s="26"/>
      <c r="B197" s="26"/>
      <c r="C197" s="26"/>
      <c r="D197" s="26"/>
      <c r="E197" s="27"/>
      <c r="F197" s="54"/>
    </row>
    <row r="198" spans="1:6" ht="25.5" hidden="1" customHeight="1">
      <c r="A198" s="26"/>
      <c r="B198" s="26"/>
      <c r="C198" s="26"/>
      <c r="D198" s="26"/>
      <c r="E198" s="27"/>
      <c r="F198" s="54"/>
    </row>
    <row r="199" spans="1:6" ht="25.5" hidden="1" customHeight="1">
      <c r="A199" s="26"/>
      <c r="B199" s="26"/>
      <c r="C199" s="26"/>
      <c r="D199" s="26"/>
      <c r="E199" s="28"/>
      <c r="F199" s="54"/>
    </row>
    <row r="200" spans="1:6" ht="25.5" hidden="1" customHeight="1">
      <c r="A200" s="26"/>
      <c r="B200" s="26"/>
      <c r="C200" s="26"/>
      <c r="D200" s="26"/>
      <c r="E200" s="27"/>
      <c r="F200" s="54"/>
    </row>
    <row r="201" spans="1:6" ht="25.5" hidden="1" customHeight="1">
      <c r="A201" s="26"/>
      <c r="B201" s="26"/>
      <c r="C201" s="26"/>
      <c r="D201" s="26"/>
      <c r="E201" s="27"/>
      <c r="F201" s="54"/>
    </row>
    <row r="202" spans="1:6" ht="25.5" hidden="1" customHeight="1">
      <c r="A202" s="26"/>
      <c r="B202" s="26"/>
      <c r="C202" s="26"/>
      <c r="D202" s="26"/>
      <c r="E202" s="27"/>
      <c r="F202" s="54"/>
    </row>
    <row r="203" spans="1:6" ht="25.5" hidden="1" customHeight="1">
      <c r="A203" s="26"/>
      <c r="B203" s="26"/>
      <c r="C203" s="26"/>
      <c r="D203" s="26"/>
      <c r="E203" s="28"/>
      <c r="F203" s="54"/>
    </row>
    <row r="204" spans="1:6" ht="25.5" hidden="1" customHeight="1">
      <c r="A204" s="26"/>
      <c r="B204" s="26"/>
      <c r="C204" s="26"/>
      <c r="D204" s="26"/>
      <c r="E204" s="27"/>
      <c r="F204" s="54"/>
    </row>
    <row r="205" spans="1:6" ht="25.5" hidden="1" customHeight="1">
      <c r="A205" s="26"/>
      <c r="B205" s="26"/>
      <c r="C205" s="26"/>
      <c r="D205" s="26"/>
      <c r="E205" s="27"/>
      <c r="F205" s="54"/>
    </row>
    <row r="206" spans="1:6" ht="25.5" hidden="1" customHeight="1">
      <c r="A206" s="26"/>
      <c r="B206" s="26"/>
      <c r="C206" s="26"/>
      <c r="D206" s="26"/>
      <c r="E206" s="27"/>
      <c r="F206" s="54"/>
    </row>
    <row r="207" spans="1:6" ht="25.5" hidden="1" customHeight="1">
      <c r="A207" s="26"/>
      <c r="B207" s="26"/>
      <c r="C207" s="26"/>
      <c r="D207" s="26"/>
      <c r="E207" s="27"/>
      <c r="F207" s="54"/>
    </row>
    <row r="208" spans="1:6" ht="25.5" hidden="1" customHeight="1">
      <c r="A208" s="26"/>
      <c r="B208" s="26"/>
      <c r="C208" s="26"/>
      <c r="D208" s="26"/>
      <c r="E208" s="27"/>
      <c r="F208" s="54"/>
    </row>
    <row r="209" spans="1:6" ht="25.5" hidden="1" customHeight="1">
      <c r="A209" s="26"/>
      <c r="B209" s="26"/>
      <c r="C209" s="26"/>
      <c r="D209" s="26"/>
      <c r="E209" s="27"/>
      <c r="F209" s="54"/>
    </row>
    <row r="210" spans="1:6" ht="25.5" hidden="1" customHeight="1">
      <c r="A210" s="26"/>
      <c r="B210" s="26"/>
      <c r="C210" s="26"/>
      <c r="D210" s="26"/>
      <c r="E210" s="27"/>
      <c r="F210" s="54"/>
    </row>
    <row r="211" spans="1:6" ht="25.5" hidden="1" customHeight="1">
      <c r="A211" s="26"/>
      <c r="B211" s="26"/>
      <c r="C211" s="26"/>
      <c r="D211" s="26"/>
      <c r="E211" s="27"/>
      <c r="F211" s="54"/>
    </row>
    <row r="212" spans="1:6" ht="25.5" hidden="1" customHeight="1">
      <c r="A212" s="26"/>
      <c r="B212" s="26"/>
      <c r="C212" s="26"/>
      <c r="D212" s="26"/>
      <c r="E212" s="27"/>
      <c r="F212" s="54"/>
    </row>
    <row r="213" spans="1:6" ht="25.5" hidden="1" customHeight="1">
      <c r="A213" s="26"/>
      <c r="B213" s="26"/>
      <c r="C213" s="26"/>
      <c r="D213" s="26"/>
      <c r="E213" s="28"/>
      <c r="F213" s="54"/>
    </row>
    <row r="214" spans="1:6" ht="25.5" hidden="1" customHeight="1">
      <c r="A214" s="26"/>
      <c r="B214" s="26"/>
      <c r="C214" s="26"/>
      <c r="D214" s="26"/>
      <c r="E214" s="28"/>
      <c r="F214" s="54"/>
    </row>
    <row r="215" spans="1:6" ht="25.5" hidden="1" customHeight="1">
      <c r="A215" s="26"/>
      <c r="B215" s="26"/>
      <c r="C215" s="26"/>
      <c r="D215" s="26"/>
      <c r="E215" s="27"/>
      <c r="F215" s="54"/>
    </row>
    <row r="216" spans="1:6" ht="25.5" hidden="1" customHeight="1">
      <c r="A216" s="26"/>
      <c r="B216" s="26"/>
      <c r="C216" s="26"/>
      <c r="D216" s="26"/>
      <c r="E216" s="27"/>
      <c r="F216" s="54"/>
    </row>
    <row r="217" spans="1:6" ht="25.5" hidden="1" customHeight="1">
      <c r="A217" s="26"/>
      <c r="B217" s="26"/>
      <c r="C217" s="26"/>
      <c r="D217" s="26"/>
      <c r="E217" s="27"/>
      <c r="F217" s="54"/>
    </row>
    <row r="218" spans="1:6" ht="25.5" hidden="1" customHeight="1">
      <c r="A218" s="26"/>
      <c r="B218" s="26"/>
      <c r="C218" s="26"/>
      <c r="D218" s="26"/>
      <c r="E218" s="27"/>
      <c r="F218" s="54"/>
    </row>
    <row r="219" spans="1:6" ht="25.5" hidden="1" customHeight="1">
      <c r="A219" s="26"/>
      <c r="B219" s="26"/>
      <c r="C219" s="26"/>
      <c r="D219" s="26"/>
      <c r="E219" s="27"/>
      <c r="F219" s="54"/>
    </row>
    <row r="220" spans="1:6" ht="25.5" hidden="1" customHeight="1">
      <c r="A220" s="26"/>
      <c r="B220" s="26"/>
      <c r="C220" s="26"/>
      <c r="D220" s="26"/>
      <c r="E220" s="27"/>
      <c r="F220" s="54"/>
    </row>
    <row r="221" spans="1:6" ht="25.5" hidden="1" customHeight="1">
      <c r="A221" s="26"/>
      <c r="B221" s="26"/>
      <c r="C221" s="26"/>
      <c r="D221" s="26"/>
      <c r="E221" s="27"/>
      <c r="F221" s="54"/>
    </row>
    <row r="222" spans="1:6" ht="25.5" hidden="1" customHeight="1">
      <c r="A222" s="26"/>
      <c r="B222" s="26"/>
      <c r="C222" s="26"/>
      <c r="D222" s="26"/>
      <c r="E222" s="27"/>
      <c r="F222" s="54"/>
    </row>
    <row r="223" spans="1:6" ht="25.5" hidden="1" customHeight="1">
      <c r="A223" s="26"/>
      <c r="B223" s="26"/>
      <c r="C223" s="26"/>
      <c r="D223" s="26"/>
      <c r="E223" s="27"/>
      <c r="F223" s="54"/>
    </row>
    <row r="224" spans="1:6" ht="25.5" hidden="1" customHeight="1">
      <c r="A224" s="26"/>
      <c r="B224" s="26"/>
      <c r="C224" s="26"/>
      <c r="D224" s="26"/>
      <c r="E224" s="28"/>
      <c r="F224" s="54"/>
    </row>
    <row r="225" spans="1:6" ht="25.5" hidden="1" customHeight="1">
      <c r="A225" s="26"/>
      <c r="B225" s="26"/>
      <c r="C225" s="26"/>
      <c r="D225" s="26"/>
      <c r="E225" s="27"/>
      <c r="F225" s="54"/>
    </row>
    <row r="226" spans="1:6" ht="25.5" hidden="1" customHeight="1">
      <c r="A226" s="26"/>
      <c r="B226" s="26"/>
      <c r="C226" s="26"/>
      <c r="D226" s="26"/>
      <c r="E226" s="27"/>
      <c r="F226" s="54"/>
    </row>
    <row r="227" spans="1:6" ht="25.5" hidden="1" customHeight="1">
      <c r="A227" s="26"/>
      <c r="B227" s="26"/>
      <c r="C227" s="26"/>
      <c r="D227" s="26"/>
      <c r="E227" s="27"/>
      <c r="F227" s="54"/>
    </row>
    <row r="228" spans="1:6" ht="25.5" hidden="1" customHeight="1">
      <c r="A228" s="26"/>
      <c r="B228" s="26"/>
      <c r="C228" s="26"/>
      <c r="D228" s="26"/>
      <c r="E228" s="27"/>
      <c r="F228" s="54"/>
    </row>
    <row r="229" spans="1:6" ht="25.5" hidden="1" customHeight="1">
      <c r="A229" s="26"/>
      <c r="B229" s="26"/>
      <c r="C229" s="26"/>
      <c r="D229" s="26"/>
      <c r="E229" s="27"/>
      <c r="F229" s="54"/>
    </row>
    <row r="230" spans="1:6" ht="25.5" hidden="1" customHeight="1">
      <c r="A230" s="26"/>
      <c r="B230" s="26"/>
      <c r="C230" s="26"/>
      <c r="D230" s="26"/>
      <c r="E230" s="27"/>
      <c r="F230" s="54"/>
    </row>
    <row r="231" spans="1:6" ht="25.5" hidden="1" customHeight="1">
      <c r="A231" s="26"/>
      <c r="B231" s="26"/>
      <c r="C231" s="26"/>
      <c r="D231" s="26"/>
      <c r="E231" s="27"/>
      <c r="F231" s="54"/>
    </row>
    <row r="232" spans="1:6" ht="25.5" hidden="1" customHeight="1">
      <c r="A232" s="26"/>
      <c r="B232" s="26"/>
      <c r="C232" s="26"/>
      <c r="D232" s="26"/>
      <c r="E232" s="27"/>
      <c r="F232" s="54"/>
    </row>
    <row r="233" spans="1:6" ht="25.5" hidden="1" customHeight="1">
      <c r="A233" s="26"/>
      <c r="B233" s="26"/>
      <c r="C233" s="26"/>
      <c r="D233" s="26"/>
      <c r="E233" s="27"/>
      <c r="F233" s="54"/>
    </row>
    <row r="234" spans="1:6" ht="25.5" hidden="1" customHeight="1">
      <c r="A234" s="26"/>
      <c r="B234" s="26"/>
      <c r="C234" s="26"/>
      <c r="D234" s="26"/>
      <c r="E234" s="28"/>
      <c r="F234" s="54"/>
    </row>
    <row r="235" spans="1:6" ht="25.5" hidden="1" customHeight="1">
      <c r="A235" s="26"/>
      <c r="B235" s="26"/>
      <c r="C235" s="26"/>
      <c r="D235" s="26"/>
      <c r="E235" s="27"/>
      <c r="F235" s="54"/>
    </row>
    <row r="236" spans="1:6" ht="25.5" hidden="1" customHeight="1">
      <c r="A236" s="26"/>
      <c r="B236" s="26"/>
      <c r="C236" s="26"/>
      <c r="D236" s="26"/>
      <c r="E236" s="27"/>
      <c r="F236" s="54"/>
    </row>
    <row r="237" spans="1:6" ht="25.5" hidden="1" customHeight="1">
      <c r="A237" s="26"/>
      <c r="B237" s="26"/>
      <c r="C237" s="26"/>
      <c r="D237" s="26"/>
      <c r="E237" s="27"/>
      <c r="F237" s="54"/>
    </row>
    <row r="238" spans="1:6" ht="25.5" hidden="1" customHeight="1">
      <c r="A238" s="26"/>
      <c r="B238" s="26"/>
      <c r="C238" s="26"/>
      <c r="D238" s="26"/>
      <c r="E238" s="27"/>
      <c r="F238" s="54"/>
    </row>
    <row r="239" spans="1:6" ht="25.5" hidden="1" customHeight="1">
      <c r="A239" s="26"/>
      <c r="B239" s="26"/>
      <c r="C239" s="26"/>
      <c r="D239" s="26"/>
      <c r="E239" s="27"/>
      <c r="F239" s="54"/>
    </row>
    <row r="240" spans="1:6" ht="25.5" hidden="1" customHeight="1">
      <c r="A240" s="26"/>
      <c r="B240" s="26"/>
      <c r="C240" s="26"/>
      <c r="D240" s="26"/>
      <c r="E240" s="27"/>
      <c r="F240" s="54"/>
    </row>
    <row r="241" spans="1:6" ht="25.5" hidden="1" customHeight="1">
      <c r="A241" s="26"/>
      <c r="B241" s="26"/>
      <c r="C241" s="26"/>
      <c r="D241" s="26"/>
      <c r="E241" s="27"/>
      <c r="F241" s="54"/>
    </row>
    <row r="242" spans="1:6" ht="25.5" hidden="1" customHeight="1">
      <c r="A242" s="26"/>
      <c r="B242" s="26"/>
      <c r="C242" s="26"/>
      <c r="D242" s="26"/>
      <c r="E242" s="27"/>
      <c r="F242" s="54"/>
    </row>
    <row r="243" spans="1:6" ht="25.5" hidden="1" customHeight="1">
      <c r="A243" s="26"/>
      <c r="B243" s="26"/>
      <c r="C243" s="26"/>
      <c r="D243" s="26"/>
      <c r="E243" s="27"/>
      <c r="F243" s="54"/>
    </row>
    <row r="244" spans="1:6" ht="25.5" hidden="1" customHeight="1">
      <c r="A244" s="26"/>
      <c r="B244" s="26"/>
      <c r="C244" s="26"/>
      <c r="D244" s="26"/>
      <c r="E244" s="28"/>
      <c r="F244" s="54"/>
    </row>
    <row r="245" spans="1:6" ht="25.5" hidden="1" customHeight="1">
      <c r="A245" s="26"/>
      <c r="B245" s="26"/>
      <c r="C245" s="26"/>
      <c r="D245" s="26"/>
      <c r="E245" s="27"/>
      <c r="F245" s="54"/>
    </row>
    <row r="246" spans="1:6" ht="25.5" hidden="1" customHeight="1">
      <c r="A246" s="26"/>
      <c r="B246" s="26"/>
      <c r="C246" s="26"/>
      <c r="D246" s="26"/>
      <c r="E246" s="27"/>
      <c r="F246" s="54"/>
    </row>
    <row r="247" spans="1:6" ht="25.5" hidden="1" customHeight="1">
      <c r="A247" s="26"/>
      <c r="B247" s="26"/>
      <c r="C247" s="26"/>
      <c r="D247" s="26"/>
      <c r="E247" s="27"/>
      <c r="F247" s="54"/>
    </row>
    <row r="248" spans="1:6" ht="25.5" hidden="1" customHeight="1">
      <c r="A248" s="26"/>
      <c r="B248" s="26"/>
      <c r="C248" s="26"/>
      <c r="D248" s="26"/>
      <c r="E248" s="27"/>
      <c r="F248" s="54"/>
    </row>
    <row r="249" spans="1:6" ht="25.5" hidden="1" customHeight="1">
      <c r="A249" s="26"/>
      <c r="B249" s="26"/>
      <c r="C249" s="26"/>
      <c r="D249" s="26"/>
      <c r="E249" s="27"/>
      <c r="F249" s="54"/>
    </row>
    <row r="250" spans="1:6" ht="25.5" hidden="1" customHeight="1">
      <c r="A250" s="26"/>
      <c r="B250" s="26"/>
      <c r="C250" s="26"/>
      <c r="D250" s="26"/>
      <c r="E250" s="27"/>
      <c r="F250" s="54"/>
    </row>
    <row r="251" spans="1:6" ht="25.5" hidden="1" customHeight="1">
      <c r="A251" s="26"/>
      <c r="B251" s="26"/>
      <c r="C251" s="26"/>
      <c r="D251" s="26"/>
      <c r="E251" s="27"/>
      <c r="F251" s="54"/>
    </row>
    <row r="252" spans="1:6" ht="25.5" hidden="1" customHeight="1">
      <c r="A252" s="26"/>
      <c r="B252" s="26"/>
      <c r="C252" s="26"/>
      <c r="D252" s="26"/>
      <c r="E252" s="27"/>
      <c r="F252" s="54"/>
    </row>
    <row r="253" spans="1:6" ht="25.5" hidden="1" customHeight="1">
      <c r="A253" s="26"/>
      <c r="B253" s="26"/>
      <c r="C253" s="26"/>
      <c r="D253" s="26"/>
      <c r="E253" s="27"/>
      <c r="F253" s="54"/>
    </row>
    <row r="254" spans="1:6" ht="25.5" hidden="1" customHeight="1">
      <c r="A254" s="26"/>
      <c r="B254" s="26"/>
      <c r="C254" s="26"/>
      <c r="D254" s="26"/>
      <c r="E254" s="28"/>
      <c r="F254" s="54"/>
    </row>
    <row r="255" spans="1:6" ht="25.5" hidden="1" customHeight="1">
      <c r="A255" s="26"/>
      <c r="B255" s="26"/>
      <c r="C255" s="26"/>
      <c r="D255" s="26"/>
      <c r="E255" s="27"/>
      <c r="F255" s="54"/>
    </row>
    <row r="256" spans="1:6" ht="25.5" hidden="1" customHeight="1">
      <c r="A256" s="26"/>
      <c r="B256" s="26"/>
      <c r="C256" s="26"/>
      <c r="D256" s="26"/>
      <c r="E256" s="27"/>
      <c r="F256" s="54"/>
    </row>
    <row r="257" spans="1:6" ht="25.5" hidden="1" customHeight="1">
      <c r="A257" s="26"/>
      <c r="B257" s="26"/>
      <c r="C257" s="26"/>
      <c r="D257" s="26"/>
      <c r="E257" s="27"/>
      <c r="F257" s="54"/>
    </row>
    <row r="258" spans="1:6" ht="25.5" hidden="1" customHeight="1">
      <c r="A258" s="26"/>
      <c r="B258" s="26"/>
      <c r="C258" s="26"/>
      <c r="D258" s="26"/>
      <c r="E258" s="27"/>
      <c r="F258" s="54"/>
    </row>
    <row r="259" spans="1:6" ht="25.5" hidden="1" customHeight="1">
      <c r="A259" s="26"/>
      <c r="B259" s="26"/>
      <c r="C259" s="26"/>
      <c r="D259" s="26"/>
      <c r="E259" s="27"/>
      <c r="F259" s="54"/>
    </row>
    <row r="260" spans="1:6" ht="25.5" hidden="1" customHeight="1">
      <c r="A260" s="26"/>
      <c r="B260" s="26"/>
      <c r="C260" s="26"/>
      <c r="D260" s="26"/>
      <c r="E260" s="27"/>
      <c r="F260" s="54"/>
    </row>
    <row r="261" spans="1:6" ht="25.5" hidden="1" customHeight="1">
      <c r="A261" s="26"/>
      <c r="B261" s="26"/>
      <c r="C261" s="26"/>
      <c r="D261" s="26"/>
      <c r="E261" s="27"/>
      <c r="F261" s="54"/>
    </row>
    <row r="262" spans="1:6" ht="25.5" hidden="1" customHeight="1">
      <c r="A262" s="26"/>
      <c r="B262" s="26"/>
      <c r="C262" s="26"/>
      <c r="D262" s="26"/>
      <c r="E262" s="27"/>
      <c r="F262" s="54"/>
    </row>
    <row r="263" spans="1:6" ht="25.5" hidden="1" customHeight="1">
      <c r="A263" s="26"/>
      <c r="B263" s="26"/>
      <c r="C263" s="26"/>
      <c r="D263" s="26"/>
      <c r="E263" s="27"/>
      <c r="F263" s="54"/>
    </row>
    <row r="264" spans="1:6" ht="25.5" hidden="1" customHeight="1">
      <c r="A264" s="26"/>
      <c r="B264" s="26"/>
      <c r="C264" s="26"/>
      <c r="D264" s="26"/>
      <c r="E264" s="28"/>
      <c r="F264" s="54"/>
    </row>
    <row r="265" spans="1:6" ht="25.5" hidden="1" customHeight="1">
      <c r="A265" s="26"/>
      <c r="B265" s="26"/>
      <c r="C265" s="26"/>
      <c r="D265" s="26"/>
      <c r="E265" s="27"/>
      <c r="F265" s="54"/>
    </row>
    <row r="266" spans="1:6" ht="25.5" hidden="1" customHeight="1">
      <c r="A266" s="26"/>
      <c r="B266" s="26"/>
      <c r="C266" s="26"/>
      <c r="D266" s="26"/>
      <c r="E266" s="27"/>
      <c r="F266" s="54"/>
    </row>
    <row r="267" spans="1:6" ht="25.5" hidden="1" customHeight="1">
      <c r="A267" s="26"/>
      <c r="B267" s="26"/>
      <c r="C267" s="26"/>
      <c r="D267" s="26"/>
      <c r="E267" s="27"/>
      <c r="F267" s="54"/>
    </row>
    <row r="268" spans="1:6" ht="25.5" hidden="1" customHeight="1">
      <c r="A268" s="26"/>
      <c r="B268" s="26"/>
      <c r="C268" s="26"/>
      <c r="D268" s="26"/>
      <c r="E268" s="27"/>
      <c r="F268" s="54"/>
    </row>
    <row r="269" spans="1:6" ht="25.5" hidden="1" customHeight="1">
      <c r="A269" s="26"/>
      <c r="B269" s="26"/>
      <c r="C269" s="26"/>
      <c r="D269" s="26"/>
      <c r="E269" s="27"/>
      <c r="F269" s="54"/>
    </row>
    <row r="270" spans="1:6" ht="25.5" hidden="1" customHeight="1">
      <c r="A270" s="26"/>
      <c r="B270" s="26"/>
      <c r="C270" s="26"/>
      <c r="D270" s="26"/>
      <c r="E270" s="27"/>
      <c r="F270" s="54"/>
    </row>
    <row r="271" spans="1:6" ht="25.5" hidden="1" customHeight="1">
      <c r="A271" s="26"/>
      <c r="B271" s="26"/>
      <c r="C271" s="26"/>
      <c r="D271" s="26"/>
      <c r="E271" s="27"/>
      <c r="F271" s="54"/>
    </row>
    <row r="272" spans="1:6" ht="25.5" hidden="1" customHeight="1">
      <c r="A272" s="26"/>
      <c r="B272" s="26"/>
      <c r="C272" s="26"/>
      <c r="D272" s="26"/>
      <c r="E272" s="28"/>
      <c r="F272" s="54"/>
    </row>
    <row r="273" spans="1:6" ht="25.5" hidden="1" customHeight="1">
      <c r="A273" s="26"/>
      <c r="B273" s="26"/>
      <c r="C273" s="26"/>
      <c r="D273" s="26"/>
      <c r="E273" s="27"/>
      <c r="F273" s="54"/>
    </row>
    <row r="274" spans="1:6" ht="25.5" hidden="1" customHeight="1">
      <c r="A274" s="26"/>
      <c r="B274" s="26"/>
      <c r="C274" s="26"/>
      <c r="D274" s="26"/>
      <c r="E274" s="27"/>
      <c r="F274" s="54"/>
    </row>
    <row r="275" spans="1:6" ht="25.5" hidden="1" customHeight="1">
      <c r="A275" s="26"/>
      <c r="B275" s="26"/>
      <c r="C275" s="26"/>
      <c r="D275" s="26"/>
      <c r="E275" s="27"/>
      <c r="F275" s="54"/>
    </row>
    <row r="276" spans="1:6" ht="25.5" hidden="1" customHeight="1">
      <c r="A276" s="26"/>
      <c r="B276" s="26"/>
      <c r="C276" s="26"/>
      <c r="D276" s="26"/>
      <c r="E276" s="27"/>
      <c r="F276" s="54"/>
    </row>
    <row r="277" spans="1:6" ht="25.5" hidden="1" customHeight="1">
      <c r="A277" s="26"/>
      <c r="B277" s="26"/>
      <c r="C277" s="26"/>
      <c r="D277" s="26"/>
      <c r="E277" s="27"/>
      <c r="F277" s="54"/>
    </row>
    <row r="278" spans="1:6" ht="25.5" hidden="1" customHeight="1">
      <c r="A278" s="26"/>
      <c r="B278" s="26"/>
      <c r="C278" s="26"/>
      <c r="D278" s="26"/>
      <c r="E278" s="27"/>
      <c r="F278" s="54"/>
    </row>
    <row r="279" spans="1:6" ht="25.5" hidden="1" customHeight="1">
      <c r="A279" s="26"/>
      <c r="B279" s="26"/>
      <c r="C279" s="26"/>
      <c r="D279" s="26"/>
      <c r="E279" s="27"/>
      <c r="F279" s="54"/>
    </row>
    <row r="280" spans="1:6" ht="25.5" hidden="1" customHeight="1">
      <c r="A280" s="26"/>
      <c r="B280" s="26"/>
      <c r="C280" s="26"/>
      <c r="D280" s="26"/>
      <c r="E280" s="27"/>
      <c r="F280" s="54"/>
    </row>
    <row r="281" spans="1:6" ht="25.5" hidden="1" customHeight="1">
      <c r="A281" s="26"/>
      <c r="B281" s="26"/>
      <c r="C281" s="26"/>
      <c r="D281" s="26"/>
      <c r="E281" s="27"/>
      <c r="F281" s="54"/>
    </row>
    <row r="282" spans="1:6" ht="25.5" hidden="1" customHeight="1">
      <c r="A282" s="26"/>
      <c r="B282" s="26"/>
      <c r="C282" s="26"/>
      <c r="D282" s="26"/>
      <c r="E282" s="28"/>
      <c r="F282" s="54"/>
    </row>
    <row r="283" spans="1:6" ht="25.5" hidden="1" customHeight="1">
      <c r="A283" s="26"/>
      <c r="B283" s="26"/>
      <c r="C283" s="26"/>
      <c r="D283" s="26"/>
      <c r="E283" s="27"/>
      <c r="F283" s="54"/>
    </row>
    <row r="284" spans="1:6" ht="25.5" hidden="1" customHeight="1">
      <c r="A284" s="26"/>
      <c r="B284" s="26"/>
      <c r="C284" s="26"/>
      <c r="D284" s="26"/>
      <c r="E284" s="27"/>
      <c r="F284" s="54"/>
    </row>
    <row r="285" spans="1:6" ht="25.5" hidden="1" customHeight="1">
      <c r="A285" s="26"/>
      <c r="B285" s="26"/>
      <c r="C285" s="26"/>
      <c r="D285" s="26"/>
      <c r="E285" s="27"/>
      <c r="F285" s="54"/>
    </row>
    <row r="286" spans="1:6" ht="25.5" hidden="1" customHeight="1">
      <c r="A286" s="26"/>
      <c r="B286" s="26"/>
      <c r="C286" s="26"/>
      <c r="D286" s="26"/>
      <c r="E286" s="27"/>
      <c r="F286" s="54"/>
    </row>
    <row r="287" spans="1:6" ht="25.5" hidden="1" customHeight="1">
      <c r="A287" s="26"/>
      <c r="B287" s="26"/>
      <c r="C287" s="26"/>
      <c r="D287" s="26"/>
      <c r="E287" s="27"/>
      <c r="F287" s="54"/>
    </row>
    <row r="288" spans="1:6" ht="25.5" hidden="1" customHeight="1">
      <c r="A288" s="26"/>
      <c r="B288" s="26"/>
      <c r="C288" s="26"/>
      <c r="D288" s="26"/>
      <c r="E288" s="28"/>
      <c r="F288" s="54"/>
    </row>
    <row r="289" spans="1:6" ht="25.5" hidden="1" customHeight="1">
      <c r="A289" s="26"/>
      <c r="B289" s="26"/>
      <c r="C289" s="26"/>
      <c r="D289" s="26"/>
      <c r="E289" s="27"/>
      <c r="F289" s="54"/>
    </row>
    <row r="290" spans="1:6" ht="25.5" hidden="1" customHeight="1">
      <c r="A290" s="26"/>
      <c r="B290" s="26"/>
      <c r="C290" s="26"/>
      <c r="D290" s="26"/>
      <c r="E290" s="27"/>
      <c r="F290" s="54"/>
    </row>
    <row r="291" spans="1:6" ht="25.5" hidden="1" customHeight="1">
      <c r="A291" s="26"/>
      <c r="B291" s="26"/>
      <c r="C291" s="26"/>
      <c r="D291" s="26"/>
      <c r="E291" s="27"/>
      <c r="F291" s="54"/>
    </row>
    <row r="292" spans="1:6" ht="25.5" hidden="1" customHeight="1">
      <c r="A292" s="26"/>
      <c r="B292" s="26"/>
      <c r="C292" s="26"/>
      <c r="D292" s="26"/>
      <c r="E292" s="27"/>
      <c r="F292" s="54"/>
    </row>
    <row r="293" spans="1:6" ht="25.5" hidden="1" customHeight="1">
      <c r="A293" s="26"/>
      <c r="B293" s="26"/>
      <c r="C293" s="26"/>
      <c r="D293" s="26"/>
      <c r="E293" s="27"/>
      <c r="F293" s="54"/>
    </row>
    <row r="294" spans="1:6" ht="25.5" hidden="1" customHeight="1">
      <c r="A294" s="26"/>
      <c r="B294" s="26"/>
      <c r="C294" s="26"/>
      <c r="D294" s="26"/>
      <c r="E294" s="27"/>
      <c r="F294" s="54"/>
    </row>
    <row r="295" spans="1:6" ht="25.5" hidden="1" customHeight="1">
      <c r="A295" s="26"/>
      <c r="B295" s="26"/>
      <c r="C295" s="26"/>
      <c r="D295" s="26"/>
      <c r="E295" s="27"/>
      <c r="F295" s="54"/>
    </row>
    <row r="296" spans="1:6" ht="25.5" hidden="1" customHeight="1">
      <c r="A296" s="26"/>
      <c r="B296" s="26"/>
      <c r="C296" s="26"/>
      <c r="D296" s="26"/>
      <c r="E296" s="28"/>
      <c r="F296" s="54"/>
    </row>
    <row r="297" spans="1:6" ht="25.5" hidden="1" customHeight="1">
      <c r="A297" s="26"/>
      <c r="B297" s="26"/>
      <c r="C297" s="26"/>
      <c r="D297" s="26"/>
      <c r="E297" s="27"/>
      <c r="F297" s="54"/>
    </row>
    <row r="298" spans="1:6" ht="25.5" hidden="1" customHeight="1">
      <c r="A298" s="26"/>
      <c r="B298" s="26"/>
      <c r="C298" s="26"/>
      <c r="D298" s="26"/>
      <c r="E298" s="27"/>
      <c r="F298" s="54"/>
    </row>
    <row r="299" spans="1:6" ht="25.5" hidden="1" customHeight="1">
      <c r="A299" s="26"/>
      <c r="B299" s="26"/>
      <c r="C299" s="26"/>
      <c r="D299" s="26"/>
      <c r="E299" s="27"/>
      <c r="F299" s="54"/>
    </row>
    <row r="300" spans="1:6" ht="25.5" hidden="1" customHeight="1">
      <c r="A300" s="26"/>
      <c r="B300" s="26"/>
      <c r="C300" s="26"/>
      <c r="D300" s="26"/>
      <c r="E300" s="27"/>
      <c r="F300" s="54"/>
    </row>
    <row r="301" spans="1:6" ht="25.5" hidden="1" customHeight="1">
      <c r="A301" s="26"/>
      <c r="B301" s="26"/>
      <c r="C301" s="26"/>
      <c r="D301" s="26"/>
      <c r="E301" s="27"/>
      <c r="F301" s="54"/>
    </row>
    <row r="302" spans="1:6" ht="25.5" hidden="1" customHeight="1">
      <c r="A302" s="26"/>
      <c r="B302" s="26"/>
      <c r="C302" s="26"/>
      <c r="D302" s="26"/>
      <c r="E302" s="27"/>
      <c r="F302" s="54"/>
    </row>
    <row r="303" spans="1:6" ht="25.5" hidden="1" customHeight="1">
      <c r="A303" s="26"/>
      <c r="B303" s="26"/>
      <c r="C303" s="26"/>
      <c r="D303" s="26"/>
      <c r="E303" s="27"/>
      <c r="F303" s="54"/>
    </row>
    <row r="304" spans="1:6" ht="25.5" hidden="1" customHeight="1">
      <c r="A304" s="26"/>
      <c r="B304" s="26"/>
      <c r="C304" s="26"/>
      <c r="D304" s="26"/>
      <c r="E304" s="27"/>
      <c r="F304" s="54"/>
    </row>
    <row r="305" spans="1:6" ht="25.5" hidden="1" customHeight="1">
      <c r="A305" s="26"/>
      <c r="B305" s="26"/>
      <c r="C305" s="26"/>
      <c r="D305" s="26"/>
      <c r="E305" s="27"/>
      <c r="F305" s="54"/>
    </row>
    <row r="306" spans="1:6" ht="25.5" hidden="1" customHeight="1">
      <c r="A306" s="26"/>
      <c r="B306" s="26"/>
      <c r="C306" s="26"/>
      <c r="D306" s="26"/>
      <c r="E306" s="27"/>
      <c r="F306" s="54"/>
    </row>
    <row r="307" spans="1:6" ht="25.5" hidden="1" customHeight="1">
      <c r="A307" s="26"/>
      <c r="B307" s="26"/>
      <c r="C307" s="26"/>
      <c r="D307" s="26"/>
      <c r="E307" s="28"/>
      <c r="F307" s="54"/>
    </row>
    <row r="308" spans="1:6" ht="25.5" hidden="1" customHeight="1">
      <c r="A308" s="26"/>
      <c r="B308" s="26"/>
      <c r="C308" s="26"/>
      <c r="D308" s="26"/>
      <c r="E308" s="27"/>
      <c r="F308" s="54"/>
    </row>
    <row r="309" spans="1:6" ht="25.5" hidden="1" customHeight="1">
      <c r="A309" s="26"/>
      <c r="B309" s="26"/>
      <c r="C309" s="26"/>
      <c r="D309" s="26"/>
      <c r="E309" s="27"/>
      <c r="F309" s="54"/>
    </row>
    <row r="310" spans="1:6" ht="25.5" hidden="1" customHeight="1">
      <c r="A310" s="26"/>
      <c r="B310" s="26"/>
      <c r="C310" s="26"/>
      <c r="D310" s="26"/>
      <c r="E310" s="27"/>
      <c r="F310" s="54"/>
    </row>
    <row r="311" spans="1:6" ht="25.5" hidden="1" customHeight="1">
      <c r="A311" s="26"/>
      <c r="B311" s="26"/>
      <c r="C311" s="26"/>
      <c r="D311" s="26"/>
      <c r="E311" s="27"/>
      <c r="F311" s="54"/>
    </row>
    <row r="312" spans="1:6" ht="25.5" hidden="1" customHeight="1">
      <c r="A312" s="26"/>
      <c r="B312" s="26"/>
      <c r="C312" s="26"/>
      <c r="D312" s="26"/>
      <c r="E312" s="27"/>
      <c r="F312" s="54"/>
    </row>
    <row r="313" spans="1:6" ht="25.5" hidden="1" customHeight="1">
      <c r="A313" s="26"/>
      <c r="B313" s="26"/>
      <c r="C313" s="26"/>
      <c r="D313" s="26"/>
      <c r="E313" s="28"/>
      <c r="F313" s="54"/>
    </row>
    <row r="314" spans="1:6" ht="25.5" hidden="1" customHeight="1">
      <c r="A314" s="26"/>
      <c r="B314" s="26"/>
      <c r="C314" s="26"/>
      <c r="D314" s="26"/>
      <c r="E314" s="27"/>
      <c r="F314" s="54"/>
    </row>
    <row r="315" spans="1:6" ht="25.5" hidden="1" customHeight="1">
      <c r="A315" s="26"/>
      <c r="B315" s="26"/>
      <c r="C315" s="26"/>
      <c r="D315" s="26"/>
      <c r="E315" s="27"/>
      <c r="F315" s="54"/>
    </row>
    <row r="316" spans="1:6" ht="25.5" hidden="1" customHeight="1">
      <c r="A316" s="26"/>
      <c r="B316" s="26"/>
      <c r="C316" s="26"/>
      <c r="D316" s="26"/>
      <c r="E316" s="27"/>
      <c r="F316" s="54"/>
    </row>
    <row r="317" spans="1:6" ht="25.5" hidden="1" customHeight="1">
      <c r="A317" s="26"/>
      <c r="B317" s="26"/>
      <c r="C317" s="26"/>
      <c r="D317" s="26"/>
      <c r="E317" s="27"/>
      <c r="F317" s="54"/>
    </row>
    <row r="318" spans="1:6" ht="25.5" hidden="1" customHeight="1">
      <c r="A318" s="26"/>
      <c r="B318" s="26"/>
      <c r="C318" s="26"/>
      <c r="D318" s="26"/>
      <c r="E318" s="27"/>
      <c r="F318" s="54"/>
    </row>
    <row r="319" spans="1:6" ht="25.5" hidden="1" customHeight="1">
      <c r="A319" s="26"/>
      <c r="B319" s="26"/>
      <c r="C319" s="26"/>
      <c r="D319" s="26"/>
      <c r="E319" s="27"/>
      <c r="F319" s="54"/>
    </row>
    <row r="320" spans="1:6" ht="25.5" hidden="1" customHeight="1">
      <c r="A320" s="26"/>
      <c r="B320" s="26"/>
      <c r="C320" s="26"/>
      <c r="D320" s="26"/>
      <c r="E320" s="27"/>
      <c r="F320" s="54"/>
    </row>
    <row r="321" spans="1:6" ht="25.5" hidden="1" customHeight="1">
      <c r="A321" s="26"/>
      <c r="B321" s="26"/>
      <c r="C321" s="26"/>
      <c r="D321" s="26"/>
      <c r="E321" s="28"/>
      <c r="F321" s="54"/>
    </row>
    <row r="322" spans="1:6" ht="25.5" hidden="1" customHeight="1">
      <c r="A322" s="26"/>
      <c r="B322" s="26"/>
      <c r="C322" s="26"/>
      <c r="D322" s="26"/>
      <c r="E322" s="27"/>
      <c r="F322" s="54"/>
    </row>
    <row r="323" spans="1:6" ht="25.5" hidden="1" customHeight="1">
      <c r="A323" s="26"/>
      <c r="B323" s="26"/>
      <c r="C323" s="26"/>
      <c r="D323" s="26"/>
      <c r="E323" s="27"/>
      <c r="F323" s="54"/>
    </row>
    <row r="324" spans="1:6" ht="25.5" hidden="1" customHeight="1">
      <c r="A324" s="26"/>
      <c r="B324" s="26"/>
      <c r="C324" s="26"/>
      <c r="D324" s="26"/>
      <c r="E324" s="27"/>
      <c r="F324" s="54"/>
    </row>
    <row r="325" spans="1:6" ht="25.5" hidden="1" customHeight="1">
      <c r="A325" s="26"/>
      <c r="B325" s="26"/>
      <c r="C325" s="26"/>
      <c r="D325" s="26"/>
      <c r="E325" s="27"/>
      <c r="F325" s="54"/>
    </row>
    <row r="326" spans="1:6" ht="25.5" hidden="1" customHeight="1">
      <c r="A326" s="26"/>
      <c r="B326" s="26"/>
      <c r="C326" s="26"/>
      <c r="D326" s="26"/>
      <c r="E326" s="27"/>
      <c r="F326" s="54"/>
    </row>
    <row r="327" spans="1:6" ht="25.5" hidden="1" customHeight="1">
      <c r="A327" s="26"/>
      <c r="B327" s="26"/>
      <c r="C327" s="26"/>
      <c r="D327" s="26"/>
      <c r="E327" s="27"/>
      <c r="F327" s="54"/>
    </row>
    <row r="328" spans="1:6" ht="25.5" hidden="1" customHeight="1">
      <c r="A328" s="26"/>
      <c r="B328" s="26"/>
      <c r="C328" s="26"/>
      <c r="D328" s="26"/>
      <c r="E328" s="27"/>
      <c r="F328" s="54"/>
    </row>
    <row r="329" spans="1:6" ht="25.5" hidden="1" customHeight="1">
      <c r="A329" s="26"/>
      <c r="B329" s="26"/>
      <c r="C329" s="26"/>
      <c r="D329" s="26"/>
      <c r="E329" s="27"/>
      <c r="F329" s="54"/>
    </row>
    <row r="330" spans="1:6" ht="25.5" hidden="1" customHeight="1">
      <c r="A330" s="26"/>
      <c r="B330" s="26"/>
      <c r="C330" s="26"/>
      <c r="D330" s="26"/>
      <c r="E330" s="28"/>
      <c r="F330" s="54"/>
    </row>
    <row r="331" spans="1:6" ht="25.5" hidden="1" customHeight="1">
      <c r="A331" s="26"/>
      <c r="B331" s="26"/>
      <c r="C331" s="26"/>
      <c r="D331" s="26"/>
      <c r="E331" s="27"/>
      <c r="F331" s="54"/>
    </row>
    <row r="332" spans="1:6" ht="25.5" hidden="1" customHeight="1">
      <c r="A332" s="26"/>
      <c r="B332" s="26"/>
      <c r="C332" s="26"/>
      <c r="D332" s="26"/>
      <c r="E332" s="27"/>
      <c r="F332" s="54"/>
    </row>
    <row r="333" spans="1:6" ht="25.5" hidden="1" customHeight="1">
      <c r="A333" s="26"/>
      <c r="B333" s="26"/>
      <c r="C333" s="26"/>
      <c r="D333" s="26"/>
      <c r="E333" s="28"/>
      <c r="F333" s="54"/>
    </row>
    <row r="334" spans="1:6" ht="25.5" hidden="1" customHeight="1">
      <c r="A334" s="26"/>
      <c r="B334" s="26"/>
      <c r="C334" s="26"/>
      <c r="D334" s="26"/>
      <c r="E334" s="27"/>
      <c r="F334" s="54"/>
    </row>
    <row r="335" spans="1:6" ht="25.5" hidden="1" customHeight="1">
      <c r="A335" s="26"/>
      <c r="B335" s="26"/>
      <c r="C335" s="26"/>
      <c r="D335" s="26"/>
      <c r="E335" s="27"/>
      <c r="F335" s="54"/>
    </row>
    <row r="336" spans="1:6" ht="25.5" hidden="1" customHeight="1">
      <c r="A336" s="26"/>
      <c r="B336" s="26"/>
      <c r="C336" s="26"/>
      <c r="D336" s="26"/>
      <c r="E336" s="27"/>
      <c r="F336" s="54"/>
    </row>
    <row r="337" spans="1:6" ht="25.5" hidden="1" customHeight="1">
      <c r="A337" s="26"/>
      <c r="B337" s="26"/>
      <c r="C337" s="26"/>
      <c r="D337" s="26"/>
      <c r="E337" s="27"/>
      <c r="F337" s="54"/>
    </row>
    <row r="338" spans="1:6" ht="25.5" hidden="1" customHeight="1">
      <c r="A338" s="26"/>
      <c r="B338" s="26"/>
      <c r="C338" s="26"/>
      <c r="D338" s="26"/>
      <c r="E338" s="27"/>
      <c r="F338" s="54"/>
    </row>
    <row r="339" spans="1:6" ht="25.5" hidden="1" customHeight="1">
      <c r="A339" s="26"/>
      <c r="B339" s="26"/>
      <c r="C339" s="26"/>
      <c r="D339" s="26"/>
      <c r="E339" s="27"/>
      <c r="F339" s="54"/>
    </row>
    <row r="340" spans="1:6" ht="25.5" hidden="1" customHeight="1">
      <c r="A340" s="26"/>
      <c r="B340" s="26"/>
      <c r="C340" s="26"/>
      <c r="D340" s="26"/>
      <c r="E340" s="28"/>
      <c r="F340" s="54"/>
    </row>
    <row r="341" spans="1:6" ht="25.5" hidden="1" customHeight="1">
      <c r="A341" s="26"/>
      <c r="B341" s="26"/>
      <c r="C341" s="26"/>
      <c r="D341" s="26"/>
      <c r="E341" s="27"/>
      <c r="F341" s="54"/>
    </row>
    <row r="342" spans="1:6" ht="25.5" hidden="1" customHeight="1">
      <c r="A342" s="26"/>
      <c r="B342" s="26"/>
      <c r="C342" s="26"/>
      <c r="D342" s="26"/>
      <c r="E342" s="27"/>
      <c r="F342" s="54"/>
    </row>
    <row r="343" spans="1:6" ht="25.5" hidden="1" customHeight="1">
      <c r="A343" s="26"/>
      <c r="B343" s="26"/>
      <c r="C343" s="26"/>
      <c r="D343" s="26"/>
      <c r="E343" s="27"/>
      <c r="F343" s="54"/>
    </row>
    <row r="344" spans="1:6" ht="25.5" hidden="1" customHeight="1">
      <c r="A344" s="26"/>
      <c r="B344" s="26"/>
      <c r="C344" s="26"/>
      <c r="D344" s="26"/>
      <c r="E344" s="28"/>
      <c r="F344" s="54"/>
    </row>
    <row r="345" spans="1:6" ht="25.5" hidden="1" customHeight="1">
      <c r="A345" s="26"/>
      <c r="B345" s="26"/>
      <c r="C345" s="26"/>
      <c r="D345" s="26"/>
      <c r="E345" s="28"/>
      <c r="F345" s="54"/>
    </row>
    <row r="346" spans="1:6" ht="25.5" hidden="1" customHeight="1">
      <c r="A346" s="26"/>
      <c r="B346" s="26"/>
      <c r="C346" s="26"/>
      <c r="D346" s="26"/>
      <c r="E346" s="27"/>
      <c r="F346" s="54"/>
    </row>
    <row r="347" spans="1:6" ht="25.5" hidden="1" customHeight="1">
      <c r="A347" s="26"/>
      <c r="B347" s="26"/>
      <c r="C347" s="26"/>
      <c r="D347" s="26"/>
      <c r="E347" s="27"/>
      <c r="F347" s="54"/>
    </row>
    <row r="348" spans="1:6" ht="25.5" hidden="1" customHeight="1">
      <c r="A348" s="26"/>
      <c r="B348" s="26"/>
      <c r="C348" s="26"/>
      <c r="D348" s="26"/>
      <c r="E348" s="27"/>
      <c r="F348" s="54"/>
    </row>
    <row r="349" spans="1:6" ht="25.5" hidden="1" customHeight="1">
      <c r="A349" s="26"/>
      <c r="B349" s="26"/>
      <c r="C349" s="26"/>
      <c r="D349" s="26"/>
      <c r="E349" s="27"/>
      <c r="F349" s="54"/>
    </row>
    <row r="350" spans="1:6" ht="25.5" hidden="1" customHeight="1">
      <c r="A350" s="26"/>
      <c r="B350" s="26"/>
      <c r="C350" s="26"/>
      <c r="D350" s="26"/>
      <c r="E350" s="27"/>
      <c r="F350" s="54"/>
    </row>
    <row r="351" spans="1:6" ht="25.5" hidden="1" customHeight="1">
      <c r="A351" s="26"/>
      <c r="B351" s="26"/>
      <c r="C351" s="26"/>
      <c r="D351" s="26"/>
      <c r="E351" s="27"/>
      <c r="F351" s="54"/>
    </row>
    <row r="352" spans="1:6" ht="25.5" hidden="1" customHeight="1">
      <c r="A352" s="26"/>
      <c r="B352" s="26"/>
      <c r="C352" s="26"/>
      <c r="D352" s="26"/>
      <c r="E352" s="28"/>
      <c r="F352" s="54"/>
    </row>
    <row r="353" spans="1:6" ht="25.5" hidden="1" customHeight="1">
      <c r="A353" s="26"/>
      <c r="B353" s="26"/>
      <c r="C353" s="26"/>
      <c r="D353" s="26"/>
      <c r="E353" s="27"/>
      <c r="F353" s="54"/>
    </row>
    <row r="354" spans="1:6" ht="25.5" hidden="1" customHeight="1">
      <c r="A354" s="26"/>
      <c r="B354" s="26"/>
      <c r="C354" s="26"/>
      <c r="D354" s="26"/>
      <c r="E354" s="27"/>
      <c r="F354" s="54"/>
    </row>
    <row r="355" spans="1:6" ht="25.5" hidden="1" customHeight="1">
      <c r="A355" s="26"/>
      <c r="B355" s="26"/>
      <c r="C355" s="26"/>
      <c r="D355" s="26"/>
      <c r="E355" s="27"/>
      <c r="F355" s="54"/>
    </row>
    <row r="356" spans="1:6" ht="25.5" hidden="1" customHeight="1">
      <c r="A356" s="26"/>
      <c r="B356" s="26"/>
      <c r="C356" s="26"/>
      <c r="D356" s="26"/>
      <c r="E356" s="27"/>
      <c r="F356" s="54"/>
    </row>
    <row r="357" spans="1:6" ht="25.5" hidden="1" customHeight="1">
      <c r="A357" s="26"/>
      <c r="B357" s="26"/>
      <c r="C357" s="26"/>
      <c r="D357" s="26"/>
      <c r="E357" s="28"/>
      <c r="F357" s="54"/>
    </row>
    <row r="358" spans="1:6" ht="25.5" hidden="1" customHeight="1">
      <c r="A358" s="26"/>
      <c r="B358" s="26"/>
      <c r="C358" s="26"/>
      <c r="D358" s="26"/>
      <c r="E358" s="27"/>
      <c r="F358" s="54"/>
    </row>
    <row r="359" spans="1:6" ht="25.5" hidden="1" customHeight="1">
      <c r="A359" s="26"/>
      <c r="B359" s="26"/>
      <c r="C359" s="26"/>
      <c r="D359" s="26"/>
      <c r="E359" s="27"/>
      <c r="F359" s="54"/>
    </row>
    <row r="360" spans="1:6" ht="25.5" hidden="1" customHeight="1">
      <c r="A360" s="26"/>
      <c r="B360" s="26"/>
      <c r="C360" s="26"/>
      <c r="D360" s="26"/>
      <c r="E360" s="28"/>
      <c r="F360" s="54"/>
    </row>
    <row r="361" spans="1:6" ht="25.5" hidden="1" customHeight="1">
      <c r="A361" s="26"/>
      <c r="B361" s="26"/>
      <c r="C361" s="26"/>
      <c r="D361" s="26"/>
      <c r="E361" s="27"/>
      <c r="F361" s="54"/>
    </row>
    <row r="362" spans="1:6" ht="25.5" hidden="1" customHeight="1">
      <c r="A362" s="26"/>
      <c r="B362" s="26"/>
      <c r="C362" s="26"/>
      <c r="D362" s="26"/>
      <c r="E362" s="27"/>
      <c r="F362" s="54"/>
    </row>
    <row r="363" spans="1:6" ht="25.5" hidden="1" customHeight="1">
      <c r="A363" s="26"/>
      <c r="B363" s="26"/>
      <c r="C363" s="26"/>
      <c r="D363" s="26"/>
      <c r="E363" s="27"/>
      <c r="F363" s="54"/>
    </row>
    <row r="364" spans="1:6" ht="25.5" hidden="1" customHeight="1">
      <c r="A364" s="26"/>
      <c r="B364" s="26"/>
      <c r="C364" s="26"/>
      <c r="D364" s="26"/>
      <c r="E364" s="27"/>
      <c r="F364" s="54"/>
    </row>
    <row r="365" spans="1:6" ht="25.5" hidden="1" customHeight="1">
      <c r="A365" s="26"/>
      <c r="B365" s="26"/>
      <c r="C365" s="26"/>
      <c r="D365" s="26"/>
      <c r="E365" s="27"/>
      <c r="F365" s="54"/>
    </row>
    <row r="366" spans="1:6" ht="25.5" hidden="1" customHeight="1">
      <c r="A366" s="26"/>
      <c r="B366" s="26"/>
      <c r="C366" s="26"/>
      <c r="D366" s="26"/>
      <c r="E366" s="27"/>
      <c r="F366" s="54"/>
    </row>
    <row r="367" spans="1:6" ht="25.5" hidden="1" customHeight="1">
      <c r="A367" s="26"/>
      <c r="B367" s="26"/>
      <c r="C367" s="26"/>
      <c r="D367" s="26"/>
      <c r="E367" s="28"/>
      <c r="F367" s="54"/>
    </row>
    <row r="368" spans="1:6" ht="25.5" hidden="1" customHeight="1">
      <c r="A368" s="26"/>
      <c r="B368" s="26"/>
      <c r="C368" s="26"/>
      <c r="D368" s="26"/>
      <c r="E368" s="27"/>
      <c r="F368" s="54"/>
    </row>
    <row r="369" spans="1:6" ht="25.5" hidden="1" customHeight="1">
      <c r="A369" s="26"/>
      <c r="B369" s="26"/>
      <c r="C369" s="26"/>
      <c r="D369" s="26"/>
      <c r="E369" s="28"/>
      <c r="F369" s="54"/>
    </row>
    <row r="370" spans="1:6" ht="25.5" hidden="1" customHeight="1">
      <c r="A370" s="26"/>
      <c r="B370" s="26"/>
      <c r="C370" s="26"/>
      <c r="D370" s="26"/>
      <c r="E370" s="27"/>
      <c r="F370" s="54"/>
    </row>
    <row r="371" spans="1:6" ht="25.5" hidden="1" customHeight="1">
      <c r="A371" s="26"/>
      <c r="B371" s="26"/>
      <c r="C371" s="26"/>
      <c r="D371" s="26"/>
      <c r="E371" s="27"/>
      <c r="F371" s="54"/>
    </row>
    <row r="372" spans="1:6" ht="25.5" hidden="1" customHeight="1">
      <c r="A372" s="26"/>
      <c r="B372" s="26"/>
      <c r="C372" s="26"/>
      <c r="D372" s="26"/>
      <c r="E372" s="27"/>
      <c r="F372" s="54"/>
    </row>
    <row r="373" spans="1:6" ht="25.5" hidden="1" customHeight="1">
      <c r="A373" s="26"/>
      <c r="B373" s="26"/>
      <c r="C373" s="26"/>
      <c r="D373" s="26"/>
      <c r="E373" s="27"/>
      <c r="F373" s="54"/>
    </row>
    <row r="374" spans="1:6" ht="25.5" hidden="1" customHeight="1">
      <c r="A374" s="26"/>
      <c r="B374" s="26"/>
      <c r="C374" s="26"/>
      <c r="D374" s="26"/>
      <c r="E374" s="27"/>
      <c r="F374" s="54"/>
    </row>
    <row r="375" spans="1:6" ht="25.5" hidden="1" customHeight="1">
      <c r="A375" s="26"/>
      <c r="B375" s="26"/>
      <c r="C375" s="26"/>
      <c r="D375" s="26"/>
      <c r="E375" s="27"/>
      <c r="F375" s="54"/>
    </row>
    <row r="376" spans="1:6" ht="25.5" hidden="1" customHeight="1">
      <c r="A376" s="26"/>
      <c r="B376" s="26"/>
      <c r="C376" s="26"/>
      <c r="D376" s="26"/>
      <c r="E376" s="27"/>
      <c r="F376" s="54"/>
    </row>
    <row r="377" spans="1:6" ht="25.5" hidden="1" customHeight="1">
      <c r="A377" s="26"/>
      <c r="B377" s="26"/>
      <c r="C377" s="26"/>
      <c r="D377" s="26"/>
      <c r="E377" s="27"/>
      <c r="F377" s="54"/>
    </row>
    <row r="378" spans="1:6" ht="25.5" hidden="1" customHeight="1">
      <c r="A378" s="26"/>
      <c r="B378" s="26"/>
      <c r="C378" s="26"/>
      <c r="D378" s="26"/>
      <c r="E378" s="28"/>
      <c r="F378" s="54"/>
    </row>
    <row r="379" spans="1:6" ht="25.5" hidden="1" customHeight="1">
      <c r="A379" s="26"/>
      <c r="B379" s="26"/>
      <c r="C379" s="26"/>
      <c r="D379" s="26"/>
      <c r="E379" s="27"/>
      <c r="F379" s="54"/>
    </row>
    <row r="380" spans="1:6" ht="25.5" hidden="1" customHeight="1">
      <c r="A380" s="26"/>
      <c r="B380" s="26"/>
      <c r="C380" s="26"/>
      <c r="D380" s="26"/>
      <c r="E380" s="27"/>
      <c r="F380" s="54"/>
    </row>
    <row r="381" spans="1:6" ht="25.5" hidden="1" customHeight="1">
      <c r="A381" s="26"/>
      <c r="B381" s="26"/>
      <c r="C381" s="26"/>
      <c r="D381" s="26"/>
      <c r="E381" s="27"/>
      <c r="F381" s="54"/>
    </row>
    <row r="382" spans="1:6" ht="25.5" hidden="1" customHeight="1">
      <c r="A382" s="26"/>
      <c r="B382" s="26"/>
      <c r="C382" s="26"/>
      <c r="D382" s="26"/>
      <c r="E382" s="27"/>
      <c r="F382" s="54"/>
    </row>
    <row r="383" spans="1:6" ht="25.5" hidden="1" customHeight="1">
      <c r="A383" s="26"/>
      <c r="B383" s="26"/>
      <c r="C383" s="26"/>
      <c r="D383" s="26"/>
      <c r="E383" s="27"/>
      <c r="F383" s="54"/>
    </row>
    <row r="384" spans="1:6" ht="25.5" hidden="1" customHeight="1">
      <c r="A384" s="26"/>
      <c r="B384" s="26"/>
      <c r="C384" s="26"/>
      <c r="D384" s="26"/>
      <c r="E384" s="27"/>
      <c r="F384" s="54"/>
    </row>
    <row r="385" spans="1:6" ht="25.5" hidden="1" customHeight="1">
      <c r="A385" s="26"/>
      <c r="B385" s="26"/>
      <c r="C385" s="26"/>
      <c r="D385" s="26"/>
      <c r="E385" s="27"/>
      <c r="F385" s="54"/>
    </row>
    <row r="386" spans="1:6" ht="25.5" hidden="1" customHeight="1">
      <c r="A386" s="26"/>
      <c r="B386" s="26"/>
      <c r="C386" s="26"/>
      <c r="D386" s="26"/>
      <c r="E386" s="27"/>
      <c r="F386" s="54"/>
    </row>
    <row r="387" spans="1:6" ht="25.5" hidden="1" customHeight="1">
      <c r="A387" s="26"/>
      <c r="B387" s="26"/>
      <c r="C387" s="26"/>
      <c r="D387" s="26"/>
      <c r="E387" s="27"/>
      <c r="F387" s="54"/>
    </row>
    <row r="388" spans="1:6" ht="25.5" hidden="1" customHeight="1">
      <c r="A388" s="26"/>
      <c r="B388" s="26"/>
      <c r="C388" s="26"/>
      <c r="D388" s="26"/>
      <c r="E388" s="28"/>
      <c r="F388" s="54"/>
    </row>
    <row r="389" spans="1:6" ht="25.5" hidden="1" customHeight="1">
      <c r="A389" s="26"/>
      <c r="B389" s="26"/>
      <c r="C389" s="26"/>
      <c r="D389" s="26"/>
      <c r="E389" s="27"/>
      <c r="F389" s="54"/>
    </row>
    <row r="390" spans="1:6" ht="25.5" hidden="1" customHeight="1">
      <c r="A390" s="26"/>
      <c r="B390" s="26"/>
      <c r="C390" s="26"/>
      <c r="D390" s="26"/>
      <c r="E390" s="27"/>
      <c r="F390" s="54"/>
    </row>
    <row r="391" spans="1:6" ht="25.5" hidden="1" customHeight="1">
      <c r="A391" s="26"/>
      <c r="B391" s="26"/>
      <c r="C391" s="26"/>
      <c r="D391" s="26"/>
      <c r="E391" s="27"/>
      <c r="F391" s="54"/>
    </row>
    <row r="392" spans="1:6" ht="25.5" hidden="1" customHeight="1">
      <c r="A392" s="26"/>
      <c r="B392" s="26"/>
      <c r="C392" s="26"/>
      <c r="D392" s="26"/>
      <c r="E392" s="27"/>
      <c r="F392" s="54"/>
    </row>
    <row r="393" spans="1:6" ht="25.5" hidden="1" customHeight="1">
      <c r="A393" s="26"/>
      <c r="B393" s="26"/>
      <c r="C393" s="26"/>
      <c r="D393" s="26"/>
      <c r="E393" s="28"/>
      <c r="F393" s="54"/>
    </row>
    <row r="394" spans="1:6" ht="25.5" hidden="1" customHeight="1">
      <c r="A394" s="26"/>
      <c r="B394" s="26"/>
      <c r="C394" s="26"/>
      <c r="D394" s="26"/>
      <c r="E394" s="27"/>
      <c r="F394" s="54"/>
    </row>
    <row r="395" spans="1:6" ht="25.5" hidden="1" customHeight="1">
      <c r="A395" s="26"/>
      <c r="B395" s="26"/>
      <c r="C395" s="26"/>
      <c r="D395" s="26"/>
      <c r="E395" s="27"/>
      <c r="F395" s="54"/>
    </row>
    <row r="396" spans="1:6" ht="25.5" hidden="1" customHeight="1">
      <c r="A396" s="26"/>
      <c r="B396" s="26"/>
      <c r="C396" s="26"/>
      <c r="D396" s="26"/>
      <c r="E396" s="27"/>
      <c r="F396" s="54"/>
    </row>
    <row r="397" spans="1:6" ht="25.5" hidden="1" customHeight="1">
      <c r="A397" s="26"/>
      <c r="B397" s="26"/>
      <c r="C397" s="26"/>
      <c r="D397" s="26"/>
      <c r="E397" s="27"/>
      <c r="F397" s="54"/>
    </row>
    <row r="398" spans="1:6" ht="25.5" hidden="1" customHeight="1">
      <c r="A398" s="26"/>
      <c r="B398" s="26"/>
      <c r="C398" s="26"/>
      <c r="D398" s="26"/>
      <c r="E398" s="27"/>
      <c r="F398" s="54"/>
    </row>
    <row r="399" spans="1:6" ht="25.5" hidden="1" customHeight="1">
      <c r="A399" s="26"/>
      <c r="B399" s="26"/>
      <c r="C399" s="26"/>
      <c r="D399" s="26"/>
      <c r="E399" s="27"/>
      <c r="F399" s="54"/>
    </row>
    <row r="400" spans="1:6" ht="25.5" hidden="1" customHeight="1">
      <c r="A400" s="26"/>
      <c r="B400" s="26"/>
      <c r="C400" s="26"/>
      <c r="D400" s="26"/>
      <c r="E400" s="27"/>
      <c r="F400" s="54"/>
    </row>
    <row r="401" spans="1:6" ht="25.5" hidden="1" customHeight="1">
      <c r="A401" s="26"/>
      <c r="B401" s="26"/>
      <c r="C401" s="26"/>
      <c r="D401" s="26"/>
      <c r="E401" s="27"/>
      <c r="F401" s="54"/>
    </row>
    <row r="402" spans="1:6" ht="25.5" hidden="1" customHeight="1">
      <c r="A402" s="26"/>
      <c r="B402" s="26"/>
      <c r="C402" s="26"/>
      <c r="D402" s="26"/>
      <c r="E402" s="27"/>
      <c r="F402" s="54"/>
    </row>
    <row r="403" spans="1:6" ht="25.5" hidden="1" customHeight="1">
      <c r="A403" s="26"/>
      <c r="B403" s="26"/>
      <c r="C403" s="26"/>
      <c r="D403" s="26"/>
      <c r="E403" s="28"/>
      <c r="F403" s="54"/>
    </row>
    <row r="404" spans="1:6" ht="25.5" hidden="1" customHeight="1">
      <c r="A404" s="26"/>
      <c r="B404" s="26"/>
      <c r="C404" s="26"/>
      <c r="D404" s="26"/>
      <c r="E404" s="28"/>
      <c r="F404" s="54"/>
    </row>
    <row r="405" spans="1:6" ht="25.5" hidden="1" customHeight="1">
      <c r="A405" s="26"/>
      <c r="B405" s="26"/>
      <c r="C405" s="26"/>
      <c r="D405" s="26"/>
      <c r="E405" s="27"/>
      <c r="F405" s="54"/>
    </row>
    <row r="406" spans="1:6" ht="25.5" hidden="1" customHeight="1">
      <c r="A406" s="26"/>
      <c r="B406" s="26"/>
      <c r="C406" s="26"/>
      <c r="D406" s="26"/>
      <c r="E406" s="27"/>
      <c r="F406" s="54"/>
    </row>
    <row r="407" spans="1:6" ht="25.5" hidden="1" customHeight="1">
      <c r="A407" s="26"/>
      <c r="B407" s="26"/>
      <c r="C407" s="26"/>
      <c r="D407" s="26"/>
      <c r="E407" s="27"/>
      <c r="F407" s="54"/>
    </row>
    <row r="408" spans="1:6" ht="25.5" hidden="1" customHeight="1">
      <c r="A408" s="26"/>
      <c r="B408" s="26"/>
      <c r="C408" s="26"/>
      <c r="D408" s="26"/>
      <c r="E408" s="27"/>
      <c r="F408" s="54"/>
    </row>
    <row r="409" spans="1:6" ht="25.5" hidden="1" customHeight="1">
      <c r="A409" s="26"/>
      <c r="B409" s="26"/>
      <c r="C409" s="26"/>
      <c r="D409" s="26"/>
      <c r="E409" s="27"/>
      <c r="F409" s="54"/>
    </row>
    <row r="410" spans="1:6" ht="25.5" hidden="1" customHeight="1">
      <c r="A410" s="26"/>
      <c r="B410" s="26"/>
      <c r="C410" s="26"/>
      <c r="D410" s="26"/>
      <c r="E410" s="27"/>
      <c r="F410" s="54"/>
    </row>
    <row r="411" spans="1:6" ht="25.5" hidden="1" customHeight="1">
      <c r="A411" s="26"/>
      <c r="B411" s="26"/>
      <c r="C411" s="26"/>
      <c r="D411" s="26"/>
      <c r="E411" s="27"/>
      <c r="F411" s="54"/>
    </row>
    <row r="412" spans="1:6" ht="25.5" hidden="1" customHeight="1">
      <c r="A412" s="26"/>
      <c r="B412" s="26"/>
      <c r="C412" s="26"/>
      <c r="D412" s="26"/>
      <c r="E412" s="27"/>
      <c r="F412" s="54"/>
    </row>
    <row r="413" spans="1:6" ht="25.5" hidden="1" customHeight="1">
      <c r="A413" s="26"/>
      <c r="B413" s="26"/>
      <c r="C413" s="26"/>
      <c r="D413" s="26"/>
      <c r="E413" s="28"/>
      <c r="F413" s="54"/>
    </row>
    <row r="414" spans="1:6" ht="25.5" hidden="1" customHeight="1">
      <c r="A414" s="26"/>
      <c r="B414" s="26"/>
      <c r="C414" s="26"/>
      <c r="D414" s="26"/>
      <c r="E414" s="27"/>
      <c r="F414" s="54"/>
    </row>
    <row r="415" spans="1:6" ht="25.5" hidden="1" customHeight="1">
      <c r="A415" s="26"/>
      <c r="B415" s="26"/>
      <c r="C415" s="26"/>
      <c r="D415" s="26"/>
      <c r="E415" s="27"/>
      <c r="F415" s="54"/>
    </row>
    <row r="416" spans="1:6" ht="25.5" hidden="1" customHeight="1">
      <c r="A416" s="26"/>
      <c r="B416" s="26"/>
      <c r="C416" s="26"/>
      <c r="D416" s="26"/>
      <c r="E416" s="27"/>
      <c r="F416" s="54"/>
    </row>
    <row r="417" spans="1:6" ht="25.5" hidden="1" customHeight="1">
      <c r="A417" s="26"/>
      <c r="B417" s="26"/>
      <c r="C417" s="26"/>
      <c r="D417" s="26"/>
      <c r="E417" s="27"/>
      <c r="F417" s="54"/>
    </row>
    <row r="418" spans="1:6" ht="25.5" hidden="1" customHeight="1">
      <c r="A418" s="26"/>
      <c r="B418" s="26"/>
      <c r="C418" s="26"/>
      <c r="D418" s="26"/>
      <c r="E418" s="27"/>
      <c r="F418" s="54"/>
    </row>
    <row r="419" spans="1:6" ht="25.5" hidden="1" customHeight="1">
      <c r="A419" s="26"/>
      <c r="B419" s="26"/>
      <c r="C419" s="26"/>
      <c r="D419" s="26"/>
      <c r="E419" s="27"/>
      <c r="F419" s="54"/>
    </row>
    <row r="420" spans="1:6" ht="25.5" hidden="1" customHeight="1">
      <c r="A420" s="26"/>
      <c r="B420" s="26"/>
      <c r="C420" s="26"/>
      <c r="D420" s="26"/>
      <c r="E420" s="27"/>
      <c r="F420" s="54"/>
    </row>
    <row r="421" spans="1:6" ht="25.5" hidden="1" customHeight="1">
      <c r="A421" s="26"/>
      <c r="B421" s="26"/>
      <c r="C421" s="26"/>
      <c r="D421" s="26"/>
      <c r="E421" s="27"/>
      <c r="F421" s="54"/>
    </row>
    <row r="422" spans="1:6" ht="25.5" hidden="1" customHeight="1">
      <c r="A422" s="26"/>
      <c r="B422" s="26"/>
      <c r="C422" s="26"/>
      <c r="D422" s="26"/>
      <c r="E422" s="28"/>
      <c r="F422" s="54"/>
    </row>
    <row r="423" spans="1:6" ht="25.5" hidden="1" customHeight="1">
      <c r="A423" s="26"/>
      <c r="B423" s="26"/>
      <c r="C423" s="26"/>
      <c r="D423" s="26"/>
      <c r="E423" s="27"/>
      <c r="F423" s="54"/>
    </row>
    <row r="424" spans="1:6" ht="25.5" hidden="1" customHeight="1">
      <c r="A424" s="26"/>
      <c r="B424" s="26"/>
      <c r="C424" s="26"/>
      <c r="D424" s="26"/>
      <c r="E424" s="27"/>
      <c r="F424" s="54"/>
    </row>
    <row r="425" spans="1:6" ht="25.5" hidden="1" customHeight="1">
      <c r="A425" s="26"/>
      <c r="B425" s="26"/>
      <c r="C425" s="26"/>
      <c r="D425" s="26"/>
      <c r="E425" s="28"/>
      <c r="F425" s="54"/>
    </row>
    <row r="426" spans="1:6" ht="25.5" hidden="1" customHeight="1">
      <c r="A426" s="26"/>
      <c r="B426" s="26"/>
      <c r="C426" s="26"/>
      <c r="D426" s="26"/>
      <c r="E426" s="28"/>
      <c r="F426" s="54"/>
    </row>
    <row r="427" spans="1:6" ht="25.5" hidden="1" customHeight="1">
      <c r="A427" s="26"/>
      <c r="B427" s="26"/>
      <c r="C427" s="26"/>
      <c r="D427" s="26"/>
      <c r="E427" s="27"/>
      <c r="F427" s="54"/>
    </row>
    <row r="428" spans="1:6" ht="25.5" hidden="1" customHeight="1">
      <c r="A428" s="26"/>
      <c r="B428" s="26"/>
      <c r="C428" s="26"/>
      <c r="D428" s="26"/>
      <c r="E428" s="27"/>
      <c r="F428" s="54"/>
    </row>
    <row r="429" spans="1:6" ht="25.5" hidden="1" customHeight="1">
      <c r="A429" s="26"/>
      <c r="B429" s="26"/>
      <c r="C429" s="26"/>
      <c r="D429" s="26"/>
      <c r="E429" s="27"/>
      <c r="F429" s="54"/>
    </row>
    <row r="430" spans="1:6" ht="25.5" hidden="1" customHeight="1">
      <c r="A430" s="26"/>
      <c r="B430" s="26"/>
      <c r="C430" s="26"/>
      <c r="D430" s="26"/>
      <c r="E430" s="27"/>
      <c r="F430" s="54"/>
    </row>
    <row r="431" spans="1:6" ht="25.5" hidden="1" customHeight="1">
      <c r="A431" s="26"/>
      <c r="B431" s="26"/>
      <c r="C431" s="26"/>
      <c r="D431" s="26"/>
      <c r="E431" s="27"/>
      <c r="F431" s="54"/>
    </row>
    <row r="432" spans="1:6" ht="25.5" hidden="1" customHeight="1">
      <c r="A432" s="26"/>
      <c r="B432" s="26"/>
      <c r="C432" s="26"/>
      <c r="D432" s="26"/>
      <c r="E432" s="27"/>
      <c r="F432" s="54"/>
    </row>
    <row r="433" spans="1:6" ht="25.5" hidden="1" customHeight="1">
      <c r="A433" s="26"/>
      <c r="B433" s="26"/>
      <c r="C433" s="26"/>
      <c r="D433" s="26"/>
      <c r="E433" s="27"/>
      <c r="F433" s="54"/>
    </row>
    <row r="434" spans="1:6" ht="25.5" hidden="1" customHeight="1">
      <c r="A434" s="26"/>
      <c r="B434" s="26"/>
      <c r="C434" s="26"/>
      <c r="D434" s="26"/>
      <c r="E434" s="27"/>
      <c r="F434" s="54"/>
    </row>
    <row r="435" spans="1:6" ht="25.5" hidden="1" customHeight="1">
      <c r="A435" s="26"/>
      <c r="B435" s="26"/>
      <c r="C435" s="26"/>
      <c r="D435" s="26"/>
      <c r="E435" s="27"/>
      <c r="F435" s="54"/>
    </row>
    <row r="436" spans="1:6" ht="25.5" hidden="1" customHeight="1">
      <c r="A436" s="26"/>
      <c r="B436" s="26"/>
      <c r="C436" s="26"/>
      <c r="D436" s="26"/>
      <c r="E436" s="27"/>
      <c r="F436" s="54"/>
    </row>
    <row r="437" spans="1:6" ht="25.5" hidden="1" customHeight="1">
      <c r="A437" s="26"/>
      <c r="B437" s="26"/>
      <c r="C437" s="26"/>
      <c r="D437" s="26"/>
      <c r="E437" s="27"/>
      <c r="F437" s="54"/>
    </row>
    <row r="438" spans="1:6" ht="25.5" hidden="1" customHeight="1">
      <c r="A438" s="26"/>
      <c r="B438" s="26"/>
      <c r="C438" s="26"/>
      <c r="D438" s="26"/>
      <c r="E438" s="27"/>
      <c r="F438" s="54"/>
    </row>
    <row r="439" spans="1:6" ht="25.5" hidden="1" customHeight="1">
      <c r="A439" s="26"/>
      <c r="B439" s="26"/>
      <c r="C439" s="26"/>
      <c r="D439" s="26"/>
      <c r="E439" s="28"/>
      <c r="F439" s="54"/>
    </row>
    <row r="440" spans="1:6" ht="25.5" hidden="1" customHeight="1">
      <c r="A440" s="26"/>
      <c r="B440" s="26"/>
      <c r="C440" s="26"/>
      <c r="D440" s="26"/>
      <c r="E440" s="27"/>
      <c r="F440" s="54"/>
    </row>
    <row r="441" spans="1:6" ht="25.5" hidden="1" customHeight="1">
      <c r="A441" s="26"/>
      <c r="B441" s="26"/>
      <c r="C441" s="26"/>
      <c r="D441" s="26"/>
      <c r="E441" s="27"/>
      <c r="F441" s="54"/>
    </row>
    <row r="442" spans="1:6" ht="25.5" hidden="1" customHeight="1">
      <c r="A442" s="26"/>
      <c r="B442" s="26"/>
      <c r="C442" s="26"/>
      <c r="D442" s="26"/>
      <c r="E442" s="27"/>
      <c r="F442" s="54"/>
    </row>
    <row r="443" spans="1:6" ht="25.5" hidden="1" customHeight="1">
      <c r="A443" s="26"/>
      <c r="B443" s="26"/>
      <c r="C443" s="26"/>
      <c r="D443" s="26"/>
      <c r="E443" s="27"/>
      <c r="F443" s="54"/>
    </row>
    <row r="444" spans="1:6" ht="25.5" hidden="1" customHeight="1">
      <c r="A444" s="26"/>
      <c r="B444" s="26"/>
      <c r="C444" s="26"/>
      <c r="D444" s="26"/>
      <c r="E444" s="27"/>
      <c r="F444" s="54"/>
    </row>
    <row r="445" spans="1:6" ht="25.5" hidden="1" customHeight="1">
      <c r="A445" s="26"/>
      <c r="B445" s="26"/>
      <c r="C445" s="26"/>
      <c r="D445" s="26"/>
      <c r="E445" s="27"/>
      <c r="F445" s="54"/>
    </row>
    <row r="446" spans="1:6" ht="25.5" hidden="1" customHeight="1">
      <c r="A446" s="26"/>
      <c r="B446" s="26"/>
      <c r="C446" s="26"/>
      <c r="D446" s="26"/>
      <c r="E446" s="28"/>
      <c r="F446" s="54"/>
    </row>
    <row r="447" spans="1:6" ht="25.5" hidden="1" customHeight="1">
      <c r="A447" s="26"/>
      <c r="B447" s="26"/>
      <c r="C447" s="26"/>
      <c r="D447" s="26"/>
      <c r="E447" s="27"/>
      <c r="F447" s="54"/>
    </row>
    <row r="448" spans="1:6" ht="25.5" hidden="1" customHeight="1">
      <c r="A448" s="26"/>
      <c r="B448" s="26"/>
      <c r="C448" s="26"/>
      <c r="D448" s="26"/>
      <c r="E448" s="27"/>
      <c r="F448" s="54"/>
    </row>
    <row r="449" spans="1:6" ht="25.5" hidden="1" customHeight="1">
      <c r="A449" s="26"/>
      <c r="B449" s="26"/>
      <c r="C449" s="26"/>
      <c r="D449" s="26"/>
      <c r="E449" s="27"/>
      <c r="F449" s="54"/>
    </row>
    <row r="450" spans="1:6" ht="25.5" hidden="1" customHeight="1">
      <c r="A450" s="26"/>
      <c r="B450" s="26"/>
      <c r="C450" s="26"/>
      <c r="D450" s="26"/>
      <c r="E450" s="27"/>
      <c r="F450" s="54"/>
    </row>
    <row r="451" spans="1:6" ht="25.5" hidden="1" customHeight="1">
      <c r="A451" s="26"/>
      <c r="B451" s="26"/>
      <c r="C451" s="26"/>
      <c r="D451" s="26"/>
      <c r="E451" s="27"/>
      <c r="F451" s="54"/>
    </row>
    <row r="452" spans="1:6" ht="25.5" hidden="1" customHeight="1">
      <c r="A452" s="26"/>
      <c r="B452" s="26"/>
      <c r="C452" s="26"/>
      <c r="D452" s="26"/>
      <c r="E452" s="27"/>
      <c r="F452" s="54"/>
    </row>
    <row r="453" spans="1:6" ht="25.5" hidden="1" customHeight="1">
      <c r="A453" s="26"/>
      <c r="B453" s="26"/>
      <c r="C453" s="26"/>
      <c r="D453" s="26"/>
      <c r="E453" s="27"/>
      <c r="F453" s="54"/>
    </row>
    <row r="454" spans="1:6" ht="25.5" hidden="1" customHeight="1">
      <c r="A454" s="26"/>
      <c r="B454" s="26"/>
      <c r="C454" s="26"/>
      <c r="D454" s="26"/>
      <c r="E454" s="27"/>
      <c r="F454" s="54"/>
    </row>
    <row r="455" spans="1:6" ht="25.5" hidden="1" customHeight="1">
      <c r="A455" s="26"/>
      <c r="B455" s="26"/>
      <c r="C455" s="26"/>
      <c r="D455" s="26"/>
      <c r="E455" s="27"/>
      <c r="F455" s="54"/>
    </row>
    <row r="456" spans="1:6" ht="25.5" hidden="1" customHeight="1">
      <c r="A456" s="26"/>
      <c r="B456" s="26"/>
      <c r="C456" s="26"/>
      <c r="D456" s="26"/>
      <c r="E456" s="28"/>
      <c r="F456" s="54"/>
    </row>
    <row r="457" spans="1:6" ht="25.5" hidden="1" customHeight="1">
      <c r="A457" s="26"/>
      <c r="B457" s="26"/>
      <c r="C457" s="26"/>
      <c r="D457" s="26"/>
      <c r="E457" s="27"/>
      <c r="F457" s="54"/>
    </row>
    <row r="458" spans="1:6" ht="25.5" hidden="1" customHeight="1">
      <c r="A458" s="26"/>
      <c r="B458" s="26"/>
      <c r="C458" s="26"/>
      <c r="D458" s="26"/>
      <c r="E458" s="27"/>
      <c r="F458" s="54"/>
    </row>
    <row r="459" spans="1:6" ht="25.5" hidden="1" customHeight="1">
      <c r="A459" s="26"/>
      <c r="B459" s="26"/>
      <c r="C459" s="26"/>
      <c r="D459" s="26"/>
      <c r="E459" s="27"/>
      <c r="F459" s="54"/>
    </row>
    <row r="460" spans="1:6" ht="25.5" hidden="1" customHeight="1">
      <c r="A460" s="26"/>
      <c r="B460" s="26"/>
      <c r="C460" s="26"/>
      <c r="D460" s="26"/>
      <c r="E460" s="27"/>
      <c r="F460" s="54"/>
    </row>
    <row r="461" spans="1:6" ht="25.5" hidden="1" customHeight="1">
      <c r="A461" s="26"/>
      <c r="B461" s="26"/>
      <c r="C461" s="26"/>
      <c r="D461" s="26"/>
      <c r="E461" s="27"/>
      <c r="F461" s="54"/>
    </row>
    <row r="462" spans="1:6" ht="25.5" hidden="1" customHeight="1">
      <c r="A462" s="26"/>
      <c r="B462" s="26"/>
      <c r="C462" s="26"/>
      <c r="D462" s="26"/>
      <c r="E462" s="27"/>
      <c r="F462" s="54"/>
    </row>
    <row r="463" spans="1:6" ht="25.5" hidden="1" customHeight="1">
      <c r="A463" s="26"/>
      <c r="B463" s="26"/>
      <c r="C463" s="26"/>
      <c r="D463" s="26"/>
      <c r="E463" s="27"/>
      <c r="F463" s="54"/>
    </row>
    <row r="464" spans="1:6" ht="25.5" hidden="1" customHeight="1">
      <c r="A464" s="26"/>
      <c r="B464" s="26"/>
      <c r="C464" s="26"/>
      <c r="D464" s="26"/>
      <c r="E464" s="27"/>
      <c r="F464" s="54"/>
    </row>
    <row r="465" spans="1:6" ht="25.5" hidden="1" customHeight="1">
      <c r="A465" s="26"/>
      <c r="B465" s="26"/>
      <c r="C465" s="26"/>
      <c r="D465" s="26"/>
      <c r="E465" s="27"/>
      <c r="F465" s="54"/>
    </row>
    <row r="466" spans="1:6" ht="25.5" hidden="1" customHeight="1">
      <c r="A466" s="26"/>
      <c r="B466" s="26"/>
      <c r="C466" s="26"/>
      <c r="D466" s="26"/>
      <c r="E466" s="28"/>
      <c r="F466" s="54"/>
    </row>
    <row r="467" spans="1:6" ht="25.5" hidden="1" customHeight="1">
      <c r="A467" s="26"/>
      <c r="B467" s="26"/>
      <c r="C467" s="26"/>
      <c r="D467" s="26"/>
      <c r="E467" s="27"/>
      <c r="F467" s="54"/>
    </row>
    <row r="468" spans="1:6" ht="25.5" hidden="1" customHeight="1">
      <c r="A468" s="26"/>
      <c r="B468" s="26"/>
      <c r="C468" s="26"/>
      <c r="D468" s="26"/>
      <c r="E468" s="27"/>
      <c r="F468" s="54"/>
    </row>
    <row r="469" spans="1:6" ht="25.5" hidden="1" customHeight="1">
      <c r="A469" s="26"/>
      <c r="B469" s="26"/>
      <c r="C469" s="26"/>
      <c r="D469" s="26"/>
      <c r="E469" s="28"/>
      <c r="F469" s="54"/>
    </row>
    <row r="470" spans="1:6" ht="25.5" hidden="1" customHeight="1">
      <c r="A470" s="26"/>
      <c r="B470" s="26"/>
      <c r="C470" s="26"/>
      <c r="D470" s="26"/>
      <c r="E470" s="27"/>
      <c r="F470" s="54"/>
    </row>
    <row r="471" spans="1:6" ht="25.5" hidden="1" customHeight="1">
      <c r="A471" s="26"/>
      <c r="B471" s="26"/>
      <c r="C471" s="26"/>
      <c r="D471" s="26"/>
      <c r="E471" s="27"/>
      <c r="F471" s="54"/>
    </row>
    <row r="472" spans="1:6" ht="25.5" hidden="1" customHeight="1">
      <c r="A472" s="26"/>
      <c r="B472" s="26"/>
      <c r="C472" s="26"/>
      <c r="D472" s="26"/>
      <c r="E472" s="27"/>
      <c r="F472" s="54"/>
    </row>
    <row r="473" spans="1:6" ht="25.5" hidden="1" customHeight="1">
      <c r="A473" s="26"/>
      <c r="B473" s="26"/>
      <c r="C473" s="26"/>
      <c r="D473" s="26"/>
      <c r="E473" s="28"/>
      <c r="F473" s="54"/>
    </row>
    <row r="474" spans="1:6" ht="25.5" hidden="1" customHeight="1">
      <c r="A474" s="26"/>
      <c r="B474" s="26"/>
      <c r="C474" s="26"/>
      <c r="D474" s="26"/>
      <c r="E474" s="28"/>
      <c r="F474" s="54"/>
    </row>
    <row r="475" spans="1:6" ht="25.5" hidden="1" customHeight="1">
      <c r="A475" s="26"/>
      <c r="B475" s="26"/>
      <c r="C475" s="26"/>
      <c r="D475" s="26"/>
      <c r="E475" s="27"/>
      <c r="F475" s="54"/>
    </row>
    <row r="476" spans="1:6" ht="25.5" hidden="1" customHeight="1">
      <c r="A476" s="26"/>
      <c r="B476" s="26"/>
      <c r="C476" s="26"/>
      <c r="D476" s="26"/>
      <c r="E476" s="27"/>
      <c r="F476" s="54"/>
    </row>
    <row r="477" spans="1:6" ht="25.5" hidden="1" customHeight="1">
      <c r="A477" s="26"/>
      <c r="B477" s="26"/>
      <c r="C477" s="26"/>
      <c r="D477" s="26"/>
      <c r="E477" s="27"/>
      <c r="F477" s="54"/>
    </row>
    <row r="478" spans="1:6" ht="25.5" hidden="1" customHeight="1">
      <c r="A478" s="26"/>
      <c r="B478" s="26"/>
      <c r="C478" s="26"/>
      <c r="D478" s="26"/>
      <c r="E478" s="27"/>
      <c r="F478" s="54"/>
    </row>
    <row r="479" spans="1:6" ht="25.5" hidden="1" customHeight="1">
      <c r="A479" s="26"/>
      <c r="B479" s="26"/>
      <c r="C479" s="26"/>
      <c r="D479" s="26"/>
      <c r="E479" s="27"/>
      <c r="F479" s="54"/>
    </row>
    <row r="480" spans="1:6" ht="25.5" hidden="1" customHeight="1">
      <c r="A480" s="26"/>
      <c r="B480" s="26"/>
      <c r="C480" s="26"/>
      <c r="D480" s="26"/>
      <c r="E480" s="27"/>
      <c r="F480" s="54"/>
    </row>
    <row r="481" spans="1:6" ht="25.5" hidden="1" customHeight="1">
      <c r="A481" s="26"/>
      <c r="B481" s="26"/>
      <c r="C481" s="26"/>
      <c r="D481" s="26"/>
      <c r="E481" s="28"/>
      <c r="F481" s="54"/>
    </row>
    <row r="482" spans="1:6" ht="25.5" hidden="1" customHeight="1">
      <c r="A482" s="26"/>
      <c r="B482" s="26"/>
      <c r="C482" s="26"/>
      <c r="D482" s="26"/>
      <c r="E482" s="27"/>
      <c r="F482" s="54"/>
    </row>
    <row r="483" spans="1:6" ht="25.5" hidden="1" customHeight="1">
      <c r="A483" s="26"/>
      <c r="B483" s="26"/>
      <c r="C483" s="26"/>
      <c r="D483" s="26"/>
      <c r="E483" s="27"/>
      <c r="F483" s="54"/>
    </row>
    <row r="484" spans="1:6" ht="25.5" hidden="1" customHeight="1">
      <c r="A484" s="26"/>
      <c r="B484" s="26"/>
      <c r="C484" s="26"/>
      <c r="D484" s="26"/>
      <c r="E484" s="27"/>
      <c r="F484" s="54"/>
    </row>
    <row r="485" spans="1:6" ht="25.5" hidden="1" customHeight="1">
      <c r="A485" s="26"/>
      <c r="B485" s="26"/>
      <c r="C485" s="26"/>
      <c r="D485" s="26"/>
      <c r="E485" s="27"/>
      <c r="F485" s="54"/>
    </row>
    <row r="486" spans="1:6" ht="25.5" hidden="1" customHeight="1">
      <c r="A486" s="26"/>
      <c r="B486" s="26"/>
      <c r="C486" s="26"/>
      <c r="D486" s="26"/>
      <c r="E486" s="27"/>
      <c r="F486" s="54"/>
    </row>
    <row r="487" spans="1:6" ht="25.5" hidden="1" customHeight="1">
      <c r="A487" s="26"/>
      <c r="B487" s="26"/>
      <c r="C487" s="26"/>
      <c r="D487" s="26"/>
      <c r="E487" s="28"/>
      <c r="F487" s="54"/>
    </row>
    <row r="488" spans="1:6" ht="25.5" hidden="1" customHeight="1">
      <c r="A488" s="26"/>
      <c r="B488" s="26"/>
      <c r="C488" s="26"/>
      <c r="D488" s="26"/>
      <c r="E488" s="27"/>
      <c r="F488" s="54"/>
    </row>
    <row r="489" spans="1:6" ht="25.5" hidden="1" customHeight="1">
      <c r="A489" s="26"/>
      <c r="B489" s="26"/>
      <c r="C489" s="26"/>
      <c r="D489" s="26"/>
      <c r="E489" s="27"/>
      <c r="F489" s="54"/>
    </row>
    <row r="490" spans="1:6" ht="25.5" hidden="1" customHeight="1">
      <c r="A490" s="26"/>
      <c r="B490" s="26"/>
      <c r="C490" s="26"/>
      <c r="D490" s="26"/>
      <c r="E490" s="27"/>
      <c r="F490" s="54"/>
    </row>
    <row r="491" spans="1:6" ht="25.5" hidden="1" customHeight="1">
      <c r="A491" s="26"/>
      <c r="B491" s="26"/>
      <c r="C491" s="26"/>
      <c r="D491" s="26"/>
      <c r="E491" s="28"/>
      <c r="F491" s="54"/>
    </row>
    <row r="492" spans="1:6" ht="25.5" hidden="1" customHeight="1">
      <c r="A492" s="26"/>
      <c r="B492" s="26"/>
      <c r="C492" s="26"/>
      <c r="D492" s="26"/>
      <c r="E492" s="28"/>
      <c r="F492" s="54"/>
    </row>
    <row r="493" spans="1:6" ht="25.5" hidden="1" customHeight="1">
      <c r="A493" s="26"/>
      <c r="B493" s="26"/>
      <c r="C493" s="26"/>
      <c r="D493" s="26"/>
      <c r="E493" s="27"/>
      <c r="F493" s="54"/>
    </row>
    <row r="494" spans="1:6" ht="25.5" hidden="1" customHeight="1">
      <c r="A494" s="26"/>
      <c r="B494" s="26"/>
      <c r="C494" s="26"/>
      <c r="D494" s="26"/>
      <c r="E494" s="27"/>
      <c r="F494" s="54"/>
    </row>
    <row r="495" spans="1:6" ht="25.5" hidden="1" customHeight="1">
      <c r="A495" s="26"/>
      <c r="B495" s="26"/>
      <c r="C495" s="26"/>
      <c r="D495" s="26"/>
      <c r="E495" s="27"/>
      <c r="F495" s="54"/>
    </row>
    <row r="496" spans="1:6" ht="25.5" hidden="1" customHeight="1">
      <c r="A496" s="26"/>
      <c r="B496" s="26"/>
      <c r="C496" s="26"/>
      <c r="D496" s="26"/>
      <c r="E496" s="27"/>
      <c r="F496" s="54"/>
    </row>
    <row r="497" spans="1:6" ht="25.5" hidden="1" customHeight="1">
      <c r="A497" s="26"/>
      <c r="B497" s="26"/>
      <c r="C497" s="26"/>
      <c r="D497" s="26"/>
      <c r="E497" s="27"/>
      <c r="F497" s="54"/>
    </row>
    <row r="498" spans="1:6" ht="25.5" hidden="1" customHeight="1">
      <c r="A498" s="26"/>
      <c r="B498" s="26"/>
      <c r="C498" s="26"/>
      <c r="D498" s="26"/>
      <c r="E498" s="27"/>
      <c r="F498" s="54"/>
    </row>
    <row r="499" spans="1:6" ht="25.5" hidden="1" customHeight="1">
      <c r="A499" s="26"/>
      <c r="B499" s="26"/>
      <c r="C499" s="26"/>
      <c r="D499" s="26"/>
      <c r="E499" s="27"/>
      <c r="F499" s="54"/>
    </row>
    <row r="500" spans="1:6" ht="25.5" hidden="1" customHeight="1">
      <c r="A500" s="26"/>
      <c r="B500" s="26"/>
      <c r="C500" s="26"/>
      <c r="D500" s="26"/>
      <c r="E500" s="27"/>
      <c r="F500" s="54"/>
    </row>
    <row r="501" spans="1:6" ht="25.5" hidden="1" customHeight="1">
      <c r="A501" s="26"/>
      <c r="B501" s="26"/>
      <c r="C501" s="26"/>
      <c r="D501" s="26"/>
      <c r="E501" s="28"/>
      <c r="F501" s="54"/>
    </row>
    <row r="502" spans="1:6" ht="25.5" hidden="1" customHeight="1">
      <c r="A502" s="26"/>
      <c r="B502" s="26"/>
      <c r="C502" s="26"/>
      <c r="D502" s="26"/>
      <c r="E502" s="27"/>
      <c r="F502" s="54"/>
    </row>
    <row r="503" spans="1:6" ht="25.5" hidden="1" customHeight="1">
      <c r="A503" s="26"/>
      <c r="B503" s="26"/>
      <c r="C503" s="26"/>
      <c r="D503" s="26"/>
      <c r="E503" s="27"/>
      <c r="F503" s="54"/>
    </row>
    <row r="504" spans="1:6" ht="25.5" hidden="1" customHeight="1">
      <c r="A504" s="26"/>
      <c r="B504" s="26"/>
      <c r="C504" s="26"/>
      <c r="D504" s="26"/>
      <c r="E504" s="27"/>
      <c r="F504" s="54"/>
    </row>
    <row r="505" spans="1:6" ht="25.5" hidden="1" customHeight="1">
      <c r="A505" s="26"/>
      <c r="B505" s="26"/>
      <c r="C505" s="26"/>
      <c r="D505" s="26"/>
      <c r="E505" s="27"/>
      <c r="F505" s="54"/>
    </row>
    <row r="506" spans="1:6" ht="25.5" hidden="1" customHeight="1">
      <c r="A506" s="26"/>
      <c r="B506" s="26"/>
      <c r="C506" s="26"/>
      <c r="D506" s="26"/>
      <c r="E506" s="27"/>
      <c r="F506" s="54"/>
    </row>
    <row r="507" spans="1:6" ht="25.5" hidden="1" customHeight="1">
      <c r="A507" s="26"/>
      <c r="B507" s="26"/>
      <c r="C507" s="26"/>
      <c r="D507" s="26"/>
      <c r="E507" s="27"/>
      <c r="F507" s="54"/>
    </row>
    <row r="508" spans="1:6" ht="25.5" hidden="1" customHeight="1">
      <c r="A508" s="26"/>
      <c r="B508" s="26"/>
      <c r="C508" s="26"/>
      <c r="D508" s="26"/>
      <c r="E508" s="27"/>
      <c r="F508" s="54"/>
    </row>
    <row r="509" spans="1:6" ht="25.5" hidden="1" customHeight="1">
      <c r="A509" s="26"/>
      <c r="B509" s="26"/>
      <c r="C509" s="26"/>
      <c r="D509" s="26"/>
      <c r="E509" s="27"/>
      <c r="F509" s="54"/>
    </row>
    <row r="510" spans="1:6" ht="25.5" hidden="1" customHeight="1">
      <c r="A510" s="26"/>
      <c r="B510" s="26"/>
      <c r="C510" s="26"/>
      <c r="D510" s="26"/>
      <c r="E510" s="28"/>
      <c r="F510" s="54"/>
    </row>
    <row r="511" spans="1:6" ht="25.5" hidden="1" customHeight="1">
      <c r="A511" s="26"/>
      <c r="B511" s="26"/>
      <c r="C511" s="26"/>
      <c r="D511" s="26"/>
      <c r="E511" s="27"/>
      <c r="F511" s="54"/>
    </row>
    <row r="512" spans="1:6" ht="25.5" hidden="1" customHeight="1">
      <c r="A512" s="26"/>
      <c r="B512" s="26"/>
      <c r="C512" s="26"/>
      <c r="D512" s="26"/>
      <c r="E512" s="27"/>
      <c r="F512" s="54"/>
    </row>
    <row r="513" spans="1:6" ht="25.5" hidden="1" customHeight="1">
      <c r="A513" s="26"/>
      <c r="B513" s="26"/>
      <c r="C513" s="26"/>
      <c r="D513" s="26"/>
      <c r="E513" s="28"/>
      <c r="F513" s="54"/>
    </row>
    <row r="514" spans="1:6" ht="25.5" hidden="1" customHeight="1">
      <c r="A514" s="26"/>
      <c r="B514" s="26"/>
      <c r="C514" s="26"/>
      <c r="D514" s="26"/>
      <c r="E514" s="27"/>
      <c r="F514" s="54"/>
    </row>
    <row r="515" spans="1:6" ht="25.5" hidden="1" customHeight="1">
      <c r="A515" s="26"/>
      <c r="B515" s="26"/>
      <c r="C515" s="26"/>
      <c r="D515" s="26"/>
      <c r="E515" s="27"/>
      <c r="F515" s="54"/>
    </row>
    <row r="516" spans="1:6" ht="25.5" hidden="1" customHeight="1">
      <c r="A516" s="26"/>
      <c r="B516" s="26"/>
      <c r="C516" s="26"/>
      <c r="D516" s="26"/>
      <c r="E516" s="28"/>
      <c r="F516" s="54"/>
    </row>
    <row r="517" spans="1:6" ht="25.5" hidden="1" customHeight="1">
      <c r="A517" s="26"/>
      <c r="B517" s="26"/>
      <c r="C517" s="26"/>
      <c r="D517" s="26"/>
      <c r="E517" s="27"/>
      <c r="F517" s="54"/>
    </row>
    <row r="518" spans="1:6" ht="25.5" hidden="1" customHeight="1">
      <c r="A518" s="26"/>
      <c r="B518" s="26"/>
      <c r="C518" s="26"/>
      <c r="D518" s="26"/>
      <c r="E518" s="27"/>
      <c r="F518" s="54"/>
    </row>
    <row r="519" spans="1:6" ht="25.5" hidden="1" customHeight="1">
      <c r="A519" s="26"/>
      <c r="B519" s="26"/>
      <c r="C519" s="26"/>
      <c r="D519" s="26"/>
      <c r="E519" s="28"/>
      <c r="F519" s="54"/>
    </row>
    <row r="520" spans="1:6" ht="25.5" hidden="1" customHeight="1">
      <c r="A520" s="26"/>
      <c r="B520" s="26"/>
      <c r="C520" s="26"/>
      <c r="D520" s="26"/>
      <c r="E520" s="27"/>
    </row>
    <row r="521" spans="1:6" ht="25.5" hidden="1" customHeight="1">
      <c r="A521" s="26"/>
      <c r="B521" s="26"/>
      <c r="C521" s="26"/>
      <c r="D521" s="26"/>
      <c r="E521" s="27"/>
    </row>
    <row r="522" spans="1:6" ht="25.5" hidden="1" customHeight="1">
      <c r="A522" s="26"/>
      <c r="B522" s="26"/>
      <c r="C522" s="26"/>
      <c r="D522" s="26"/>
      <c r="E522" s="28"/>
    </row>
    <row r="523" spans="1:6" ht="25.5" hidden="1" customHeight="1">
      <c r="A523" s="26"/>
      <c r="B523" s="26"/>
      <c r="C523" s="26"/>
      <c r="D523" s="26"/>
      <c r="E523" s="27"/>
    </row>
    <row r="524" spans="1:6" ht="15" hidden="1" customHeight="1"/>
    <row r="525" spans="1:6" ht="15" hidden="1" customHeight="1"/>
  </sheetData>
  <sheetProtection sheet="1" objects="1" scenarios="1" insertRows="0"/>
  <mergeCells count="36">
    <mergeCell ref="A149:E149"/>
    <mergeCell ref="A1:F1"/>
    <mergeCell ref="A2:F2"/>
    <mergeCell ref="A3:D3"/>
    <mergeCell ref="B5:E5"/>
    <mergeCell ref="C6:E6"/>
    <mergeCell ref="C9:E9"/>
    <mergeCell ref="C14:E14"/>
    <mergeCell ref="C24:E24"/>
    <mergeCell ref="C26:E26"/>
    <mergeCell ref="C29:E29"/>
    <mergeCell ref="C33:E33"/>
    <mergeCell ref="C38:E38"/>
    <mergeCell ref="B44:E44"/>
    <mergeCell ref="C45:E45"/>
    <mergeCell ref="C52:E52"/>
    <mergeCell ref="C60:E60"/>
    <mergeCell ref="C66:E66"/>
    <mergeCell ref="C71:E71"/>
    <mergeCell ref="C78:E78"/>
    <mergeCell ref="C88:E88"/>
    <mergeCell ref="B90:E90"/>
    <mergeCell ref="C91:E91"/>
    <mergeCell ref="C94:E94"/>
    <mergeCell ref="C101:E101"/>
    <mergeCell ref="C108:E108"/>
    <mergeCell ref="C112:E112"/>
    <mergeCell ref="C119:E119"/>
    <mergeCell ref="C141:E141"/>
    <mergeCell ref="C146:E146"/>
    <mergeCell ref="C121:E121"/>
    <mergeCell ref="C124:E124"/>
    <mergeCell ref="C129:E129"/>
    <mergeCell ref="B133:E133"/>
    <mergeCell ref="C134:E134"/>
    <mergeCell ref="C137:E137"/>
  </mergeCells>
  <printOptions horizontalCentered="1"/>
  <pageMargins left="0.6692913385826772" right="0.55118110236220474" top="0.47244094488188981" bottom="0.55118110236220474" header="0.31496062992125984" footer="0.27559055118110237"/>
  <pageSetup scale="80" orientation="portrait" horizontalDpi="4294967295" verticalDpi="4294967295" r:id="rId1"/>
  <headerFooter>
    <oddFooter>&amp;L&amp;"-,Cursiva"&amp;10Ejercicio Fiscal 2019&amp;R&amp;"-,Cursiva"&amp;10Página &amp;P de &amp;N&amp;K00+000-----&amp;"-,Normal"&amp;11------------------</oddFooter>
  </headerFooter>
  <ignoredErrors>
    <ignoredError sqref="A6:E6 A9:E26 A7:D7 A8:D8 A28:E102 A27:D27 A104:E132 A103:D103 A134:E137 A133 C133:E133 A141:E144 A138:D138 A139:D139 A140:D140 A146:E146 A145:D145 A147:D147" numberStoredAsText="1"/>
  </ignoredErrors>
</worksheet>
</file>

<file path=xl/worksheets/sheet7.xml><?xml version="1.0" encoding="utf-8"?>
<worksheet xmlns="http://schemas.openxmlformats.org/spreadsheetml/2006/main" xmlns:r="http://schemas.openxmlformats.org/officeDocument/2006/relationships">
  <sheetPr>
    <tabColor rgb="FFFFC000"/>
  </sheetPr>
  <dimension ref="A1:G196"/>
  <sheetViews>
    <sheetView zoomScale="80" zoomScaleNormal="80" workbookViewId="0">
      <selection activeCell="C45" sqref="C45"/>
    </sheetView>
  </sheetViews>
  <sheetFormatPr baseColWidth="10" defaultColWidth="0" defaultRowHeight="15" customHeight="1" zeroHeight="1"/>
  <cols>
    <col min="1" max="1" width="5.42578125" style="342" customWidth="1"/>
    <col min="2" max="2" width="52.140625" style="342" customWidth="1"/>
    <col min="3" max="4" width="16.28515625" style="343" customWidth="1"/>
    <col min="5" max="6" width="14.7109375" style="343" customWidth="1"/>
    <col min="7" max="7" width="14.85546875" style="343" customWidth="1"/>
    <col min="8" max="8" width="0.7109375" style="342" customWidth="1"/>
    <col min="9" max="256" width="0" style="342" hidden="1"/>
    <col min="257" max="257" width="5.42578125" style="342" customWidth="1"/>
    <col min="258" max="258" width="52.140625" style="342" customWidth="1"/>
    <col min="259" max="260" width="16.28515625" style="342" customWidth="1"/>
    <col min="261" max="262" width="14.7109375" style="342" customWidth="1"/>
    <col min="263" max="263" width="14.85546875" style="342" customWidth="1"/>
    <col min="264" max="264" width="0.7109375" style="342" customWidth="1"/>
    <col min="265" max="512" width="0" style="342" hidden="1"/>
    <col min="513" max="513" width="5.42578125" style="342" customWidth="1"/>
    <col min="514" max="514" width="52.140625" style="342" customWidth="1"/>
    <col min="515" max="516" width="16.28515625" style="342" customWidth="1"/>
    <col min="517" max="518" width="14.7109375" style="342" customWidth="1"/>
    <col min="519" max="519" width="14.85546875" style="342" customWidth="1"/>
    <col min="520" max="520" width="0.7109375" style="342" customWidth="1"/>
    <col min="521" max="768" width="0" style="342" hidden="1"/>
    <col min="769" max="769" width="5.42578125" style="342" customWidth="1"/>
    <col min="770" max="770" width="52.140625" style="342" customWidth="1"/>
    <col min="771" max="772" width="16.28515625" style="342" customWidth="1"/>
    <col min="773" max="774" width="14.7109375" style="342" customWidth="1"/>
    <col min="775" max="775" width="14.85546875" style="342" customWidth="1"/>
    <col min="776" max="776" width="0.7109375" style="342" customWidth="1"/>
    <col min="777" max="1024" width="0" style="342" hidden="1"/>
    <col min="1025" max="1025" width="5.42578125" style="342" customWidth="1"/>
    <col min="1026" max="1026" width="52.140625" style="342" customWidth="1"/>
    <col min="1027" max="1028" width="16.28515625" style="342" customWidth="1"/>
    <col min="1029" max="1030" width="14.7109375" style="342" customWidth="1"/>
    <col min="1031" max="1031" width="14.85546875" style="342" customWidth="1"/>
    <col min="1032" max="1032" width="0.7109375" style="342" customWidth="1"/>
    <col min="1033" max="1280" width="0" style="342" hidden="1"/>
    <col min="1281" max="1281" width="5.42578125" style="342" customWidth="1"/>
    <col min="1282" max="1282" width="52.140625" style="342" customWidth="1"/>
    <col min="1283" max="1284" width="16.28515625" style="342" customWidth="1"/>
    <col min="1285" max="1286" width="14.7109375" style="342" customWidth="1"/>
    <col min="1287" max="1287" width="14.85546875" style="342" customWidth="1"/>
    <col min="1288" max="1288" width="0.7109375" style="342" customWidth="1"/>
    <col min="1289" max="1536" width="0" style="342" hidden="1"/>
    <col min="1537" max="1537" width="5.42578125" style="342" customWidth="1"/>
    <col min="1538" max="1538" width="52.140625" style="342" customWidth="1"/>
    <col min="1539" max="1540" width="16.28515625" style="342" customWidth="1"/>
    <col min="1541" max="1542" width="14.7109375" style="342" customWidth="1"/>
    <col min="1543" max="1543" width="14.85546875" style="342" customWidth="1"/>
    <col min="1544" max="1544" width="0.7109375" style="342" customWidth="1"/>
    <col min="1545" max="1792" width="0" style="342" hidden="1"/>
    <col min="1793" max="1793" width="5.42578125" style="342" customWidth="1"/>
    <col min="1794" max="1794" width="52.140625" style="342" customWidth="1"/>
    <col min="1795" max="1796" width="16.28515625" style="342" customWidth="1"/>
    <col min="1797" max="1798" width="14.7109375" style="342" customWidth="1"/>
    <col min="1799" max="1799" width="14.85546875" style="342" customWidth="1"/>
    <col min="1800" max="1800" width="0.7109375" style="342" customWidth="1"/>
    <col min="1801" max="2048" width="0" style="342" hidden="1"/>
    <col min="2049" max="2049" width="5.42578125" style="342" customWidth="1"/>
    <col min="2050" max="2050" width="52.140625" style="342" customWidth="1"/>
    <col min="2051" max="2052" width="16.28515625" style="342" customWidth="1"/>
    <col min="2053" max="2054" width="14.7109375" style="342" customWidth="1"/>
    <col min="2055" max="2055" width="14.85546875" style="342" customWidth="1"/>
    <col min="2056" max="2056" width="0.7109375" style="342" customWidth="1"/>
    <col min="2057" max="2304" width="0" style="342" hidden="1"/>
    <col min="2305" max="2305" width="5.42578125" style="342" customWidth="1"/>
    <col min="2306" max="2306" width="52.140625" style="342" customWidth="1"/>
    <col min="2307" max="2308" width="16.28515625" style="342" customWidth="1"/>
    <col min="2309" max="2310" width="14.7109375" style="342" customWidth="1"/>
    <col min="2311" max="2311" width="14.85546875" style="342" customWidth="1"/>
    <col min="2312" max="2312" width="0.7109375" style="342" customWidth="1"/>
    <col min="2313" max="2560" width="0" style="342" hidden="1"/>
    <col min="2561" max="2561" width="5.42578125" style="342" customWidth="1"/>
    <col min="2562" max="2562" width="52.140625" style="342" customWidth="1"/>
    <col min="2563" max="2564" width="16.28515625" style="342" customWidth="1"/>
    <col min="2565" max="2566" width="14.7109375" style="342" customWidth="1"/>
    <col min="2567" max="2567" width="14.85546875" style="342" customWidth="1"/>
    <col min="2568" max="2568" width="0.7109375" style="342" customWidth="1"/>
    <col min="2569" max="2816" width="0" style="342" hidden="1"/>
    <col min="2817" max="2817" width="5.42578125" style="342" customWidth="1"/>
    <col min="2818" max="2818" width="52.140625" style="342" customWidth="1"/>
    <col min="2819" max="2820" width="16.28515625" style="342" customWidth="1"/>
    <col min="2821" max="2822" width="14.7109375" style="342" customWidth="1"/>
    <col min="2823" max="2823" width="14.85546875" style="342" customWidth="1"/>
    <col min="2824" max="2824" width="0.7109375" style="342" customWidth="1"/>
    <col min="2825" max="3072" width="0" style="342" hidden="1"/>
    <col min="3073" max="3073" width="5.42578125" style="342" customWidth="1"/>
    <col min="3074" max="3074" width="52.140625" style="342" customWidth="1"/>
    <col min="3075" max="3076" width="16.28515625" style="342" customWidth="1"/>
    <col min="3077" max="3078" width="14.7109375" style="342" customWidth="1"/>
    <col min="3079" max="3079" width="14.85546875" style="342" customWidth="1"/>
    <col min="3080" max="3080" width="0.7109375" style="342" customWidth="1"/>
    <col min="3081" max="3328" width="0" style="342" hidden="1"/>
    <col min="3329" max="3329" width="5.42578125" style="342" customWidth="1"/>
    <col min="3330" max="3330" width="52.140625" style="342" customWidth="1"/>
    <col min="3331" max="3332" width="16.28515625" style="342" customWidth="1"/>
    <col min="3333" max="3334" width="14.7109375" style="342" customWidth="1"/>
    <col min="3335" max="3335" width="14.85546875" style="342" customWidth="1"/>
    <col min="3336" max="3336" width="0.7109375" style="342" customWidth="1"/>
    <col min="3337" max="3584" width="0" style="342" hidden="1"/>
    <col min="3585" max="3585" width="5.42578125" style="342" customWidth="1"/>
    <col min="3586" max="3586" width="52.140625" style="342" customWidth="1"/>
    <col min="3587" max="3588" width="16.28515625" style="342" customWidth="1"/>
    <col min="3589" max="3590" width="14.7109375" style="342" customWidth="1"/>
    <col min="3591" max="3591" width="14.85546875" style="342" customWidth="1"/>
    <col min="3592" max="3592" width="0.7109375" style="342" customWidth="1"/>
    <col min="3593" max="3840" width="0" style="342" hidden="1"/>
    <col min="3841" max="3841" width="5.42578125" style="342" customWidth="1"/>
    <col min="3842" max="3842" width="52.140625" style="342" customWidth="1"/>
    <col min="3843" max="3844" width="16.28515625" style="342" customWidth="1"/>
    <col min="3845" max="3846" width="14.7109375" style="342" customWidth="1"/>
    <col min="3847" max="3847" width="14.85546875" style="342" customWidth="1"/>
    <col min="3848" max="3848" width="0.7109375" style="342" customWidth="1"/>
    <col min="3849" max="4096" width="0" style="342" hidden="1"/>
    <col min="4097" max="4097" width="5.42578125" style="342" customWidth="1"/>
    <col min="4098" max="4098" width="52.140625" style="342" customWidth="1"/>
    <col min="4099" max="4100" width="16.28515625" style="342" customWidth="1"/>
    <col min="4101" max="4102" width="14.7109375" style="342" customWidth="1"/>
    <col min="4103" max="4103" width="14.85546875" style="342" customWidth="1"/>
    <col min="4104" max="4104" width="0.7109375" style="342" customWidth="1"/>
    <col min="4105" max="4352" width="0" style="342" hidden="1"/>
    <col min="4353" max="4353" width="5.42578125" style="342" customWidth="1"/>
    <col min="4354" max="4354" width="52.140625" style="342" customWidth="1"/>
    <col min="4355" max="4356" width="16.28515625" style="342" customWidth="1"/>
    <col min="4357" max="4358" width="14.7109375" style="342" customWidth="1"/>
    <col min="4359" max="4359" width="14.85546875" style="342" customWidth="1"/>
    <col min="4360" max="4360" width="0.7109375" style="342" customWidth="1"/>
    <col min="4361" max="4608" width="0" style="342" hidden="1"/>
    <col min="4609" max="4609" width="5.42578125" style="342" customWidth="1"/>
    <col min="4610" max="4610" width="52.140625" style="342" customWidth="1"/>
    <col min="4611" max="4612" width="16.28515625" style="342" customWidth="1"/>
    <col min="4613" max="4614" width="14.7109375" style="342" customWidth="1"/>
    <col min="4615" max="4615" width="14.85546875" style="342" customWidth="1"/>
    <col min="4616" max="4616" width="0.7109375" style="342" customWidth="1"/>
    <col min="4617" max="4864" width="0" style="342" hidden="1"/>
    <col min="4865" max="4865" width="5.42578125" style="342" customWidth="1"/>
    <col min="4866" max="4866" width="52.140625" style="342" customWidth="1"/>
    <col min="4867" max="4868" width="16.28515625" style="342" customWidth="1"/>
    <col min="4869" max="4870" width="14.7109375" style="342" customWidth="1"/>
    <col min="4871" max="4871" width="14.85546875" style="342" customWidth="1"/>
    <col min="4872" max="4872" width="0.7109375" style="342" customWidth="1"/>
    <col min="4873" max="5120" width="0" style="342" hidden="1"/>
    <col min="5121" max="5121" width="5.42578125" style="342" customWidth="1"/>
    <col min="5122" max="5122" width="52.140625" style="342" customWidth="1"/>
    <col min="5123" max="5124" width="16.28515625" style="342" customWidth="1"/>
    <col min="5125" max="5126" width="14.7109375" style="342" customWidth="1"/>
    <col min="5127" max="5127" width="14.85546875" style="342" customWidth="1"/>
    <col min="5128" max="5128" width="0.7109375" style="342" customWidth="1"/>
    <col min="5129" max="5376" width="0" style="342" hidden="1"/>
    <col min="5377" max="5377" width="5.42578125" style="342" customWidth="1"/>
    <col min="5378" max="5378" width="52.140625" style="342" customWidth="1"/>
    <col min="5379" max="5380" width="16.28515625" style="342" customWidth="1"/>
    <col min="5381" max="5382" width="14.7109375" style="342" customWidth="1"/>
    <col min="5383" max="5383" width="14.85546875" style="342" customWidth="1"/>
    <col min="5384" max="5384" width="0.7109375" style="342" customWidth="1"/>
    <col min="5385" max="5632" width="0" style="342" hidden="1"/>
    <col min="5633" max="5633" width="5.42578125" style="342" customWidth="1"/>
    <col min="5634" max="5634" width="52.140625" style="342" customWidth="1"/>
    <col min="5635" max="5636" width="16.28515625" style="342" customWidth="1"/>
    <col min="5637" max="5638" width="14.7109375" style="342" customWidth="1"/>
    <col min="5639" max="5639" width="14.85546875" style="342" customWidth="1"/>
    <col min="5640" max="5640" width="0.7109375" style="342" customWidth="1"/>
    <col min="5641" max="5888" width="0" style="342" hidden="1"/>
    <col min="5889" max="5889" width="5.42578125" style="342" customWidth="1"/>
    <col min="5890" max="5890" width="52.140625" style="342" customWidth="1"/>
    <col min="5891" max="5892" width="16.28515625" style="342" customWidth="1"/>
    <col min="5893" max="5894" width="14.7109375" style="342" customWidth="1"/>
    <col min="5895" max="5895" width="14.85546875" style="342" customWidth="1"/>
    <col min="5896" max="5896" width="0.7109375" style="342" customWidth="1"/>
    <col min="5897" max="6144" width="0" style="342" hidden="1"/>
    <col min="6145" max="6145" width="5.42578125" style="342" customWidth="1"/>
    <col min="6146" max="6146" width="52.140625" style="342" customWidth="1"/>
    <col min="6147" max="6148" width="16.28515625" style="342" customWidth="1"/>
    <col min="6149" max="6150" width="14.7109375" style="342" customWidth="1"/>
    <col min="6151" max="6151" width="14.85546875" style="342" customWidth="1"/>
    <col min="6152" max="6152" width="0.7109375" style="342" customWidth="1"/>
    <col min="6153" max="6400" width="0" style="342" hidden="1"/>
    <col min="6401" max="6401" width="5.42578125" style="342" customWidth="1"/>
    <col min="6402" max="6402" width="52.140625" style="342" customWidth="1"/>
    <col min="6403" max="6404" width="16.28515625" style="342" customWidth="1"/>
    <col min="6405" max="6406" width="14.7109375" style="342" customWidth="1"/>
    <col min="6407" max="6407" width="14.85546875" style="342" customWidth="1"/>
    <col min="6408" max="6408" width="0.7109375" style="342" customWidth="1"/>
    <col min="6409" max="6656" width="0" style="342" hidden="1"/>
    <col min="6657" max="6657" width="5.42578125" style="342" customWidth="1"/>
    <col min="6658" max="6658" width="52.140625" style="342" customWidth="1"/>
    <col min="6659" max="6660" width="16.28515625" style="342" customWidth="1"/>
    <col min="6661" max="6662" width="14.7109375" style="342" customWidth="1"/>
    <col min="6663" max="6663" width="14.85546875" style="342" customWidth="1"/>
    <col min="6664" max="6664" width="0.7109375" style="342" customWidth="1"/>
    <col min="6665" max="6912" width="0" style="342" hidden="1"/>
    <col min="6913" max="6913" width="5.42578125" style="342" customWidth="1"/>
    <col min="6914" max="6914" width="52.140625" style="342" customWidth="1"/>
    <col min="6915" max="6916" width="16.28515625" style="342" customWidth="1"/>
    <col min="6917" max="6918" width="14.7109375" style="342" customWidth="1"/>
    <col min="6919" max="6919" width="14.85546875" style="342" customWidth="1"/>
    <col min="6920" max="6920" width="0.7109375" style="342" customWidth="1"/>
    <col min="6921" max="7168" width="0" style="342" hidden="1"/>
    <col min="7169" max="7169" width="5.42578125" style="342" customWidth="1"/>
    <col min="7170" max="7170" width="52.140625" style="342" customWidth="1"/>
    <col min="7171" max="7172" width="16.28515625" style="342" customWidth="1"/>
    <col min="7173" max="7174" width="14.7109375" style="342" customWidth="1"/>
    <col min="7175" max="7175" width="14.85546875" style="342" customWidth="1"/>
    <col min="7176" max="7176" width="0.7109375" style="342" customWidth="1"/>
    <col min="7177" max="7424" width="0" style="342" hidden="1"/>
    <col min="7425" max="7425" width="5.42578125" style="342" customWidth="1"/>
    <col min="7426" max="7426" width="52.140625" style="342" customWidth="1"/>
    <col min="7427" max="7428" width="16.28515625" style="342" customWidth="1"/>
    <col min="7429" max="7430" width="14.7109375" style="342" customWidth="1"/>
    <col min="7431" max="7431" width="14.85546875" style="342" customWidth="1"/>
    <col min="7432" max="7432" width="0.7109375" style="342" customWidth="1"/>
    <col min="7433" max="7680" width="0" style="342" hidden="1"/>
    <col min="7681" max="7681" width="5.42578125" style="342" customWidth="1"/>
    <col min="7682" max="7682" width="52.140625" style="342" customWidth="1"/>
    <col min="7683" max="7684" width="16.28515625" style="342" customWidth="1"/>
    <col min="7685" max="7686" width="14.7109375" style="342" customWidth="1"/>
    <col min="7687" max="7687" width="14.85546875" style="342" customWidth="1"/>
    <col min="7688" max="7688" width="0.7109375" style="342" customWidth="1"/>
    <col min="7689" max="7936" width="0" style="342" hidden="1"/>
    <col min="7937" max="7937" width="5.42578125" style="342" customWidth="1"/>
    <col min="7938" max="7938" width="52.140625" style="342" customWidth="1"/>
    <col min="7939" max="7940" width="16.28515625" style="342" customWidth="1"/>
    <col min="7941" max="7942" width="14.7109375" style="342" customWidth="1"/>
    <col min="7943" max="7943" width="14.85546875" style="342" customWidth="1"/>
    <col min="7944" max="7944" width="0.7109375" style="342" customWidth="1"/>
    <col min="7945" max="8192" width="0" style="342" hidden="1"/>
    <col min="8193" max="8193" width="5.42578125" style="342" customWidth="1"/>
    <col min="8194" max="8194" width="52.140625" style="342" customWidth="1"/>
    <col min="8195" max="8196" width="16.28515625" style="342" customWidth="1"/>
    <col min="8197" max="8198" width="14.7109375" style="342" customWidth="1"/>
    <col min="8199" max="8199" width="14.85546875" style="342" customWidth="1"/>
    <col min="8200" max="8200" width="0.7109375" style="342" customWidth="1"/>
    <col min="8201" max="8448" width="0" style="342" hidden="1"/>
    <col min="8449" max="8449" width="5.42578125" style="342" customWidth="1"/>
    <col min="8450" max="8450" width="52.140625" style="342" customWidth="1"/>
    <col min="8451" max="8452" width="16.28515625" style="342" customWidth="1"/>
    <col min="8453" max="8454" width="14.7109375" style="342" customWidth="1"/>
    <col min="8455" max="8455" width="14.85546875" style="342" customWidth="1"/>
    <col min="8456" max="8456" width="0.7109375" style="342" customWidth="1"/>
    <col min="8457" max="8704" width="0" style="342" hidden="1"/>
    <col min="8705" max="8705" width="5.42578125" style="342" customWidth="1"/>
    <col min="8706" max="8706" width="52.140625" style="342" customWidth="1"/>
    <col min="8707" max="8708" width="16.28515625" style="342" customWidth="1"/>
    <col min="8709" max="8710" width="14.7109375" style="342" customWidth="1"/>
    <col min="8711" max="8711" width="14.85546875" style="342" customWidth="1"/>
    <col min="8712" max="8712" width="0.7109375" style="342" customWidth="1"/>
    <col min="8713" max="8960" width="0" style="342" hidden="1"/>
    <col min="8961" max="8961" width="5.42578125" style="342" customWidth="1"/>
    <col min="8962" max="8962" width="52.140625" style="342" customWidth="1"/>
    <col min="8963" max="8964" width="16.28515625" style="342" customWidth="1"/>
    <col min="8965" max="8966" width="14.7109375" style="342" customWidth="1"/>
    <col min="8967" max="8967" width="14.85546875" style="342" customWidth="1"/>
    <col min="8968" max="8968" width="0.7109375" style="342" customWidth="1"/>
    <col min="8969" max="9216" width="0" style="342" hidden="1"/>
    <col min="9217" max="9217" width="5.42578125" style="342" customWidth="1"/>
    <col min="9218" max="9218" width="52.140625" style="342" customWidth="1"/>
    <col min="9219" max="9220" width="16.28515625" style="342" customWidth="1"/>
    <col min="9221" max="9222" width="14.7109375" style="342" customWidth="1"/>
    <col min="9223" max="9223" width="14.85546875" style="342" customWidth="1"/>
    <col min="9224" max="9224" width="0.7109375" style="342" customWidth="1"/>
    <col min="9225" max="9472" width="0" style="342" hidden="1"/>
    <col min="9473" max="9473" width="5.42578125" style="342" customWidth="1"/>
    <col min="9474" max="9474" width="52.140625" style="342" customWidth="1"/>
    <col min="9475" max="9476" width="16.28515625" style="342" customWidth="1"/>
    <col min="9477" max="9478" width="14.7109375" style="342" customWidth="1"/>
    <col min="9479" max="9479" width="14.85546875" style="342" customWidth="1"/>
    <col min="9480" max="9480" width="0.7109375" style="342" customWidth="1"/>
    <col min="9481" max="9728" width="0" style="342" hidden="1"/>
    <col min="9729" max="9729" width="5.42578125" style="342" customWidth="1"/>
    <col min="9730" max="9730" width="52.140625" style="342" customWidth="1"/>
    <col min="9731" max="9732" width="16.28515625" style="342" customWidth="1"/>
    <col min="9733" max="9734" width="14.7109375" style="342" customWidth="1"/>
    <col min="9735" max="9735" width="14.85546875" style="342" customWidth="1"/>
    <col min="9736" max="9736" width="0.7109375" style="342" customWidth="1"/>
    <col min="9737" max="9984" width="0" style="342" hidden="1"/>
    <col min="9985" max="9985" width="5.42578125" style="342" customWidth="1"/>
    <col min="9986" max="9986" width="52.140625" style="342" customWidth="1"/>
    <col min="9987" max="9988" width="16.28515625" style="342" customWidth="1"/>
    <col min="9989" max="9990" width="14.7109375" style="342" customWidth="1"/>
    <col min="9991" max="9991" width="14.85546875" style="342" customWidth="1"/>
    <col min="9992" max="9992" width="0.7109375" style="342" customWidth="1"/>
    <col min="9993" max="10240" width="0" style="342" hidden="1"/>
    <col min="10241" max="10241" width="5.42578125" style="342" customWidth="1"/>
    <col min="10242" max="10242" width="52.140625" style="342" customWidth="1"/>
    <col min="10243" max="10244" width="16.28515625" style="342" customWidth="1"/>
    <col min="10245" max="10246" width="14.7109375" style="342" customWidth="1"/>
    <col min="10247" max="10247" width="14.85546875" style="342" customWidth="1"/>
    <col min="10248" max="10248" width="0.7109375" style="342" customWidth="1"/>
    <col min="10249" max="10496" width="0" style="342" hidden="1"/>
    <col min="10497" max="10497" width="5.42578125" style="342" customWidth="1"/>
    <col min="10498" max="10498" width="52.140625" style="342" customWidth="1"/>
    <col min="10499" max="10500" width="16.28515625" style="342" customWidth="1"/>
    <col min="10501" max="10502" width="14.7109375" style="342" customWidth="1"/>
    <col min="10503" max="10503" width="14.85546875" style="342" customWidth="1"/>
    <col min="10504" max="10504" width="0.7109375" style="342" customWidth="1"/>
    <col min="10505" max="10752" width="0" style="342" hidden="1"/>
    <col min="10753" max="10753" width="5.42578125" style="342" customWidth="1"/>
    <col min="10754" max="10754" width="52.140625" style="342" customWidth="1"/>
    <col min="10755" max="10756" width="16.28515625" style="342" customWidth="1"/>
    <col min="10757" max="10758" width="14.7109375" style="342" customWidth="1"/>
    <col min="10759" max="10759" width="14.85546875" style="342" customWidth="1"/>
    <col min="10760" max="10760" width="0.7109375" style="342" customWidth="1"/>
    <col min="10761" max="11008" width="0" style="342" hidden="1"/>
    <col min="11009" max="11009" width="5.42578125" style="342" customWidth="1"/>
    <col min="11010" max="11010" width="52.140625" style="342" customWidth="1"/>
    <col min="11011" max="11012" width="16.28515625" style="342" customWidth="1"/>
    <col min="11013" max="11014" width="14.7109375" style="342" customWidth="1"/>
    <col min="11015" max="11015" width="14.85546875" style="342" customWidth="1"/>
    <col min="11016" max="11016" width="0.7109375" style="342" customWidth="1"/>
    <col min="11017" max="11264" width="0" style="342" hidden="1"/>
    <col min="11265" max="11265" width="5.42578125" style="342" customWidth="1"/>
    <col min="11266" max="11266" width="52.140625" style="342" customWidth="1"/>
    <col min="11267" max="11268" width="16.28515625" style="342" customWidth="1"/>
    <col min="11269" max="11270" width="14.7109375" style="342" customWidth="1"/>
    <col min="11271" max="11271" width="14.85546875" style="342" customWidth="1"/>
    <col min="11272" max="11272" width="0.7109375" style="342" customWidth="1"/>
    <col min="11273" max="11520" width="0" style="342" hidden="1"/>
    <col min="11521" max="11521" width="5.42578125" style="342" customWidth="1"/>
    <col min="11522" max="11522" width="52.140625" style="342" customWidth="1"/>
    <col min="11523" max="11524" width="16.28515625" style="342" customWidth="1"/>
    <col min="11525" max="11526" width="14.7109375" style="342" customWidth="1"/>
    <col min="11527" max="11527" width="14.85546875" style="342" customWidth="1"/>
    <col min="11528" max="11528" width="0.7109375" style="342" customWidth="1"/>
    <col min="11529" max="11776" width="0" style="342" hidden="1"/>
    <col min="11777" max="11777" width="5.42578125" style="342" customWidth="1"/>
    <col min="11778" max="11778" width="52.140625" style="342" customWidth="1"/>
    <col min="11779" max="11780" width="16.28515625" style="342" customWidth="1"/>
    <col min="11781" max="11782" width="14.7109375" style="342" customWidth="1"/>
    <col min="11783" max="11783" width="14.85546875" style="342" customWidth="1"/>
    <col min="11784" max="11784" width="0.7109375" style="342" customWidth="1"/>
    <col min="11785" max="12032" width="0" style="342" hidden="1"/>
    <col min="12033" max="12033" width="5.42578125" style="342" customWidth="1"/>
    <col min="12034" max="12034" width="52.140625" style="342" customWidth="1"/>
    <col min="12035" max="12036" width="16.28515625" style="342" customWidth="1"/>
    <col min="12037" max="12038" width="14.7109375" style="342" customWidth="1"/>
    <col min="12039" max="12039" width="14.85546875" style="342" customWidth="1"/>
    <col min="12040" max="12040" width="0.7109375" style="342" customWidth="1"/>
    <col min="12041" max="12288" width="0" style="342" hidden="1"/>
    <col min="12289" max="12289" width="5.42578125" style="342" customWidth="1"/>
    <col min="12290" max="12290" width="52.140625" style="342" customWidth="1"/>
    <col min="12291" max="12292" width="16.28515625" style="342" customWidth="1"/>
    <col min="12293" max="12294" width="14.7109375" style="342" customWidth="1"/>
    <col min="12295" max="12295" width="14.85546875" style="342" customWidth="1"/>
    <col min="12296" max="12296" width="0.7109375" style="342" customWidth="1"/>
    <col min="12297" max="12544" width="0" style="342" hidden="1"/>
    <col min="12545" max="12545" width="5.42578125" style="342" customWidth="1"/>
    <col min="12546" max="12546" width="52.140625" style="342" customWidth="1"/>
    <col min="12547" max="12548" width="16.28515625" style="342" customWidth="1"/>
    <col min="12549" max="12550" width="14.7109375" style="342" customWidth="1"/>
    <col min="12551" max="12551" width="14.85546875" style="342" customWidth="1"/>
    <col min="12552" max="12552" width="0.7109375" style="342" customWidth="1"/>
    <col min="12553" max="12800" width="0" style="342" hidden="1"/>
    <col min="12801" max="12801" width="5.42578125" style="342" customWidth="1"/>
    <col min="12802" max="12802" width="52.140625" style="342" customWidth="1"/>
    <col min="12803" max="12804" width="16.28515625" style="342" customWidth="1"/>
    <col min="12805" max="12806" width="14.7109375" style="342" customWidth="1"/>
    <col min="12807" max="12807" width="14.85546875" style="342" customWidth="1"/>
    <col min="12808" max="12808" width="0.7109375" style="342" customWidth="1"/>
    <col min="12809" max="13056" width="0" style="342" hidden="1"/>
    <col min="13057" max="13057" width="5.42578125" style="342" customWidth="1"/>
    <col min="13058" max="13058" width="52.140625" style="342" customWidth="1"/>
    <col min="13059" max="13060" width="16.28515625" style="342" customWidth="1"/>
    <col min="13061" max="13062" width="14.7109375" style="342" customWidth="1"/>
    <col min="13063" max="13063" width="14.85546875" style="342" customWidth="1"/>
    <col min="13064" max="13064" width="0.7109375" style="342" customWidth="1"/>
    <col min="13065" max="13312" width="0" style="342" hidden="1"/>
    <col min="13313" max="13313" width="5.42578125" style="342" customWidth="1"/>
    <col min="13314" max="13314" width="52.140625" style="342" customWidth="1"/>
    <col min="13315" max="13316" width="16.28515625" style="342" customWidth="1"/>
    <col min="13317" max="13318" width="14.7109375" style="342" customWidth="1"/>
    <col min="13319" max="13319" width="14.85546875" style="342" customWidth="1"/>
    <col min="13320" max="13320" width="0.7109375" style="342" customWidth="1"/>
    <col min="13321" max="13568" width="0" style="342" hidden="1"/>
    <col min="13569" max="13569" width="5.42578125" style="342" customWidth="1"/>
    <col min="13570" max="13570" width="52.140625" style="342" customWidth="1"/>
    <col min="13571" max="13572" width="16.28515625" style="342" customWidth="1"/>
    <col min="13573" max="13574" width="14.7109375" style="342" customWidth="1"/>
    <col min="13575" max="13575" width="14.85546875" style="342" customWidth="1"/>
    <col min="13576" max="13576" width="0.7109375" style="342" customWidth="1"/>
    <col min="13577" max="13824" width="0" style="342" hidden="1"/>
    <col min="13825" max="13825" width="5.42578125" style="342" customWidth="1"/>
    <col min="13826" max="13826" width="52.140625" style="342" customWidth="1"/>
    <col min="13827" max="13828" width="16.28515625" style="342" customWidth="1"/>
    <col min="13829" max="13830" width="14.7109375" style="342" customWidth="1"/>
    <col min="13831" max="13831" width="14.85546875" style="342" customWidth="1"/>
    <col min="13832" max="13832" width="0.7109375" style="342" customWidth="1"/>
    <col min="13833" max="14080" width="0" style="342" hidden="1"/>
    <col min="14081" max="14081" width="5.42578125" style="342" customWidth="1"/>
    <col min="14082" max="14082" width="52.140625" style="342" customWidth="1"/>
    <col min="14083" max="14084" width="16.28515625" style="342" customWidth="1"/>
    <col min="14085" max="14086" width="14.7109375" style="342" customWidth="1"/>
    <col min="14087" max="14087" width="14.85546875" style="342" customWidth="1"/>
    <col min="14088" max="14088" width="0.7109375" style="342" customWidth="1"/>
    <col min="14089" max="14336" width="0" style="342" hidden="1"/>
    <col min="14337" max="14337" width="5.42578125" style="342" customWidth="1"/>
    <col min="14338" max="14338" width="52.140625" style="342" customWidth="1"/>
    <col min="14339" max="14340" width="16.28515625" style="342" customWidth="1"/>
    <col min="14341" max="14342" width="14.7109375" style="342" customWidth="1"/>
    <col min="14343" max="14343" width="14.85546875" style="342" customWidth="1"/>
    <col min="14344" max="14344" width="0.7109375" style="342" customWidth="1"/>
    <col min="14345" max="14592" width="0" style="342" hidden="1"/>
    <col min="14593" max="14593" width="5.42578125" style="342" customWidth="1"/>
    <col min="14594" max="14594" width="52.140625" style="342" customWidth="1"/>
    <col min="14595" max="14596" width="16.28515625" style="342" customWidth="1"/>
    <col min="14597" max="14598" width="14.7109375" style="342" customWidth="1"/>
    <col min="14599" max="14599" width="14.85546875" style="342" customWidth="1"/>
    <col min="14600" max="14600" width="0.7109375" style="342" customWidth="1"/>
    <col min="14601" max="14848" width="0" style="342" hidden="1"/>
    <col min="14849" max="14849" width="5.42578125" style="342" customWidth="1"/>
    <col min="14850" max="14850" width="52.140625" style="342" customWidth="1"/>
    <col min="14851" max="14852" width="16.28515625" style="342" customWidth="1"/>
    <col min="14853" max="14854" width="14.7109375" style="342" customWidth="1"/>
    <col min="14855" max="14855" width="14.85546875" style="342" customWidth="1"/>
    <col min="14856" max="14856" width="0.7109375" style="342" customWidth="1"/>
    <col min="14857" max="15104" width="0" style="342" hidden="1"/>
    <col min="15105" max="15105" width="5.42578125" style="342" customWidth="1"/>
    <col min="15106" max="15106" width="52.140625" style="342" customWidth="1"/>
    <col min="15107" max="15108" width="16.28515625" style="342" customWidth="1"/>
    <col min="15109" max="15110" width="14.7109375" style="342" customWidth="1"/>
    <col min="15111" max="15111" width="14.85546875" style="342" customWidth="1"/>
    <col min="15112" max="15112" width="0.7109375" style="342" customWidth="1"/>
    <col min="15113" max="15360" width="0" style="342" hidden="1"/>
    <col min="15361" max="15361" width="5.42578125" style="342" customWidth="1"/>
    <col min="15362" max="15362" width="52.140625" style="342" customWidth="1"/>
    <col min="15363" max="15364" width="16.28515625" style="342" customWidth="1"/>
    <col min="15365" max="15366" width="14.7109375" style="342" customWidth="1"/>
    <col min="15367" max="15367" width="14.85546875" style="342" customWidth="1"/>
    <col min="15368" max="15368" width="0.7109375" style="342" customWidth="1"/>
    <col min="15369" max="15616" width="0" style="342" hidden="1"/>
    <col min="15617" max="15617" width="5.42578125" style="342" customWidth="1"/>
    <col min="15618" max="15618" width="52.140625" style="342" customWidth="1"/>
    <col min="15619" max="15620" width="16.28515625" style="342" customWidth="1"/>
    <col min="15621" max="15622" width="14.7109375" style="342" customWidth="1"/>
    <col min="15623" max="15623" width="14.85546875" style="342" customWidth="1"/>
    <col min="15624" max="15624" width="0.7109375" style="342" customWidth="1"/>
    <col min="15625" max="15872" width="0" style="342" hidden="1"/>
    <col min="15873" max="15873" width="5.42578125" style="342" customWidth="1"/>
    <col min="15874" max="15874" width="52.140625" style="342" customWidth="1"/>
    <col min="15875" max="15876" width="16.28515625" style="342" customWidth="1"/>
    <col min="15877" max="15878" width="14.7109375" style="342" customWidth="1"/>
    <col min="15879" max="15879" width="14.85546875" style="342" customWidth="1"/>
    <col min="15880" max="15880" width="0.7109375" style="342" customWidth="1"/>
    <col min="15881" max="16128" width="0" style="342" hidden="1"/>
    <col min="16129" max="16129" width="5.42578125" style="342" customWidth="1"/>
    <col min="16130" max="16130" width="52.140625" style="342" customWidth="1"/>
    <col min="16131" max="16132" width="16.28515625" style="342" customWidth="1"/>
    <col min="16133" max="16134" width="14.7109375" style="342" customWidth="1"/>
    <col min="16135" max="16135" width="14.85546875" style="342" customWidth="1"/>
    <col min="16136" max="16136" width="0.7109375" style="342" customWidth="1"/>
    <col min="16137" max="16384" width="0" style="342" hidden="1"/>
  </cols>
  <sheetData>
    <row r="1" spans="1:7" ht="28.9" customHeight="1">
      <c r="A1" s="513" t="s">
        <v>1122</v>
      </c>
      <c r="B1" s="513"/>
      <c r="C1" s="513"/>
      <c r="D1" s="513"/>
      <c r="E1" s="513"/>
      <c r="F1" s="513"/>
      <c r="G1" s="513"/>
    </row>
    <row r="2" spans="1:7" ht="15.75">
      <c r="A2" s="520" t="str">
        <f>'ESTIMACIÓN DE INGRESOS'!A2:C2</f>
        <v>Nombre del Municipio: SAN SEBASTIAN DEL OESTE</v>
      </c>
      <c r="B2" s="520"/>
      <c r="C2" s="520"/>
      <c r="D2" s="520"/>
      <c r="E2" s="520"/>
      <c r="F2" s="520"/>
      <c r="G2" s="520"/>
    </row>
    <row r="3" spans="1:7" ht="49.5" customHeight="1">
      <c r="A3" s="514"/>
      <c r="B3" s="515"/>
      <c r="C3" s="395" t="s">
        <v>66</v>
      </c>
      <c r="D3" s="395" t="s">
        <v>1067</v>
      </c>
      <c r="E3" s="395" t="s">
        <v>1080</v>
      </c>
      <c r="F3" s="395" t="s">
        <v>1081</v>
      </c>
      <c r="G3" s="395" t="s">
        <v>1082</v>
      </c>
    </row>
    <row r="4" spans="1:7" ht="6" customHeight="1">
      <c r="A4" s="396"/>
      <c r="B4" s="397"/>
      <c r="C4" s="398"/>
      <c r="D4" s="398"/>
      <c r="E4" s="398"/>
      <c r="F4" s="398"/>
      <c r="G4" s="398"/>
    </row>
    <row r="5" spans="1:7" s="344" customFormat="1" ht="14.45" customHeight="1">
      <c r="A5" s="516" t="s">
        <v>1068</v>
      </c>
      <c r="B5" s="517"/>
      <c r="C5" s="334"/>
      <c r="D5" s="334"/>
      <c r="E5" s="334"/>
      <c r="F5" s="334"/>
      <c r="G5" s="334"/>
    </row>
    <row r="6" spans="1:7" s="344" customFormat="1" ht="30">
      <c r="A6" s="394"/>
      <c r="B6" s="399" t="s">
        <v>1120</v>
      </c>
      <c r="C6" s="400" t="s">
        <v>1196</v>
      </c>
      <c r="D6" s="401" t="s">
        <v>1196</v>
      </c>
      <c r="E6" s="400" t="s">
        <v>1196</v>
      </c>
      <c r="F6" s="400" t="s">
        <v>1196</v>
      </c>
      <c r="G6" s="400" t="s">
        <v>1196</v>
      </c>
    </row>
    <row r="7" spans="1:7" s="344" customFormat="1">
      <c r="A7" s="394"/>
      <c r="B7" s="402" t="s">
        <v>1121</v>
      </c>
      <c r="C7" s="403" t="s">
        <v>1196</v>
      </c>
      <c r="D7" s="404" t="s">
        <v>1196</v>
      </c>
      <c r="E7" s="403" t="s">
        <v>1196</v>
      </c>
      <c r="F7" s="403" t="s">
        <v>1196</v>
      </c>
      <c r="G7" s="403" t="s">
        <v>1196</v>
      </c>
    </row>
    <row r="8" spans="1:7" s="344" customFormat="1" ht="14.45" customHeight="1">
      <c r="A8" s="516" t="s">
        <v>1083</v>
      </c>
      <c r="B8" s="517"/>
      <c r="C8" s="334"/>
      <c r="D8" s="334"/>
      <c r="E8" s="334"/>
      <c r="F8" s="334"/>
      <c r="G8" s="334"/>
    </row>
    <row r="9" spans="1:7" s="344" customFormat="1">
      <c r="A9" s="394"/>
      <c r="B9" s="393" t="s">
        <v>1069</v>
      </c>
      <c r="C9" s="334"/>
      <c r="D9" s="334"/>
      <c r="E9" s="334"/>
      <c r="F9" s="334"/>
      <c r="G9" s="334"/>
    </row>
    <row r="10" spans="1:7" s="344" customFormat="1">
      <c r="A10" s="394"/>
      <c r="B10" s="402" t="s">
        <v>1142</v>
      </c>
      <c r="C10" s="403" t="s">
        <v>1196</v>
      </c>
      <c r="D10" s="404" t="s">
        <v>1196</v>
      </c>
      <c r="E10" s="403" t="s">
        <v>1196</v>
      </c>
      <c r="F10" s="403" t="s">
        <v>1196</v>
      </c>
      <c r="G10" s="403" t="s">
        <v>1196</v>
      </c>
    </row>
    <row r="11" spans="1:7" s="344" customFormat="1">
      <c r="A11" s="394"/>
      <c r="B11" s="402" t="s">
        <v>1141</v>
      </c>
      <c r="C11" s="403" t="s">
        <v>1196</v>
      </c>
      <c r="D11" s="404" t="s">
        <v>1196</v>
      </c>
      <c r="E11" s="403" t="s">
        <v>1196</v>
      </c>
      <c r="F11" s="403" t="s">
        <v>1196</v>
      </c>
      <c r="G11" s="403" t="s">
        <v>1196</v>
      </c>
    </row>
    <row r="12" spans="1:7" s="344" customFormat="1">
      <c r="A12" s="394"/>
      <c r="B12" s="402" t="s">
        <v>1140</v>
      </c>
      <c r="C12" s="403" t="s">
        <v>1196</v>
      </c>
      <c r="D12" s="404" t="s">
        <v>1196</v>
      </c>
      <c r="E12" s="403" t="s">
        <v>1196</v>
      </c>
      <c r="F12" s="403" t="s">
        <v>1196</v>
      </c>
      <c r="G12" s="403" t="s">
        <v>1196</v>
      </c>
    </row>
    <row r="13" spans="1:7" s="344" customFormat="1">
      <c r="A13" s="394"/>
      <c r="B13" s="393" t="s">
        <v>1070</v>
      </c>
      <c r="C13" s="334"/>
      <c r="D13" s="334"/>
      <c r="E13" s="334"/>
      <c r="F13" s="334"/>
      <c r="G13" s="334"/>
    </row>
    <row r="14" spans="1:7" s="344" customFormat="1">
      <c r="A14" s="394"/>
      <c r="B14" s="402" t="s">
        <v>1142</v>
      </c>
      <c r="C14" s="403" t="s">
        <v>1196</v>
      </c>
      <c r="D14" s="403" t="s">
        <v>1196</v>
      </c>
      <c r="E14" s="403" t="s">
        <v>1196</v>
      </c>
      <c r="F14" s="403" t="s">
        <v>1196</v>
      </c>
      <c r="G14" s="403" t="s">
        <v>1196</v>
      </c>
    </row>
    <row r="15" spans="1:7" s="344" customFormat="1">
      <c r="A15" s="394"/>
      <c r="B15" s="402" t="s">
        <v>1141</v>
      </c>
      <c r="C15" s="403" t="s">
        <v>1196</v>
      </c>
      <c r="D15" s="403" t="s">
        <v>1196</v>
      </c>
      <c r="E15" s="403" t="s">
        <v>1196</v>
      </c>
      <c r="F15" s="403" t="s">
        <v>1196</v>
      </c>
      <c r="G15" s="403" t="s">
        <v>1196</v>
      </c>
    </row>
    <row r="16" spans="1:7" s="344" customFormat="1">
      <c r="A16" s="394"/>
      <c r="B16" s="402" t="s">
        <v>1140</v>
      </c>
      <c r="C16" s="403" t="s">
        <v>1196</v>
      </c>
      <c r="D16" s="403" t="s">
        <v>1196</v>
      </c>
      <c r="E16" s="403" t="s">
        <v>1196</v>
      </c>
      <c r="F16" s="403" t="s">
        <v>1196</v>
      </c>
      <c r="G16" s="403" t="s">
        <v>1196</v>
      </c>
    </row>
    <row r="17" spans="1:7" s="344" customFormat="1">
      <c r="A17" s="394"/>
      <c r="B17" s="393" t="s">
        <v>1071</v>
      </c>
      <c r="C17" s="334"/>
      <c r="D17" s="334"/>
      <c r="E17" s="334"/>
      <c r="F17" s="334"/>
      <c r="G17" s="334"/>
    </row>
    <row r="18" spans="1:7" s="344" customFormat="1">
      <c r="A18" s="394"/>
      <c r="B18" s="405" t="s">
        <v>1139</v>
      </c>
      <c r="C18" s="403" t="s">
        <v>1196</v>
      </c>
      <c r="D18" s="403" t="s">
        <v>1196</v>
      </c>
      <c r="E18" s="403" t="s">
        <v>1196</v>
      </c>
      <c r="F18" s="403" t="s">
        <v>1196</v>
      </c>
      <c r="G18" s="403" t="s">
        <v>1196</v>
      </c>
    </row>
    <row r="19" spans="1:7" s="344" customFormat="1" ht="30">
      <c r="A19" s="394"/>
      <c r="B19" s="405" t="s">
        <v>1138</v>
      </c>
      <c r="C19" s="403" t="s">
        <v>1196</v>
      </c>
      <c r="D19" s="403" t="s">
        <v>1196</v>
      </c>
      <c r="E19" s="403" t="s">
        <v>1196</v>
      </c>
      <c r="F19" s="403" t="s">
        <v>1196</v>
      </c>
      <c r="G19" s="403" t="s">
        <v>1196</v>
      </c>
    </row>
    <row r="20" spans="1:7" s="344" customFormat="1" ht="30">
      <c r="A20" s="394"/>
      <c r="B20" s="405" t="s">
        <v>1137</v>
      </c>
      <c r="C20" s="403" t="s">
        <v>1196</v>
      </c>
      <c r="D20" s="403" t="s">
        <v>1196</v>
      </c>
      <c r="E20" s="403" t="s">
        <v>1196</v>
      </c>
      <c r="F20" s="403" t="s">
        <v>1196</v>
      </c>
      <c r="G20" s="403" t="s">
        <v>1196</v>
      </c>
    </row>
    <row r="21" spans="1:7" s="344" customFormat="1">
      <c r="A21" s="394"/>
      <c r="B21" s="405" t="s">
        <v>1136</v>
      </c>
      <c r="C21" s="403" t="s">
        <v>1196</v>
      </c>
      <c r="D21" s="403" t="s">
        <v>1196</v>
      </c>
      <c r="E21" s="403" t="s">
        <v>1196</v>
      </c>
      <c r="F21" s="403" t="s">
        <v>1196</v>
      </c>
      <c r="G21" s="403" t="s">
        <v>1196</v>
      </c>
    </row>
    <row r="22" spans="1:7" s="344" customFormat="1">
      <c r="A22" s="394"/>
      <c r="B22" s="405" t="s">
        <v>1072</v>
      </c>
      <c r="C22" s="403" t="s">
        <v>1196</v>
      </c>
      <c r="D22" s="403" t="s">
        <v>1196</v>
      </c>
      <c r="E22" s="403" t="s">
        <v>1196</v>
      </c>
      <c r="F22" s="403" t="s">
        <v>1196</v>
      </c>
      <c r="G22" s="403" t="s">
        <v>1196</v>
      </c>
    </row>
    <row r="23" spans="1:7" s="344" customFormat="1">
      <c r="A23" s="394"/>
      <c r="B23" s="405" t="s">
        <v>1135</v>
      </c>
      <c r="C23" s="403" t="s">
        <v>1196</v>
      </c>
      <c r="D23" s="403" t="s">
        <v>1196</v>
      </c>
      <c r="E23" s="403" t="s">
        <v>1196</v>
      </c>
      <c r="F23" s="403" t="s">
        <v>1196</v>
      </c>
      <c r="G23" s="403" t="s">
        <v>1196</v>
      </c>
    </row>
    <row r="24" spans="1:7" s="344" customFormat="1" ht="14.45" customHeight="1">
      <c r="A24" s="516" t="s">
        <v>1084</v>
      </c>
      <c r="B24" s="517"/>
      <c r="C24" s="334"/>
      <c r="D24" s="334"/>
      <c r="E24" s="334"/>
      <c r="F24" s="334"/>
      <c r="G24" s="334"/>
    </row>
    <row r="25" spans="1:7" s="344" customFormat="1">
      <c r="A25" s="406"/>
      <c r="B25" s="402" t="s">
        <v>1073</v>
      </c>
      <c r="C25" s="403" t="s">
        <v>1196</v>
      </c>
      <c r="D25" s="403" t="s">
        <v>1196</v>
      </c>
      <c r="E25" s="403" t="s">
        <v>1196</v>
      </c>
      <c r="F25" s="403" t="s">
        <v>1196</v>
      </c>
      <c r="G25" s="403" t="s">
        <v>1196</v>
      </c>
    </row>
    <row r="26" spans="1:7" s="344" customFormat="1" ht="14.45" customHeight="1">
      <c r="A26" s="516" t="s">
        <v>1085</v>
      </c>
      <c r="B26" s="517"/>
      <c r="C26" s="334"/>
      <c r="D26" s="334"/>
      <c r="E26" s="334"/>
      <c r="F26" s="334"/>
      <c r="G26" s="334"/>
    </row>
    <row r="27" spans="1:7" s="344" customFormat="1">
      <c r="A27" s="394"/>
      <c r="B27" s="402" t="s">
        <v>1069</v>
      </c>
      <c r="C27" s="403" t="s">
        <v>1196</v>
      </c>
      <c r="D27" s="403" t="s">
        <v>1196</v>
      </c>
      <c r="E27" s="403" t="s">
        <v>1196</v>
      </c>
      <c r="F27" s="403" t="s">
        <v>1196</v>
      </c>
      <c r="G27" s="403" t="s">
        <v>1196</v>
      </c>
    </row>
    <row r="28" spans="1:7" s="344" customFormat="1">
      <c r="A28" s="394"/>
      <c r="B28" s="402" t="s">
        <v>1070</v>
      </c>
      <c r="C28" s="403" t="s">
        <v>1196</v>
      </c>
      <c r="D28" s="403" t="s">
        <v>1196</v>
      </c>
      <c r="E28" s="403" t="s">
        <v>1196</v>
      </c>
      <c r="F28" s="403" t="s">
        <v>1196</v>
      </c>
      <c r="G28" s="403" t="s">
        <v>1196</v>
      </c>
    </row>
    <row r="29" spans="1:7" s="344" customFormat="1">
      <c r="A29" s="394"/>
      <c r="B29" s="402" t="s">
        <v>1074</v>
      </c>
      <c r="C29" s="403" t="s">
        <v>1196</v>
      </c>
      <c r="D29" s="403" t="s">
        <v>1196</v>
      </c>
      <c r="E29" s="403" t="s">
        <v>1196</v>
      </c>
      <c r="F29" s="403" t="s">
        <v>1196</v>
      </c>
      <c r="G29" s="403" t="s">
        <v>1196</v>
      </c>
    </row>
    <row r="30" spans="1:7" s="344" customFormat="1" ht="14.45" customHeight="1">
      <c r="A30" s="516" t="s">
        <v>1134</v>
      </c>
      <c r="B30" s="517"/>
      <c r="C30" s="334"/>
      <c r="D30" s="334"/>
      <c r="E30" s="334"/>
      <c r="F30" s="334"/>
      <c r="G30" s="334"/>
    </row>
    <row r="31" spans="1:7" s="344" customFormat="1">
      <c r="A31" s="406"/>
      <c r="B31" s="402" t="s">
        <v>1075</v>
      </c>
      <c r="C31" s="403" t="s">
        <v>1196</v>
      </c>
      <c r="D31" s="403" t="s">
        <v>1196</v>
      </c>
      <c r="E31" s="403" t="s">
        <v>1196</v>
      </c>
      <c r="F31" s="403" t="s">
        <v>1196</v>
      </c>
      <c r="G31" s="403" t="s">
        <v>1196</v>
      </c>
    </row>
    <row r="32" spans="1:7" s="344" customFormat="1">
      <c r="A32" s="406"/>
      <c r="B32" s="402" t="s">
        <v>1076</v>
      </c>
      <c r="C32" s="403" t="s">
        <v>1196</v>
      </c>
      <c r="D32" s="403" t="s">
        <v>1196</v>
      </c>
      <c r="E32" s="403" t="s">
        <v>1196</v>
      </c>
      <c r="F32" s="403" t="s">
        <v>1196</v>
      </c>
      <c r="G32" s="403" t="s">
        <v>1196</v>
      </c>
    </row>
    <row r="33" spans="1:7" s="344" customFormat="1">
      <c r="A33" s="407"/>
      <c r="B33" s="402" t="s">
        <v>1077</v>
      </c>
      <c r="C33" s="403" t="s">
        <v>1196</v>
      </c>
      <c r="D33" s="403" t="s">
        <v>1196</v>
      </c>
      <c r="E33" s="403" t="s">
        <v>1196</v>
      </c>
      <c r="F33" s="403" t="s">
        <v>1196</v>
      </c>
      <c r="G33" s="403" t="s">
        <v>1196</v>
      </c>
    </row>
    <row r="34" spans="1:7" s="344" customFormat="1" ht="14.45" customHeight="1">
      <c r="A34" s="516" t="s">
        <v>1133</v>
      </c>
      <c r="B34" s="517"/>
      <c r="C34" s="334"/>
      <c r="D34" s="334"/>
      <c r="E34" s="334"/>
      <c r="F34" s="334"/>
      <c r="G34" s="334"/>
    </row>
    <row r="35" spans="1:7" s="344" customFormat="1" ht="14.45" customHeight="1">
      <c r="A35" s="516" t="s">
        <v>1132</v>
      </c>
      <c r="B35" s="517"/>
      <c r="C35" s="334"/>
      <c r="D35" s="334"/>
      <c r="E35" s="334"/>
      <c r="F35" s="334"/>
      <c r="G35" s="334"/>
    </row>
    <row r="36" spans="1:7" s="344" customFormat="1">
      <c r="A36" s="394"/>
      <c r="B36" s="402" t="s">
        <v>1131</v>
      </c>
      <c r="C36" s="403" t="s">
        <v>1196</v>
      </c>
      <c r="D36" s="403" t="s">
        <v>1196</v>
      </c>
      <c r="E36" s="403" t="s">
        <v>1196</v>
      </c>
      <c r="F36" s="403" t="s">
        <v>1196</v>
      </c>
      <c r="G36" s="403" t="s">
        <v>1196</v>
      </c>
    </row>
    <row r="37" spans="1:7" s="344" customFormat="1">
      <c r="A37" s="394"/>
      <c r="B37" s="402" t="s">
        <v>1078</v>
      </c>
      <c r="C37" s="403" t="s">
        <v>1196</v>
      </c>
      <c r="D37" s="403" t="s">
        <v>1196</v>
      </c>
      <c r="E37" s="403" t="s">
        <v>1196</v>
      </c>
      <c r="F37" s="403" t="s">
        <v>1196</v>
      </c>
      <c r="G37" s="403" t="s">
        <v>1196</v>
      </c>
    </row>
    <row r="38" spans="1:7" s="344" customFormat="1">
      <c r="A38" s="394"/>
      <c r="B38" s="402" t="s">
        <v>1079</v>
      </c>
      <c r="C38" s="403" t="s">
        <v>1196</v>
      </c>
      <c r="D38" s="403" t="s">
        <v>1196</v>
      </c>
      <c r="E38" s="403" t="s">
        <v>1196</v>
      </c>
      <c r="F38" s="403" t="s">
        <v>1196</v>
      </c>
      <c r="G38" s="403" t="s">
        <v>1196</v>
      </c>
    </row>
    <row r="39" spans="1:7" s="344" customFormat="1" ht="30.75" customHeight="1">
      <c r="A39" s="518" t="s">
        <v>1130</v>
      </c>
      <c r="B39" s="519"/>
      <c r="C39" s="334"/>
      <c r="D39" s="334"/>
      <c r="E39" s="334"/>
      <c r="F39" s="334"/>
      <c r="G39" s="334"/>
    </row>
    <row r="40" spans="1:7" s="344" customFormat="1">
      <c r="A40" s="394"/>
      <c r="B40" s="402" t="s">
        <v>1129</v>
      </c>
      <c r="C40" s="403" t="s">
        <v>1196</v>
      </c>
      <c r="D40" s="403" t="s">
        <v>1196</v>
      </c>
      <c r="E40" s="403" t="s">
        <v>1196</v>
      </c>
      <c r="F40" s="403" t="s">
        <v>1196</v>
      </c>
      <c r="G40" s="403" t="s">
        <v>1196</v>
      </c>
    </row>
    <row r="41" spans="1:7" s="344" customFormat="1">
      <c r="A41" s="394"/>
      <c r="B41" s="402" t="s">
        <v>1127</v>
      </c>
      <c r="C41" s="403" t="s">
        <v>1196</v>
      </c>
      <c r="D41" s="403" t="s">
        <v>1196</v>
      </c>
      <c r="E41" s="403" t="s">
        <v>1196</v>
      </c>
      <c r="F41" s="403" t="s">
        <v>1196</v>
      </c>
      <c r="G41" s="403" t="s">
        <v>1196</v>
      </c>
    </row>
    <row r="42" spans="1:7" s="344" customFormat="1">
      <c r="A42" s="406"/>
      <c r="B42" s="402" t="s">
        <v>1033</v>
      </c>
      <c r="C42" s="403" t="s">
        <v>1196</v>
      </c>
      <c r="D42" s="403" t="s">
        <v>1196</v>
      </c>
      <c r="E42" s="403" t="s">
        <v>1196</v>
      </c>
      <c r="F42" s="403" t="s">
        <v>1196</v>
      </c>
      <c r="G42" s="403" t="s">
        <v>1196</v>
      </c>
    </row>
    <row r="43" spans="1:7" s="344" customFormat="1" ht="14.45" customHeight="1">
      <c r="A43" s="516" t="s">
        <v>1086</v>
      </c>
      <c r="B43" s="517"/>
      <c r="C43" s="334"/>
      <c r="D43" s="334"/>
      <c r="E43" s="334"/>
      <c r="F43" s="334"/>
      <c r="G43" s="334"/>
    </row>
    <row r="44" spans="1:7" s="344" customFormat="1">
      <c r="A44" s="394"/>
      <c r="B44" s="402" t="s">
        <v>1129</v>
      </c>
      <c r="C44" s="403" t="s">
        <v>1196</v>
      </c>
      <c r="D44" s="403" t="s">
        <v>1196</v>
      </c>
      <c r="E44" s="403" t="s">
        <v>1196</v>
      </c>
      <c r="F44" s="403" t="s">
        <v>1196</v>
      </c>
      <c r="G44" s="403" t="s">
        <v>1196</v>
      </c>
    </row>
    <row r="45" spans="1:7" s="344" customFormat="1">
      <c r="A45" s="394"/>
      <c r="B45" s="402" t="s">
        <v>1127</v>
      </c>
      <c r="C45" s="403" t="s">
        <v>1196</v>
      </c>
      <c r="D45" s="403" t="s">
        <v>1196</v>
      </c>
      <c r="E45" s="403" t="s">
        <v>1196</v>
      </c>
      <c r="F45" s="403" t="s">
        <v>1196</v>
      </c>
      <c r="G45" s="403" t="s">
        <v>1196</v>
      </c>
    </row>
    <row r="46" spans="1:7" s="344" customFormat="1" ht="14.45" customHeight="1">
      <c r="A46" s="516" t="s">
        <v>1128</v>
      </c>
      <c r="B46" s="517"/>
      <c r="C46" s="334"/>
      <c r="D46" s="334"/>
      <c r="E46" s="334"/>
      <c r="F46" s="334"/>
      <c r="G46" s="334"/>
    </row>
    <row r="47" spans="1:7" s="344" customFormat="1">
      <c r="A47" s="394"/>
      <c r="B47" s="402" t="s">
        <v>1126</v>
      </c>
      <c r="C47" s="403" t="s">
        <v>1196</v>
      </c>
      <c r="D47" s="403" t="s">
        <v>1196</v>
      </c>
      <c r="E47" s="403" t="s">
        <v>1196</v>
      </c>
      <c r="F47" s="403" t="s">
        <v>1196</v>
      </c>
      <c r="G47" s="403" t="s">
        <v>1196</v>
      </c>
    </row>
    <row r="48" spans="1:7" s="344" customFormat="1">
      <c r="A48" s="394"/>
      <c r="B48" s="402" t="s">
        <v>1125</v>
      </c>
      <c r="C48" s="403" t="s">
        <v>1196</v>
      </c>
      <c r="D48" s="403" t="s">
        <v>1196</v>
      </c>
      <c r="E48" s="403" t="s">
        <v>1196</v>
      </c>
      <c r="F48" s="403" t="s">
        <v>1196</v>
      </c>
      <c r="G48" s="403" t="s">
        <v>1196</v>
      </c>
    </row>
    <row r="49" spans="1:7" s="344" customFormat="1" ht="14.45" customHeight="1">
      <c r="A49" s="516" t="s">
        <v>1087</v>
      </c>
      <c r="B49" s="517"/>
      <c r="C49" s="334"/>
      <c r="D49" s="334"/>
      <c r="E49" s="334"/>
      <c r="F49" s="334"/>
      <c r="G49" s="334"/>
    </row>
    <row r="50" spans="1:7" s="344" customFormat="1">
      <c r="A50" s="394"/>
      <c r="B50" s="402" t="s">
        <v>1123</v>
      </c>
      <c r="C50" s="403" t="s">
        <v>1196</v>
      </c>
      <c r="D50" s="403" t="s">
        <v>1196</v>
      </c>
      <c r="E50" s="403" t="s">
        <v>1196</v>
      </c>
      <c r="F50" s="403" t="s">
        <v>1196</v>
      </c>
      <c r="G50" s="403" t="s">
        <v>1196</v>
      </c>
    </row>
    <row r="51" spans="1:7" s="344" customFormat="1">
      <c r="A51" s="407"/>
      <c r="B51" s="402" t="s">
        <v>1124</v>
      </c>
      <c r="C51" s="403" t="s">
        <v>1196</v>
      </c>
      <c r="D51" s="403" t="s">
        <v>1196</v>
      </c>
      <c r="E51" s="403" t="s">
        <v>1196</v>
      </c>
      <c r="F51" s="403" t="s">
        <v>1196</v>
      </c>
      <c r="G51" s="403" t="s">
        <v>1196</v>
      </c>
    </row>
    <row r="52" spans="1:7" s="344" customFormat="1" ht="14.25">
      <c r="A52" s="345"/>
      <c r="B52" s="346"/>
      <c r="C52" s="347"/>
      <c r="D52" s="348"/>
      <c r="E52" s="347"/>
      <c r="F52" s="347"/>
      <c r="G52" s="347"/>
    </row>
    <row r="53" spans="1:7" s="344" customFormat="1" ht="14.25">
      <c r="A53" s="345"/>
      <c r="B53" s="346"/>
      <c r="C53" s="347"/>
      <c r="D53" s="348"/>
      <c r="E53" s="347"/>
      <c r="F53" s="347"/>
      <c r="G53" s="347"/>
    </row>
    <row r="54" spans="1:7" s="350" customFormat="1">
      <c r="A54" s="349"/>
      <c r="B54" s="349"/>
      <c r="C54" s="347"/>
      <c r="D54" s="348"/>
      <c r="E54" s="347"/>
      <c r="F54" s="347"/>
      <c r="G54" s="347"/>
    </row>
    <row r="55" spans="1:7" s="350" customFormat="1">
      <c r="A55" s="349"/>
      <c r="B55" s="349"/>
      <c r="C55" s="347"/>
      <c r="D55" s="348"/>
      <c r="E55" s="347"/>
      <c r="F55" s="347"/>
      <c r="G55" s="347"/>
    </row>
    <row r="56" spans="1:7" s="350" customFormat="1">
      <c r="A56" s="349"/>
      <c r="B56" s="349"/>
      <c r="C56" s="347"/>
      <c r="D56" s="348"/>
      <c r="E56" s="347"/>
      <c r="F56" s="347"/>
      <c r="G56" s="347"/>
    </row>
    <row r="57" spans="1:7" s="351" customFormat="1" ht="15.75">
      <c r="B57" s="358"/>
      <c r="C57" s="352"/>
      <c r="D57" s="352"/>
      <c r="E57" s="357"/>
      <c r="F57" s="352"/>
      <c r="G57" s="352"/>
    </row>
    <row r="58" spans="1:7">
      <c r="B58" s="353"/>
      <c r="E58" s="354"/>
      <c r="F58" s="354"/>
      <c r="G58" s="342"/>
    </row>
    <row r="59" spans="1:7">
      <c r="E59" s="354"/>
    </row>
    <row r="60" spans="1:7">
      <c r="B60" s="353"/>
      <c r="E60" s="354"/>
    </row>
    <row r="61" spans="1:7"/>
    <row r="62" spans="1:7" ht="44.25">
      <c r="D62" s="355"/>
    </row>
    <row r="63" spans="1:7"/>
    <row r="64" spans="1:7" ht="15" customHeight="1">
      <c r="E64" s="356"/>
      <c r="F64" s="356"/>
      <c r="G64" s="356"/>
    </row>
    <row r="65" spans="4:7" ht="15" hidden="1" customHeight="1">
      <c r="D65" s="356"/>
      <c r="E65" s="356"/>
      <c r="F65" s="356"/>
      <c r="G65" s="356"/>
    </row>
    <row r="66" spans="4:7" ht="15" hidden="1" customHeight="1">
      <c r="D66" s="356"/>
      <c r="E66" s="356"/>
      <c r="F66" s="356"/>
      <c r="G66" s="356"/>
    </row>
    <row r="67" spans="4:7" ht="15" hidden="1" customHeight="1">
      <c r="D67" s="356"/>
      <c r="E67" s="356"/>
      <c r="F67" s="356"/>
      <c r="G67" s="356"/>
    </row>
    <row r="68" spans="4:7"/>
    <row r="69" spans="4:7"/>
    <row r="70" spans="4:7"/>
    <row r="71" spans="4:7"/>
    <row r="72" spans="4:7"/>
    <row r="73" spans="4:7"/>
    <row r="74" spans="4:7"/>
    <row r="75" spans="4:7"/>
    <row r="76" spans="4:7"/>
    <row r="77" spans="4:7"/>
    <row r="78" spans="4:7"/>
    <row r="79" spans="4:7"/>
    <row r="80" spans="4:7"/>
    <row r="81"/>
    <row r="82"/>
    <row r="83"/>
    <row r="84"/>
    <row r="85"/>
    <row r="86"/>
    <row r="87"/>
    <row r="88"/>
    <row r="89"/>
    <row r="90"/>
    <row r="91"/>
    <row r="92"/>
    <row r="93"/>
    <row r="94"/>
    <row r="95" hidden="1"/>
    <row r="96" hidden="1"/>
    <row r="97" hidden="1"/>
    <row r="98" hidden="1"/>
    <row r="99" hidden="1"/>
    <row r="100" hidden="1"/>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ht="15" customHeight="1"/>
  </sheetData>
  <sheetProtection sheet="1" objects="1" scenarios="1"/>
  <mergeCells count="14">
    <mergeCell ref="A43:B43"/>
    <mergeCell ref="A46:B46"/>
    <mergeCell ref="A49:B49"/>
    <mergeCell ref="A8:B8"/>
    <mergeCell ref="A24:B24"/>
    <mergeCell ref="A26:B26"/>
    <mergeCell ref="A30:B30"/>
    <mergeCell ref="A34:B34"/>
    <mergeCell ref="A35:B35"/>
    <mergeCell ref="A1:G1"/>
    <mergeCell ref="A3:B3"/>
    <mergeCell ref="A5:B5"/>
    <mergeCell ref="A39:B39"/>
    <mergeCell ref="A2:G2"/>
  </mergeCells>
  <pageMargins left="0.51181102362204722" right="0.51181102362204722" top="0.74803149606299213" bottom="0.74803149606299213" header="0.31496062992125984" footer="0.31496062992125984"/>
  <pageSetup scale="70" orientation="portrait" horizontalDpi="4294967295" verticalDpi="4294967295" r:id="rId1"/>
  <headerFooter>
    <oddFooter>&amp;L&amp;"-,Cursiva"&amp;10Ejercicio Fiscal 2019&amp;R&amp;"-,Cursiva"&amp;10Página &amp;P de &amp;N</oddFooter>
  </headerFooter>
</worksheet>
</file>

<file path=xl/worksheets/sheet8.xml><?xml version="1.0" encoding="utf-8"?>
<worksheet xmlns="http://schemas.openxmlformats.org/spreadsheetml/2006/main" xmlns:r="http://schemas.openxmlformats.org/officeDocument/2006/relationships">
  <sheetPr>
    <tabColor theme="5" tint="-0.249977111117893"/>
  </sheetPr>
  <dimension ref="A1:DU160"/>
  <sheetViews>
    <sheetView showGridLines="0" workbookViewId="0">
      <selection activeCell="AK39" sqref="AK39:AP39"/>
    </sheetView>
  </sheetViews>
  <sheetFormatPr baseColWidth="10" defaultRowHeight="15"/>
  <cols>
    <col min="1" max="9" width="1.7109375" customWidth="1"/>
    <col min="10" max="11" width="3.140625" customWidth="1"/>
    <col min="12" max="12" width="1.7109375" customWidth="1"/>
    <col min="13" max="13" width="3.140625" customWidth="1"/>
    <col min="14" max="14" width="3" customWidth="1"/>
    <col min="15" max="15" width="4" customWidth="1"/>
    <col min="16" max="25" width="1.7109375" customWidth="1"/>
    <col min="26" max="26" width="3.5703125" customWidth="1"/>
    <col min="27" max="27" width="1.7109375" customWidth="1"/>
    <col min="28" max="28" width="5.28515625" customWidth="1"/>
    <col min="29" max="39" width="1.7109375" customWidth="1"/>
    <col min="40" max="40" width="3.5703125" customWidth="1"/>
    <col min="41" max="57" width="1.7109375" customWidth="1"/>
    <col min="58" max="58" width="2.5703125" customWidth="1"/>
    <col min="59" max="105" width="1.7109375" customWidth="1"/>
    <col min="106" max="106" width="1" customWidth="1"/>
    <col min="107" max="107" width="1.7109375" customWidth="1"/>
    <col min="108" max="108" width="0.42578125" customWidth="1"/>
    <col min="109" max="120" width="1.7109375" customWidth="1"/>
  </cols>
  <sheetData>
    <row r="1" spans="1:125" ht="24" customHeight="1" thickTop="1">
      <c r="A1" s="562" t="s">
        <v>913</v>
      </c>
      <c r="B1" s="563"/>
      <c r="C1" s="563"/>
      <c r="D1" s="563"/>
      <c r="E1" s="563"/>
      <c r="F1" s="563"/>
      <c r="G1" s="563"/>
      <c r="H1" s="563"/>
      <c r="I1" s="563"/>
      <c r="J1" s="563"/>
      <c r="K1" s="563"/>
      <c r="L1" s="563"/>
      <c r="M1" s="563"/>
      <c r="N1" s="563"/>
      <c r="O1" s="563"/>
      <c r="P1" s="563"/>
      <c r="Q1" s="563"/>
      <c r="R1" s="563"/>
      <c r="S1" s="563"/>
      <c r="T1" s="563"/>
      <c r="U1" s="563"/>
      <c r="V1" s="563"/>
      <c r="W1" s="563"/>
      <c r="X1" s="563"/>
      <c r="Y1" s="563"/>
      <c r="Z1" s="563"/>
      <c r="AA1" s="563"/>
      <c r="AB1" s="563"/>
      <c r="AC1" s="563"/>
      <c r="AD1" s="563"/>
      <c r="AE1" s="563"/>
      <c r="AF1" s="563"/>
      <c r="AG1" s="563"/>
      <c r="AH1" s="563"/>
      <c r="AI1" s="563"/>
      <c r="AJ1" s="563"/>
      <c r="AK1" s="563"/>
      <c r="AL1" s="563"/>
      <c r="AM1" s="563"/>
      <c r="AN1" s="563"/>
      <c r="AO1" s="563"/>
      <c r="AP1" s="563"/>
      <c r="AQ1" s="563"/>
      <c r="AR1" s="563"/>
      <c r="AS1" s="563"/>
      <c r="AT1" s="563"/>
      <c r="AU1" s="563"/>
      <c r="AV1" s="563"/>
      <c r="AW1" s="563"/>
      <c r="AX1" s="563"/>
      <c r="AY1" s="563"/>
      <c r="AZ1" s="563"/>
      <c r="BA1" s="563"/>
      <c r="BB1" s="563"/>
      <c r="BC1" s="563"/>
      <c r="BD1" s="563"/>
      <c r="BE1" s="563"/>
      <c r="BF1" s="563"/>
      <c r="BG1" s="563"/>
      <c r="BH1" s="563"/>
      <c r="BI1" s="563"/>
      <c r="BJ1" s="563"/>
      <c r="BK1" s="563"/>
      <c r="BL1" s="563"/>
      <c r="BM1" s="563"/>
      <c r="BN1" s="563"/>
      <c r="BO1" s="563"/>
      <c r="BP1" s="563"/>
      <c r="BQ1" s="563"/>
      <c r="BR1" s="563"/>
      <c r="BS1" s="563"/>
      <c r="BT1" s="563"/>
      <c r="BU1" s="563"/>
      <c r="BV1" s="563"/>
      <c r="BW1" s="563"/>
      <c r="BX1" s="563"/>
      <c r="BY1" s="563"/>
      <c r="BZ1" s="563"/>
      <c r="CA1" s="563"/>
      <c r="CB1" s="563"/>
      <c r="CC1" s="563"/>
      <c r="CD1" s="563"/>
      <c r="CE1" s="563"/>
      <c r="CF1" s="563"/>
      <c r="CG1" s="563"/>
      <c r="CH1" s="563"/>
      <c r="CI1" s="563"/>
      <c r="CJ1" s="563"/>
      <c r="CK1" s="563"/>
      <c r="CL1" s="563"/>
      <c r="CM1" s="563"/>
      <c r="CN1" s="563"/>
      <c r="CO1" s="563"/>
      <c r="CP1" s="563"/>
      <c r="CQ1" s="563"/>
      <c r="CR1" s="563"/>
      <c r="CS1" s="563"/>
      <c r="CT1" s="563"/>
      <c r="CU1" s="563"/>
      <c r="CV1" s="563"/>
      <c r="CW1" s="563"/>
      <c r="CX1" s="563"/>
      <c r="CY1" s="563"/>
      <c r="CZ1" s="563"/>
      <c r="DA1" s="563"/>
      <c r="DB1" s="563"/>
      <c r="DC1" s="563"/>
      <c r="DD1" s="563"/>
      <c r="DE1" s="564"/>
    </row>
    <row r="2" spans="1:125" ht="17.25" customHeight="1">
      <c r="A2" s="575" t="str">
        <f>'ESTIMACIÓN DE INGRESOS'!A2:C2</f>
        <v>Nombre del Municipio: SAN SEBASTIAN DEL OESTE</v>
      </c>
      <c r="B2" s="576"/>
      <c r="C2" s="576"/>
      <c r="D2" s="576"/>
      <c r="E2" s="576"/>
      <c r="F2" s="576"/>
      <c r="G2" s="576"/>
      <c r="H2" s="576"/>
      <c r="I2" s="576"/>
      <c r="J2" s="576"/>
      <c r="K2" s="576"/>
      <c r="L2" s="576"/>
      <c r="M2" s="576"/>
      <c r="N2" s="576"/>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576"/>
      <c r="AW2" s="576"/>
      <c r="AX2" s="576"/>
      <c r="AY2" s="576"/>
      <c r="AZ2" s="576"/>
      <c r="BA2" s="576"/>
      <c r="BB2" s="576"/>
      <c r="BC2" s="576"/>
      <c r="BD2" s="576"/>
      <c r="BE2" s="576"/>
      <c r="BF2" s="576"/>
      <c r="BG2" s="576"/>
      <c r="BH2" s="576"/>
      <c r="BI2" s="576"/>
      <c r="BJ2" s="576"/>
      <c r="BK2" s="576"/>
      <c r="BL2" s="576"/>
      <c r="BM2" s="576"/>
      <c r="BN2" s="576"/>
      <c r="BO2" s="576"/>
      <c r="BP2" s="576"/>
      <c r="BQ2" s="576"/>
      <c r="BR2" s="576"/>
      <c r="BS2" s="576"/>
      <c r="BT2" s="576"/>
      <c r="BU2" s="576"/>
      <c r="BV2" s="576"/>
      <c r="BW2" s="576"/>
      <c r="BX2" s="576"/>
      <c r="BY2" s="576"/>
      <c r="BZ2" s="576"/>
      <c r="CA2" s="576"/>
      <c r="CB2" s="576"/>
      <c r="CC2" s="576"/>
      <c r="CD2" s="576"/>
      <c r="CE2" s="576"/>
      <c r="CF2" s="576"/>
      <c r="CG2" s="576"/>
      <c r="CH2" s="576"/>
      <c r="CI2" s="576"/>
      <c r="CJ2" s="576"/>
      <c r="CK2" s="576"/>
      <c r="CL2" s="576"/>
      <c r="CM2" s="576"/>
      <c r="CN2" s="576"/>
      <c r="CO2" s="576"/>
      <c r="CP2" s="576"/>
      <c r="CQ2" s="576"/>
      <c r="CR2" s="576"/>
      <c r="CS2" s="576"/>
      <c r="CT2" s="576"/>
      <c r="CU2" s="576"/>
      <c r="CV2" s="576"/>
      <c r="CW2" s="576"/>
      <c r="CX2" s="576"/>
      <c r="CY2" s="576"/>
      <c r="CZ2" s="576"/>
      <c r="DA2" s="576"/>
      <c r="DB2" s="576"/>
      <c r="DC2" s="576"/>
      <c r="DD2" s="576"/>
      <c r="DE2" s="577"/>
    </row>
    <row r="3" spans="1:125" s="1" customFormat="1" ht="3" customHeight="1">
      <c r="A3" s="60"/>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c r="CX3" s="61"/>
      <c r="CY3" s="61"/>
      <c r="CZ3" s="61"/>
      <c r="DA3" s="61"/>
      <c r="DB3" s="62"/>
      <c r="DC3" s="62"/>
      <c r="DD3" s="62"/>
      <c r="DE3" s="63"/>
    </row>
    <row r="4" spans="1:125" ht="15" customHeight="1">
      <c r="A4" s="565" t="s">
        <v>564</v>
      </c>
      <c r="B4" s="566"/>
      <c r="C4" s="566"/>
      <c r="D4" s="566"/>
      <c r="E4" s="566"/>
      <c r="F4" s="566"/>
      <c r="G4" s="566"/>
      <c r="H4" s="566"/>
      <c r="I4" s="566"/>
      <c r="J4" s="566"/>
      <c r="K4" s="566"/>
      <c r="L4" s="566"/>
      <c r="M4" s="566"/>
      <c r="N4" s="566"/>
      <c r="O4" s="566"/>
      <c r="P4" s="566" t="s">
        <v>565</v>
      </c>
      <c r="Q4" s="566"/>
      <c r="R4" s="566"/>
      <c r="S4" s="566"/>
      <c r="T4" s="566"/>
      <c r="U4" s="566"/>
      <c r="V4" s="566"/>
      <c r="W4" s="566"/>
      <c r="X4" s="566"/>
      <c r="Y4" s="566"/>
      <c r="Z4" s="566"/>
      <c r="AA4" s="566"/>
      <c r="AB4" s="566"/>
      <c r="AC4" s="566"/>
      <c r="AD4" s="566" t="s">
        <v>30</v>
      </c>
      <c r="AE4" s="566"/>
      <c r="AF4" s="566"/>
      <c r="AG4" s="567" t="s">
        <v>569</v>
      </c>
      <c r="AH4" s="567"/>
      <c r="AI4" s="567"/>
      <c r="AJ4" s="568"/>
      <c r="AK4" s="554" t="s">
        <v>568</v>
      </c>
      <c r="AL4" s="555"/>
      <c r="AM4" s="555"/>
      <c r="AN4" s="555"/>
      <c r="AO4" s="555"/>
      <c r="AP4" s="555"/>
      <c r="AQ4" s="555"/>
      <c r="AR4" s="555"/>
      <c r="AS4" s="555"/>
      <c r="AT4" s="555"/>
      <c r="AU4" s="555"/>
      <c r="AV4" s="555"/>
      <c r="AW4" s="555"/>
      <c r="AX4" s="556"/>
      <c r="AY4" s="554">
        <v>131</v>
      </c>
      <c r="AZ4" s="555"/>
      <c r="BA4" s="555"/>
      <c r="BB4" s="555"/>
      <c r="BC4" s="555"/>
      <c r="BD4" s="555"/>
      <c r="BE4" s="555"/>
      <c r="BF4" s="556"/>
      <c r="BG4" s="554">
        <v>132</v>
      </c>
      <c r="BH4" s="555"/>
      <c r="BI4" s="555"/>
      <c r="BJ4" s="555"/>
      <c r="BK4" s="555"/>
      <c r="BL4" s="555"/>
      <c r="BM4" s="555"/>
      <c r="BN4" s="556"/>
      <c r="BO4" s="554">
        <v>132</v>
      </c>
      <c r="BP4" s="555"/>
      <c r="BQ4" s="555"/>
      <c r="BR4" s="555"/>
      <c r="BS4" s="555"/>
      <c r="BT4" s="555"/>
      <c r="BU4" s="555"/>
      <c r="BV4" s="556"/>
      <c r="BW4" s="554">
        <v>133</v>
      </c>
      <c r="BX4" s="555"/>
      <c r="BY4" s="555"/>
      <c r="BZ4" s="555"/>
      <c r="CA4" s="555"/>
      <c r="CB4" s="555"/>
      <c r="CC4" s="555"/>
      <c r="CD4" s="556"/>
      <c r="CE4" s="554">
        <v>134</v>
      </c>
      <c r="CF4" s="555"/>
      <c r="CG4" s="555"/>
      <c r="CH4" s="555"/>
      <c r="CI4" s="555"/>
      <c r="CJ4" s="555"/>
      <c r="CK4" s="555"/>
      <c r="CL4" s="555"/>
      <c r="CM4" s="556"/>
      <c r="CN4" s="569" t="s">
        <v>1145</v>
      </c>
      <c r="CO4" s="570"/>
      <c r="CP4" s="570"/>
      <c r="CQ4" s="570"/>
      <c r="CR4" s="570"/>
      <c r="CS4" s="570"/>
      <c r="CT4" s="570"/>
      <c r="CU4" s="571"/>
      <c r="CV4" s="569" t="s">
        <v>853</v>
      </c>
      <c r="CW4" s="570"/>
      <c r="CX4" s="570"/>
      <c r="CY4" s="570"/>
      <c r="CZ4" s="570"/>
      <c r="DA4" s="570"/>
      <c r="DB4" s="570"/>
      <c r="DC4" s="570"/>
      <c r="DD4" s="570"/>
      <c r="DE4" s="572"/>
    </row>
    <row r="5" spans="1:125" ht="12.75" customHeight="1">
      <c r="A5" s="565"/>
      <c r="B5" s="566"/>
      <c r="C5" s="566"/>
      <c r="D5" s="566"/>
      <c r="E5" s="566"/>
      <c r="F5" s="566"/>
      <c r="G5" s="566"/>
      <c r="H5" s="566"/>
      <c r="I5" s="566"/>
      <c r="J5" s="566"/>
      <c r="K5" s="566"/>
      <c r="L5" s="566"/>
      <c r="M5" s="566"/>
      <c r="N5" s="566"/>
      <c r="O5" s="566"/>
      <c r="P5" s="566"/>
      <c r="Q5" s="566"/>
      <c r="R5" s="566"/>
      <c r="S5" s="566"/>
      <c r="T5" s="566"/>
      <c r="U5" s="566"/>
      <c r="V5" s="566"/>
      <c r="W5" s="566"/>
      <c r="X5" s="566"/>
      <c r="Y5" s="566"/>
      <c r="Z5" s="566"/>
      <c r="AA5" s="566"/>
      <c r="AB5" s="566"/>
      <c r="AC5" s="566"/>
      <c r="AD5" s="566"/>
      <c r="AE5" s="566"/>
      <c r="AF5" s="566"/>
      <c r="AG5" s="567"/>
      <c r="AH5" s="567"/>
      <c r="AI5" s="567"/>
      <c r="AJ5" s="568"/>
      <c r="AK5" s="548" t="s">
        <v>566</v>
      </c>
      <c r="AL5" s="549"/>
      <c r="AM5" s="549"/>
      <c r="AN5" s="549"/>
      <c r="AO5" s="549"/>
      <c r="AP5" s="549"/>
      <c r="AQ5" s="549"/>
      <c r="AR5" s="549"/>
      <c r="AS5" s="549"/>
      <c r="AT5" s="549"/>
      <c r="AU5" s="549"/>
      <c r="AV5" s="549"/>
      <c r="AW5" s="549"/>
      <c r="AX5" s="550"/>
      <c r="AY5" s="540" t="s">
        <v>570</v>
      </c>
      <c r="AZ5" s="541"/>
      <c r="BA5" s="541"/>
      <c r="BB5" s="541"/>
      <c r="BC5" s="541"/>
      <c r="BD5" s="541"/>
      <c r="BE5" s="541"/>
      <c r="BF5" s="542"/>
      <c r="BG5" s="540" t="s">
        <v>854</v>
      </c>
      <c r="BH5" s="541"/>
      <c r="BI5" s="541"/>
      <c r="BJ5" s="541"/>
      <c r="BK5" s="541"/>
      <c r="BL5" s="541"/>
      <c r="BM5" s="541"/>
      <c r="BN5" s="542"/>
      <c r="BO5" s="540" t="s">
        <v>856</v>
      </c>
      <c r="BP5" s="541"/>
      <c r="BQ5" s="541"/>
      <c r="BR5" s="541"/>
      <c r="BS5" s="541"/>
      <c r="BT5" s="541"/>
      <c r="BU5" s="541"/>
      <c r="BV5" s="542"/>
      <c r="BW5" s="540" t="s">
        <v>852</v>
      </c>
      <c r="BX5" s="546"/>
      <c r="BY5" s="546"/>
      <c r="BZ5" s="546"/>
      <c r="CA5" s="546"/>
      <c r="CB5" s="546"/>
      <c r="CC5" s="546"/>
      <c r="CD5" s="547"/>
      <c r="CE5" s="557" t="s">
        <v>156</v>
      </c>
      <c r="CF5" s="546"/>
      <c r="CG5" s="546"/>
      <c r="CH5" s="546"/>
      <c r="CI5" s="546"/>
      <c r="CJ5" s="546"/>
      <c r="CK5" s="546"/>
      <c r="CL5" s="546"/>
      <c r="CM5" s="547"/>
      <c r="CN5" s="540"/>
      <c r="CO5" s="541"/>
      <c r="CP5" s="541"/>
      <c r="CQ5" s="541"/>
      <c r="CR5" s="541"/>
      <c r="CS5" s="541"/>
      <c r="CT5" s="541"/>
      <c r="CU5" s="542"/>
      <c r="CV5" s="540"/>
      <c r="CW5" s="541"/>
      <c r="CX5" s="541"/>
      <c r="CY5" s="541"/>
      <c r="CZ5" s="541"/>
      <c r="DA5" s="541"/>
      <c r="DB5" s="541"/>
      <c r="DC5" s="541"/>
      <c r="DD5" s="541"/>
      <c r="DE5" s="573"/>
    </row>
    <row r="6" spans="1:125" ht="44.25" customHeight="1">
      <c r="A6" s="565"/>
      <c r="B6" s="566"/>
      <c r="C6" s="566"/>
      <c r="D6" s="566"/>
      <c r="E6" s="566"/>
      <c r="F6" s="566"/>
      <c r="G6" s="566"/>
      <c r="H6" s="566"/>
      <c r="I6" s="566"/>
      <c r="J6" s="566"/>
      <c r="K6" s="566"/>
      <c r="L6" s="566"/>
      <c r="M6" s="566"/>
      <c r="N6" s="566"/>
      <c r="O6" s="566"/>
      <c r="P6" s="566"/>
      <c r="Q6" s="566"/>
      <c r="R6" s="566"/>
      <c r="S6" s="566"/>
      <c r="T6" s="566"/>
      <c r="U6" s="566"/>
      <c r="V6" s="566"/>
      <c r="W6" s="566"/>
      <c r="X6" s="566"/>
      <c r="Y6" s="566"/>
      <c r="Z6" s="566"/>
      <c r="AA6" s="566"/>
      <c r="AB6" s="566"/>
      <c r="AC6" s="566"/>
      <c r="AD6" s="566"/>
      <c r="AE6" s="566"/>
      <c r="AF6" s="566"/>
      <c r="AG6" s="567"/>
      <c r="AH6" s="567"/>
      <c r="AI6" s="567"/>
      <c r="AJ6" s="567"/>
      <c r="AK6" s="558" t="s">
        <v>567</v>
      </c>
      <c r="AL6" s="558"/>
      <c r="AM6" s="558"/>
      <c r="AN6" s="558"/>
      <c r="AO6" s="558"/>
      <c r="AP6" s="558"/>
      <c r="AQ6" s="558" t="s">
        <v>4</v>
      </c>
      <c r="AR6" s="558"/>
      <c r="AS6" s="558"/>
      <c r="AT6" s="558"/>
      <c r="AU6" s="558"/>
      <c r="AV6" s="558"/>
      <c r="AW6" s="558"/>
      <c r="AX6" s="558"/>
      <c r="AY6" s="559" t="s">
        <v>855</v>
      </c>
      <c r="AZ6" s="560"/>
      <c r="BA6" s="560"/>
      <c r="BB6" s="560"/>
      <c r="BC6" s="560"/>
      <c r="BD6" s="560"/>
      <c r="BE6" s="560"/>
      <c r="BF6" s="561"/>
      <c r="BG6" s="543"/>
      <c r="BH6" s="544"/>
      <c r="BI6" s="544"/>
      <c r="BJ6" s="544"/>
      <c r="BK6" s="544"/>
      <c r="BL6" s="544"/>
      <c r="BM6" s="544"/>
      <c r="BN6" s="545"/>
      <c r="BO6" s="543"/>
      <c r="BP6" s="544"/>
      <c r="BQ6" s="544"/>
      <c r="BR6" s="544"/>
      <c r="BS6" s="544"/>
      <c r="BT6" s="544"/>
      <c r="BU6" s="544"/>
      <c r="BV6" s="545"/>
      <c r="BW6" s="548"/>
      <c r="BX6" s="549"/>
      <c r="BY6" s="549"/>
      <c r="BZ6" s="549"/>
      <c r="CA6" s="549"/>
      <c r="CB6" s="549"/>
      <c r="CC6" s="549"/>
      <c r="CD6" s="550"/>
      <c r="CE6" s="548"/>
      <c r="CF6" s="549"/>
      <c r="CG6" s="549"/>
      <c r="CH6" s="549"/>
      <c r="CI6" s="549"/>
      <c r="CJ6" s="549"/>
      <c r="CK6" s="549"/>
      <c r="CL6" s="549"/>
      <c r="CM6" s="550"/>
      <c r="CN6" s="543"/>
      <c r="CO6" s="544"/>
      <c r="CP6" s="544"/>
      <c r="CQ6" s="544"/>
      <c r="CR6" s="544"/>
      <c r="CS6" s="544"/>
      <c r="CT6" s="544"/>
      <c r="CU6" s="545"/>
      <c r="CV6" s="543"/>
      <c r="CW6" s="544"/>
      <c r="CX6" s="544"/>
      <c r="CY6" s="544"/>
      <c r="CZ6" s="544"/>
      <c r="DA6" s="544"/>
      <c r="DB6" s="544"/>
      <c r="DC6" s="544"/>
      <c r="DD6" s="544"/>
      <c r="DE6" s="574"/>
    </row>
    <row r="7" spans="1:125" s="2" customFormat="1" ht="6" hidden="1" customHeight="1">
      <c r="A7" s="38"/>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40">
        <v>35480</v>
      </c>
      <c r="AH7" s="40"/>
      <c r="AI7" s="40"/>
      <c r="AJ7" s="40"/>
      <c r="AK7" s="581"/>
      <c r="AL7" s="581"/>
      <c r="AM7" s="581"/>
      <c r="AN7" s="581"/>
      <c r="AO7" s="581"/>
      <c r="AP7" s="581"/>
      <c r="AQ7" s="582"/>
      <c r="AR7" s="582"/>
      <c r="AS7" s="582"/>
      <c r="AT7" s="582"/>
      <c r="AU7" s="582"/>
      <c r="AV7" s="582"/>
      <c r="AW7" s="582"/>
      <c r="AX7" s="582"/>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41"/>
    </row>
    <row r="8" spans="1:125" s="2" customFormat="1" ht="23.25" customHeight="1">
      <c r="A8" s="578" t="s">
        <v>1152</v>
      </c>
      <c r="B8" s="579"/>
      <c r="C8" s="579"/>
      <c r="D8" s="579"/>
      <c r="E8" s="579"/>
      <c r="F8" s="579"/>
      <c r="G8" s="579"/>
      <c r="H8" s="579"/>
      <c r="I8" s="579"/>
      <c r="J8" s="579"/>
      <c r="K8" s="579"/>
      <c r="L8" s="579"/>
      <c r="M8" s="579"/>
      <c r="N8" s="579"/>
      <c r="O8" s="580"/>
      <c r="P8" s="528" t="s">
        <v>1153</v>
      </c>
      <c r="Q8" s="528"/>
      <c r="R8" s="528"/>
      <c r="S8" s="528"/>
      <c r="T8" s="528"/>
      <c r="U8" s="528"/>
      <c r="V8" s="528"/>
      <c r="W8" s="528"/>
      <c r="X8" s="528"/>
      <c r="Y8" s="528"/>
      <c r="Z8" s="528"/>
      <c r="AA8" s="528"/>
      <c r="AB8" s="528"/>
      <c r="AC8" s="528"/>
      <c r="AD8" s="529">
        <v>11</v>
      </c>
      <c r="AE8" s="529"/>
      <c r="AF8" s="529"/>
      <c r="AG8" s="530">
        <v>9</v>
      </c>
      <c r="AH8" s="530"/>
      <c r="AI8" s="530"/>
      <c r="AJ8" s="530"/>
      <c r="AK8" s="583">
        <v>11517.9</v>
      </c>
      <c r="AL8" s="583"/>
      <c r="AM8" s="583"/>
      <c r="AN8" s="583"/>
      <c r="AO8" s="583"/>
      <c r="AP8" s="583"/>
      <c r="AQ8" s="521">
        <f>AG8*AK8*12</f>
        <v>1243933.2</v>
      </c>
      <c r="AR8" s="521"/>
      <c r="AS8" s="521"/>
      <c r="AT8" s="521"/>
      <c r="AU8" s="521"/>
      <c r="AV8" s="521"/>
      <c r="AW8" s="521"/>
      <c r="AX8" s="521"/>
      <c r="AY8" s="525"/>
      <c r="AZ8" s="525"/>
      <c r="BA8" s="525"/>
      <c r="BB8" s="525"/>
      <c r="BC8" s="525"/>
      <c r="BD8" s="525"/>
      <c r="BE8" s="525"/>
      <c r="BF8" s="525"/>
      <c r="BG8" s="525"/>
      <c r="BH8" s="525"/>
      <c r="BI8" s="525"/>
      <c r="BJ8" s="525"/>
      <c r="BK8" s="525"/>
      <c r="BL8" s="525"/>
      <c r="BM8" s="525"/>
      <c r="BN8" s="525"/>
      <c r="BO8" s="521">
        <f>AQ8/365*50</f>
        <v>170401.80821917806</v>
      </c>
      <c r="BP8" s="521"/>
      <c r="BQ8" s="521"/>
      <c r="BR8" s="521"/>
      <c r="BS8" s="521"/>
      <c r="BT8" s="521"/>
      <c r="BU8" s="521"/>
      <c r="BV8" s="521"/>
      <c r="BW8" s="525"/>
      <c r="BX8" s="525"/>
      <c r="BY8" s="525"/>
      <c r="BZ8" s="525"/>
      <c r="CA8" s="525"/>
      <c r="CB8" s="525"/>
      <c r="CC8" s="525"/>
      <c r="CD8" s="525"/>
      <c r="CE8" s="525"/>
      <c r="CF8" s="525"/>
      <c r="CG8" s="525"/>
      <c r="CH8" s="525"/>
      <c r="CI8" s="525"/>
      <c r="CJ8" s="525"/>
      <c r="CK8" s="525"/>
      <c r="CL8" s="525"/>
      <c r="CM8" s="525"/>
      <c r="CN8" s="525"/>
      <c r="CO8" s="525"/>
      <c r="CP8" s="525"/>
      <c r="CQ8" s="525"/>
      <c r="CR8" s="525"/>
      <c r="CS8" s="525"/>
      <c r="CT8" s="525"/>
      <c r="CU8" s="525"/>
      <c r="CV8" s="521">
        <f>SUM(AQ8:CU8)</f>
        <v>1414335.0082191781</v>
      </c>
      <c r="CW8" s="521"/>
      <c r="CX8" s="521"/>
      <c r="CY8" s="521"/>
      <c r="CZ8" s="521"/>
      <c r="DA8" s="521"/>
      <c r="DB8" s="521"/>
      <c r="DC8" s="521"/>
      <c r="DD8" s="521"/>
      <c r="DE8" s="522"/>
    </row>
    <row r="9" spans="1:125" s="2" customFormat="1" ht="23.25" customHeight="1">
      <c r="A9" s="578" t="s">
        <v>1154</v>
      </c>
      <c r="B9" s="579"/>
      <c r="C9" s="579"/>
      <c r="D9" s="579"/>
      <c r="E9" s="579"/>
      <c r="F9" s="579"/>
      <c r="G9" s="579"/>
      <c r="H9" s="579"/>
      <c r="I9" s="579"/>
      <c r="J9" s="579"/>
      <c r="K9" s="579"/>
      <c r="L9" s="579"/>
      <c r="M9" s="579"/>
      <c r="N9" s="579"/>
      <c r="O9" s="580"/>
      <c r="P9" s="528" t="s">
        <v>1155</v>
      </c>
      <c r="Q9" s="528"/>
      <c r="R9" s="528"/>
      <c r="S9" s="528"/>
      <c r="T9" s="528"/>
      <c r="U9" s="528"/>
      <c r="V9" s="528"/>
      <c r="W9" s="528"/>
      <c r="X9" s="528"/>
      <c r="Y9" s="528"/>
      <c r="Z9" s="528"/>
      <c r="AA9" s="528"/>
      <c r="AB9" s="528"/>
      <c r="AC9" s="528"/>
      <c r="AD9" s="529">
        <v>11</v>
      </c>
      <c r="AE9" s="529"/>
      <c r="AF9" s="529"/>
      <c r="AG9" s="530">
        <v>1</v>
      </c>
      <c r="AH9" s="530"/>
      <c r="AI9" s="530"/>
      <c r="AJ9" s="530"/>
      <c r="AK9" s="531">
        <v>43111</v>
      </c>
      <c r="AL9" s="532"/>
      <c r="AM9" s="532"/>
      <c r="AN9" s="532"/>
      <c r="AO9" s="532"/>
      <c r="AP9" s="533"/>
      <c r="AQ9" s="521">
        <f>AG9*AK9*12</f>
        <v>517332</v>
      </c>
      <c r="AR9" s="521"/>
      <c r="AS9" s="521"/>
      <c r="AT9" s="521"/>
      <c r="AU9" s="521"/>
      <c r="AV9" s="521"/>
      <c r="AW9" s="521"/>
      <c r="AX9" s="521"/>
      <c r="AY9" s="534"/>
      <c r="AZ9" s="535"/>
      <c r="BA9" s="535"/>
      <c r="BB9" s="535"/>
      <c r="BC9" s="535"/>
      <c r="BD9" s="535"/>
      <c r="BE9" s="535"/>
      <c r="BF9" s="536"/>
      <c r="BG9" s="525"/>
      <c r="BH9" s="525"/>
      <c r="BI9" s="525"/>
      <c r="BJ9" s="525"/>
      <c r="BK9" s="525"/>
      <c r="BL9" s="525"/>
      <c r="BM9" s="525"/>
      <c r="BN9" s="525"/>
      <c r="BO9" s="537">
        <f t="shared" ref="BO9:BO70" si="0">AQ9/365*50</f>
        <v>70867.397260273967</v>
      </c>
      <c r="BP9" s="538"/>
      <c r="BQ9" s="538"/>
      <c r="BR9" s="538"/>
      <c r="BS9" s="538"/>
      <c r="BT9" s="538"/>
      <c r="BU9" s="538"/>
      <c r="BV9" s="539"/>
      <c r="BW9" s="525"/>
      <c r="BX9" s="525"/>
      <c r="BY9" s="525"/>
      <c r="BZ9" s="525"/>
      <c r="CA9" s="525"/>
      <c r="CB9" s="525"/>
      <c r="CC9" s="525"/>
      <c r="CD9" s="525"/>
      <c r="CE9" s="525"/>
      <c r="CF9" s="525"/>
      <c r="CG9" s="525"/>
      <c r="CH9" s="525"/>
      <c r="CI9" s="525"/>
      <c r="CJ9" s="525"/>
      <c r="CK9" s="525"/>
      <c r="CL9" s="525"/>
      <c r="CM9" s="525"/>
      <c r="CN9" s="525"/>
      <c r="CO9" s="525"/>
      <c r="CP9" s="525"/>
      <c r="CQ9" s="525"/>
      <c r="CR9" s="525"/>
      <c r="CS9" s="525"/>
      <c r="CT9" s="525"/>
      <c r="CU9" s="525"/>
      <c r="CV9" s="521">
        <f t="shared" ref="CV9:CV70" si="1">SUM(AQ9:CU9)</f>
        <v>588199.39726027392</v>
      </c>
      <c r="CW9" s="521"/>
      <c r="CX9" s="521"/>
      <c r="CY9" s="521"/>
      <c r="CZ9" s="521"/>
      <c r="DA9" s="521"/>
      <c r="DB9" s="521"/>
      <c r="DC9" s="521"/>
      <c r="DD9" s="521"/>
      <c r="DE9" s="522"/>
      <c r="DU9" s="46"/>
    </row>
    <row r="10" spans="1:125" s="2" customFormat="1" ht="23.25" customHeight="1">
      <c r="A10" s="578" t="s">
        <v>1156</v>
      </c>
      <c r="B10" s="579"/>
      <c r="C10" s="579"/>
      <c r="D10" s="579"/>
      <c r="E10" s="579"/>
      <c r="F10" s="579"/>
      <c r="G10" s="579"/>
      <c r="H10" s="579"/>
      <c r="I10" s="579"/>
      <c r="J10" s="579"/>
      <c r="K10" s="579"/>
      <c r="L10" s="579"/>
      <c r="M10" s="579"/>
      <c r="N10" s="579"/>
      <c r="O10" s="580"/>
      <c r="P10" s="528" t="s">
        <v>1155</v>
      </c>
      <c r="Q10" s="528"/>
      <c r="R10" s="528"/>
      <c r="S10" s="528"/>
      <c r="T10" s="528"/>
      <c r="U10" s="528"/>
      <c r="V10" s="528"/>
      <c r="W10" s="528"/>
      <c r="X10" s="528"/>
      <c r="Y10" s="528"/>
      <c r="Z10" s="528"/>
      <c r="AA10" s="528"/>
      <c r="AB10" s="528"/>
      <c r="AC10" s="528"/>
      <c r="AD10" s="529">
        <v>11</v>
      </c>
      <c r="AE10" s="529"/>
      <c r="AF10" s="529"/>
      <c r="AG10" s="530">
        <v>1</v>
      </c>
      <c r="AH10" s="530"/>
      <c r="AI10" s="530"/>
      <c r="AJ10" s="530"/>
      <c r="AK10" s="531">
        <v>5688</v>
      </c>
      <c r="AL10" s="532"/>
      <c r="AM10" s="532"/>
      <c r="AN10" s="532"/>
      <c r="AO10" s="532"/>
      <c r="AP10" s="533"/>
      <c r="AQ10" s="521">
        <f t="shared" ref="AQ10:AQ70" si="2">AG10*AK10*12</f>
        <v>68256</v>
      </c>
      <c r="AR10" s="521"/>
      <c r="AS10" s="521"/>
      <c r="AT10" s="521"/>
      <c r="AU10" s="521"/>
      <c r="AV10" s="521"/>
      <c r="AW10" s="521"/>
      <c r="AX10" s="521"/>
      <c r="AY10" s="534"/>
      <c r="AZ10" s="535"/>
      <c r="BA10" s="535"/>
      <c r="BB10" s="535"/>
      <c r="BC10" s="535"/>
      <c r="BD10" s="535"/>
      <c r="BE10" s="535"/>
      <c r="BF10" s="536"/>
      <c r="BG10" s="525"/>
      <c r="BH10" s="525"/>
      <c r="BI10" s="525"/>
      <c r="BJ10" s="525"/>
      <c r="BK10" s="525"/>
      <c r="BL10" s="525"/>
      <c r="BM10" s="525"/>
      <c r="BN10" s="525"/>
      <c r="BO10" s="537">
        <f t="shared" si="0"/>
        <v>9350.1369863013697</v>
      </c>
      <c r="BP10" s="538"/>
      <c r="BQ10" s="538"/>
      <c r="BR10" s="538"/>
      <c r="BS10" s="538"/>
      <c r="BT10" s="538"/>
      <c r="BU10" s="538"/>
      <c r="BV10" s="539"/>
      <c r="BW10" s="525"/>
      <c r="BX10" s="525"/>
      <c r="BY10" s="525"/>
      <c r="BZ10" s="525"/>
      <c r="CA10" s="525"/>
      <c r="CB10" s="525"/>
      <c r="CC10" s="525"/>
      <c r="CD10" s="525"/>
      <c r="CE10" s="525"/>
      <c r="CF10" s="525"/>
      <c r="CG10" s="525"/>
      <c r="CH10" s="525"/>
      <c r="CI10" s="525"/>
      <c r="CJ10" s="525"/>
      <c r="CK10" s="525"/>
      <c r="CL10" s="525"/>
      <c r="CM10" s="525"/>
      <c r="CN10" s="525"/>
      <c r="CO10" s="525"/>
      <c r="CP10" s="525"/>
      <c r="CQ10" s="525"/>
      <c r="CR10" s="525"/>
      <c r="CS10" s="525"/>
      <c r="CT10" s="525"/>
      <c r="CU10" s="525"/>
      <c r="CV10" s="521">
        <f t="shared" si="1"/>
        <v>77606.136986301368</v>
      </c>
      <c r="CW10" s="521"/>
      <c r="CX10" s="521"/>
      <c r="CY10" s="521"/>
      <c r="CZ10" s="521"/>
      <c r="DA10" s="521"/>
      <c r="DB10" s="521"/>
      <c r="DC10" s="521"/>
      <c r="DD10" s="521"/>
      <c r="DE10" s="522"/>
      <c r="DU10" s="46"/>
    </row>
    <row r="11" spans="1:125" s="2" customFormat="1" ht="23.25" customHeight="1">
      <c r="A11" s="578" t="s">
        <v>1157</v>
      </c>
      <c r="B11" s="579"/>
      <c r="C11" s="579"/>
      <c r="D11" s="579"/>
      <c r="E11" s="579"/>
      <c r="F11" s="579"/>
      <c r="G11" s="579"/>
      <c r="H11" s="579"/>
      <c r="I11" s="579"/>
      <c r="J11" s="579"/>
      <c r="K11" s="579"/>
      <c r="L11" s="579"/>
      <c r="M11" s="579"/>
      <c r="N11" s="579"/>
      <c r="O11" s="580"/>
      <c r="P11" s="528" t="s">
        <v>1155</v>
      </c>
      <c r="Q11" s="528"/>
      <c r="R11" s="528"/>
      <c r="S11" s="528"/>
      <c r="T11" s="528"/>
      <c r="U11" s="528"/>
      <c r="V11" s="528"/>
      <c r="W11" s="528"/>
      <c r="X11" s="528"/>
      <c r="Y11" s="528"/>
      <c r="Z11" s="528"/>
      <c r="AA11" s="528"/>
      <c r="AB11" s="528"/>
      <c r="AC11" s="528"/>
      <c r="AD11" s="529">
        <v>11</v>
      </c>
      <c r="AE11" s="529"/>
      <c r="AF11" s="529"/>
      <c r="AG11" s="530">
        <v>1</v>
      </c>
      <c r="AH11" s="530"/>
      <c r="AI11" s="530"/>
      <c r="AJ11" s="530"/>
      <c r="AK11" s="531">
        <v>18694</v>
      </c>
      <c r="AL11" s="532"/>
      <c r="AM11" s="532"/>
      <c r="AN11" s="532"/>
      <c r="AO11" s="532"/>
      <c r="AP11" s="533"/>
      <c r="AQ11" s="521">
        <f t="shared" si="2"/>
        <v>224328</v>
      </c>
      <c r="AR11" s="521"/>
      <c r="AS11" s="521"/>
      <c r="AT11" s="521"/>
      <c r="AU11" s="521"/>
      <c r="AV11" s="521"/>
      <c r="AW11" s="521"/>
      <c r="AX11" s="521"/>
      <c r="AY11" s="551"/>
      <c r="AZ11" s="552"/>
      <c r="BA11" s="552"/>
      <c r="BB11" s="552"/>
      <c r="BC11" s="552"/>
      <c r="BD11" s="552"/>
      <c r="BE11" s="552"/>
      <c r="BF11" s="553"/>
      <c r="BG11" s="525"/>
      <c r="BH11" s="525"/>
      <c r="BI11" s="525"/>
      <c r="BJ11" s="525"/>
      <c r="BK11" s="525"/>
      <c r="BL11" s="525"/>
      <c r="BM11" s="525"/>
      <c r="BN11" s="525"/>
      <c r="BO11" s="537">
        <f t="shared" si="0"/>
        <v>30729.863013698628</v>
      </c>
      <c r="BP11" s="538"/>
      <c r="BQ11" s="538"/>
      <c r="BR11" s="538"/>
      <c r="BS11" s="538"/>
      <c r="BT11" s="538"/>
      <c r="BU11" s="538"/>
      <c r="BV11" s="539"/>
      <c r="BW11" s="525"/>
      <c r="BX11" s="525"/>
      <c r="BY11" s="525"/>
      <c r="BZ11" s="525"/>
      <c r="CA11" s="525"/>
      <c r="CB11" s="525"/>
      <c r="CC11" s="525"/>
      <c r="CD11" s="525"/>
      <c r="CE11" s="525"/>
      <c r="CF11" s="525"/>
      <c r="CG11" s="525"/>
      <c r="CH11" s="525"/>
      <c r="CI11" s="525"/>
      <c r="CJ11" s="525"/>
      <c r="CK11" s="525"/>
      <c r="CL11" s="525"/>
      <c r="CM11" s="525"/>
      <c r="CN11" s="525"/>
      <c r="CO11" s="525"/>
      <c r="CP11" s="525"/>
      <c r="CQ11" s="525"/>
      <c r="CR11" s="525"/>
      <c r="CS11" s="525"/>
      <c r="CT11" s="525"/>
      <c r="CU11" s="525"/>
      <c r="CV11" s="521">
        <f t="shared" si="1"/>
        <v>255057.86301369863</v>
      </c>
      <c r="CW11" s="521"/>
      <c r="CX11" s="521"/>
      <c r="CY11" s="521"/>
      <c r="CZ11" s="521"/>
      <c r="DA11" s="521"/>
      <c r="DB11" s="521"/>
      <c r="DC11" s="521"/>
      <c r="DD11" s="521"/>
      <c r="DE11" s="522"/>
      <c r="DU11" s="47"/>
    </row>
    <row r="12" spans="1:125" s="2" customFormat="1" ht="23.25" customHeight="1">
      <c r="A12" s="578" t="s">
        <v>1158</v>
      </c>
      <c r="B12" s="579"/>
      <c r="C12" s="579"/>
      <c r="D12" s="579"/>
      <c r="E12" s="579"/>
      <c r="F12" s="579"/>
      <c r="G12" s="579"/>
      <c r="H12" s="579"/>
      <c r="I12" s="579"/>
      <c r="J12" s="579"/>
      <c r="K12" s="579"/>
      <c r="L12" s="579"/>
      <c r="M12" s="579"/>
      <c r="N12" s="579"/>
      <c r="O12" s="580"/>
      <c r="P12" s="528" t="s">
        <v>1155</v>
      </c>
      <c r="Q12" s="528"/>
      <c r="R12" s="528"/>
      <c r="S12" s="528"/>
      <c r="T12" s="528"/>
      <c r="U12" s="528"/>
      <c r="V12" s="528"/>
      <c r="W12" s="528"/>
      <c r="X12" s="528"/>
      <c r="Y12" s="528"/>
      <c r="Z12" s="528"/>
      <c r="AA12" s="528"/>
      <c r="AB12" s="528"/>
      <c r="AC12" s="528"/>
      <c r="AD12" s="529">
        <v>11</v>
      </c>
      <c r="AE12" s="529"/>
      <c r="AF12" s="529"/>
      <c r="AG12" s="530">
        <v>1</v>
      </c>
      <c r="AH12" s="530"/>
      <c r="AI12" s="530"/>
      <c r="AJ12" s="530"/>
      <c r="AK12" s="531">
        <v>9432</v>
      </c>
      <c r="AL12" s="532"/>
      <c r="AM12" s="532"/>
      <c r="AN12" s="532"/>
      <c r="AO12" s="532"/>
      <c r="AP12" s="533"/>
      <c r="AQ12" s="521">
        <f>AG12*AK12*12</f>
        <v>113184</v>
      </c>
      <c r="AR12" s="521"/>
      <c r="AS12" s="521"/>
      <c r="AT12" s="521"/>
      <c r="AU12" s="521"/>
      <c r="AV12" s="521"/>
      <c r="AW12" s="521"/>
      <c r="AX12" s="521"/>
      <c r="AY12" s="584"/>
      <c r="AZ12" s="585"/>
      <c r="BA12" s="585"/>
      <c r="BB12" s="585"/>
      <c r="BC12" s="585"/>
      <c r="BD12" s="585"/>
      <c r="BE12" s="585"/>
      <c r="BF12" s="586"/>
      <c r="BG12" s="525"/>
      <c r="BH12" s="525"/>
      <c r="BI12" s="525"/>
      <c r="BJ12" s="525"/>
      <c r="BK12" s="525"/>
      <c r="BL12" s="525"/>
      <c r="BM12" s="525"/>
      <c r="BN12" s="525"/>
      <c r="BO12" s="537">
        <f>AQ12/365*50</f>
        <v>15504.657534246577</v>
      </c>
      <c r="BP12" s="538"/>
      <c r="BQ12" s="538"/>
      <c r="BR12" s="538"/>
      <c r="BS12" s="538"/>
      <c r="BT12" s="538"/>
      <c r="BU12" s="538"/>
      <c r="BV12" s="539"/>
      <c r="BW12" s="525"/>
      <c r="BX12" s="525"/>
      <c r="BY12" s="525"/>
      <c r="BZ12" s="525"/>
      <c r="CA12" s="525"/>
      <c r="CB12" s="525"/>
      <c r="CC12" s="525"/>
      <c r="CD12" s="525"/>
      <c r="CE12" s="525"/>
      <c r="CF12" s="525"/>
      <c r="CG12" s="525"/>
      <c r="CH12" s="525"/>
      <c r="CI12" s="525"/>
      <c r="CJ12" s="525"/>
      <c r="CK12" s="525"/>
      <c r="CL12" s="525"/>
      <c r="CM12" s="525"/>
      <c r="CN12" s="525"/>
      <c r="CO12" s="525"/>
      <c r="CP12" s="525"/>
      <c r="CQ12" s="525"/>
      <c r="CR12" s="525"/>
      <c r="CS12" s="525"/>
      <c r="CT12" s="525"/>
      <c r="CU12" s="525"/>
      <c r="CV12" s="521">
        <f>SUM(AQ12:CU12)</f>
        <v>128688.65753424658</v>
      </c>
      <c r="CW12" s="521"/>
      <c r="CX12" s="521"/>
      <c r="CY12" s="521"/>
      <c r="CZ12" s="521"/>
      <c r="DA12" s="521"/>
      <c r="DB12" s="521"/>
      <c r="DC12" s="521"/>
      <c r="DD12" s="521"/>
      <c r="DE12" s="522"/>
    </row>
    <row r="13" spans="1:125" s="2" customFormat="1" ht="23.25" customHeight="1">
      <c r="A13" s="578" t="s">
        <v>1159</v>
      </c>
      <c r="B13" s="579"/>
      <c r="C13" s="579"/>
      <c r="D13" s="579"/>
      <c r="E13" s="579"/>
      <c r="F13" s="579"/>
      <c r="G13" s="579"/>
      <c r="H13" s="579"/>
      <c r="I13" s="579"/>
      <c r="J13" s="579"/>
      <c r="K13" s="579"/>
      <c r="L13" s="579"/>
      <c r="M13" s="579"/>
      <c r="N13" s="579"/>
      <c r="O13" s="580"/>
      <c r="P13" s="528" t="s">
        <v>1155</v>
      </c>
      <c r="Q13" s="528"/>
      <c r="R13" s="528"/>
      <c r="S13" s="528"/>
      <c r="T13" s="528"/>
      <c r="U13" s="528"/>
      <c r="V13" s="528"/>
      <c r="W13" s="528"/>
      <c r="X13" s="528"/>
      <c r="Y13" s="528"/>
      <c r="Z13" s="528"/>
      <c r="AA13" s="528"/>
      <c r="AB13" s="528"/>
      <c r="AC13" s="528"/>
      <c r="AD13" s="529">
        <v>11</v>
      </c>
      <c r="AE13" s="529"/>
      <c r="AF13" s="529"/>
      <c r="AG13" s="530">
        <v>1</v>
      </c>
      <c r="AH13" s="530"/>
      <c r="AI13" s="530"/>
      <c r="AJ13" s="530"/>
      <c r="AK13" s="531">
        <v>10881</v>
      </c>
      <c r="AL13" s="532"/>
      <c r="AM13" s="532"/>
      <c r="AN13" s="532"/>
      <c r="AO13" s="532"/>
      <c r="AP13" s="533"/>
      <c r="AQ13" s="521">
        <f t="shared" si="2"/>
        <v>130572</v>
      </c>
      <c r="AR13" s="521"/>
      <c r="AS13" s="521"/>
      <c r="AT13" s="521"/>
      <c r="AU13" s="521"/>
      <c r="AV13" s="521"/>
      <c r="AW13" s="521"/>
      <c r="AX13" s="521"/>
      <c r="AY13" s="584"/>
      <c r="AZ13" s="585"/>
      <c r="BA13" s="585"/>
      <c r="BB13" s="585"/>
      <c r="BC13" s="585"/>
      <c r="BD13" s="585"/>
      <c r="BE13" s="585"/>
      <c r="BF13" s="586"/>
      <c r="BG13" s="525"/>
      <c r="BH13" s="525"/>
      <c r="BI13" s="525"/>
      <c r="BJ13" s="525"/>
      <c r="BK13" s="525"/>
      <c r="BL13" s="525"/>
      <c r="BM13" s="525"/>
      <c r="BN13" s="525"/>
      <c r="BO13" s="537">
        <f t="shared" si="0"/>
        <v>17886.575342465752</v>
      </c>
      <c r="BP13" s="538"/>
      <c r="BQ13" s="538"/>
      <c r="BR13" s="538"/>
      <c r="BS13" s="538"/>
      <c r="BT13" s="538"/>
      <c r="BU13" s="538"/>
      <c r="BV13" s="539"/>
      <c r="BW13" s="525"/>
      <c r="BX13" s="525"/>
      <c r="BY13" s="525"/>
      <c r="BZ13" s="525"/>
      <c r="CA13" s="525"/>
      <c r="CB13" s="525"/>
      <c r="CC13" s="525"/>
      <c r="CD13" s="525"/>
      <c r="CE13" s="525"/>
      <c r="CF13" s="525"/>
      <c r="CG13" s="525"/>
      <c r="CH13" s="525"/>
      <c r="CI13" s="525"/>
      <c r="CJ13" s="525"/>
      <c r="CK13" s="525"/>
      <c r="CL13" s="525"/>
      <c r="CM13" s="525"/>
      <c r="CN13" s="525"/>
      <c r="CO13" s="525"/>
      <c r="CP13" s="525"/>
      <c r="CQ13" s="525"/>
      <c r="CR13" s="525"/>
      <c r="CS13" s="525"/>
      <c r="CT13" s="525"/>
      <c r="CU13" s="525"/>
      <c r="CV13" s="521">
        <f t="shared" si="1"/>
        <v>148458.57534246575</v>
      </c>
      <c r="CW13" s="521"/>
      <c r="CX13" s="521"/>
      <c r="CY13" s="521"/>
      <c r="CZ13" s="521"/>
      <c r="DA13" s="521"/>
      <c r="DB13" s="521"/>
      <c r="DC13" s="521"/>
      <c r="DD13" s="521"/>
      <c r="DE13" s="522"/>
    </row>
    <row r="14" spans="1:125" s="2" customFormat="1" ht="23.25" customHeight="1">
      <c r="A14" s="578" t="s">
        <v>1160</v>
      </c>
      <c r="B14" s="579"/>
      <c r="C14" s="579"/>
      <c r="D14" s="579"/>
      <c r="E14" s="579"/>
      <c r="F14" s="579"/>
      <c r="G14" s="579"/>
      <c r="H14" s="579"/>
      <c r="I14" s="579"/>
      <c r="J14" s="579"/>
      <c r="K14" s="579"/>
      <c r="L14" s="579"/>
      <c r="M14" s="579"/>
      <c r="N14" s="579"/>
      <c r="O14" s="580"/>
      <c r="P14" s="528" t="s">
        <v>1156</v>
      </c>
      <c r="Q14" s="528"/>
      <c r="R14" s="528"/>
      <c r="S14" s="528"/>
      <c r="T14" s="528"/>
      <c r="U14" s="528"/>
      <c r="V14" s="528"/>
      <c r="W14" s="528"/>
      <c r="X14" s="528"/>
      <c r="Y14" s="528"/>
      <c r="Z14" s="528"/>
      <c r="AA14" s="528"/>
      <c r="AB14" s="528"/>
      <c r="AC14" s="528"/>
      <c r="AD14" s="529">
        <v>11</v>
      </c>
      <c r="AE14" s="529"/>
      <c r="AF14" s="529"/>
      <c r="AG14" s="530">
        <v>1</v>
      </c>
      <c r="AH14" s="530"/>
      <c r="AI14" s="530"/>
      <c r="AJ14" s="530"/>
      <c r="AK14" s="531">
        <v>18694</v>
      </c>
      <c r="AL14" s="532"/>
      <c r="AM14" s="532"/>
      <c r="AN14" s="532"/>
      <c r="AO14" s="532"/>
      <c r="AP14" s="533"/>
      <c r="AQ14" s="521">
        <f t="shared" si="2"/>
        <v>224328</v>
      </c>
      <c r="AR14" s="521"/>
      <c r="AS14" s="521"/>
      <c r="AT14" s="521"/>
      <c r="AU14" s="521"/>
      <c r="AV14" s="521"/>
      <c r="AW14" s="521"/>
      <c r="AX14" s="521"/>
      <c r="AY14" s="534"/>
      <c r="AZ14" s="535"/>
      <c r="BA14" s="535"/>
      <c r="BB14" s="535"/>
      <c r="BC14" s="535"/>
      <c r="BD14" s="535"/>
      <c r="BE14" s="535"/>
      <c r="BF14" s="536"/>
      <c r="BG14" s="525"/>
      <c r="BH14" s="525"/>
      <c r="BI14" s="525"/>
      <c r="BJ14" s="525"/>
      <c r="BK14" s="525"/>
      <c r="BL14" s="525"/>
      <c r="BM14" s="525"/>
      <c r="BN14" s="525"/>
      <c r="BO14" s="537">
        <f t="shared" si="0"/>
        <v>30729.863013698628</v>
      </c>
      <c r="BP14" s="538"/>
      <c r="BQ14" s="538"/>
      <c r="BR14" s="538"/>
      <c r="BS14" s="538"/>
      <c r="BT14" s="538"/>
      <c r="BU14" s="538"/>
      <c r="BV14" s="539"/>
      <c r="BW14" s="525"/>
      <c r="BX14" s="525"/>
      <c r="BY14" s="525"/>
      <c r="BZ14" s="525"/>
      <c r="CA14" s="525"/>
      <c r="CB14" s="525"/>
      <c r="CC14" s="525"/>
      <c r="CD14" s="525"/>
      <c r="CE14" s="525"/>
      <c r="CF14" s="525"/>
      <c r="CG14" s="525"/>
      <c r="CH14" s="525"/>
      <c r="CI14" s="525"/>
      <c r="CJ14" s="525"/>
      <c r="CK14" s="525"/>
      <c r="CL14" s="525"/>
      <c r="CM14" s="525"/>
      <c r="CN14" s="525"/>
      <c r="CO14" s="525"/>
      <c r="CP14" s="525"/>
      <c r="CQ14" s="525"/>
      <c r="CR14" s="525"/>
      <c r="CS14" s="525"/>
      <c r="CT14" s="525"/>
      <c r="CU14" s="525"/>
      <c r="CV14" s="521">
        <f t="shared" si="1"/>
        <v>255057.86301369863</v>
      </c>
      <c r="CW14" s="521"/>
      <c r="CX14" s="521"/>
      <c r="CY14" s="521"/>
      <c r="CZ14" s="521"/>
      <c r="DA14" s="521"/>
      <c r="DB14" s="521"/>
      <c r="DC14" s="521"/>
      <c r="DD14" s="521"/>
      <c r="DE14" s="522"/>
    </row>
    <row r="15" spans="1:125" s="2" customFormat="1" ht="23.25" customHeight="1">
      <c r="A15" s="578" t="s">
        <v>1161</v>
      </c>
      <c r="B15" s="579"/>
      <c r="C15" s="579"/>
      <c r="D15" s="579"/>
      <c r="E15" s="579"/>
      <c r="F15" s="579"/>
      <c r="G15" s="579"/>
      <c r="H15" s="579"/>
      <c r="I15" s="579"/>
      <c r="J15" s="579"/>
      <c r="K15" s="579"/>
      <c r="L15" s="579"/>
      <c r="M15" s="579"/>
      <c r="N15" s="579"/>
      <c r="O15" s="580"/>
      <c r="P15" s="587" t="s">
        <v>1162</v>
      </c>
      <c r="Q15" s="587"/>
      <c r="R15" s="587"/>
      <c r="S15" s="587"/>
      <c r="T15" s="587"/>
      <c r="U15" s="587"/>
      <c r="V15" s="587"/>
      <c r="W15" s="587"/>
      <c r="X15" s="587"/>
      <c r="Y15" s="587"/>
      <c r="Z15" s="587"/>
      <c r="AA15" s="587"/>
      <c r="AB15" s="587"/>
      <c r="AC15" s="587"/>
      <c r="AD15" s="529">
        <v>11</v>
      </c>
      <c r="AE15" s="529"/>
      <c r="AF15" s="529"/>
      <c r="AG15" s="530">
        <v>1</v>
      </c>
      <c r="AH15" s="530"/>
      <c r="AI15" s="530"/>
      <c r="AJ15" s="530"/>
      <c r="AK15" s="531">
        <v>23170</v>
      </c>
      <c r="AL15" s="532"/>
      <c r="AM15" s="532"/>
      <c r="AN15" s="532"/>
      <c r="AO15" s="532"/>
      <c r="AP15" s="533"/>
      <c r="AQ15" s="521">
        <f t="shared" si="2"/>
        <v>278040</v>
      </c>
      <c r="AR15" s="521"/>
      <c r="AS15" s="521"/>
      <c r="AT15" s="521"/>
      <c r="AU15" s="521"/>
      <c r="AV15" s="521"/>
      <c r="AW15" s="521"/>
      <c r="AX15" s="521"/>
      <c r="AY15" s="534"/>
      <c r="AZ15" s="535"/>
      <c r="BA15" s="535"/>
      <c r="BB15" s="535"/>
      <c r="BC15" s="535"/>
      <c r="BD15" s="535"/>
      <c r="BE15" s="535"/>
      <c r="BF15" s="536"/>
      <c r="BG15" s="525"/>
      <c r="BH15" s="525"/>
      <c r="BI15" s="525"/>
      <c r="BJ15" s="525"/>
      <c r="BK15" s="525"/>
      <c r="BL15" s="525"/>
      <c r="BM15" s="525"/>
      <c r="BN15" s="525"/>
      <c r="BO15" s="537">
        <f t="shared" si="0"/>
        <v>38087.67123287671</v>
      </c>
      <c r="BP15" s="538"/>
      <c r="BQ15" s="538"/>
      <c r="BR15" s="538"/>
      <c r="BS15" s="538"/>
      <c r="BT15" s="538"/>
      <c r="BU15" s="538"/>
      <c r="BV15" s="539"/>
      <c r="BW15" s="525"/>
      <c r="BX15" s="525"/>
      <c r="BY15" s="525"/>
      <c r="BZ15" s="525"/>
      <c r="CA15" s="525"/>
      <c r="CB15" s="525"/>
      <c r="CC15" s="525"/>
      <c r="CD15" s="525"/>
      <c r="CE15" s="525"/>
      <c r="CF15" s="525"/>
      <c r="CG15" s="525"/>
      <c r="CH15" s="525"/>
      <c r="CI15" s="525"/>
      <c r="CJ15" s="525"/>
      <c r="CK15" s="525"/>
      <c r="CL15" s="525"/>
      <c r="CM15" s="525"/>
      <c r="CN15" s="525"/>
      <c r="CO15" s="525"/>
      <c r="CP15" s="525"/>
      <c r="CQ15" s="525"/>
      <c r="CR15" s="525"/>
      <c r="CS15" s="525"/>
      <c r="CT15" s="525"/>
      <c r="CU15" s="525"/>
      <c r="CV15" s="521">
        <f t="shared" si="1"/>
        <v>316127.67123287672</v>
      </c>
      <c r="CW15" s="521"/>
      <c r="CX15" s="521"/>
      <c r="CY15" s="521"/>
      <c r="CZ15" s="521"/>
      <c r="DA15" s="521"/>
      <c r="DB15" s="521"/>
      <c r="DC15" s="521"/>
      <c r="DD15" s="521"/>
      <c r="DE15" s="522"/>
    </row>
    <row r="16" spans="1:125" s="2" customFormat="1" ht="23.25" customHeight="1">
      <c r="A16" s="578" t="s">
        <v>1163</v>
      </c>
      <c r="B16" s="579"/>
      <c r="C16" s="579"/>
      <c r="D16" s="579"/>
      <c r="E16" s="579"/>
      <c r="F16" s="579"/>
      <c r="G16" s="579"/>
      <c r="H16" s="579"/>
      <c r="I16" s="579"/>
      <c r="J16" s="579"/>
      <c r="K16" s="579"/>
      <c r="L16" s="579"/>
      <c r="M16" s="579"/>
      <c r="N16" s="579"/>
      <c r="O16" s="580"/>
      <c r="P16" s="587" t="s">
        <v>1164</v>
      </c>
      <c r="Q16" s="587"/>
      <c r="R16" s="587"/>
      <c r="S16" s="587"/>
      <c r="T16" s="587"/>
      <c r="U16" s="587"/>
      <c r="V16" s="587"/>
      <c r="W16" s="587"/>
      <c r="X16" s="587"/>
      <c r="Y16" s="587"/>
      <c r="Z16" s="587"/>
      <c r="AA16" s="587"/>
      <c r="AB16" s="587"/>
      <c r="AC16" s="587"/>
      <c r="AD16" s="529">
        <v>11</v>
      </c>
      <c r="AE16" s="529"/>
      <c r="AF16" s="529"/>
      <c r="AG16" s="530">
        <v>1</v>
      </c>
      <c r="AH16" s="530"/>
      <c r="AI16" s="530"/>
      <c r="AJ16" s="530"/>
      <c r="AK16" s="531">
        <v>25536</v>
      </c>
      <c r="AL16" s="532"/>
      <c r="AM16" s="532"/>
      <c r="AN16" s="532"/>
      <c r="AO16" s="532"/>
      <c r="AP16" s="533"/>
      <c r="AQ16" s="521">
        <f>AG16*AK16*12</f>
        <v>306432</v>
      </c>
      <c r="AR16" s="521"/>
      <c r="AS16" s="521"/>
      <c r="AT16" s="521"/>
      <c r="AU16" s="521"/>
      <c r="AV16" s="521"/>
      <c r="AW16" s="521"/>
      <c r="AX16" s="521"/>
      <c r="AY16" s="534"/>
      <c r="AZ16" s="535"/>
      <c r="BA16" s="535"/>
      <c r="BB16" s="535"/>
      <c r="BC16" s="535"/>
      <c r="BD16" s="535"/>
      <c r="BE16" s="535"/>
      <c r="BF16" s="536"/>
      <c r="BG16" s="525"/>
      <c r="BH16" s="525"/>
      <c r="BI16" s="525"/>
      <c r="BJ16" s="525"/>
      <c r="BK16" s="525"/>
      <c r="BL16" s="525"/>
      <c r="BM16" s="525"/>
      <c r="BN16" s="525"/>
      <c r="BO16" s="537">
        <f t="shared" si="0"/>
        <v>41976.986301369863</v>
      </c>
      <c r="BP16" s="538"/>
      <c r="BQ16" s="538"/>
      <c r="BR16" s="538"/>
      <c r="BS16" s="538"/>
      <c r="BT16" s="538"/>
      <c r="BU16" s="538"/>
      <c r="BV16" s="539"/>
      <c r="BW16" s="525"/>
      <c r="BX16" s="525"/>
      <c r="BY16" s="525"/>
      <c r="BZ16" s="525"/>
      <c r="CA16" s="525"/>
      <c r="CB16" s="525"/>
      <c r="CC16" s="525"/>
      <c r="CD16" s="525"/>
      <c r="CE16" s="525"/>
      <c r="CF16" s="525"/>
      <c r="CG16" s="525"/>
      <c r="CH16" s="525"/>
      <c r="CI16" s="525"/>
      <c r="CJ16" s="525"/>
      <c r="CK16" s="525"/>
      <c r="CL16" s="525"/>
      <c r="CM16" s="525"/>
      <c r="CN16" s="525"/>
      <c r="CO16" s="525"/>
      <c r="CP16" s="525"/>
      <c r="CQ16" s="525"/>
      <c r="CR16" s="525"/>
      <c r="CS16" s="525"/>
      <c r="CT16" s="525"/>
      <c r="CU16" s="525"/>
      <c r="CV16" s="521">
        <f>SUM(AQ16:CU16)</f>
        <v>348408.98630136985</v>
      </c>
      <c r="CW16" s="521"/>
      <c r="CX16" s="521"/>
      <c r="CY16" s="521"/>
      <c r="CZ16" s="521"/>
      <c r="DA16" s="521"/>
      <c r="DB16" s="521"/>
      <c r="DC16" s="521"/>
      <c r="DD16" s="521"/>
      <c r="DE16" s="522"/>
    </row>
    <row r="17" spans="1:125" s="2" customFormat="1" ht="23.25" customHeight="1">
      <c r="A17" s="526" t="s">
        <v>1165</v>
      </c>
      <c r="B17" s="527"/>
      <c r="C17" s="527"/>
      <c r="D17" s="527"/>
      <c r="E17" s="527"/>
      <c r="F17" s="527"/>
      <c r="G17" s="527"/>
      <c r="H17" s="527"/>
      <c r="I17" s="527"/>
      <c r="J17" s="527"/>
      <c r="K17" s="527"/>
      <c r="L17" s="527"/>
      <c r="M17" s="527"/>
      <c r="N17" s="527"/>
      <c r="O17" s="527"/>
      <c r="P17" s="587" t="s">
        <v>1164</v>
      </c>
      <c r="Q17" s="587"/>
      <c r="R17" s="587"/>
      <c r="S17" s="587"/>
      <c r="T17" s="587"/>
      <c r="U17" s="587"/>
      <c r="V17" s="587"/>
      <c r="W17" s="587"/>
      <c r="X17" s="587"/>
      <c r="Y17" s="587"/>
      <c r="Z17" s="587"/>
      <c r="AA17" s="587"/>
      <c r="AB17" s="587"/>
      <c r="AC17" s="587"/>
      <c r="AD17" s="529">
        <v>11</v>
      </c>
      <c r="AE17" s="529"/>
      <c r="AF17" s="529"/>
      <c r="AG17" s="530">
        <v>1</v>
      </c>
      <c r="AH17" s="530"/>
      <c r="AI17" s="530"/>
      <c r="AJ17" s="530"/>
      <c r="AK17" s="531">
        <v>18267</v>
      </c>
      <c r="AL17" s="532"/>
      <c r="AM17" s="532"/>
      <c r="AN17" s="532"/>
      <c r="AO17" s="532"/>
      <c r="AP17" s="533"/>
      <c r="AQ17" s="521">
        <f>AG17*AK17*12</f>
        <v>219204</v>
      </c>
      <c r="AR17" s="521"/>
      <c r="AS17" s="521"/>
      <c r="AT17" s="521"/>
      <c r="AU17" s="521"/>
      <c r="AV17" s="521"/>
      <c r="AW17" s="521"/>
      <c r="AX17" s="521"/>
      <c r="AY17" s="534"/>
      <c r="AZ17" s="535"/>
      <c r="BA17" s="535"/>
      <c r="BB17" s="535"/>
      <c r="BC17" s="535"/>
      <c r="BD17" s="535"/>
      <c r="BE17" s="535"/>
      <c r="BF17" s="536"/>
      <c r="BG17" s="525"/>
      <c r="BH17" s="525"/>
      <c r="BI17" s="525"/>
      <c r="BJ17" s="525"/>
      <c r="BK17" s="525"/>
      <c r="BL17" s="525"/>
      <c r="BM17" s="525"/>
      <c r="BN17" s="525"/>
      <c r="BO17" s="537">
        <f t="shared" si="0"/>
        <v>30027.945205479453</v>
      </c>
      <c r="BP17" s="538"/>
      <c r="BQ17" s="538"/>
      <c r="BR17" s="538"/>
      <c r="BS17" s="538"/>
      <c r="BT17" s="538"/>
      <c r="BU17" s="538"/>
      <c r="BV17" s="539"/>
      <c r="BW17" s="525"/>
      <c r="BX17" s="525"/>
      <c r="BY17" s="525"/>
      <c r="BZ17" s="525"/>
      <c r="CA17" s="525"/>
      <c r="CB17" s="525"/>
      <c r="CC17" s="525"/>
      <c r="CD17" s="525"/>
      <c r="CE17" s="525"/>
      <c r="CF17" s="525"/>
      <c r="CG17" s="525"/>
      <c r="CH17" s="525"/>
      <c r="CI17" s="525"/>
      <c r="CJ17" s="525"/>
      <c r="CK17" s="525"/>
      <c r="CL17" s="525"/>
      <c r="CM17" s="525"/>
      <c r="CN17" s="525"/>
      <c r="CO17" s="525"/>
      <c r="CP17" s="525"/>
      <c r="CQ17" s="525"/>
      <c r="CR17" s="525"/>
      <c r="CS17" s="525"/>
      <c r="CT17" s="525"/>
      <c r="CU17" s="525"/>
      <c r="CV17" s="521">
        <f>SUM(AQ17:CU17)</f>
        <v>249231.94520547945</v>
      </c>
      <c r="CW17" s="521"/>
      <c r="CX17" s="521"/>
      <c r="CY17" s="521"/>
      <c r="CZ17" s="521"/>
      <c r="DA17" s="521"/>
      <c r="DB17" s="521"/>
      <c r="DC17" s="521"/>
      <c r="DD17" s="521"/>
      <c r="DE17" s="522"/>
    </row>
    <row r="18" spans="1:125" s="2" customFormat="1" ht="23.25" customHeight="1">
      <c r="A18" s="526" t="s">
        <v>1166</v>
      </c>
      <c r="B18" s="527"/>
      <c r="C18" s="527"/>
      <c r="D18" s="527"/>
      <c r="E18" s="527"/>
      <c r="F18" s="527"/>
      <c r="G18" s="527"/>
      <c r="H18" s="527"/>
      <c r="I18" s="527"/>
      <c r="J18" s="527"/>
      <c r="K18" s="527"/>
      <c r="L18" s="527"/>
      <c r="M18" s="527"/>
      <c r="N18" s="527"/>
      <c r="O18" s="527"/>
      <c r="P18" s="587" t="s">
        <v>1164</v>
      </c>
      <c r="Q18" s="587"/>
      <c r="R18" s="587"/>
      <c r="S18" s="587"/>
      <c r="T18" s="587"/>
      <c r="U18" s="587"/>
      <c r="V18" s="587"/>
      <c r="W18" s="587"/>
      <c r="X18" s="587"/>
      <c r="Y18" s="587"/>
      <c r="Z18" s="587"/>
      <c r="AA18" s="587"/>
      <c r="AB18" s="587"/>
      <c r="AC18" s="587"/>
      <c r="AD18" s="529">
        <v>11</v>
      </c>
      <c r="AE18" s="529"/>
      <c r="AF18" s="529"/>
      <c r="AG18" s="530">
        <v>1</v>
      </c>
      <c r="AH18" s="530"/>
      <c r="AI18" s="530"/>
      <c r="AJ18" s="530"/>
      <c r="AK18" s="531">
        <v>18267</v>
      </c>
      <c r="AL18" s="532"/>
      <c r="AM18" s="532"/>
      <c r="AN18" s="532"/>
      <c r="AO18" s="532"/>
      <c r="AP18" s="533"/>
      <c r="AQ18" s="521">
        <f t="shared" si="2"/>
        <v>219204</v>
      </c>
      <c r="AR18" s="521"/>
      <c r="AS18" s="521"/>
      <c r="AT18" s="521"/>
      <c r="AU18" s="521"/>
      <c r="AV18" s="521"/>
      <c r="AW18" s="521"/>
      <c r="AX18" s="521"/>
      <c r="AY18" s="534"/>
      <c r="AZ18" s="535"/>
      <c r="BA18" s="535"/>
      <c r="BB18" s="535"/>
      <c r="BC18" s="535"/>
      <c r="BD18" s="535"/>
      <c r="BE18" s="535"/>
      <c r="BF18" s="536"/>
      <c r="BG18" s="525"/>
      <c r="BH18" s="525"/>
      <c r="BI18" s="525"/>
      <c r="BJ18" s="525"/>
      <c r="BK18" s="525"/>
      <c r="BL18" s="525"/>
      <c r="BM18" s="525"/>
      <c r="BN18" s="525"/>
      <c r="BO18" s="537">
        <f t="shared" si="0"/>
        <v>30027.945205479453</v>
      </c>
      <c r="BP18" s="538"/>
      <c r="BQ18" s="538"/>
      <c r="BR18" s="538"/>
      <c r="BS18" s="538"/>
      <c r="BT18" s="538"/>
      <c r="BU18" s="538"/>
      <c r="BV18" s="539"/>
      <c r="BW18" s="525"/>
      <c r="BX18" s="525"/>
      <c r="BY18" s="525"/>
      <c r="BZ18" s="525"/>
      <c r="CA18" s="525"/>
      <c r="CB18" s="525"/>
      <c r="CC18" s="525"/>
      <c r="CD18" s="525"/>
      <c r="CE18" s="525"/>
      <c r="CF18" s="525"/>
      <c r="CG18" s="525"/>
      <c r="CH18" s="525"/>
      <c r="CI18" s="525"/>
      <c r="CJ18" s="525"/>
      <c r="CK18" s="525"/>
      <c r="CL18" s="525"/>
      <c r="CM18" s="525"/>
      <c r="CN18" s="525"/>
      <c r="CO18" s="525"/>
      <c r="CP18" s="525"/>
      <c r="CQ18" s="525"/>
      <c r="CR18" s="525"/>
      <c r="CS18" s="525"/>
      <c r="CT18" s="525"/>
      <c r="CU18" s="525"/>
      <c r="CV18" s="521">
        <f t="shared" si="1"/>
        <v>249231.94520547945</v>
      </c>
      <c r="CW18" s="521"/>
      <c r="CX18" s="521"/>
      <c r="CY18" s="521"/>
      <c r="CZ18" s="521"/>
      <c r="DA18" s="521"/>
      <c r="DB18" s="521"/>
      <c r="DC18" s="521"/>
      <c r="DD18" s="521"/>
      <c r="DE18" s="522"/>
    </row>
    <row r="19" spans="1:125" s="2" customFormat="1" ht="23.25" customHeight="1">
      <c r="A19" s="526" t="s">
        <v>1167</v>
      </c>
      <c r="B19" s="527"/>
      <c r="C19" s="527"/>
      <c r="D19" s="527"/>
      <c r="E19" s="527"/>
      <c r="F19" s="527"/>
      <c r="G19" s="527"/>
      <c r="H19" s="527"/>
      <c r="I19" s="527"/>
      <c r="J19" s="527"/>
      <c r="K19" s="527"/>
      <c r="L19" s="527"/>
      <c r="M19" s="527"/>
      <c r="N19" s="527"/>
      <c r="O19" s="527"/>
      <c r="P19" s="587" t="s">
        <v>1164</v>
      </c>
      <c r="Q19" s="587"/>
      <c r="R19" s="587"/>
      <c r="S19" s="587"/>
      <c r="T19" s="587"/>
      <c r="U19" s="587"/>
      <c r="V19" s="587"/>
      <c r="W19" s="587"/>
      <c r="X19" s="587"/>
      <c r="Y19" s="587"/>
      <c r="Z19" s="587"/>
      <c r="AA19" s="587"/>
      <c r="AB19" s="587"/>
      <c r="AC19" s="587"/>
      <c r="AD19" s="529">
        <v>11</v>
      </c>
      <c r="AE19" s="529"/>
      <c r="AF19" s="529"/>
      <c r="AG19" s="530">
        <v>1</v>
      </c>
      <c r="AH19" s="530"/>
      <c r="AI19" s="530"/>
      <c r="AJ19" s="530"/>
      <c r="AK19" s="531">
        <v>9432</v>
      </c>
      <c r="AL19" s="532"/>
      <c r="AM19" s="532"/>
      <c r="AN19" s="532"/>
      <c r="AO19" s="532"/>
      <c r="AP19" s="533"/>
      <c r="AQ19" s="521">
        <f t="shared" si="2"/>
        <v>113184</v>
      </c>
      <c r="AR19" s="521"/>
      <c r="AS19" s="521"/>
      <c r="AT19" s="521"/>
      <c r="AU19" s="521"/>
      <c r="AV19" s="521"/>
      <c r="AW19" s="521"/>
      <c r="AX19" s="521"/>
      <c r="AY19" s="534"/>
      <c r="AZ19" s="535"/>
      <c r="BA19" s="535"/>
      <c r="BB19" s="535"/>
      <c r="BC19" s="535"/>
      <c r="BD19" s="535"/>
      <c r="BE19" s="535"/>
      <c r="BF19" s="536"/>
      <c r="BG19" s="525"/>
      <c r="BH19" s="525"/>
      <c r="BI19" s="525"/>
      <c r="BJ19" s="525"/>
      <c r="BK19" s="525"/>
      <c r="BL19" s="525"/>
      <c r="BM19" s="525"/>
      <c r="BN19" s="525"/>
      <c r="BO19" s="537">
        <f t="shared" si="0"/>
        <v>15504.657534246577</v>
      </c>
      <c r="BP19" s="538"/>
      <c r="BQ19" s="538"/>
      <c r="BR19" s="538"/>
      <c r="BS19" s="538"/>
      <c r="BT19" s="538"/>
      <c r="BU19" s="538"/>
      <c r="BV19" s="539"/>
      <c r="BW19" s="525"/>
      <c r="BX19" s="525"/>
      <c r="BY19" s="525"/>
      <c r="BZ19" s="525"/>
      <c r="CA19" s="525"/>
      <c r="CB19" s="525"/>
      <c r="CC19" s="525"/>
      <c r="CD19" s="525"/>
      <c r="CE19" s="525"/>
      <c r="CF19" s="525"/>
      <c r="CG19" s="525"/>
      <c r="CH19" s="525"/>
      <c r="CI19" s="525"/>
      <c r="CJ19" s="525"/>
      <c r="CK19" s="525"/>
      <c r="CL19" s="525"/>
      <c r="CM19" s="525"/>
      <c r="CN19" s="525"/>
      <c r="CO19" s="525"/>
      <c r="CP19" s="525"/>
      <c r="CQ19" s="525"/>
      <c r="CR19" s="525"/>
      <c r="CS19" s="525"/>
      <c r="CT19" s="525"/>
      <c r="CU19" s="525"/>
      <c r="CV19" s="521">
        <f t="shared" si="1"/>
        <v>128688.65753424658</v>
      </c>
      <c r="CW19" s="521"/>
      <c r="CX19" s="521"/>
      <c r="CY19" s="521"/>
      <c r="CZ19" s="521"/>
      <c r="DA19" s="521"/>
      <c r="DB19" s="521"/>
      <c r="DC19" s="521"/>
      <c r="DD19" s="521"/>
      <c r="DE19" s="522"/>
    </row>
    <row r="20" spans="1:125" s="2" customFormat="1" ht="23.25" customHeight="1">
      <c r="A20" s="526" t="s">
        <v>1168</v>
      </c>
      <c r="B20" s="527"/>
      <c r="C20" s="527"/>
      <c r="D20" s="527"/>
      <c r="E20" s="527"/>
      <c r="F20" s="527"/>
      <c r="G20" s="527"/>
      <c r="H20" s="527"/>
      <c r="I20" s="527"/>
      <c r="J20" s="527"/>
      <c r="K20" s="527"/>
      <c r="L20" s="527"/>
      <c r="M20" s="527"/>
      <c r="N20" s="527"/>
      <c r="O20" s="527"/>
      <c r="P20" s="587" t="s">
        <v>1169</v>
      </c>
      <c r="Q20" s="587"/>
      <c r="R20" s="587"/>
      <c r="S20" s="587"/>
      <c r="T20" s="587"/>
      <c r="U20" s="587"/>
      <c r="V20" s="587"/>
      <c r="W20" s="587"/>
      <c r="X20" s="587"/>
      <c r="Y20" s="587"/>
      <c r="Z20" s="587"/>
      <c r="AA20" s="587"/>
      <c r="AB20" s="587"/>
      <c r="AC20" s="587"/>
      <c r="AD20" s="529">
        <v>11</v>
      </c>
      <c r="AE20" s="529"/>
      <c r="AF20" s="529"/>
      <c r="AG20" s="530">
        <v>1</v>
      </c>
      <c r="AH20" s="530"/>
      <c r="AI20" s="530"/>
      <c r="AJ20" s="530"/>
      <c r="AK20" s="531">
        <v>9432</v>
      </c>
      <c r="AL20" s="532"/>
      <c r="AM20" s="532"/>
      <c r="AN20" s="532"/>
      <c r="AO20" s="532"/>
      <c r="AP20" s="533"/>
      <c r="AQ20" s="521">
        <f>AG20*AK20*12</f>
        <v>113184</v>
      </c>
      <c r="AR20" s="521"/>
      <c r="AS20" s="521"/>
      <c r="AT20" s="521"/>
      <c r="AU20" s="521"/>
      <c r="AV20" s="521"/>
      <c r="AW20" s="521"/>
      <c r="AX20" s="521"/>
      <c r="AY20" s="534"/>
      <c r="AZ20" s="535"/>
      <c r="BA20" s="535"/>
      <c r="BB20" s="535"/>
      <c r="BC20" s="535"/>
      <c r="BD20" s="535"/>
      <c r="BE20" s="535"/>
      <c r="BF20" s="536"/>
      <c r="BG20" s="525"/>
      <c r="BH20" s="525"/>
      <c r="BI20" s="525"/>
      <c r="BJ20" s="525"/>
      <c r="BK20" s="525"/>
      <c r="BL20" s="525"/>
      <c r="BM20" s="525"/>
      <c r="BN20" s="525"/>
      <c r="BO20" s="537">
        <f t="shared" si="0"/>
        <v>15504.657534246577</v>
      </c>
      <c r="BP20" s="538"/>
      <c r="BQ20" s="538"/>
      <c r="BR20" s="538"/>
      <c r="BS20" s="538"/>
      <c r="BT20" s="538"/>
      <c r="BU20" s="538"/>
      <c r="BV20" s="539"/>
      <c r="BW20" s="525"/>
      <c r="BX20" s="525"/>
      <c r="BY20" s="525"/>
      <c r="BZ20" s="525"/>
      <c r="CA20" s="525"/>
      <c r="CB20" s="525"/>
      <c r="CC20" s="525"/>
      <c r="CD20" s="525"/>
      <c r="CE20" s="525"/>
      <c r="CF20" s="525"/>
      <c r="CG20" s="525"/>
      <c r="CH20" s="525"/>
      <c r="CI20" s="525"/>
      <c r="CJ20" s="525"/>
      <c r="CK20" s="525"/>
      <c r="CL20" s="525"/>
      <c r="CM20" s="525"/>
      <c r="CN20" s="525"/>
      <c r="CO20" s="525"/>
      <c r="CP20" s="525"/>
      <c r="CQ20" s="525"/>
      <c r="CR20" s="525"/>
      <c r="CS20" s="525"/>
      <c r="CT20" s="525"/>
      <c r="CU20" s="525"/>
      <c r="CV20" s="521">
        <f>SUM(AQ20:CU20)</f>
        <v>128688.65753424658</v>
      </c>
      <c r="CW20" s="521"/>
      <c r="CX20" s="521"/>
      <c r="CY20" s="521"/>
      <c r="CZ20" s="521"/>
      <c r="DA20" s="521"/>
      <c r="DB20" s="521"/>
      <c r="DC20" s="521"/>
      <c r="DD20" s="521"/>
      <c r="DE20" s="522"/>
    </row>
    <row r="21" spans="1:125" s="2" customFormat="1" ht="23.25" customHeight="1">
      <c r="A21" s="526" t="s">
        <v>1168</v>
      </c>
      <c r="B21" s="527"/>
      <c r="C21" s="527"/>
      <c r="D21" s="527"/>
      <c r="E21" s="527"/>
      <c r="F21" s="527"/>
      <c r="G21" s="527"/>
      <c r="H21" s="527"/>
      <c r="I21" s="527"/>
      <c r="J21" s="527"/>
      <c r="K21" s="527"/>
      <c r="L21" s="527"/>
      <c r="M21" s="527"/>
      <c r="N21" s="527"/>
      <c r="O21" s="527"/>
      <c r="P21" s="587" t="s">
        <v>1170</v>
      </c>
      <c r="Q21" s="587"/>
      <c r="R21" s="587"/>
      <c r="S21" s="587"/>
      <c r="T21" s="587"/>
      <c r="U21" s="587"/>
      <c r="V21" s="587"/>
      <c r="W21" s="587"/>
      <c r="X21" s="587"/>
      <c r="Y21" s="587"/>
      <c r="Z21" s="587"/>
      <c r="AA21" s="587"/>
      <c r="AB21" s="587"/>
      <c r="AC21" s="587"/>
      <c r="AD21" s="529">
        <v>11</v>
      </c>
      <c r="AE21" s="529"/>
      <c r="AF21" s="529"/>
      <c r="AG21" s="530">
        <v>1</v>
      </c>
      <c r="AH21" s="530"/>
      <c r="AI21" s="530"/>
      <c r="AJ21" s="530"/>
      <c r="AK21" s="531">
        <v>34300.5</v>
      </c>
      <c r="AL21" s="532"/>
      <c r="AM21" s="532"/>
      <c r="AN21" s="532"/>
      <c r="AO21" s="532"/>
      <c r="AP21" s="533"/>
      <c r="AQ21" s="521">
        <f t="shared" si="2"/>
        <v>411606</v>
      </c>
      <c r="AR21" s="521"/>
      <c r="AS21" s="521"/>
      <c r="AT21" s="521"/>
      <c r="AU21" s="521"/>
      <c r="AV21" s="521"/>
      <c r="AW21" s="521"/>
      <c r="AX21" s="521"/>
      <c r="AY21" s="534"/>
      <c r="AZ21" s="535"/>
      <c r="BA21" s="535"/>
      <c r="BB21" s="535"/>
      <c r="BC21" s="535"/>
      <c r="BD21" s="535"/>
      <c r="BE21" s="535"/>
      <c r="BF21" s="536"/>
      <c r="BG21" s="525"/>
      <c r="BH21" s="525"/>
      <c r="BI21" s="525"/>
      <c r="BJ21" s="525"/>
      <c r="BK21" s="525"/>
      <c r="BL21" s="525"/>
      <c r="BM21" s="525"/>
      <c r="BN21" s="525"/>
      <c r="BO21" s="537">
        <f t="shared" si="0"/>
        <v>56384.383561643837</v>
      </c>
      <c r="BP21" s="538"/>
      <c r="BQ21" s="538"/>
      <c r="BR21" s="538"/>
      <c r="BS21" s="538"/>
      <c r="BT21" s="538"/>
      <c r="BU21" s="538"/>
      <c r="BV21" s="539"/>
      <c r="BW21" s="525"/>
      <c r="BX21" s="525"/>
      <c r="BY21" s="525"/>
      <c r="BZ21" s="525"/>
      <c r="CA21" s="525"/>
      <c r="CB21" s="525"/>
      <c r="CC21" s="525"/>
      <c r="CD21" s="525"/>
      <c r="CE21" s="525"/>
      <c r="CF21" s="525"/>
      <c r="CG21" s="525"/>
      <c r="CH21" s="525"/>
      <c r="CI21" s="525"/>
      <c r="CJ21" s="525"/>
      <c r="CK21" s="525"/>
      <c r="CL21" s="525"/>
      <c r="CM21" s="525"/>
      <c r="CN21" s="525"/>
      <c r="CO21" s="525"/>
      <c r="CP21" s="525"/>
      <c r="CQ21" s="525"/>
      <c r="CR21" s="525"/>
      <c r="CS21" s="525"/>
      <c r="CT21" s="525"/>
      <c r="CU21" s="525"/>
      <c r="CV21" s="521">
        <f t="shared" si="1"/>
        <v>467990.38356164383</v>
      </c>
      <c r="CW21" s="521"/>
      <c r="CX21" s="521"/>
      <c r="CY21" s="521"/>
      <c r="CZ21" s="521"/>
      <c r="DA21" s="521"/>
      <c r="DB21" s="521"/>
      <c r="DC21" s="521"/>
      <c r="DD21" s="521"/>
      <c r="DE21" s="522"/>
    </row>
    <row r="22" spans="1:125" s="2" customFormat="1" ht="23.25" customHeight="1">
      <c r="A22" s="526" t="s">
        <v>1171</v>
      </c>
      <c r="B22" s="527"/>
      <c r="C22" s="527"/>
      <c r="D22" s="527"/>
      <c r="E22" s="527"/>
      <c r="F22" s="527"/>
      <c r="G22" s="527"/>
      <c r="H22" s="527"/>
      <c r="I22" s="527"/>
      <c r="J22" s="527"/>
      <c r="K22" s="527"/>
      <c r="L22" s="527"/>
      <c r="M22" s="527"/>
      <c r="N22" s="527"/>
      <c r="O22" s="527"/>
      <c r="P22" s="587" t="s">
        <v>1170</v>
      </c>
      <c r="Q22" s="587"/>
      <c r="R22" s="587"/>
      <c r="S22" s="587"/>
      <c r="T22" s="587"/>
      <c r="U22" s="587"/>
      <c r="V22" s="587"/>
      <c r="W22" s="587"/>
      <c r="X22" s="587"/>
      <c r="Y22" s="587"/>
      <c r="Z22" s="587"/>
      <c r="AA22" s="587"/>
      <c r="AB22" s="587"/>
      <c r="AC22" s="587"/>
      <c r="AD22" s="529">
        <v>11</v>
      </c>
      <c r="AE22" s="529"/>
      <c r="AF22" s="529"/>
      <c r="AG22" s="530">
        <v>1</v>
      </c>
      <c r="AH22" s="530"/>
      <c r="AI22" s="530"/>
      <c r="AJ22" s="530"/>
      <c r="AK22" s="531">
        <v>10225</v>
      </c>
      <c r="AL22" s="532"/>
      <c r="AM22" s="532"/>
      <c r="AN22" s="532"/>
      <c r="AO22" s="532"/>
      <c r="AP22" s="533"/>
      <c r="AQ22" s="521">
        <f t="shared" si="2"/>
        <v>122700</v>
      </c>
      <c r="AR22" s="521"/>
      <c r="AS22" s="521"/>
      <c r="AT22" s="521"/>
      <c r="AU22" s="521"/>
      <c r="AV22" s="521"/>
      <c r="AW22" s="521"/>
      <c r="AX22" s="521"/>
      <c r="AY22" s="534"/>
      <c r="AZ22" s="535"/>
      <c r="BA22" s="535"/>
      <c r="BB22" s="535"/>
      <c r="BC22" s="535"/>
      <c r="BD22" s="535"/>
      <c r="BE22" s="535"/>
      <c r="BF22" s="536"/>
      <c r="BG22" s="525"/>
      <c r="BH22" s="525"/>
      <c r="BI22" s="525"/>
      <c r="BJ22" s="525"/>
      <c r="BK22" s="525"/>
      <c r="BL22" s="525"/>
      <c r="BM22" s="525"/>
      <c r="BN22" s="525"/>
      <c r="BO22" s="537">
        <f t="shared" si="0"/>
        <v>16808.219178082192</v>
      </c>
      <c r="BP22" s="538"/>
      <c r="BQ22" s="538"/>
      <c r="BR22" s="538"/>
      <c r="BS22" s="538"/>
      <c r="BT22" s="538"/>
      <c r="BU22" s="538"/>
      <c r="BV22" s="539"/>
      <c r="BW22" s="525"/>
      <c r="BX22" s="525"/>
      <c r="BY22" s="525"/>
      <c r="BZ22" s="525"/>
      <c r="CA22" s="525"/>
      <c r="CB22" s="525"/>
      <c r="CC22" s="525"/>
      <c r="CD22" s="525"/>
      <c r="CE22" s="525"/>
      <c r="CF22" s="525"/>
      <c r="CG22" s="525"/>
      <c r="CH22" s="525"/>
      <c r="CI22" s="525"/>
      <c r="CJ22" s="525"/>
      <c r="CK22" s="525"/>
      <c r="CL22" s="525"/>
      <c r="CM22" s="525"/>
      <c r="CN22" s="525"/>
      <c r="CO22" s="525"/>
      <c r="CP22" s="525"/>
      <c r="CQ22" s="525"/>
      <c r="CR22" s="525"/>
      <c r="CS22" s="525"/>
      <c r="CT22" s="525"/>
      <c r="CU22" s="525"/>
      <c r="CV22" s="521">
        <f t="shared" si="1"/>
        <v>139508.21917808219</v>
      </c>
      <c r="CW22" s="521"/>
      <c r="CX22" s="521"/>
      <c r="CY22" s="521"/>
      <c r="CZ22" s="521"/>
      <c r="DA22" s="521"/>
      <c r="DB22" s="521"/>
      <c r="DC22" s="521"/>
      <c r="DD22" s="521"/>
      <c r="DE22" s="522"/>
    </row>
    <row r="23" spans="1:125" s="2" customFormat="1" ht="23.25" customHeight="1">
      <c r="A23" s="526" t="s">
        <v>1172</v>
      </c>
      <c r="B23" s="527"/>
      <c r="C23" s="527"/>
      <c r="D23" s="527"/>
      <c r="E23" s="527"/>
      <c r="F23" s="527"/>
      <c r="G23" s="527"/>
      <c r="H23" s="527"/>
      <c r="I23" s="527"/>
      <c r="J23" s="527"/>
      <c r="K23" s="527"/>
      <c r="L23" s="527"/>
      <c r="M23" s="527"/>
      <c r="N23" s="527"/>
      <c r="O23" s="527"/>
      <c r="P23" s="528" t="s">
        <v>1170</v>
      </c>
      <c r="Q23" s="528"/>
      <c r="R23" s="528"/>
      <c r="S23" s="528"/>
      <c r="T23" s="528"/>
      <c r="U23" s="528"/>
      <c r="V23" s="528"/>
      <c r="W23" s="528"/>
      <c r="X23" s="528"/>
      <c r="Y23" s="528"/>
      <c r="Z23" s="528"/>
      <c r="AA23" s="528"/>
      <c r="AB23" s="528"/>
      <c r="AC23" s="528"/>
      <c r="AD23" s="529">
        <v>11</v>
      </c>
      <c r="AE23" s="529"/>
      <c r="AF23" s="529"/>
      <c r="AG23" s="530">
        <v>1</v>
      </c>
      <c r="AH23" s="530"/>
      <c r="AI23" s="530"/>
      <c r="AJ23" s="530"/>
      <c r="AK23" s="531">
        <v>11124.9</v>
      </c>
      <c r="AL23" s="532"/>
      <c r="AM23" s="532"/>
      <c r="AN23" s="532"/>
      <c r="AO23" s="532"/>
      <c r="AP23" s="533"/>
      <c r="AQ23" s="521">
        <f t="shared" si="2"/>
        <v>133498.79999999999</v>
      </c>
      <c r="AR23" s="521"/>
      <c r="AS23" s="521"/>
      <c r="AT23" s="521"/>
      <c r="AU23" s="521"/>
      <c r="AV23" s="521"/>
      <c r="AW23" s="521"/>
      <c r="AX23" s="521"/>
      <c r="AY23" s="534"/>
      <c r="AZ23" s="535"/>
      <c r="BA23" s="535"/>
      <c r="BB23" s="535"/>
      <c r="BC23" s="535"/>
      <c r="BD23" s="535"/>
      <c r="BE23" s="535"/>
      <c r="BF23" s="536"/>
      <c r="BG23" s="525"/>
      <c r="BH23" s="525"/>
      <c r="BI23" s="525"/>
      <c r="BJ23" s="525"/>
      <c r="BK23" s="525"/>
      <c r="BL23" s="525"/>
      <c r="BM23" s="525"/>
      <c r="BN23" s="525"/>
      <c r="BO23" s="537">
        <f t="shared" si="0"/>
        <v>18287.506849315068</v>
      </c>
      <c r="BP23" s="538"/>
      <c r="BQ23" s="538"/>
      <c r="BR23" s="538"/>
      <c r="BS23" s="538"/>
      <c r="BT23" s="538"/>
      <c r="BU23" s="538"/>
      <c r="BV23" s="539"/>
      <c r="BW23" s="525"/>
      <c r="BX23" s="525"/>
      <c r="BY23" s="525"/>
      <c r="BZ23" s="525"/>
      <c r="CA23" s="525"/>
      <c r="CB23" s="525"/>
      <c r="CC23" s="525"/>
      <c r="CD23" s="525"/>
      <c r="CE23" s="525"/>
      <c r="CF23" s="525"/>
      <c r="CG23" s="525"/>
      <c r="CH23" s="525"/>
      <c r="CI23" s="525"/>
      <c r="CJ23" s="525"/>
      <c r="CK23" s="525"/>
      <c r="CL23" s="525"/>
      <c r="CM23" s="525"/>
      <c r="CN23" s="525"/>
      <c r="CO23" s="525"/>
      <c r="CP23" s="525"/>
      <c r="CQ23" s="525"/>
      <c r="CR23" s="525"/>
      <c r="CS23" s="525"/>
      <c r="CT23" s="525"/>
      <c r="CU23" s="525"/>
      <c r="CV23" s="521">
        <f t="shared" si="1"/>
        <v>151786.30684931506</v>
      </c>
      <c r="CW23" s="521"/>
      <c r="CX23" s="521"/>
      <c r="CY23" s="521"/>
      <c r="CZ23" s="521"/>
      <c r="DA23" s="521"/>
      <c r="DB23" s="521"/>
      <c r="DC23" s="521"/>
      <c r="DD23" s="521"/>
      <c r="DE23" s="522"/>
    </row>
    <row r="24" spans="1:125" s="2" customFormat="1" ht="23.25" customHeight="1">
      <c r="A24" s="526" t="s">
        <v>1173</v>
      </c>
      <c r="B24" s="527"/>
      <c r="C24" s="527"/>
      <c r="D24" s="527"/>
      <c r="E24" s="527"/>
      <c r="F24" s="527"/>
      <c r="G24" s="527"/>
      <c r="H24" s="527"/>
      <c r="I24" s="527"/>
      <c r="J24" s="527"/>
      <c r="K24" s="527"/>
      <c r="L24" s="527"/>
      <c r="M24" s="527"/>
      <c r="N24" s="527"/>
      <c r="O24" s="527"/>
      <c r="P24" s="528" t="s">
        <v>1170</v>
      </c>
      <c r="Q24" s="528"/>
      <c r="R24" s="528"/>
      <c r="S24" s="528"/>
      <c r="T24" s="528"/>
      <c r="U24" s="528"/>
      <c r="V24" s="528"/>
      <c r="W24" s="528"/>
      <c r="X24" s="528"/>
      <c r="Y24" s="528"/>
      <c r="Z24" s="528"/>
      <c r="AA24" s="528"/>
      <c r="AB24" s="528"/>
      <c r="AC24" s="528"/>
      <c r="AD24" s="529">
        <v>11</v>
      </c>
      <c r="AE24" s="529"/>
      <c r="AF24" s="529"/>
      <c r="AG24" s="530">
        <v>1</v>
      </c>
      <c r="AH24" s="530"/>
      <c r="AI24" s="530"/>
      <c r="AJ24" s="530"/>
      <c r="AK24" s="531">
        <v>16584</v>
      </c>
      <c r="AL24" s="532"/>
      <c r="AM24" s="532"/>
      <c r="AN24" s="532"/>
      <c r="AO24" s="532"/>
      <c r="AP24" s="533"/>
      <c r="AQ24" s="521">
        <f t="shared" si="2"/>
        <v>199008</v>
      </c>
      <c r="AR24" s="521"/>
      <c r="AS24" s="521"/>
      <c r="AT24" s="521"/>
      <c r="AU24" s="521"/>
      <c r="AV24" s="521"/>
      <c r="AW24" s="521"/>
      <c r="AX24" s="521"/>
      <c r="AY24" s="534"/>
      <c r="AZ24" s="535"/>
      <c r="BA24" s="535"/>
      <c r="BB24" s="535"/>
      <c r="BC24" s="535"/>
      <c r="BD24" s="535"/>
      <c r="BE24" s="535"/>
      <c r="BF24" s="536"/>
      <c r="BG24" s="525"/>
      <c r="BH24" s="525"/>
      <c r="BI24" s="525"/>
      <c r="BJ24" s="525"/>
      <c r="BK24" s="525"/>
      <c r="BL24" s="525"/>
      <c r="BM24" s="525"/>
      <c r="BN24" s="525"/>
      <c r="BO24" s="537">
        <f t="shared" si="0"/>
        <v>27261.369863013697</v>
      </c>
      <c r="BP24" s="538"/>
      <c r="BQ24" s="538"/>
      <c r="BR24" s="538"/>
      <c r="BS24" s="538"/>
      <c r="BT24" s="538"/>
      <c r="BU24" s="538"/>
      <c r="BV24" s="539"/>
      <c r="BW24" s="525"/>
      <c r="BX24" s="525"/>
      <c r="BY24" s="525"/>
      <c r="BZ24" s="525"/>
      <c r="CA24" s="525"/>
      <c r="CB24" s="525"/>
      <c r="CC24" s="525"/>
      <c r="CD24" s="525"/>
      <c r="CE24" s="525"/>
      <c r="CF24" s="525"/>
      <c r="CG24" s="525"/>
      <c r="CH24" s="525"/>
      <c r="CI24" s="525"/>
      <c r="CJ24" s="525"/>
      <c r="CK24" s="525"/>
      <c r="CL24" s="525"/>
      <c r="CM24" s="525"/>
      <c r="CN24" s="525"/>
      <c r="CO24" s="525"/>
      <c r="CP24" s="525"/>
      <c r="CQ24" s="525"/>
      <c r="CR24" s="525"/>
      <c r="CS24" s="525"/>
      <c r="CT24" s="525"/>
      <c r="CU24" s="525"/>
      <c r="CV24" s="521">
        <f t="shared" si="1"/>
        <v>226269.36986301371</v>
      </c>
      <c r="CW24" s="521"/>
      <c r="CX24" s="521"/>
      <c r="CY24" s="521"/>
      <c r="CZ24" s="521"/>
      <c r="DA24" s="521"/>
      <c r="DB24" s="521"/>
      <c r="DC24" s="521"/>
      <c r="DD24" s="521"/>
      <c r="DE24" s="522"/>
      <c r="DU24" s="46"/>
    </row>
    <row r="25" spans="1:125" s="2" customFormat="1" ht="23.25" customHeight="1">
      <c r="A25" s="526" t="s">
        <v>1159</v>
      </c>
      <c r="B25" s="527"/>
      <c r="C25" s="527"/>
      <c r="D25" s="527"/>
      <c r="E25" s="527"/>
      <c r="F25" s="527"/>
      <c r="G25" s="527"/>
      <c r="H25" s="527"/>
      <c r="I25" s="527"/>
      <c r="J25" s="527"/>
      <c r="K25" s="527"/>
      <c r="L25" s="527"/>
      <c r="M25" s="527"/>
      <c r="N25" s="527"/>
      <c r="O25" s="527"/>
      <c r="P25" s="528" t="s">
        <v>1170</v>
      </c>
      <c r="Q25" s="528"/>
      <c r="R25" s="528"/>
      <c r="S25" s="528"/>
      <c r="T25" s="528"/>
      <c r="U25" s="528"/>
      <c r="V25" s="528"/>
      <c r="W25" s="528"/>
      <c r="X25" s="528"/>
      <c r="Y25" s="528"/>
      <c r="Z25" s="528"/>
      <c r="AA25" s="528"/>
      <c r="AB25" s="528"/>
      <c r="AC25" s="528"/>
      <c r="AD25" s="529">
        <v>11</v>
      </c>
      <c r="AE25" s="529"/>
      <c r="AF25" s="529"/>
      <c r="AG25" s="530">
        <v>1</v>
      </c>
      <c r="AH25" s="530"/>
      <c r="AI25" s="530"/>
      <c r="AJ25" s="530"/>
      <c r="AK25" s="531">
        <v>7450.5</v>
      </c>
      <c r="AL25" s="532"/>
      <c r="AM25" s="532"/>
      <c r="AN25" s="532"/>
      <c r="AO25" s="532"/>
      <c r="AP25" s="533"/>
      <c r="AQ25" s="521">
        <f t="shared" si="2"/>
        <v>89406</v>
      </c>
      <c r="AR25" s="521"/>
      <c r="AS25" s="521"/>
      <c r="AT25" s="521"/>
      <c r="AU25" s="521"/>
      <c r="AV25" s="521"/>
      <c r="AW25" s="521"/>
      <c r="AX25" s="521"/>
      <c r="AY25" s="534"/>
      <c r="AZ25" s="535"/>
      <c r="BA25" s="535"/>
      <c r="BB25" s="535"/>
      <c r="BC25" s="535"/>
      <c r="BD25" s="535"/>
      <c r="BE25" s="535"/>
      <c r="BF25" s="536"/>
      <c r="BG25" s="525"/>
      <c r="BH25" s="525"/>
      <c r="BI25" s="525"/>
      <c r="BJ25" s="525"/>
      <c r="BK25" s="525"/>
      <c r="BL25" s="525"/>
      <c r="BM25" s="525"/>
      <c r="BN25" s="525"/>
      <c r="BO25" s="537">
        <f t="shared" si="0"/>
        <v>12247.397260273972</v>
      </c>
      <c r="BP25" s="538"/>
      <c r="BQ25" s="538"/>
      <c r="BR25" s="538"/>
      <c r="BS25" s="538"/>
      <c r="BT25" s="538"/>
      <c r="BU25" s="538"/>
      <c r="BV25" s="539"/>
      <c r="BW25" s="525"/>
      <c r="BX25" s="525"/>
      <c r="BY25" s="525"/>
      <c r="BZ25" s="525"/>
      <c r="CA25" s="525"/>
      <c r="CB25" s="525"/>
      <c r="CC25" s="525"/>
      <c r="CD25" s="525"/>
      <c r="CE25" s="525"/>
      <c r="CF25" s="525"/>
      <c r="CG25" s="525"/>
      <c r="CH25" s="525"/>
      <c r="CI25" s="525"/>
      <c r="CJ25" s="525"/>
      <c r="CK25" s="525"/>
      <c r="CL25" s="525"/>
      <c r="CM25" s="525"/>
      <c r="CN25" s="525"/>
      <c r="CO25" s="525"/>
      <c r="CP25" s="525"/>
      <c r="CQ25" s="525"/>
      <c r="CR25" s="525"/>
      <c r="CS25" s="525"/>
      <c r="CT25" s="525"/>
      <c r="CU25" s="525"/>
      <c r="CV25" s="521">
        <f t="shared" si="1"/>
        <v>101653.39726027397</v>
      </c>
      <c r="CW25" s="521"/>
      <c r="CX25" s="521"/>
      <c r="CY25" s="521"/>
      <c r="CZ25" s="521"/>
      <c r="DA25" s="521"/>
      <c r="DB25" s="521"/>
      <c r="DC25" s="521"/>
      <c r="DD25" s="521"/>
      <c r="DE25" s="522"/>
    </row>
    <row r="26" spans="1:125" s="2" customFormat="1" ht="23.25" customHeight="1">
      <c r="A26" s="526" t="s">
        <v>1168</v>
      </c>
      <c r="B26" s="527"/>
      <c r="C26" s="527"/>
      <c r="D26" s="527"/>
      <c r="E26" s="527"/>
      <c r="F26" s="527"/>
      <c r="G26" s="527"/>
      <c r="H26" s="527"/>
      <c r="I26" s="527"/>
      <c r="J26" s="527"/>
      <c r="K26" s="527"/>
      <c r="L26" s="527"/>
      <c r="M26" s="527"/>
      <c r="N26" s="527"/>
      <c r="O26" s="527"/>
      <c r="P26" s="528" t="s">
        <v>1174</v>
      </c>
      <c r="Q26" s="528"/>
      <c r="R26" s="528"/>
      <c r="S26" s="528"/>
      <c r="T26" s="528"/>
      <c r="U26" s="528"/>
      <c r="V26" s="528"/>
      <c r="W26" s="528"/>
      <c r="X26" s="528"/>
      <c r="Y26" s="528"/>
      <c r="Z26" s="528"/>
      <c r="AA26" s="528"/>
      <c r="AB26" s="528"/>
      <c r="AC26" s="528"/>
      <c r="AD26" s="529">
        <v>11</v>
      </c>
      <c r="AE26" s="529"/>
      <c r="AF26" s="529"/>
      <c r="AG26" s="530">
        <v>1</v>
      </c>
      <c r="AH26" s="530"/>
      <c r="AI26" s="530"/>
      <c r="AJ26" s="530"/>
      <c r="AK26" s="531">
        <v>9432</v>
      </c>
      <c r="AL26" s="532"/>
      <c r="AM26" s="532"/>
      <c r="AN26" s="532"/>
      <c r="AO26" s="532"/>
      <c r="AP26" s="533"/>
      <c r="AQ26" s="521">
        <f t="shared" si="2"/>
        <v>113184</v>
      </c>
      <c r="AR26" s="521"/>
      <c r="AS26" s="521"/>
      <c r="AT26" s="521"/>
      <c r="AU26" s="521"/>
      <c r="AV26" s="521"/>
      <c r="AW26" s="521"/>
      <c r="AX26" s="521"/>
      <c r="AY26" s="534"/>
      <c r="AZ26" s="535"/>
      <c r="BA26" s="535"/>
      <c r="BB26" s="535"/>
      <c r="BC26" s="535"/>
      <c r="BD26" s="535"/>
      <c r="BE26" s="535"/>
      <c r="BF26" s="536"/>
      <c r="BG26" s="525"/>
      <c r="BH26" s="525"/>
      <c r="BI26" s="525"/>
      <c r="BJ26" s="525"/>
      <c r="BK26" s="525"/>
      <c r="BL26" s="525"/>
      <c r="BM26" s="525"/>
      <c r="BN26" s="525"/>
      <c r="BO26" s="537">
        <f t="shared" si="0"/>
        <v>15504.657534246577</v>
      </c>
      <c r="BP26" s="538"/>
      <c r="BQ26" s="538"/>
      <c r="BR26" s="538"/>
      <c r="BS26" s="538"/>
      <c r="BT26" s="538"/>
      <c r="BU26" s="538"/>
      <c r="BV26" s="539"/>
      <c r="BW26" s="525"/>
      <c r="BX26" s="525"/>
      <c r="BY26" s="525"/>
      <c r="BZ26" s="525"/>
      <c r="CA26" s="525"/>
      <c r="CB26" s="525"/>
      <c r="CC26" s="525"/>
      <c r="CD26" s="525"/>
      <c r="CE26" s="525"/>
      <c r="CF26" s="525"/>
      <c r="CG26" s="525"/>
      <c r="CH26" s="525"/>
      <c r="CI26" s="525"/>
      <c r="CJ26" s="525"/>
      <c r="CK26" s="525"/>
      <c r="CL26" s="525"/>
      <c r="CM26" s="525"/>
      <c r="CN26" s="525"/>
      <c r="CO26" s="525"/>
      <c r="CP26" s="525"/>
      <c r="CQ26" s="525"/>
      <c r="CR26" s="525"/>
      <c r="CS26" s="525"/>
      <c r="CT26" s="525"/>
      <c r="CU26" s="525"/>
      <c r="CV26" s="521">
        <f t="shared" si="1"/>
        <v>128688.65753424658</v>
      </c>
      <c r="CW26" s="521"/>
      <c r="CX26" s="521"/>
      <c r="CY26" s="521"/>
      <c r="CZ26" s="521"/>
      <c r="DA26" s="521"/>
      <c r="DB26" s="521"/>
      <c r="DC26" s="521"/>
      <c r="DD26" s="521"/>
      <c r="DE26" s="522"/>
    </row>
    <row r="27" spans="1:125" s="2" customFormat="1" ht="23.25" customHeight="1">
      <c r="A27" s="526" t="s">
        <v>1168</v>
      </c>
      <c r="B27" s="527"/>
      <c r="C27" s="527"/>
      <c r="D27" s="527"/>
      <c r="E27" s="527"/>
      <c r="F27" s="527"/>
      <c r="G27" s="527"/>
      <c r="H27" s="527"/>
      <c r="I27" s="527"/>
      <c r="J27" s="527"/>
      <c r="K27" s="527"/>
      <c r="L27" s="527"/>
      <c r="M27" s="527"/>
      <c r="N27" s="527"/>
      <c r="O27" s="527"/>
      <c r="P27" s="528" t="s">
        <v>1175</v>
      </c>
      <c r="Q27" s="528"/>
      <c r="R27" s="528"/>
      <c r="S27" s="528"/>
      <c r="T27" s="528"/>
      <c r="U27" s="528"/>
      <c r="V27" s="528"/>
      <c r="W27" s="528"/>
      <c r="X27" s="528"/>
      <c r="Y27" s="528"/>
      <c r="Z27" s="528"/>
      <c r="AA27" s="528"/>
      <c r="AB27" s="528"/>
      <c r="AC27" s="528"/>
      <c r="AD27" s="529">
        <v>11</v>
      </c>
      <c r="AE27" s="529"/>
      <c r="AF27" s="529"/>
      <c r="AG27" s="530">
        <v>1</v>
      </c>
      <c r="AH27" s="530"/>
      <c r="AI27" s="530"/>
      <c r="AJ27" s="530"/>
      <c r="AK27" s="531">
        <v>15924.9</v>
      </c>
      <c r="AL27" s="532"/>
      <c r="AM27" s="532"/>
      <c r="AN27" s="532"/>
      <c r="AO27" s="532"/>
      <c r="AP27" s="533"/>
      <c r="AQ27" s="521">
        <f t="shared" si="2"/>
        <v>191098.8</v>
      </c>
      <c r="AR27" s="521"/>
      <c r="AS27" s="521"/>
      <c r="AT27" s="521"/>
      <c r="AU27" s="521"/>
      <c r="AV27" s="521"/>
      <c r="AW27" s="521"/>
      <c r="AX27" s="521"/>
      <c r="AY27" s="534"/>
      <c r="AZ27" s="535"/>
      <c r="BA27" s="535"/>
      <c r="BB27" s="535"/>
      <c r="BC27" s="535"/>
      <c r="BD27" s="535"/>
      <c r="BE27" s="535"/>
      <c r="BF27" s="536"/>
      <c r="BG27" s="525"/>
      <c r="BH27" s="525"/>
      <c r="BI27" s="525"/>
      <c r="BJ27" s="525"/>
      <c r="BK27" s="525"/>
      <c r="BL27" s="525"/>
      <c r="BM27" s="525"/>
      <c r="BN27" s="525"/>
      <c r="BO27" s="537">
        <f t="shared" si="0"/>
        <v>26177.917808219179</v>
      </c>
      <c r="BP27" s="538"/>
      <c r="BQ27" s="538"/>
      <c r="BR27" s="538"/>
      <c r="BS27" s="538"/>
      <c r="BT27" s="538"/>
      <c r="BU27" s="538"/>
      <c r="BV27" s="539"/>
      <c r="BW27" s="525"/>
      <c r="BX27" s="525"/>
      <c r="BY27" s="525"/>
      <c r="BZ27" s="525"/>
      <c r="CA27" s="525"/>
      <c r="CB27" s="525"/>
      <c r="CC27" s="525"/>
      <c r="CD27" s="525"/>
      <c r="CE27" s="525"/>
      <c r="CF27" s="525"/>
      <c r="CG27" s="525"/>
      <c r="CH27" s="525"/>
      <c r="CI27" s="525"/>
      <c r="CJ27" s="525"/>
      <c r="CK27" s="525"/>
      <c r="CL27" s="525"/>
      <c r="CM27" s="525"/>
      <c r="CN27" s="525"/>
      <c r="CO27" s="525"/>
      <c r="CP27" s="525"/>
      <c r="CQ27" s="525"/>
      <c r="CR27" s="525"/>
      <c r="CS27" s="525"/>
      <c r="CT27" s="525"/>
      <c r="CU27" s="525"/>
      <c r="CV27" s="521">
        <f t="shared" si="1"/>
        <v>217276.71780821917</v>
      </c>
      <c r="CW27" s="521"/>
      <c r="CX27" s="521"/>
      <c r="CY27" s="521"/>
      <c r="CZ27" s="521"/>
      <c r="DA27" s="521"/>
      <c r="DB27" s="521"/>
      <c r="DC27" s="521"/>
      <c r="DD27" s="521"/>
      <c r="DE27" s="522"/>
    </row>
    <row r="28" spans="1:125" s="2" customFormat="1" ht="23.25" customHeight="1">
      <c r="A28" s="526" t="s">
        <v>1176</v>
      </c>
      <c r="B28" s="527"/>
      <c r="C28" s="527"/>
      <c r="D28" s="527"/>
      <c r="E28" s="527"/>
      <c r="F28" s="527"/>
      <c r="G28" s="527"/>
      <c r="H28" s="527"/>
      <c r="I28" s="527"/>
      <c r="J28" s="527"/>
      <c r="K28" s="527"/>
      <c r="L28" s="527"/>
      <c r="M28" s="527"/>
      <c r="N28" s="527"/>
      <c r="O28" s="527"/>
      <c r="P28" s="528" t="s">
        <v>1175</v>
      </c>
      <c r="Q28" s="528"/>
      <c r="R28" s="528"/>
      <c r="S28" s="528"/>
      <c r="T28" s="528"/>
      <c r="U28" s="528"/>
      <c r="V28" s="528"/>
      <c r="W28" s="528"/>
      <c r="X28" s="528"/>
      <c r="Y28" s="528"/>
      <c r="Z28" s="528"/>
      <c r="AA28" s="528"/>
      <c r="AB28" s="528"/>
      <c r="AC28" s="528"/>
      <c r="AD28" s="529">
        <v>11</v>
      </c>
      <c r="AE28" s="529"/>
      <c r="AF28" s="529"/>
      <c r="AG28" s="530">
        <v>2</v>
      </c>
      <c r="AH28" s="530"/>
      <c r="AI28" s="530"/>
      <c r="AJ28" s="530"/>
      <c r="AK28" s="531">
        <v>11517.9</v>
      </c>
      <c r="AL28" s="532"/>
      <c r="AM28" s="532"/>
      <c r="AN28" s="532"/>
      <c r="AO28" s="532"/>
      <c r="AP28" s="533"/>
      <c r="AQ28" s="521">
        <f t="shared" si="2"/>
        <v>276429.59999999998</v>
      </c>
      <c r="AR28" s="521"/>
      <c r="AS28" s="521"/>
      <c r="AT28" s="521"/>
      <c r="AU28" s="521"/>
      <c r="AV28" s="521"/>
      <c r="AW28" s="521"/>
      <c r="AX28" s="521"/>
      <c r="AY28" s="534"/>
      <c r="AZ28" s="535"/>
      <c r="BA28" s="535"/>
      <c r="BB28" s="535"/>
      <c r="BC28" s="535"/>
      <c r="BD28" s="535"/>
      <c r="BE28" s="535"/>
      <c r="BF28" s="536"/>
      <c r="BG28" s="525"/>
      <c r="BH28" s="525"/>
      <c r="BI28" s="525"/>
      <c r="BJ28" s="525"/>
      <c r="BK28" s="525"/>
      <c r="BL28" s="525"/>
      <c r="BM28" s="525"/>
      <c r="BN28" s="525"/>
      <c r="BO28" s="537">
        <f t="shared" si="0"/>
        <v>37867.068493150677</v>
      </c>
      <c r="BP28" s="538"/>
      <c r="BQ28" s="538"/>
      <c r="BR28" s="538"/>
      <c r="BS28" s="538"/>
      <c r="BT28" s="538"/>
      <c r="BU28" s="538"/>
      <c r="BV28" s="539"/>
      <c r="BW28" s="525"/>
      <c r="BX28" s="525"/>
      <c r="BY28" s="525"/>
      <c r="BZ28" s="525"/>
      <c r="CA28" s="525"/>
      <c r="CB28" s="525"/>
      <c r="CC28" s="525"/>
      <c r="CD28" s="525"/>
      <c r="CE28" s="525"/>
      <c r="CF28" s="525"/>
      <c r="CG28" s="525"/>
      <c r="CH28" s="525"/>
      <c r="CI28" s="525"/>
      <c r="CJ28" s="525"/>
      <c r="CK28" s="525"/>
      <c r="CL28" s="525"/>
      <c r="CM28" s="525"/>
      <c r="CN28" s="525"/>
      <c r="CO28" s="525"/>
      <c r="CP28" s="525"/>
      <c r="CQ28" s="525"/>
      <c r="CR28" s="525"/>
      <c r="CS28" s="525"/>
      <c r="CT28" s="525"/>
      <c r="CU28" s="525"/>
      <c r="CV28" s="521">
        <f t="shared" si="1"/>
        <v>314296.66849315068</v>
      </c>
      <c r="CW28" s="521"/>
      <c r="CX28" s="521"/>
      <c r="CY28" s="521"/>
      <c r="CZ28" s="521"/>
      <c r="DA28" s="521"/>
      <c r="DB28" s="521"/>
      <c r="DC28" s="521"/>
      <c r="DD28" s="521"/>
      <c r="DE28" s="522"/>
    </row>
    <row r="29" spans="1:125" s="2" customFormat="1" ht="23.25" customHeight="1">
      <c r="A29" s="526" t="s">
        <v>1177</v>
      </c>
      <c r="B29" s="527"/>
      <c r="C29" s="527"/>
      <c r="D29" s="527"/>
      <c r="E29" s="527"/>
      <c r="F29" s="527"/>
      <c r="G29" s="527"/>
      <c r="H29" s="527"/>
      <c r="I29" s="527"/>
      <c r="J29" s="527"/>
      <c r="K29" s="527"/>
      <c r="L29" s="527"/>
      <c r="M29" s="527"/>
      <c r="N29" s="527"/>
      <c r="O29" s="527"/>
      <c r="P29" s="528" t="s">
        <v>1175</v>
      </c>
      <c r="Q29" s="528"/>
      <c r="R29" s="528"/>
      <c r="S29" s="528"/>
      <c r="T29" s="528"/>
      <c r="U29" s="528"/>
      <c r="V29" s="528"/>
      <c r="W29" s="528"/>
      <c r="X29" s="528"/>
      <c r="Y29" s="528"/>
      <c r="Z29" s="528"/>
      <c r="AA29" s="528"/>
      <c r="AB29" s="528"/>
      <c r="AC29" s="528"/>
      <c r="AD29" s="529">
        <v>11</v>
      </c>
      <c r="AE29" s="529"/>
      <c r="AF29" s="529"/>
      <c r="AG29" s="530">
        <v>8</v>
      </c>
      <c r="AH29" s="530"/>
      <c r="AI29" s="530"/>
      <c r="AJ29" s="530"/>
      <c r="AK29" s="531">
        <v>10680</v>
      </c>
      <c r="AL29" s="532"/>
      <c r="AM29" s="532"/>
      <c r="AN29" s="532"/>
      <c r="AO29" s="532"/>
      <c r="AP29" s="533"/>
      <c r="AQ29" s="521">
        <f t="shared" si="2"/>
        <v>1025280</v>
      </c>
      <c r="AR29" s="521"/>
      <c r="AS29" s="521"/>
      <c r="AT29" s="521"/>
      <c r="AU29" s="521"/>
      <c r="AV29" s="521"/>
      <c r="AW29" s="521"/>
      <c r="AX29" s="521"/>
      <c r="AY29" s="534"/>
      <c r="AZ29" s="535"/>
      <c r="BA29" s="535"/>
      <c r="BB29" s="535"/>
      <c r="BC29" s="535"/>
      <c r="BD29" s="535"/>
      <c r="BE29" s="535"/>
      <c r="BF29" s="536"/>
      <c r="BG29" s="525"/>
      <c r="BH29" s="525"/>
      <c r="BI29" s="525"/>
      <c r="BJ29" s="525"/>
      <c r="BK29" s="525"/>
      <c r="BL29" s="525"/>
      <c r="BM29" s="525"/>
      <c r="BN29" s="525"/>
      <c r="BO29" s="537">
        <f t="shared" si="0"/>
        <v>140449.31506849316</v>
      </c>
      <c r="BP29" s="538"/>
      <c r="BQ29" s="538"/>
      <c r="BR29" s="538"/>
      <c r="BS29" s="538"/>
      <c r="BT29" s="538"/>
      <c r="BU29" s="538"/>
      <c r="BV29" s="539"/>
      <c r="BW29" s="525"/>
      <c r="BX29" s="525"/>
      <c r="BY29" s="525"/>
      <c r="BZ29" s="525"/>
      <c r="CA29" s="525"/>
      <c r="CB29" s="525"/>
      <c r="CC29" s="525"/>
      <c r="CD29" s="525"/>
      <c r="CE29" s="525"/>
      <c r="CF29" s="525"/>
      <c r="CG29" s="525"/>
      <c r="CH29" s="525"/>
      <c r="CI29" s="525"/>
      <c r="CJ29" s="525"/>
      <c r="CK29" s="525"/>
      <c r="CL29" s="525"/>
      <c r="CM29" s="525"/>
      <c r="CN29" s="525"/>
      <c r="CO29" s="525"/>
      <c r="CP29" s="525"/>
      <c r="CQ29" s="525"/>
      <c r="CR29" s="525"/>
      <c r="CS29" s="525"/>
      <c r="CT29" s="525"/>
      <c r="CU29" s="525"/>
      <c r="CV29" s="521">
        <f t="shared" si="1"/>
        <v>1165729.3150684931</v>
      </c>
      <c r="CW29" s="521"/>
      <c r="CX29" s="521"/>
      <c r="CY29" s="521"/>
      <c r="CZ29" s="521"/>
      <c r="DA29" s="521"/>
      <c r="DB29" s="521"/>
      <c r="DC29" s="521"/>
      <c r="DD29" s="521"/>
      <c r="DE29" s="522"/>
    </row>
    <row r="30" spans="1:125" s="2" customFormat="1" ht="23.25" customHeight="1">
      <c r="A30" s="578" t="s">
        <v>1178</v>
      </c>
      <c r="B30" s="579"/>
      <c r="C30" s="579"/>
      <c r="D30" s="579"/>
      <c r="E30" s="579"/>
      <c r="F30" s="579"/>
      <c r="G30" s="579"/>
      <c r="H30" s="579"/>
      <c r="I30" s="579"/>
      <c r="J30" s="579"/>
      <c r="K30" s="579"/>
      <c r="L30" s="579"/>
      <c r="M30" s="579"/>
      <c r="N30" s="579"/>
      <c r="O30" s="580"/>
      <c r="P30" s="528" t="s">
        <v>773</v>
      </c>
      <c r="Q30" s="528"/>
      <c r="R30" s="528"/>
      <c r="S30" s="528"/>
      <c r="T30" s="528"/>
      <c r="U30" s="528"/>
      <c r="V30" s="528"/>
      <c r="W30" s="528"/>
      <c r="X30" s="528"/>
      <c r="Y30" s="528"/>
      <c r="Z30" s="528"/>
      <c r="AA30" s="528"/>
      <c r="AB30" s="528"/>
      <c r="AC30" s="528"/>
      <c r="AD30" s="529">
        <v>11</v>
      </c>
      <c r="AE30" s="529"/>
      <c r="AF30" s="529"/>
      <c r="AG30" s="530">
        <v>1</v>
      </c>
      <c r="AH30" s="530"/>
      <c r="AI30" s="530"/>
      <c r="AJ30" s="530"/>
      <c r="AK30" s="531">
        <v>9432</v>
      </c>
      <c r="AL30" s="532"/>
      <c r="AM30" s="532"/>
      <c r="AN30" s="532"/>
      <c r="AO30" s="532"/>
      <c r="AP30" s="533"/>
      <c r="AQ30" s="521">
        <f t="shared" si="2"/>
        <v>113184</v>
      </c>
      <c r="AR30" s="521"/>
      <c r="AS30" s="521"/>
      <c r="AT30" s="521"/>
      <c r="AU30" s="521"/>
      <c r="AV30" s="521"/>
      <c r="AW30" s="521"/>
      <c r="AX30" s="521"/>
      <c r="AY30" s="534"/>
      <c r="AZ30" s="535"/>
      <c r="BA30" s="535"/>
      <c r="BB30" s="535"/>
      <c r="BC30" s="535"/>
      <c r="BD30" s="535"/>
      <c r="BE30" s="535"/>
      <c r="BF30" s="536"/>
      <c r="BG30" s="525"/>
      <c r="BH30" s="525"/>
      <c r="BI30" s="525"/>
      <c r="BJ30" s="525"/>
      <c r="BK30" s="525"/>
      <c r="BL30" s="525"/>
      <c r="BM30" s="525"/>
      <c r="BN30" s="525"/>
      <c r="BO30" s="537">
        <f t="shared" si="0"/>
        <v>15504.657534246577</v>
      </c>
      <c r="BP30" s="538"/>
      <c r="BQ30" s="538"/>
      <c r="BR30" s="538"/>
      <c r="BS30" s="538"/>
      <c r="BT30" s="538"/>
      <c r="BU30" s="538"/>
      <c r="BV30" s="539"/>
      <c r="BW30" s="525"/>
      <c r="BX30" s="525"/>
      <c r="BY30" s="525"/>
      <c r="BZ30" s="525"/>
      <c r="CA30" s="525"/>
      <c r="CB30" s="525"/>
      <c r="CC30" s="525"/>
      <c r="CD30" s="525"/>
      <c r="CE30" s="525"/>
      <c r="CF30" s="525"/>
      <c r="CG30" s="525"/>
      <c r="CH30" s="525"/>
      <c r="CI30" s="525"/>
      <c r="CJ30" s="525"/>
      <c r="CK30" s="525"/>
      <c r="CL30" s="525"/>
      <c r="CM30" s="525"/>
      <c r="CN30" s="525"/>
      <c r="CO30" s="525"/>
      <c r="CP30" s="525"/>
      <c r="CQ30" s="525"/>
      <c r="CR30" s="525"/>
      <c r="CS30" s="525"/>
      <c r="CT30" s="525"/>
      <c r="CU30" s="525"/>
      <c r="CV30" s="521">
        <f t="shared" si="1"/>
        <v>128688.65753424658</v>
      </c>
      <c r="CW30" s="521"/>
      <c r="CX30" s="521"/>
      <c r="CY30" s="521"/>
      <c r="CZ30" s="521"/>
      <c r="DA30" s="521"/>
      <c r="DB30" s="521"/>
      <c r="DC30" s="521"/>
      <c r="DD30" s="521"/>
      <c r="DE30" s="522"/>
      <c r="DS30" s="46"/>
    </row>
    <row r="31" spans="1:125" s="2" customFormat="1" ht="23.25" customHeight="1">
      <c r="A31" s="578" t="s">
        <v>1179</v>
      </c>
      <c r="B31" s="579"/>
      <c r="C31" s="579"/>
      <c r="D31" s="579"/>
      <c r="E31" s="579"/>
      <c r="F31" s="579"/>
      <c r="G31" s="579"/>
      <c r="H31" s="579"/>
      <c r="I31" s="579"/>
      <c r="J31" s="579"/>
      <c r="K31" s="579"/>
      <c r="L31" s="579"/>
      <c r="M31" s="579"/>
      <c r="N31" s="579"/>
      <c r="O31" s="580"/>
      <c r="P31" s="528" t="s">
        <v>773</v>
      </c>
      <c r="Q31" s="528"/>
      <c r="R31" s="528"/>
      <c r="S31" s="528"/>
      <c r="T31" s="528"/>
      <c r="U31" s="528"/>
      <c r="V31" s="528"/>
      <c r="W31" s="528"/>
      <c r="X31" s="528"/>
      <c r="Y31" s="528"/>
      <c r="Z31" s="528"/>
      <c r="AA31" s="528"/>
      <c r="AB31" s="528"/>
      <c r="AC31" s="528"/>
      <c r="AD31" s="529">
        <v>11</v>
      </c>
      <c r="AE31" s="529"/>
      <c r="AF31" s="529"/>
      <c r="AG31" s="530">
        <v>1</v>
      </c>
      <c r="AH31" s="530"/>
      <c r="AI31" s="530"/>
      <c r="AJ31" s="530"/>
      <c r="AK31" s="531">
        <v>6856.5</v>
      </c>
      <c r="AL31" s="532"/>
      <c r="AM31" s="532"/>
      <c r="AN31" s="532"/>
      <c r="AO31" s="532"/>
      <c r="AP31" s="533"/>
      <c r="AQ31" s="521">
        <f t="shared" si="2"/>
        <v>82278</v>
      </c>
      <c r="AR31" s="521"/>
      <c r="AS31" s="521"/>
      <c r="AT31" s="521"/>
      <c r="AU31" s="521"/>
      <c r="AV31" s="521"/>
      <c r="AW31" s="521"/>
      <c r="AX31" s="521"/>
      <c r="AY31" s="534"/>
      <c r="AZ31" s="535"/>
      <c r="BA31" s="535"/>
      <c r="BB31" s="535"/>
      <c r="BC31" s="535"/>
      <c r="BD31" s="535"/>
      <c r="BE31" s="535"/>
      <c r="BF31" s="536"/>
      <c r="BG31" s="525"/>
      <c r="BH31" s="525"/>
      <c r="BI31" s="525"/>
      <c r="BJ31" s="525"/>
      <c r="BK31" s="525"/>
      <c r="BL31" s="525"/>
      <c r="BM31" s="525"/>
      <c r="BN31" s="525"/>
      <c r="BO31" s="537">
        <f t="shared" si="0"/>
        <v>11270.95890410959</v>
      </c>
      <c r="BP31" s="538"/>
      <c r="BQ31" s="538"/>
      <c r="BR31" s="538"/>
      <c r="BS31" s="538"/>
      <c r="BT31" s="538"/>
      <c r="BU31" s="538"/>
      <c r="BV31" s="539"/>
      <c r="BW31" s="525"/>
      <c r="BX31" s="525"/>
      <c r="BY31" s="525"/>
      <c r="BZ31" s="525"/>
      <c r="CA31" s="525"/>
      <c r="CB31" s="525"/>
      <c r="CC31" s="525"/>
      <c r="CD31" s="525"/>
      <c r="CE31" s="525"/>
      <c r="CF31" s="525"/>
      <c r="CG31" s="525"/>
      <c r="CH31" s="525"/>
      <c r="CI31" s="525"/>
      <c r="CJ31" s="525"/>
      <c r="CK31" s="525"/>
      <c r="CL31" s="525"/>
      <c r="CM31" s="525"/>
      <c r="CN31" s="525"/>
      <c r="CO31" s="525"/>
      <c r="CP31" s="525"/>
      <c r="CQ31" s="525"/>
      <c r="CR31" s="525"/>
      <c r="CS31" s="525"/>
      <c r="CT31" s="525"/>
      <c r="CU31" s="525"/>
      <c r="CV31" s="521">
        <f t="shared" si="1"/>
        <v>93548.95890410959</v>
      </c>
      <c r="CW31" s="521"/>
      <c r="CX31" s="521"/>
      <c r="CY31" s="521"/>
      <c r="CZ31" s="521"/>
      <c r="DA31" s="521"/>
      <c r="DB31" s="521"/>
      <c r="DC31" s="521"/>
      <c r="DD31" s="521"/>
      <c r="DE31" s="522"/>
    </row>
    <row r="32" spans="1:125" s="2" customFormat="1" ht="23.25" customHeight="1">
      <c r="A32" s="578" t="s">
        <v>1180</v>
      </c>
      <c r="B32" s="579"/>
      <c r="C32" s="579"/>
      <c r="D32" s="579"/>
      <c r="E32" s="579"/>
      <c r="F32" s="579"/>
      <c r="G32" s="579"/>
      <c r="H32" s="579"/>
      <c r="I32" s="579"/>
      <c r="J32" s="579"/>
      <c r="K32" s="579"/>
      <c r="L32" s="579"/>
      <c r="M32" s="579"/>
      <c r="N32" s="579"/>
      <c r="O32" s="580"/>
      <c r="P32" s="528" t="s">
        <v>1181</v>
      </c>
      <c r="Q32" s="528"/>
      <c r="R32" s="528"/>
      <c r="S32" s="528"/>
      <c r="T32" s="528"/>
      <c r="U32" s="528"/>
      <c r="V32" s="528"/>
      <c r="W32" s="528"/>
      <c r="X32" s="528"/>
      <c r="Y32" s="528"/>
      <c r="Z32" s="528"/>
      <c r="AA32" s="528"/>
      <c r="AB32" s="528"/>
      <c r="AC32" s="528"/>
      <c r="AD32" s="529">
        <v>11</v>
      </c>
      <c r="AE32" s="529"/>
      <c r="AF32" s="529"/>
      <c r="AG32" s="530">
        <v>1</v>
      </c>
      <c r="AH32" s="530"/>
      <c r="AI32" s="530"/>
      <c r="AJ32" s="530"/>
      <c r="AK32" s="531">
        <v>12962</v>
      </c>
      <c r="AL32" s="532"/>
      <c r="AM32" s="532"/>
      <c r="AN32" s="532"/>
      <c r="AO32" s="532"/>
      <c r="AP32" s="533"/>
      <c r="AQ32" s="521">
        <f t="shared" si="2"/>
        <v>155544</v>
      </c>
      <c r="AR32" s="521"/>
      <c r="AS32" s="521"/>
      <c r="AT32" s="521"/>
      <c r="AU32" s="521"/>
      <c r="AV32" s="521"/>
      <c r="AW32" s="521"/>
      <c r="AX32" s="521"/>
      <c r="AY32" s="534"/>
      <c r="AZ32" s="535"/>
      <c r="BA32" s="535"/>
      <c r="BB32" s="535"/>
      <c r="BC32" s="535"/>
      <c r="BD32" s="535"/>
      <c r="BE32" s="535"/>
      <c r="BF32" s="536"/>
      <c r="BG32" s="525"/>
      <c r="BH32" s="525"/>
      <c r="BI32" s="525"/>
      <c r="BJ32" s="525"/>
      <c r="BK32" s="525"/>
      <c r="BL32" s="525"/>
      <c r="BM32" s="525"/>
      <c r="BN32" s="525"/>
      <c r="BO32" s="537">
        <f t="shared" si="0"/>
        <v>21307.397260273974</v>
      </c>
      <c r="BP32" s="538"/>
      <c r="BQ32" s="538"/>
      <c r="BR32" s="538"/>
      <c r="BS32" s="538"/>
      <c r="BT32" s="538"/>
      <c r="BU32" s="538"/>
      <c r="BV32" s="539"/>
      <c r="BW32" s="525"/>
      <c r="BX32" s="525"/>
      <c r="BY32" s="525"/>
      <c r="BZ32" s="525"/>
      <c r="CA32" s="525"/>
      <c r="CB32" s="525"/>
      <c r="CC32" s="525"/>
      <c r="CD32" s="525"/>
      <c r="CE32" s="525"/>
      <c r="CF32" s="525"/>
      <c r="CG32" s="525"/>
      <c r="CH32" s="525"/>
      <c r="CI32" s="525"/>
      <c r="CJ32" s="525"/>
      <c r="CK32" s="525"/>
      <c r="CL32" s="525"/>
      <c r="CM32" s="525"/>
      <c r="CN32" s="525"/>
      <c r="CO32" s="525"/>
      <c r="CP32" s="525"/>
      <c r="CQ32" s="525"/>
      <c r="CR32" s="525"/>
      <c r="CS32" s="525"/>
      <c r="CT32" s="525"/>
      <c r="CU32" s="525"/>
      <c r="CV32" s="521">
        <f t="shared" si="1"/>
        <v>176851.39726027398</v>
      </c>
      <c r="CW32" s="521"/>
      <c r="CX32" s="521"/>
      <c r="CY32" s="521"/>
      <c r="CZ32" s="521"/>
      <c r="DA32" s="521"/>
      <c r="DB32" s="521"/>
      <c r="DC32" s="521"/>
      <c r="DD32" s="521"/>
      <c r="DE32" s="522"/>
    </row>
    <row r="33" spans="1:123" s="2" customFormat="1" ht="23.25" customHeight="1">
      <c r="A33" s="578" t="s">
        <v>1168</v>
      </c>
      <c r="B33" s="579"/>
      <c r="C33" s="579"/>
      <c r="D33" s="579"/>
      <c r="E33" s="579"/>
      <c r="F33" s="579"/>
      <c r="G33" s="579"/>
      <c r="H33" s="579"/>
      <c r="I33" s="579"/>
      <c r="J33" s="579"/>
      <c r="K33" s="579"/>
      <c r="L33" s="579"/>
      <c r="M33" s="579"/>
      <c r="N33" s="579"/>
      <c r="O33" s="580"/>
      <c r="P33" s="528" t="s">
        <v>1182</v>
      </c>
      <c r="Q33" s="528"/>
      <c r="R33" s="528"/>
      <c r="S33" s="528"/>
      <c r="T33" s="528"/>
      <c r="U33" s="528"/>
      <c r="V33" s="528"/>
      <c r="W33" s="528"/>
      <c r="X33" s="528"/>
      <c r="Y33" s="528"/>
      <c r="Z33" s="528"/>
      <c r="AA33" s="528"/>
      <c r="AB33" s="528"/>
      <c r="AC33" s="528"/>
      <c r="AD33" s="529">
        <v>11</v>
      </c>
      <c r="AE33" s="529"/>
      <c r="AF33" s="529"/>
      <c r="AG33" s="530">
        <v>1</v>
      </c>
      <c r="AH33" s="530"/>
      <c r="AI33" s="530"/>
      <c r="AJ33" s="530"/>
      <c r="AK33" s="531">
        <v>9432</v>
      </c>
      <c r="AL33" s="532"/>
      <c r="AM33" s="532"/>
      <c r="AN33" s="532"/>
      <c r="AO33" s="532"/>
      <c r="AP33" s="533"/>
      <c r="AQ33" s="521">
        <f t="shared" si="2"/>
        <v>113184</v>
      </c>
      <c r="AR33" s="521"/>
      <c r="AS33" s="521"/>
      <c r="AT33" s="521"/>
      <c r="AU33" s="521"/>
      <c r="AV33" s="521"/>
      <c r="AW33" s="521"/>
      <c r="AX33" s="521"/>
      <c r="AY33" s="534"/>
      <c r="AZ33" s="535"/>
      <c r="BA33" s="535"/>
      <c r="BB33" s="535"/>
      <c r="BC33" s="535"/>
      <c r="BD33" s="535"/>
      <c r="BE33" s="535"/>
      <c r="BF33" s="536"/>
      <c r="BG33" s="525"/>
      <c r="BH33" s="525"/>
      <c r="BI33" s="525"/>
      <c r="BJ33" s="525"/>
      <c r="BK33" s="525"/>
      <c r="BL33" s="525"/>
      <c r="BM33" s="525"/>
      <c r="BN33" s="525"/>
      <c r="BO33" s="537">
        <f t="shared" si="0"/>
        <v>15504.657534246577</v>
      </c>
      <c r="BP33" s="538"/>
      <c r="BQ33" s="538"/>
      <c r="BR33" s="538"/>
      <c r="BS33" s="538"/>
      <c r="BT33" s="538"/>
      <c r="BU33" s="538"/>
      <c r="BV33" s="539"/>
      <c r="BW33" s="525"/>
      <c r="BX33" s="525"/>
      <c r="BY33" s="525"/>
      <c r="BZ33" s="525"/>
      <c r="CA33" s="525"/>
      <c r="CB33" s="525"/>
      <c r="CC33" s="525"/>
      <c r="CD33" s="525"/>
      <c r="CE33" s="525"/>
      <c r="CF33" s="525"/>
      <c r="CG33" s="525"/>
      <c r="CH33" s="525"/>
      <c r="CI33" s="525"/>
      <c r="CJ33" s="525"/>
      <c r="CK33" s="525"/>
      <c r="CL33" s="525"/>
      <c r="CM33" s="525"/>
      <c r="CN33" s="525"/>
      <c r="CO33" s="525"/>
      <c r="CP33" s="525"/>
      <c r="CQ33" s="525"/>
      <c r="CR33" s="525"/>
      <c r="CS33" s="525"/>
      <c r="CT33" s="525"/>
      <c r="CU33" s="525"/>
      <c r="CV33" s="521">
        <f t="shared" si="1"/>
        <v>128688.65753424658</v>
      </c>
      <c r="CW33" s="521"/>
      <c r="CX33" s="521"/>
      <c r="CY33" s="521"/>
      <c r="CZ33" s="521"/>
      <c r="DA33" s="521"/>
      <c r="DB33" s="521"/>
      <c r="DC33" s="521"/>
      <c r="DD33" s="521"/>
      <c r="DE33" s="522"/>
    </row>
    <row r="34" spans="1:123" s="2" customFormat="1" ht="23.25" customHeight="1">
      <c r="A34" s="578" t="s">
        <v>1156</v>
      </c>
      <c r="B34" s="579"/>
      <c r="C34" s="579"/>
      <c r="D34" s="579"/>
      <c r="E34" s="579"/>
      <c r="F34" s="579"/>
      <c r="G34" s="579"/>
      <c r="H34" s="579"/>
      <c r="I34" s="579"/>
      <c r="J34" s="579"/>
      <c r="K34" s="579"/>
      <c r="L34" s="579"/>
      <c r="M34" s="579"/>
      <c r="N34" s="579"/>
      <c r="O34" s="580"/>
      <c r="P34" s="528" t="s">
        <v>1182</v>
      </c>
      <c r="Q34" s="528"/>
      <c r="R34" s="528"/>
      <c r="S34" s="528"/>
      <c r="T34" s="528"/>
      <c r="U34" s="528"/>
      <c r="V34" s="528"/>
      <c r="W34" s="528"/>
      <c r="X34" s="528"/>
      <c r="Y34" s="528"/>
      <c r="Z34" s="528"/>
      <c r="AA34" s="528"/>
      <c r="AB34" s="528"/>
      <c r="AC34" s="528"/>
      <c r="AD34" s="529">
        <v>11</v>
      </c>
      <c r="AE34" s="529"/>
      <c r="AF34" s="529"/>
      <c r="AG34" s="530">
        <v>1</v>
      </c>
      <c r="AH34" s="530"/>
      <c r="AI34" s="530"/>
      <c r="AJ34" s="530"/>
      <c r="AK34" s="531">
        <v>5745.6</v>
      </c>
      <c r="AL34" s="532"/>
      <c r="AM34" s="532"/>
      <c r="AN34" s="532"/>
      <c r="AO34" s="532"/>
      <c r="AP34" s="533"/>
      <c r="AQ34" s="521">
        <f>AG34*AK34*12</f>
        <v>68947.200000000012</v>
      </c>
      <c r="AR34" s="521"/>
      <c r="AS34" s="521"/>
      <c r="AT34" s="521"/>
      <c r="AU34" s="521"/>
      <c r="AV34" s="521"/>
      <c r="AW34" s="521"/>
      <c r="AX34" s="521"/>
      <c r="AY34" s="534"/>
      <c r="AZ34" s="535"/>
      <c r="BA34" s="535"/>
      <c r="BB34" s="535"/>
      <c r="BC34" s="535"/>
      <c r="BD34" s="535"/>
      <c r="BE34" s="535"/>
      <c r="BF34" s="536"/>
      <c r="BG34" s="525"/>
      <c r="BH34" s="525"/>
      <c r="BI34" s="525"/>
      <c r="BJ34" s="525"/>
      <c r="BK34" s="525"/>
      <c r="BL34" s="525"/>
      <c r="BM34" s="525"/>
      <c r="BN34" s="525"/>
      <c r="BO34" s="537">
        <f t="shared" si="0"/>
        <v>9444.8219178082218</v>
      </c>
      <c r="BP34" s="538"/>
      <c r="BQ34" s="538"/>
      <c r="BR34" s="538"/>
      <c r="BS34" s="538"/>
      <c r="BT34" s="538"/>
      <c r="BU34" s="538"/>
      <c r="BV34" s="539"/>
      <c r="BW34" s="525"/>
      <c r="BX34" s="525"/>
      <c r="BY34" s="525"/>
      <c r="BZ34" s="525"/>
      <c r="CA34" s="525"/>
      <c r="CB34" s="525"/>
      <c r="CC34" s="525"/>
      <c r="CD34" s="525"/>
      <c r="CE34" s="525"/>
      <c r="CF34" s="525"/>
      <c r="CG34" s="525"/>
      <c r="CH34" s="525"/>
      <c r="CI34" s="525"/>
      <c r="CJ34" s="525"/>
      <c r="CK34" s="525"/>
      <c r="CL34" s="525"/>
      <c r="CM34" s="525"/>
      <c r="CN34" s="525"/>
      <c r="CO34" s="525"/>
      <c r="CP34" s="525"/>
      <c r="CQ34" s="525"/>
      <c r="CR34" s="525"/>
      <c r="CS34" s="525"/>
      <c r="CT34" s="525"/>
      <c r="CU34" s="525"/>
      <c r="CV34" s="521">
        <f>SUM(AQ34:CU34)</f>
        <v>78392.021917808233</v>
      </c>
      <c r="CW34" s="521"/>
      <c r="CX34" s="521"/>
      <c r="CY34" s="521"/>
      <c r="CZ34" s="521"/>
      <c r="DA34" s="521"/>
      <c r="DB34" s="521"/>
      <c r="DC34" s="521"/>
      <c r="DD34" s="521"/>
      <c r="DE34" s="522"/>
      <c r="DS34" s="46"/>
    </row>
    <row r="35" spans="1:123" s="2" customFormat="1" ht="23.25" customHeight="1">
      <c r="A35" s="578" t="s">
        <v>1179</v>
      </c>
      <c r="B35" s="579"/>
      <c r="C35" s="579"/>
      <c r="D35" s="579"/>
      <c r="E35" s="579"/>
      <c r="F35" s="579"/>
      <c r="G35" s="579"/>
      <c r="H35" s="579"/>
      <c r="I35" s="579"/>
      <c r="J35" s="579"/>
      <c r="K35" s="579"/>
      <c r="L35" s="579"/>
      <c r="M35" s="579"/>
      <c r="N35" s="579"/>
      <c r="O35" s="580"/>
      <c r="P35" s="528" t="s">
        <v>1182</v>
      </c>
      <c r="Q35" s="528"/>
      <c r="R35" s="528"/>
      <c r="S35" s="528"/>
      <c r="T35" s="528"/>
      <c r="U35" s="528"/>
      <c r="V35" s="528"/>
      <c r="W35" s="528"/>
      <c r="X35" s="528"/>
      <c r="Y35" s="528"/>
      <c r="Z35" s="528"/>
      <c r="AA35" s="528"/>
      <c r="AB35" s="528"/>
      <c r="AC35" s="528"/>
      <c r="AD35" s="529">
        <v>11</v>
      </c>
      <c r="AE35" s="529"/>
      <c r="AF35" s="529"/>
      <c r="AG35" s="530">
        <v>1</v>
      </c>
      <c r="AH35" s="530"/>
      <c r="AI35" s="530"/>
      <c r="AJ35" s="530"/>
      <c r="AK35" s="531">
        <v>6225.9</v>
      </c>
      <c r="AL35" s="532"/>
      <c r="AM35" s="532"/>
      <c r="AN35" s="532"/>
      <c r="AO35" s="532"/>
      <c r="AP35" s="533"/>
      <c r="AQ35" s="521">
        <f t="shared" si="2"/>
        <v>74710.799999999988</v>
      </c>
      <c r="AR35" s="521"/>
      <c r="AS35" s="521"/>
      <c r="AT35" s="521"/>
      <c r="AU35" s="521"/>
      <c r="AV35" s="521"/>
      <c r="AW35" s="521"/>
      <c r="AX35" s="521"/>
      <c r="AY35" s="534"/>
      <c r="AZ35" s="535"/>
      <c r="BA35" s="535"/>
      <c r="BB35" s="535"/>
      <c r="BC35" s="535"/>
      <c r="BD35" s="535"/>
      <c r="BE35" s="535"/>
      <c r="BF35" s="536"/>
      <c r="BG35" s="525"/>
      <c r="BH35" s="525"/>
      <c r="BI35" s="525"/>
      <c r="BJ35" s="525"/>
      <c r="BK35" s="525"/>
      <c r="BL35" s="525"/>
      <c r="BM35" s="525"/>
      <c r="BN35" s="525"/>
      <c r="BO35" s="537">
        <f t="shared" si="0"/>
        <v>10234.35616438356</v>
      </c>
      <c r="BP35" s="538"/>
      <c r="BQ35" s="538"/>
      <c r="BR35" s="538"/>
      <c r="BS35" s="538"/>
      <c r="BT35" s="538"/>
      <c r="BU35" s="538"/>
      <c r="BV35" s="539"/>
      <c r="BW35" s="525"/>
      <c r="BX35" s="525"/>
      <c r="BY35" s="525"/>
      <c r="BZ35" s="525"/>
      <c r="CA35" s="525"/>
      <c r="CB35" s="525"/>
      <c r="CC35" s="525"/>
      <c r="CD35" s="525"/>
      <c r="CE35" s="525"/>
      <c r="CF35" s="525"/>
      <c r="CG35" s="525"/>
      <c r="CH35" s="525"/>
      <c r="CI35" s="525"/>
      <c r="CJ35" s="525"/>
      <c r="CK35" s="525"/>
      <c r="CL35" s="525"/>
      <c r="CM35" s="525"/>
      <c r="CN35" s="525"/>
      <c r="CO35" s="525"/>
      <c r="CP35" s="525"/>
      <c r="CQ35" s="525"/>
      <c r="CR35" s="525"/>
      <c r="CS35" s="525"/>
      <c r="CT35" s="525"/>
      <c r="CU35" s="525"/>
      <c r="CV35" s="521">
        <f t="shared" si="1"/>
        <v>84945.156164383545</v>
      </c>
      <c r="CW35" s="521"/>
      <c r="CX35" s="521"/>
      <c r="CY35" s="521"/>
      <c r="CZ35" s="521"/>
      <c r="DA35" s="521"/>
      <c r="DB35" s="521"/>
      <c r="DC35" s="521"/>
      <c r="DD35" s="521"/>
      <c r="DE35" s="522"/>
    </row>
    <row r="36" spans="1:123" s="2" customFormat="1" ht="23.25" customHeight="1">
      <c r="A36" s="578" t="s">
        <v>1168</v>
      </c>
      <c r="B36" s="579"/>
      <c r="C36" s="579"/>
      <c r="D36" s="579"/>
      <c r="E36" s="579"/>
      <c r="F36" s="579"/>
      <c r="G36" s="579"/>
      <c r="H36" s="579"/>
      <c r="I36" s="579"/>
      <c r="J36" s="579"/>
      <c r="K36" s="579"/>
      <c r="L36" s="579"/>
      <c r="M36" s="579"/>
      <c r="N36" s="579"/>
      <c r="O36" s="580"/>
      <c r="P36" s="588" t="s">
        <v>1183</v>
      </c>
      <c r="Q36" s="589"/>
      <c r="R36" s="589"/>
      <c r="S36" s="589"/>
      <c r="T36" s="589"/>
      <c r="U36" s="589"/>
      <c r="V36" s="589"/>
      <c r="W36" s="589"/>
      <c r="X36" s="589"/>
      <c r="Y36" s="589"/>
      <c r="Z36" s="589"/>
      <c r="AA36" s="589"/>
      <c r="AB36" s="589"/>
      <c r="AC36" s="590"/>
      <c r="AD36" s="529">
        <v>11</v>
      </c>
      <c r="AE36" s="529"/>
      <c r="AF36" s="529"/>
      <c r="AG36" s="530">
        <v>1</v>
      </c>
      <c r="AH36" s="530"/>
      <c r="AI36" s="530"/>
      <c r="AJ36" s="530"/>
      <c r="AK36" s="531">
        <v>9432</v>
      </c>
      <c r="AL36" s="532"/>
      <c r="AM36" s="532"/>
      <c r="AN36" s="532"/>
      <c r="AO36" s="532"/>
      <c r="AP36" s="533"/>
      <c r="AQ36" s="521">
        <f t="shared" si="2"/>
        <v>113184</v>
      </c>
      <c r="AR36" s="521"/>
      <c r="AS36" s="521"/>
      <c r="AT36" s="521"/>
      <c r="AU36" s="521"/>
      <c r="AV36" s="521"/>
      <c r="AW36" s="521"/>
      <c r="AX36" s="521"/>
      <c r="AY36" s="534"/>
      <c r="AZ36" s="535"/>
      <c r="BA36" s="535"/>
      <c r="BB36" s="535"/>
      <c r="BC36" s="535"/>
      <c r="BD36" s="535"/>
      <c r="BE36" s="535"/>
      <c r="BF36" s="536"/>
      <c r="BG36" s="525"/>
      <c r="BH36" s="525"/>
      <c r="BI36" s="525"/>
      <c r="BJ36" s="525"/>
      <c r="BK36" s="525"/>
      <c r="BL36" s="525"/>
      <c r="BM36" s="525"/>
      <c r="BN36" s="525"/>
      <c r="BO36" s="537">
        <f t="shared" si="0"/>
        <v>15504.657534246577</v>
      </c>
      <c r="BP36" s="538"/>
      <c r="BQ36" s="538"/>
      <c r="BR36" s="538"/>
      <c r="BS36" s="538"/>
      <c r="BT36" s="538"/>
      <c r="BU36" s="538"/>
      <c r="BV36" s="539"/>
      <c r="BW36" s="525"/>
      <c r="BX36" s="525"/>
      <c r="BY36" s="525"/>
      <c r="BZ36" s="525"/>
      <c r="CA36" s="525"/>
      <c r="CB36" s="525"/>
      <c r="CC36" s="525"/>
      <c r="CD36" s="525"/>
      <c r="CE36" s="525"/>
      <c r="CF36" s="525"/>
      <c r="CG36" s="525"/>
      <c r="CH36" s="525"/>
      <c r="CI36" s="525"/>
      <c r="CJ36" s="525"/>
      <c r="CK36" s="525"/>
      <c r="CL36" s="525"/>
      <c r="CM36" s="525"/>
      <c r="CN36" s="525"/>
      <c r="CO36" s="525"/>
      <c r="CP36" s="525"/>
      <c r="CQ36" s="525"/>
      <c r="CR36" s="525"/>
      <c r="CS36" s="525"/>
      <c r="CT36" s="525"/>
      <c r="CU36" s="525"/>
      <c r="CV36" s="521">
        <f t="shared" si="1"/>
        <v>128688.65753424658</v>
      </c>
      <c r="CW36" s="521"/>
      <c r="CX36" s="521"/>
      <c r="CY36" s="521"/>
      <c r="CZ36" s="521"/>
      <c r="DA36" s="521"/>
      <c r="DB36" s="521"/>
      <c r="DC36" s="521"/>
      <c r="DD36" s="521"/>
      <c r="DE36" s="522"/>
    </row>
    <row r="37" spans="1:123" s="2" customFormat="1" ht="23.25" customHeight="1">
      <c r="A37" s="578" t="s">
        <v>1184</v>
      </c>
      <c r="B37" s="579"/>
      <c r="C37" s="579"/>
      <c r="D37" s="579"/>
      <c r="E37" s="579"/>
      <c r="F37" s="579"/>
      <c r="G37" s="579"/>
      <c r="H37" s="579"/>
      <c r="I37" s="579"/>
      <c r="J37" s="579"/>
      <c r="K37" s="579"/>
      <c r="L37" s="579"/>
      <c r="M37" s="579"/>
      <c r="N37" s="579"/>
      <c r="O37" s="580"/>
      <c r="P37" s="588" t="s">
        <v>1185</v>
      </c>
      <c r="Q37" s="589"/>
      <c r="R37" s="589"/>
      <c r="S37" s="589"/>
      <c r="T37" s="589"/>
      <c r="U37" s="589"/>
      <c r="V37" s="589"/>
      <c r="W37" s="589"/>
      <c r="X37" s="589"/>
      <c r="Y37" s="589"/>
      <c r="Z37" s="589"/>
      <c r="AA37" s="589"/>
      <c r="AB37" s="589"/>
      <c r="AC37" s="590"/>
      <c r="AD37" s="529">
        <v>11</v>
      </c>
      <c r="AE37" s="529"/>
      <c r="AF37" s="529"/>
      <c r="AG37" s="530">
        <v>1</v>
      </c>
      <c r="AH37" s="530"/>
      <c r="AI37" s="530"/>
      <c r="AJ37" s="530"/>
      <c r="AK37" s="531">
        <v>11124.9</v>
      </c>
      <c r="AL37" s="532"/>
      <c r="AM37" s="532"/>
      <c r="AN37" s="532"/>
      <c r="AO37" s="532"/>
      <c r="AP37" s="533"/>
      <c r="AQ37" s="521">
        <f t="shared" si="2"/>
        <v>133498.79999999999</v>
      </c>
      <c r="AR37" s="521"/>
      <c r="AS37" s="521"/>
      <c r="AT37" s="521"/>
      <c r="AU37" s="521"/>
      <c r="AV37" s="521"/>
      <c r="AW37" s="521"/>
      <c r="AX37" s="521"/>
      <c r="AY37" s="534"/>
      <c r="AZ37" s="535"/>
      <c r="BA37" s="535"/>
      <c r="BB37" s="535"/>
      <c r="BC37" s="535"/>
      <c r="BD37" s="535"/>
      <c r="BE37" s="535"/>
      <c r="BF37" s="536"/>
      <c r="BG37" s="525"/>
      <c r="BH37" s="525"/>
      <c r="BI37" s="525"/>
      <c r="BJ37" s="525"/>
      <c r="BK37" s="525"/>
      <c r="BL37" s="525"/>
      <c r="BM37" s="525"/>
      <c r="BN37" s="525"/>
      <c r="BO37" s="537">
        <f t="shared" si="0"/>
        <v>18287.506849315068</v>
      </c>
      <c r="BP37" s="538"/>
      <c r="BQ37" s="538"/>
      <c r="BR37" s="538"/>
      <c r="BS37" s="538"/>
      <c r="BT37" s="538"/>
      <c r="BU37" s="538"/>
      <c r="BV37" s="539"/>
      <c r="BW37" s="525"/>
      <c r="BX37" s="525"/>
      <c r="BY37" s="525"/>
      <c r="BZ37" s="525"/>
      <c r="CA37" s="525"/>
      <c r="CB37" s="525"/>
      <c r="CC37" s="525"/>
      <c r="CD37" s="525"/>
      <c r="CE37" s="525"/>
      <c r="CF37" s="525"/>
      <c r="CG37" s="525"/>
      <c r="CH37" s="525"/>
      <c r="CI37" s="525"/>
      <c r="CJ37" s="525"/>
      <c r="CK37" s="525"/>
      <c r="CL37" s="525"/>
      <c r="CM37" s="525"/>
      <c r="CN37" s="525"/>
      <c r="CO37" s="525"/>
      <c r="CP37" s="525"/>
      <c r="CQ37" s="525"/>
      <c r="CR37" s="525"/>
      <c r="CS37" s="525"/>
      <c r="CT37" s="525"/>
      <c r="CU37" s="525"/>
      <c r="CV37" s="521">
        <f t="shared" si="1"/>
        <v>151786.30684931506</v>
      </c>
      <c r="CW37" s="521"/>
      <c r="CX37" s="521"/>
      <c r="CY37" s="521"/>
      <c r="CZ37" s="521"/>
      <c r="DA37" s="521"/>
      <c r="DB37" s="521"/>
      <c r="DC37" s="521"/>
      <c r="DD37" s="521"/>
      <c r="DE37" s="522"/>
    </row>
    <row r="38" spans="1:123" s="2" customFormat="1" ht="23.25" customHeight="1">
      <c r="A38" s="578" t="s">
        <v>1168</v>
      </c>
      <c r="B38" s="579"/>
      <c r="C38" s="579"/>
      <c r="D38" s="579"/>
      <c r="E38" s="579"/>
      <c r="F38" s="579"/>
      <c r="G38" s="579"/>
      <c r="H38" s="579"/>
      <c r="I38" s="579"/>
      <c r="J38" s="579"/>
      <c r="K38" s="579"/>
      <c r="L38" s="579"/>
      <c r="M38" s="579"/>
      <c r="N38" s="579"/>
      <c r="O38" s="580"/>
      <c r="P38" s="588" t="s">
        <v>1186</v>
      </c>
      <c r="Q38" s="589"/>
      <c r="R38" s="589"/>
      <c r="S38" s="589"/>
      <c r="T38" s="589"/>
      <c r="U38" s="589"/>
      <c r="V38" s="589"/>
      <c r="W38" s="589"/>
      <c r="X38" s="589"/>
      <c r="Y38" s="589"/>
      <c r="Z38" s="589"/>
      <c r="AA38" s="589"/>
      <c r="AB38" s="589"/>
      <c r="AC38" s="590"/>
      <c r="AD38" s="529">
        <v>11</v>
      </c>
      <c r="AE38" s="529"/>
      <c r="AF38" s="529"/>
      <c r="AG38" s="530">
        <v>1</v>
      </c>
      <c r="AH38" s="530"/>
      <c r="AI38" s="530"/>
      <c r="AJ38" s="530"/>
      <c r="AK38" s="531">
        <v>9432</v>
      </c>
      <c r="AL38" s="532"/>
      <c r="AM38" s="532"/>
      <c r="AN38" s="532"/>
      <c r="AO38" s="532"/>
      <c r="AP38" s="533"/>
      <c r="AQ38" s="521">
        <f t="shared" si="2"/>
        <v>113184</v>
      </c>
      <c r="AR38" s="521"/>
      <c r="AS38" s="521"/>
      <c r="AT38" s="521"/>
      <c r="AU38" s="521"/>
      <c r="AV38" s="521"/>
      <c r="AW38" s="521"/>
      <c r="AX38" s="521"/>
      <c r="AY38" s="534"/>
      <c r="AZ38" s="535"/>
      <c r="BA38" s="535"/>
      <c r="BB38" s="535"/>
      <c r="BC38" s="535"/>
      <c r="BD38" s="535"/>
      <c r="BE38" s="535"/>
      <c r="BF38" s="536"/>
      <c r="BG38" s="525"/>
      <c r="BH38" s="525"/>
      <c r="BI38" s="525"/>
      <c r="BJ38" s="525"/>
      <c r="BK38" s="525"/>
      <c r="BL38" s="525"/>
      <c r="BM38" s="525"/>
      <c r="BN38" s="525"/>
      <c r="BO38" s="537">
        <f t="shared" si="0"/>
        <v>15504.657534246577</v>
      </c>
      <c r="BP38" s="538"/>
      <c r="BQ38" s="538"/>
      <c r="BR38" s="538"/>
      <c r="BS38" s="538"/>
      <c r="BT38" s="538"/>
      <c r="BU38" s="538"/>
      <c r="BV38" s="539"/>
      <c r="BW38" s="525"/>
      <c r="BX38" s="525"/>
      <c r="BY38" s="525"/>
      <c r="BZ38" s="525"/>
      <c r="CA38" s="525"/>
      <c r="CB38" s="525"/>
      <c r="CC38" s="525"/>
      <c r="CD38" s="525"/>
      <c r="CE38" s="525"/>
      <c r="CF38" s="525"/>
      <c r="CG38" s="525"/>
      <c r="CH38" s="525"/>
      <c r="CI38" s="525"/>
      <c r="CJ38" s="525"/>
      <c r="CK38" s="525"/>
      <c r="CL38" s="525"/>
      <c r="CM38" s="525"/>
      <c r="CN38" s="525"/>
      <c r="CO38" s="525"/>
      <c r="CP38" s="525"/>
      <c r="CQ38" s="525"/>
      <c r="CR38" s="525"/>
      <c r="CS38" s="525"/>
      <c r="CT38" s="525"/>
      <c r="CU38" s="525"/>
      <c r="CV38" s="521">
        <f t="shared" si="1"/>
        <v>128688.65753424658</v>
      </c>
      <c r="CW38" s="521"/>
      <c r="CX38" s="521"/>
      <c r="CY38" s="521"/>
      <c r="CZ38" s="521"/>
      <c r="DA38" s="521"/>
      <c r="DB38" s="521"/>
      <c r="DC38" s="521"/>
      <c r="DD38" s="521"/>
      <c r="DE38" s="522"/>
    </row>
    <row r="39" spans="1:123" s="2" customFormat="1" ht="23.25" customHeight="1">
      <c r="A39" s="578" t="s">
        <v>1168</v>
      </c>
      <c r="B39" s="579"/>
      <c r="C39" s="579"/>
      <c r="D39" s="579"/>
      <c r="E39" s="579"/>
      <c r="F39" s="579"/>
      <c r="G39" s="579"/>
      <c r="H39" s="579"/>
      <c r="I39" s="579"/>
      <c r="J39" s="579"/>
      <c r="K39" s="579"/>
      <c r="L39" s="579"/>
      <c r="M39" s="579"/>
      <c r="N39" s="579"/>
      <c r="O39" s="580"/>
      <c r="P39" s="588" t="s">
        <v>1187</v>
      </c>
      <c r="Q39" s="589"/>
      <c r="R39" s="589"/>
      <c r="S39" s="589"/>
      <c r="T39" s="589"/>
      <c r="U39" s="589"/>
      <c r="V39" s="589"/>
      <c r="W39" s="589"/>
      <c r="X39" s="589"/>
      <c r="Y39" s="589"/>
      <c r="Z39" s="589"/>
      <c r="AA39" s="589"/>
      <c r="AB39" s="589"/>
      <c r="AC39" s="590"/>
      <c r="AD39" s="529">
        <v>11</v>
      </c>
      <c r="AE39" s="529"/>
      <c r="AF39" s="529"/>
      <c r="AG39" s="530">
        <v>1</v>
      </c>
      <c r="AH39" s="530"/>
      <c r="AI39" s="530"/>
      <c r="AJ39" s="530"/>
      <c r="AK39" s="531">
        <v>14910</v>
      </c>
      <c r="AL39" s="532"/>
      <c r="AM39" s="532"/>
      <c r="AN39" s="532"/>
      <c r="AO39" s="532"/>
      <c r="AP39" s="533"/>
      <c r="AQ39" s="521">
        <f t="shared" si="2"/>
        <v>178920</v>
      </c>
      <c r="AR39" s="521"/>
      <c r="AS39" s="521"/>
      <c r="AT39" s="521"/>
      <c r="AU39" s="521"/>
      <c r="AV39" s="521"/>
      <c r="AW39" s="521"/>
      <c r="AX39" s="521"/>
      <c r="AY39" s="534"/>
      <c r="AZ39" s="535"/>
      <c r="BA39" s="535"/>
      <c r="BB39" s="535"/>
      <c r="BC39" s="535"/>
      <c r="BD39" s="535"/>
      <c r="BE39" s="535"/>
      <c r="BF39" s="536"/>
      <c r="BG39" s="525"/>
      <c r="BH39" s="525"/>
      <c r="BI39" s="525"/>
      <c r="BJ39" s="525"/>
      <c r="BK39" s="525"/>
      <c r="BL39" s="525"/>
      <c r="BM39" s="525"/>
      <c r="BN39" s="525"/>
      <c r="BO39" s="537">
        <f t="shared" si="0"/>
        <v>24509.589041095889</v>
      </c>
      <c r="BP39" s="538"/>
      <c r="BQ39" s="538"/>
      <c r="BR39" s="538"/>
      <c r="BS39" s="538"/>
      <c r="BT39" s="538"/>
      <c r="BU39" s="538"/>
      <c r="BV39" s="539"/>
      <c r="BW39" s="525"/>
      <c r="BX39" s="525"/>
      <c r="BY39" s="525"/>
      <c r="BZ39" s="525"/>
      <c r="CA39" s="525"/>
      <c r="CB39" s="525"/>
      <c r="CC39" s="525"/>
      <c r="CD39" s="525"/>
      <c r="CE39" s="525"/>
      <c r="CF39" s="525"/>
      <c r="CG39" s="525"/>
      <c r="CH39" s="525"/>
      <c r="CI39" s="525"/>
      <c r="CJ39" s="525"/>
      <c r="CK39" s="525"/>
      <c r="CL39" s="525"/>
      <c r="CM39" s="525"/>
      <c r="CN39" s="525"/>
      <c r="CO39" s="525"/>
      <c r="CP39" s="525"/>
      <c r="CQ39" s="525"/>
      <c r="CR39" s="525"/>
      <c r="CS39" s="525"/>
      <c r="CT39" s="525"/>
      <c r="CU39" s="525"/>
      <c r="CV39" s="521">
        <f t="shared" si="1"/>
        <v>203429.5890410959</v>
      </c>
      <c r="CW39" s="521"/>
      <c r="CX39" s="521"/>
      <c r="CY39" s="521"/>
      <c r="CZ39" s="521"/>
      <c r="DA39" s="521"/>
      <c r="DB39" s="521"/>
      <c r="DC39" s="521"/>
      <c r="DD39" s="521"/>
      <c r="DE39" s="522"/>
    </row>
    <row r="40" spans="1:123" s="2" customFormat="1" ht="23.25" customHeight="1">
      <c r="A40" s="578" t="s">
        <v>1188</v>
      </c>
      <c r="B40" s="579"/>
      <c r="C40" s="579"/>
      <c r="D40" s="579"/>
      <c r="E40" s="579"/>
      <c r="F40" s="579"/>
      <c r="G40" s="579"/>
      <c r="H40" s="579"/>
      <c r="I40" s="579"/>
      <c r="J40" s="579"/>
      <c r="K40" s="579"/>
      <c r="L40" s="579"/>
      <c r="M40" s="579"/>
      <c r="N40" s="579"/>
      <c r="O40" s="580"/>
      <c r="P40" s="588" t="s">
        <v>1187</v>
      </c>
      <c r="Q40" s="589"/>
      <c r="R40" s="589"/>
      <c r="S40" s="589"/>
      <c r="T40" s="589"/>
      <c r="U40" s="589"/>
      <c r="V40" s="589"/>
      <c r="W40" s="589"/>
      <c r="X40" s="589"/>
      <c r="Y40" s="589"/>
      <c r="Z40" s="589"/>
      <c r="AA40" s="589"/>
      <c r="AB40" s="589"/>
      <c r="AC40" s="590"/>
      <c r="AD40" s="529">
        <v>11</v>
      </c>
      <c r="AE40" s="529"/>
      <c r="AF40" s="529"/>
      <c r="AG40" s="530">
        <v>1</v>
      </c>
      <c r="AH40" s="530"/>
      <c r="AI40" s="530"/>
      <c r="AJ40" s="530"/>
      <c r="AK40" s="531">
        <v>9432</v>
      </c>
      <c r="AL40" s="532"/>
      <c r="AM40" s="532"/>
      <c r="AN40" s="532"/>
      <c r="AO40" s="532"/>
      <c r="AP40" s="533"/>
      <c r="AQ40" s="521">
        <f t="shared" si="2"/>
        <v>113184</v>
      </c>
      <c r="AR40" s="521"/>
      <c r="AS40" s="521"/>
      <c r="AT40" s="521"/>
      <c r="AU40" s="521"/>
      <c r="AV40" s="521"/>
      <c r="AW40" s="521"/>
      <c r="AX40" s="521"/>
      <c r="AY40" s="534"/>
      <c r="AZ40" s="535"/>
      <c r="BA40" s="535"/>
      <c r="BB40" s="535"/>
      <c r="BC40" s="535"/>
      <c r="BD40" s="535"/>
      <c r="BE40" s="535"/>
      <c r="BF40" s="536"/>
      <c r="BG40" s="525"/>
      <c r="BH40" s="525"/>
      <c r="BI40" s="525"/>
      <c r="BJ40" s="525"/>
      <c r="BK40" s="525"/>
      <c r="BL40" s="525"/>
      <c r="BM40" s="525"/>
      <c r="BN40" s="525"/>
      <c r="BO40" s="537">
        <f t="shared" si="0"/>
        <v>15504.657534246577</v>
      </c>
      <c r="BP40" s="538"/>
      <c r="BQ40" s="538"/>
      <c r="BR40" s="538"/>
      <c r="BS40" s="538"/>
      <c r="BT40" s="538"/>
      <c r="BU40" s="538"/>
      <c r="BV40" s="539"/>
      <c r="BW40" s="525"/>
      <c r="BX40" s="525"/>
      <c r="BY40" s="525"/>
      <c r="BZ40" s="525"/>
      <c r="CA40" s="525"/>
      <c r="CB40" s="525"/>
      <c r="CC40" s="525"/>
      <c r="CD40" s="525"/>
      <c r="CE40" s="525"/>
      <c r="CF40" s="525"/>
      <c r="CG40" s="525"/>
      <c r="CH40" s="525"/>
      <c r="CI40" s="525"/>
      <c r="CJ40" s="525"/>
      <c r="CK40" s="525"/>
      <c r="CL40" s="525"/>
      <c r="CM40" s="525"/>
      <c r="CN40" s="525"/>
      <c r="CO40" s="525"/>
      <c r="CP40" s="525"/>
      <c r="CQ40" s="525"/>
      <c r="CR40" s="525"/>
      <c r="CS40" s="525"/>
      <c r="CT40" s="525"/>
      <c r="CU40" s="525"/>
      <c r="CV40" s="521">
        <f t="shared" si="1"/>
        <v>128688.65753424658</v>
      </c>
      <c r="CW40" s="521"/>
      <c r="CX40" s="521"/>
      <c r="CY40" s="521"/>
      <c r="CZ40" s="521"/>
      <c r="DA40" s="521"/>
      <c r="DB40" s="521"/>
      <c r="DC40" s="521"/>
      <c r="DD40" s="521"/>
      <c r="DE40" s="522"/>
    </row>
    <row r="41" spans="1:123" s="2" customFormat="1" ht="23.25" customHeight="1">
      <c r="A41" s="578" t="s">
        <v>1171</v>
      </c>
      <c r="B41" s="579"/>
      <c r="C41" s="579"/>
      <c r="D41" s="579"/>
      <c r="E41" s="579"/>
      <c r="F41" s="579"/>
      <c r="G41" s="579"/>
      <c r="H41" s="579"/>
      <c r="I41" s="579"/>
      <c r="J41" s="579"/>
      <c r="K41" s="579"/>
      <c r="L41" s="579"/>
      <c r="M41" s="579"/>
      <c r="N41" s="579"/>
      <c r="O41" s="580"/>
      <c r="P41" s="588" t="s">
        <v>1187</v>
      </c>
      <c r="Q41" s="589"/>
      <c r="R41" s="589"/>
      <c r="S41" s="589"/>
      <c r="T41" s="589"/>
      <c r="U41" s="589"/>
      <c r="V41" s="589"/>
      <c r="W41" s="589"/>
      <c r="X41" s="589"/>
      <c r="Y41" s="589"/>
      <c r="Z41" s="589"/>
      <c r="AA41" s="589"/>
      <c r="AB41" s="589"/>
      <c r="AC41" s="590"/>
      <c r="AD41" s="529">
        <v>11</v>
      </c>
      <c r="AE41" s="529"/>
      <c r="AF41" s="529"/>
      <c r="AG41" s="530">
        <v>1</v>
      </c>
      <c r="AH41" s="530"/>
      <c r="AI41" s="530"/>
      <c r="AJ41" s="530"/>
      <c r="AK41" s="531">
        <v>9432</v>
      </c>
      <c r="AL41" s="532"/>
      <c r="AM41" s="532"/>
      <c r="AN41" s="532"/>
      <c r="AO41" s="532"/>
      <c r="AP41" s="533"/>
      <c r="AQ41" s="521">
        <f t="shared" si="2"/>
        <v>113184</v>
      </c>
      <c r="AR41" s="521"/>
      <c r="AS41" s="521"/>
      <c r="AT41" s="521"/>
      <c r="AU41" s="521"/>
      <c r="AV41" s="521"/>
      <c r="AW41" s="521"/>
      <c r="AX41" s="521"/>
      <c r="AY41" s="534"/>
      <c r="AZ41" s="535"/>
      <c r="BA41" s="535"/>
      <c r="BB41" s="535"/>
      <c r="BC41" s="535"/>
      <c r="BD41" s="535"/>
      <c r="BE41" s="535"/>
      <c r="BF41" s="536"/>
      <c r="BG41" s="525"/>
      <c r="BH41" s="525"/>
      <c r="BI41" s="525"/>
      <c r="BJ41" s="525"/>
      <c r="BK41" s="525"/>
      <c r="BL41" s="525"/>
      <c r="BM41" s="525"/>
      <c r="BN41" s="525"/>
      <c r="BO41" s="537">
        <f t="shared" si="0"/>
        <v>15504.657534246577</v>
      </c>
      <c r="BP41" s="538"/>
      <c r="BQ41" s="538"/>
      <c r="BR41" s="538"/>
      <c r="BS41" s="538"/>
      <c r="BT41" s="538"/>
      <c r="BU41" s="538"/>
      <c r="BV41" s="539"/>
      <c r="BW41" s="525"/>
      <c r="BX41" s="525"/>
      <c r="BY41" s="525"/>
      <c r="BZ41" s="525"/>
      <c r="CA41" s="525"/>
      <c r="CB41" s="525"/>
      <c r="CC41" s="525"/>
      <c r="CD41" s="525"/>
      <c r="CE41" s="525"/>
      <c r="CF41" s="525"/>
      <c r="CG41" s="525"/>
      <c r="CH41" s="525"/>
      <c r="CI41" s="525"/>
      <c r="CJ41" s="525"/>
      <c r="CK41" s="525"/>
      <c r="CL41" s="525"/>
      <c r="CM41" s="525"/>
      <c r="CN41" s="525"/>
      <c r="CO41" s="525"/>
      <c r="CP41" s="525"/>
      <c r="CQ41" s="525"/>
      <c r="CR41" s="525"/>
      <c r="CS41" s="525"/>
      <c r="CT41" s="525"/>
      <c r="CU41" s="525"/>
      <c r="CV41" s="521">
        <f t="shared" si="1"/>
        <v>128688.65753424658</v>
      </c>
      <c r="CW41" s="521"/>
      <c r="CX41" s="521"/>
      <c r="CY41" s="521"/>
      <c r="CZ41" s="521"/>
      <c r="DA41" s="521"/>
      <c r="DB41" s="521"/>
      <c r="DC41" s="521"/>
      <c r="DD41" s="521"/>
      <c r="DE41" s="522"/>
    </row>
    <row r="42" spans="1:123" s="2" customFormat="1" ht="23.25" customHeight="1">
      <c r="A42" s="578" t="s">
        <v>1189</v>
      </c>
      <c r="B42" s="579"/>
      <c r="C42" s="579"/>
      <c r="D42" s="579"/>
      <c r="E42" s="579"/>
      <c r="F42" s="579"/>
      <c r="G42" s="579"/>
      <c r="H42" s="579"/>
      <c r="I42" s="579"/>
      <c r="J42" s="579"/>
      <c r="K42" s="579"/>
      <c r="L42" s="579"/>
      <c r="M42" s="579"/>
      <c r="N42" s="579"/>
      <c r="O42" s="580"/>
      <c r="P42" s="588" t="s">
        <v>1187</v>
      </c>
      <c r="Q42" s="589"/>
      <c r="R42" s="589"/>
      <c r="S42" s="589"/>
      <c r="T42" s="589"/>
      <c r="U42" s="589"/>
      <c r="V42" s="589"/>
      <c r="W42" s="589"/>
      <c r="X42" s="589"/>
      <c r="Y42" s="589"/>
      <c r="Z42" s="589"/>
      <c r="AA42" s="589"/>
      <c r="AB42" s="589"/>
      <c r="AC42" s="590"/>
      <c r="AD42" s="529">
        <v>11</v>
      </c>
      <c r="AE42" s="529"/>
      <c r="AF42" s="529"/>
      <c r="AG42" s="530">
        <v>1</v>
      </c>
      <c r="AH42" s="530"/>
      <c r="AI42" s="530"/>
      <c r="AJ42" s="530"/>
      <c r="AK42" s="531">
        <v>6583.5</v>
      </c>
      <c r="AL42" s="532"/>
      <c r="AM42" s="532"/>
      <c r="AN42" s="532"/>
      <c r="AO42" s="532"/>
      <c r="AP42" s="533"/>
      <c r="AQ42" s="521">
        <f t="shared" si="2"/>
        <v>79002</v>
      </c>
      <c r="AR42" s="521"/>
      <c r="AS42" s="521"/>
      <c r="AT42" s="521"/>
      <c r="AU42" s="521"/>
      <c r="AV42" s="521"/>
      <c r="AW42" s="521"/>
      <c r="AX42" s="521"/>
      <c r="AY42" s="534"/>
      <c r="AZ42" s="535"/>
      <c r="BA42" s="535"/>
      <c r="BB42" s="535"/>
      <c r="BC42" s="535"/>
      <c r="BD42" s="535"/>
      <c r="BE42" s="535"/>
      <c r="BF42" s="536"/>
      <c r="BG42" s="525"/>
      <c r="BH42" s="525"/>
      <c r="BI42" s="525"/>
      <c r="BJ42" s="525"/>
      <c r="BK42" s="525"/>
      <c r="BL42" s="525"/>
      <c r="BM42" s="525"/>
      <c r="BN42" s="525"/>
      <c r="BO42" s="537">
        <f t="shared" si="0"/>
        <v>10822.191780821917</v>
      </c>
      <c r="BP42" s="538"/>
      <c r="BQ42" s="538"/>
      <c r="BR42" s="538"/>
      <c r="BS42" s="538"/>
      <c r="BT42" s="538"/>
      <c r="BU42" s="538"/>
      <c r="BV42" s="539"/>
      <c r="BW42" s="525"/>
      <c r="BX42" s="525"/>
      <c r="BY42" s="525"/>
      <c r="BZ42" s="525"/>
      <c r="CA42" s="525"/>
      <c r="CB42" s="525"/>
      <c r="CC42" s="525"/>
      <c r="CD42" s="525"/>
      <c r="CE42" s="525"/>
      <c r="CF42" s="525"/>
      <c r="CG42" s="525"/>
      <c r="CH42" s="525"/>
      <c r="CI42" s="525"/>
      <c r="CJ42" s="525"/>
      <c r="CK42" s="525"/>
      <c r="CL42" s="525"/>
      <c r="CM42" s="525"/>
      <c r="CN42" s="525"/>
      <c r="CO42" s="525"/>
      <c r="CP42" s="525"/>
      <c r="CQ42" s="525"/>
      <c r="CR42" s="525"/>
      <c r="CS42" s="525"/>
      <c r="CT42" s="525"/>
      <c r="CU42" s="525"/>
      <c r="CV42" s="521">
        <f t="shared" si="1"/>
        <v>89824.191780821915</v>
      </c>
      <c r="CW42" s="521"/>
      <c r="CX42" s="521"/>
      <c r="CY42" s="521"/>
      <c r="CZ42" s="521"/>
      <c r="DA42" s="521"/>
      <c r="DB42" s="521"/>
      <c r="DC42" s="521"/>
      <c r="DD42" s="521"/>
      <c r="DE42" s="522"/>
    </row>
    <row r="43" spans="1:123" s="2" customFormat="1" ht="23.25" customHeight="1">
      <c r="A43" s="578" t="s">
        <v>1190</v>
      </c>
      <c r="B43" s="579"/>
      <c r="C43" s="579"/>
      <c r="D43" s="579"/>
      <c r="E43" s="579"/>
      <c r="F43" s="579"/>
      <c r="G43" s="579"/>
      <c r="H43" s="579"/>
      <c r="I43" s="579"/>
      <c r="J43" s="579"/>
      <c r="K43" s="579"/>
      <c r="L43" s="579"/>
      <c r="M43" s="579"/>
      <c r="N43" s="579"/>
      <c r="O43" s="580"/>
      <c r="P43" s="528" t="s">
        <v>1187</v>
      </c>
      <c r="Q43" s="528"/>
      <c r="R43" s="528"/>
      <c r="S43" s="528"/>
      <c r="T43" s="528"/>
      <c r="U43" s="528"/>
      <c r="V43" s="528"/>
      <c r="W43" s="528"/>
      <c r="X43" s="528"/>
      <c r="Y43" s="528"/>
      <c r="Z43" s="528"/>
      <c r="AA43" s="528"/>
      <c r="AB43" s="528"/>
      <c r="AC43" s="528"/>
      <c r="AD43" s="529">
        <v>11</v>
      </c>
      <c r="AE43" s="529"/>
      <c r="AF43" s="529"/>
      <c r="AG43" s="530">
        <v>1</v>
      </c>
      <c r="AH43" s="530"/>
      <c r="AI43" s="530"/>
      <c r="AJ43" s="530"/>
      <c r="AK43" s="531">
        <v>6187.5</v>
      </c>
      <c r="AL43" s="532"/>
      <c r="AM43" s="532"/>
      <c r="AN43" s="532"/>
      <c r="AO43" s="532"/>
      <c r="AP43" s="533"/>
      <c r="AQ43" s="521">
        <f t="shared" si="2"/>
        <v>74250</v>
      </c>
      <c r="AR43" s="521"/>
      <c r="AS43" s="521"/>
      <c r="AT43" s="521"/>
      <c r="AU43" s="521"/>
      <c r="AV43" s="521"/>
      <c r="AW43" s="521"/>
      <c r="AX43" s="521"/>
      <c r="AY43" s="534"/>
      <c r="AZ43" s="535"/>
      <c r="BA43" s="535"/>
      <c r="BB43" s="535"/>
      <c r="BC43" s="535"/>
      <c r="BD43" s="535"/>
      <c r="BE43" s="535"/>
      <c r="BF43" s="536"/>
      <c r="BG43" s="525"/>
      <c r="BH43" s="525"/>
      <c r="BI43" s="525"/>
      <c r="BJ43" s="525"/>
      <c r="BK43" s="525"/>
      <c r="BL43" s="525"/>
      <c r="BM43" s="525"/>
      <c r="BN43" s="525"/>
      <c r="BO43" s="537">
        <f t="shared" si="0"/>
        <v>10171.232876712329</v>
      </c>
      <c r="BP43" s="538"/>
      <c r="BQ43" s="538"/>
      <c r="BR43" s="538"/>
      <c r="BS43" s="538"/>
      <c r="BT43" s="538"/>
      <c r="BU43" s="538"/>
      <c r="BV43" s="539"/>
      <c r="BW43" s="525"/>
      <c r="BX43" s="525"/>
      <c r="BY43" s="525"/>
      <c r="BZ43" s="525"/>
      <c r="CA43" s="525"/>
      <c r="CB43" s="525"/>
      <c r="CC43" s="525"/>
      <c r="CD43" s="525"/>
      <c r="CE43" s="525"/>
      <c r="CF43" s="525"/>
      <c r="CG43" s="525"/>
      <c r="CH43" s="525"/>
      <c r="CI43" s="525"/>
      <c r="CJ43" s="525"/>
      <c r="CK43" s="525"/>
      <c r="CL43" s="525"/>
      <c r="CM43" s="525"/>
      <c r="CN43" s="525"/>
      <c r="CO43" s="525"/>
      <c r="CP43" s="525"/>
      <c r="CQ43" s="525"/>
      <c r="CR43" s="525"/>
      <c r="CS43" s="525"/>
      <c r="CT43" s="525"/>
      <c r="CU43" s="525"/>
      <c r="CV43" s="521">
        <f t="shared" si="1"/>
        <v>84421.232876712325</v>
      </c>
      <c r="CW43" s="521"/>
      <c r="CX43" s="521"/>
      <c r="CY43" s="521"/>
      <c r="CZ43" s="521"/>
      <c r="DA43" s="521"/>
      <c r="DB43" s="521"/>
      <c r="DC43" s="521"/>
      <c r="DD43" s="521"/>
      <c r="DE43" s="522"/>
    </row>
    <row r="44" spans="1:123" s="2" customFormat="1" ht="23.25" customHeight="1">
      <c r="A44" s="578" t="s">
        <v>1191</v>
      </c>
      <c r="B44" s="579"/>
      <c r="C44" s="579"/>
      <c r="D44" s="579"/>
      <c r="E44" s="579"/>
      <c r="F44" s="579"/>
      <c r="G44" s="579"/>
      <c r="H44" s="579"/>
      <c r="I44" s="579"/>
      <c r="J44" s="579"/>
      <c r="K44" s="579"/>
      <c r="L44" s="579"/>
      <c r="M44" s="579"/>
      <c r="N44" s="579"/>
      <c r="O44" s="580"/>
      <c r="P44" s="528" t="s">
        <v>1187</v>
      </c>
      <c r="Q44" s="528"/>
      <c r="R44" s="528"/>
      <c r="S44" s="528"/>
      <c r="T44" s="528"/>
      <c r="U44" s="528"/>
      <c r="V44" s="528"/>
      <c r="W44" s="528"/>
      <c r="X44" s="528"/>
      <c r="Y44" s="528"/>
      <c r="Z44" s="528"/>
      <c r="AA44" s="528"/>
      <c r="AB44" s="528"/>
      <c r="AC44" s="528"/>
      <c r="AD44" s="529">
        <v>11</v>
      </c>
      <c r="AE44" s="529"/>
      <c r="AF44" s="529"/>
      <c r="AG44" s="530">
        <v>1</v>
      </c>
      <c r="AH44" s="530"/>
      <c r="AI44" s="530"/>
      <c r="AJ44" s="530"/>
      <c r="AK44" s="531">
        <v>4171.5</v>
      </c>
      <c r="AL44" s="532"/>
      <c r="AM44" s="532"/>
      <c r="AN44" s="532"/>
      <c r="AO44" s="532"/>
      <c r="AP44" s="533"/>
      <c r="AQ44" s="521">
        <f t="shared" si="2"/>
        <v>50058</v>
      </c>
      <c r="AR44" s="521"/>
      <c r="AS44" s="521"/>
      <c r="AT44" s="521"/>
      <c r="AU44" s="521"/>
      <c r="AV44" s="521"/>
      <c r="AW44" s="521"/>
      <c r="AX44" s="521"/>
      <c r="AY44" s="534"/>
      <c r="AZ44" s="535"/>
      <c r="BA44" s="535"/>
      <c r="BB44" s="535"/>
      <c r="BC44" s="535"/>
      <c r="BD44" s="535"/>
      <c r="BE44" s="535"/>
      <c r="BF44" s="536"/>
      <c r="BG44" s="525"/>
      <c r="BH44" s="525"/>
      <c r="BI44" s="525"/>
      <c r="BJ44" s="525"/>
      <c r="BK44" s="525"/>
      <c r="BL44" s="525"/>
      <c r="BM44" s="525"/>
      <c r="BN44" s="525"/>
      <c r="BO44" s="537">
        <f t="shared" si="0"/>
        <v>6857.2602739726026</v>
      </c>
      <c r="BP44" s="538"/>
      <c r="BQ44" s="538"/>
      <c r="BR44" s="538"/>
      <c r="BS44" s="538"/>
      <c r="BT44" s="538"/>
      <c r="BU44" s="538"/>
      <c r="BV44" s="539"/>
      <c r="BW44" s="525"/>
      <c r="BX44" s="525"/>
      <c r="BY44" s="525"/>
      <c r="BZ44" s="525"/>
      <c r="CA44" s="525"/>
      <c r="CB44" s="525"/>
      <c r="CC44" s="525"/>
      <c r="CD44" s="525"/>
      <c r="CE44" s="525"/>
      <c r="CF44" s="525"/>
      <c r="CG44" s="525"/>
      <c r="CH44" s="525"/>
      <c r="CI44" s="525"/>
      <c r="CJ44" s="525"/>
      <c r="CK44" s="525"/>
      <c r="CL44" s="525"/>
      <c r="CM44" s="525"/>
      <c r="CN44" s="525"/>
      <c r="CO44" s="525"/>
      <c r="CP44" s="525"/>
      <c r="CQ44" s="525"/>
      <c r="CR44" s="525"/>
      <c r="CS44" s="525"/>
      <c r="CT44" s="525"/>
      <c r="CU44" s="525"/>
      <c r="CV44" s="521">
        <f t="shared" si="1"/>
        <v>56915.260273972599</v>
      </c>
      <c r="CW44" s="521"/>
      <c r="CX44" s="521"/>
      <c r="CY44" s="521"/>
      <c r="CZ44" s="521"/>
      <c r="DA44" s="521"/>
      <c r="DB44" s="521"/>
      <c r="DC44" s="521"/>
      <c r="DD44" s="521"/>
      <c r="DE44" s="522"/>
    </row>
    <row r="45" spans="1:123" s="2" customFormat="1" ht="23.25" customHeight="1">
      <c r="A45" s="578" t="s">
        <v>1192</v>
      </c>
      <c r="B45" s="579"/>
      <c r="C45" s="579"/>
      <c r="D45" s="579"/>
      <c r="E45" s="579"/>
      <c r="F45" s="579"/>
      <c r="G45" s="579"/>
      <c r="H45" s="579"/>
      <c r="I45" s="579"/>
      <c r="J45" s="579"/>
      <c r="K45" s="579"/>
      <c r="L45" s="579"/>
      <c r="M45" s="579"/>
      <c r="N45" s="579"/>
      <c r="O45" s="580"/>
      <c r="P45" s="528" t="s">
        <v>1187</v>
      </c>
      <c r="Q45" s="528"/>
      <c r="R45" s="528"/>
      <c r="S45" s="528"/>
      <c r="T45" s="528"/>
      <c r="U45" s="528"/>
      <c r="V45" s="528"/>
      <c r="W45" s="528"/>
      <c r="X45" s="528"/>
      <c r="Y45" s="528"/>
      <c r="Z45" s="528"/>
      <c r="AA45" s="528"/>
      <c r="AB45" s="528"/>
      <c r="AC45" s="528"/>
      <c r="AD45" s="529">
        <v>11</v>
      </c>
      <c r="AE45" s="529"/>
      <c r="AF45" s="529"/>
      <c r="AG45" s="530">
        <v>1</v>
      </c>
      <c r="AH45" s="530"/>
      <c r="AI45" s="530"/>
      <c r="AJ45" s="530"/>
      <c r="AK45" s="531">
        <v>2479.5</v>
      </c>
      <c r="AL45" s="532"/>
      <c r="AM45" s="532"/>
      <c r="AN45" s="532"/>
      <c r="AO45" s="532"/>
      <c r="AP45" s="533"/>
      <c r="AQ45" s="521">
        <f t="shared" si="2"/>
        <v>29754</v>
      </c>
      <c r="AR45" s="521"/>
      <c r="AS45" s="521"/>
      <c r="AT45" s="521"/>
      <c r="AU45" s="521"/>
      <c r="AV45" s="521"/>
      <c r="AW45" s="521"/>
      <c r="AX45" s="521"/>
      <c r="AY45" s="534"/>
      <c r="AZ45" s="535"/>
      <c r="BA45" s="535"/>
      <c r="BB45" s="535"/>
      <c r="BC45" s="535"/>
      <c r="BD45" s="535"/>
      <c r="BE45" s="535"/>
      <c r="BF45" s="536"/>
      <c r="BG45" s="525"/>
      <c r="BH45" s="525"/>
      <c r="BI45" s="525"/>
      <c r="BJ45" s="525"/>
      <c r="BK45" s="525"/>
      <c r="BL45" s="525"/>
      <c r="BM45" s="525"/>
      <c r="BN45" s="525"/>
      <c r="BO45" s="537">
        <f t="shared" si="0"/>
        <v>4075.8904109589039</v>
      </c>
      <c r="BP45" s="538"/>
      <c r="BQ45" s="538"/>
      <c r="BR45" s="538"/>
      <c r="BS45" s="538"/>
      <c r="BT45" s="538"/>
      <c r="BU45" s="538"/>
      <c r="BV45" s="539"/>
      <c r="BW45" s="525"/>
      <c r="BX45" s="525"/>
      <c r="BY45" s="525"/>
      <c r="BZ45" s="525"/>
      <c r="CA45" s="525"/>
      <c r="CB45" s="525"/>
      <c r="CC45" s="525"/>
      <c r="CD45" s="525"/>
      <c r="CE45" s="525"/>
      <c r="CF45" s="525"/>
      <c r="CG45" s="525"/>
      <c r="CH45" s="525"/>
      <c r="CI45" s="525"/>
      <c r="CJ45" s="525"/>
      <c r="CK45" s="525"/>
      <c r="CL45" s="525"/>
      <c r="CM45" s="525"/>
      <c r="CN45" s="525"/>
      <c r="CO45" s="525"/>
      <c r="CP45" s="525"/>
      <c r="CQ45" s="525"/>
      <c r="CR45" s="525"/>
      <c r="CS45" s="525"/>
      <c r="CT45" s="525"/>
      <c r="CU45" s="525"/>
      <c r="CV45" s="521">
        <f t="shared" si="1"/>
        <v>33829.890410958906</v>
      </c>
      <c r="CW45" s="521"/>
      <c r="CX45" s="521"/>
      <c r="CY45" s="521"/>
      <c r="CZ45" s="521"/>
      <c r="DA45" s="521"/>
      <c r="DB45" s="521"/>
      <c r="DC45" s="521"/>
      <c r="DD45" s="521"/>
      <c r="DE45" s="522"/>
    </row>
    <row r="46" spans="1:123" s="2" customFormat="1" ht="23.25" customHeight="1">
      <c r="A46" s="578" t="s">
        <v>1168</v>
      </c>
      <c r="B46" s="579"/>
      <c r="C46" s="579"/>
      <c r="D46" s="579"/>
      <c r="E46" s="579"/>
      <c r="F46" s="579"/>
      <c r="G46" s="579"/>
      <c r="H46" s="579"/>
      <c r="I46" s="579"/>
      <c r="J46" s="579"/>
      <c r="K46" s="579"/>
      <c r="L46" s="579"/>
      <c r="M46" s="579"/>
      <c r="N46" s="579"/>
      <c r="O46" s="580"/>
      <c r="P46" s="528" t="s">
        <v>1193</v>
      </c>
      <c r="Q46" s="528"/>
      <c r="R46" s="528"/>
      <c r="S46" s="528"/>
      <c r="T46" s="528"/>
      <c r="U46" s="528"/>
      <c r="V46" s="528"/>
      <c r="W46" s="528"/>
      <c r="X46" s="528"/>
      <c r="Y46" s="528"/>
      <c r="Z46" s="528"/>
      <c r="AA46" s="528"/>
      <c r="AB46" s="528"/>
      <c r="AC46" s="528"/>
      <c r="AD46" s="529">
        <v>11</v>
      </c>
      <c r="AE46" s="529"/>
      <c r="AF46" s="529"/>
      <c r="AG46" s="530">
        <v>1</v>
      </c>
      <c r="AH46" s="530"/>
      <c r="AI46" s="530"/>
      <c r="AJ46" s="530"/>
      <c r="AK46" s="531">
        <v>9432</v>
      </c>
      <c r="AL46" s="532"/>
      <c r="AM46" s="532"/>
      <c r="AN46" s="532"/>
      <c r="AO46" s="532"/>
      <c r="AP46" s="533"/>
      <c r="AQ46" s="521">
        <f t="shared" si="2"/>
        <v>113184</v>
      </c>
      <c r="AR46" s="521"/>
      <c r="AS46" s="521"/>
      <c r="AT46" s="521"/>
      <c r="AU46" s="521"/>
      <c r="AV46" s="521"/>
      <c r="AW46" s="521"/>
      <c r="AX46" s="521"/>
      <c r="AY46" s="534"/>
      <c r="AZ46" s="535"/>
      <c r="BA46" s="535"/>
      <c r="BB46" s="535"/>
      <c r="BC46" s="535"/>
      <c r="BD46" s="535"/>
      <c r="BE46" s="535"/>
      <c r="BF46" s="536"/>
      <c r="BG46" s="525"/>
      <c r="BH46" s="525"/>
      <c r="BI46" s="525"/>
      <c r="BJ46" s="525"/>
      <c r="BK46" s="525"/>
      <c r="BL46" s="525"/>
      <c r="BM46" s="525"/>
      <c r="BN46" s="525"/>
      <c r="BO46" s="537">
        <f t="shared" si="0"/>
        <v>15504.657534246577</v>
      </c>
      <c r="BP46" s="538"/>
      <c r="BQ46" s="538"/>
      <c r="BR46" s="538"/>
      <c r="BS46" s="538"/>
      <c r="BT46" s="538"/>
      <c r="BU46" s="538"/>
      <c r="BV46" s="539"/>
      <c r="BW46" s="525"/>
      <c r="BX46" s="525"/>
      <c r="BY46" s="525"/>
      <c r="BZ46" s="525"/>
      <c r="CA46" s="525"/>
      <c r="CB46" s="525"/>
      <c r="CC46" s="525"/>
      <c r="CD46" s="525"/>
      <c r="CE46" s="525"/>
      <c r="CF46" s="525"/>
      <c r="CG46" s="525"/>
      <c r="CH46" s="525"/>
      <c r="CI46" s="525"/>
      <c r="CJ46" s="525"/>
      <c r="CK46" s="525"/>
      <c r="CL46" s="525"/>
      <c r="CM46" s="525"/>
      <c r="CN46" s="525"/>
      <c r="CO46" s="525"/>
      <c r="CP46" s="525"/>
      <c r="CQ46" s="525"/>
      <c r="CR46" s="525"/>
      <c r="CS46" s="525"/>
      <c r="CT46" s="525"/>
      <c r="CU46" s="525"/>
      <c r="CV46" s="521">
        <f t="shared" si="1"/>
        <v>128688.65753424658</v>
      </c>
      <c r="CW46" s="521"/>
      <c r="CX46" s="521"/>
      <c r="CY46" s="521"/>
      <c r="CZ46" s="521"/>
      <c r="DA46" s="521"/>
      <c r="DB46" s="521"/>
      <c r="DC46" s="521"/>
      <c r="DD46" s="521"/>
      <c r="DE46" s="522"/>
    </row>
    <row r="47" spans="1:123" s="2" customFormat="1" ht="23.25" customHeight="1">
      <c r="A47" s="578" t="s">
        <v>1179</v>
      </c>
      <c r="B47" s="579"/>
      <c r="C47" s="579"/>
      <c r="D47" s="579"/>
      <c r="E47" s="579"/>
      <c r="F47" s="579"/>
      <c r="G47" s="579"/>
      <c r="H47" s="579"/>
      <c r="I47" s="579"/>
      <c r="J47" s="579"/>
      <c r="K47" s="579"/>
      <c r="L47" s="579"/>
      <c r="M47" s="579"/>
      <c r="N47" s="579"/>
      <c r="O47" s="580"/>
      <c r="P47" s="528" t="s">
        <v>1193</v>
      </c>
      <c r="Q47" s="528"/>
      <c r="R47" s="528"/>
      <c r="S47" s="528"/>
      <c r="T47" s="528"/>
      <c r="U47" s="528"/>
      <c r="V47" s="528"/>
      <c r="W47" s="528"/>
      <c r="X47" s="528"/>
      <c r="Y47" s="528"/>
      <c r="Z47" s="528"/>
      <c r="AA47" s="528"/>
      <c r="AB47" s="528"/>
      <c r="AC47" s="528"/>
      <c r="AD47" s="529">
        <v>11</v>
      </c>
      <c r="AE47" s="529"/>
      <c r="AF47" s="529"/>
      <c r="AG47" s="530">
        <v>1</v>
      </c>
      <c r="AH47" s="530"/>
      <c r="AI47" s="530"/>
      <c r="AJ47" s="530"/>
      <c r="AK47" s="531">
        <v>8715.6</v>
      </c>
      <c r="AL47" s="532"/>
      <c r="AM47" s="532"/>
      <c r="AN47" s="532"/>
      <c r="AO47" s="532"/>
      <c r="AP47" s="533"/>
      <c r="AQ47" s="521">
        <f t="shared" si="2"/>
        <v>104587.20000000001</v>
      </c>
      <c r="AR47" s="521"/>
      <c r="AS47" s="521"/>
      <c r="AT47" s="521"/>
      <c r="AU47" s="521"/>
      <c r="AV47" s="521"/>
      <c r="AW47" s="521"/>
      <c r="AX47" s="521"/>
      <c r="AY47" s="534"/>
      <c r="AZ47" s="535"/>
      <c r="BA47" s="535"/>
      <c r="BB47" s="535"/>
      <c r="BC47" s="535"/>
      <c r="BD47" s="535"/>
      <c r="BE47" s="535"/>
      <c r="BF47" s="536"/>
      <c r="BG47" s="525"/>
      <c r="BH47" s="525"/>
      <c r="BI47" s="525"/>
      <c r="BJ47" s="525"/>
      <c r="BK47" s="525"/>
      <c r="BL47" s="525"/>
      <c r="BM47" s="525"/>
      <c r="BN47" s="525"/>
      <c r="BO47" s="537">
        <f t="shared" si="0"/>
        <v>14327.01369863014</v>
      </c>
      <c r="BP47" s="538"/>
      <c r="BQ47" s="538"/>
      <c r="BR47" s="538"/>
      <c r="BS47" s="538"/>
      <c r="BT47" s="538"/>
      <c r="BU47" s="538"/>
      <c r="BV47" s="539"/>
      <c r="BW47" s="525"/>
      <c r="BX47" s="525"/>
      <c r="BY47" s="525"/>
      <c r="BZ47" s="525"/>
      <c r="CA47" s="525"/>
      <c r="CB47" s="525"/>
      <c r="CC47" s="525"/>
      <c r="CD47" s="525"/>
      <c r="CE47" s="525"/>
      <c r="CF47" s="525"/>
      <c r="CG47" s="525"/>
      <c r="CH47" s="525"/>
      <c r="CI47" s="525"/>
      <c r="CJ47" s="525"/>
      <c r="CK47" s="525"/>
      <c r="CL47" s="525"/>
      <c r="CM47" s="525"/>
      <c r="CN47" s="525"/>
      <c r="CO47" s="525"/>
      <c r="CP47" s="525"/>
      <c r="CQ47" s="525"/>
      <c r="CR47" s="525"/>
      <c r="CS47" s="525"/>
      <c r="CT47" s="525"/>
      <c r="CU47" s="525"/>
      <c r="CV47" s="521">
        <f t="shared" si="1"/>
        <v>118914.21369863015</v>
      </c>
      <c r="CW47" s="521"/>
      <c r="CX47" s="521"/>
      <c r="CY47" s="521"/>
      <c r="CZ47" s="521"/>
      <c r="DA47" s="521"/>
      <c r="DB47" s="521"/>
      <c r="DC47" s="521"/>
      <c r="DD47" s="521"/>
      <c r="DE47" s="522"/>
    </row>
    <row r="48" spans="1:123" s="2" customFormat="1" ht="23.25" customHeight="1">
      <c r="A48" s="578" t="s">
        <v>1194</v>
      </c>
      <c r="B48" s="579"/>
      <c r="C48" s="579"/>
      <c r="D48" s="579"/>
      <c r="E48" s="579"/>
      <c r="F48" s="579"/>
      <c r="G48" s="579"/>
      <c r="H48" s="579"/>
      <c r="I48" s="579"/>
      <c r="J48" s="579"/>
      <c r="K48" s="579"/>
      <c r="L48" s="579"/>
      <c r="M48" s="579"/>
      <c r="N48" s="579"/>
      <c r="O48" s="580"/>
      <c r="P48" s="528" t="s">
        <v>1155</v>
      </c>
      <c r="Q48" s="528"/>
      <c r="R48" s="528"/>
      <c r="S48" s="528"/>
      <c r="T48" s="528"/>
      <c r="U48" s="528"/>
      <c r="V48" s="528"/>
      <c r="W48" s="528"/>
      <c r="X48" s="528"/>
      <c r="Y48" s="528"/>
      <c r="Z48" s="528"/>
      <c r="AA48" s="528"/>
      <c r="AB48" s="528"/>
      <c r="AC48" s="528"/>
      <c r="AD48" s="529">
        <v>11</v>
      </c>
      <c r="AE48" s="529"/>
      <c r="AF48" s="529"/>
      <c r="AG48" s="530">
        <v>1</v>
      </c>
      <c r="AH48" s="530"/>
      <c r="AI48" s="530"/>
      <c r="AJ48" s="530"/>
      <c r="AK48" s="531">
        <v>9180</v>
      </c>
      <c r="AL48" s="532"/>
      <c r="AM48" s="532"/>
      <c r="AN48" s="532"/>
      <c r="AO48" s="532"/>
      <c r="AP48" s="533"/>
      <c r="AQ48" s="521">
        <f t="shared" si="2"/>
        <v>110160</v>
      </c>
      <c r="AR48" s="521"/>
      <c r="AS48" s="521"/>
      <c r="AT48" s="521"/>
      <c r="AU48" s="521"/>
      <c r="AV48" s="521"/>
      <c r="AW48" s="521"/>
      <c r="AX48" s="521"/>
      <c r="AY48" s="534"/>
      <c r="AZ48" s="535"/>
      <c r="BA48" s="535"/>
      <c r="BB48" s="535"/>
      <c r="BC48" s="535"/>
      <c r="BD48" s="535"/>
      <c r="BE48" s="535"/>
      <c r="BF48" s="536"/>
      <c r="BG48" s="525"/>
      <c r="BH48" s="525"/>
      <c r="BI48" s="525"/>
      <c r="BJ48" s="525"/>
      <c r="BK48" s="525"/>
      <c r="BL48" s="525"/>
      <c r="BM48" s="525"/>
      <c r="BN48" s="525"/>
      <c r="BO48" s="537">
        <f t="shared" si="0"/>
        <v>15090.410958904109</v>
      </c>
      <c r="BP48" s="538"/>
      <c r="BQ48" s="538"/>
      <c r="BR48" s="538"/>
      <c r="BS48" s="538"/>
      <c r="BT48" s="538"/>
      <c r="BU48" s="538"/>
      <c r="BV48" s="539"/>
      <c r="BW48" s="525"/>
      <c r="BX48" s="525"/>
      <c r="BY48" s="525"/>
      <c r="BZ48" s="525"/>
      <c r="CA48" s="525"/>
      <c r="CB48" s="525"/>
      <c r="CC48" s="525"/>
      <c r="CD48" s="525"/>
      <c r="CE48" s="525"/>
      <c r="CF48" s="525"/>
      <c r="CG48" s="525"/>
      <c r="CH48" s="525"/>
      <c r="CI48" s="525"/>
      <c r="CJ48" s="525"/>
      <c r="CK48" s="525"/>
      <c r="CL48" s="525"/>
      <c r="CM48" s="525"/>
      <c r="CN48" s="525"/>
      <c r="CO48" s="525"/>
      <c r="CP48" s="525"/>
      <c r="CQ48" s="525"/>
      <c r="CR48" s="525"/>
      <c r="CS48" s="525"/>
      <c r="CT48" s="525"/>
      <c r="CU48" s="525"/>
      <c r="CV48" s="521">
        <f t="shared" si="1"/>
        <v>125250.4109589041</v>
      </c>
      <c r="CW48" s="521"/>
      <c r="CX48" s="521"/>
      <c r="CY48" s="521"/>
      <c r="CZ48" s="521"/>
      <c r="DA48" s="521"/>
      <c r="DB48" s="521"/>
      <c r="DC48" s="521"/>
      <c r="DD48" s="521"/>
      <c r="DE48" s="522"/>
      <c r="DR48" s="46"/>
    </row>
    <row r="49" spans="1:109" s="2" customFormat="1" ht="23.25" customHeight="1">
      <c r="A49" s="578" t="s">
        <v>1168</v>
      </c>
      <c r="B49" s="579"/>
      <c r="C49" s="579"/>
      <c r="D49" s="579"/>
      <c r="E49" s="579"/>
      <c r="F49" s="579"/>
      <c r="G49" s="579"/>
      <c r="H49" s="579"/>
      <c r="I49" s="579"/>
      <c r="J49" s="579"/>
      <c r="K49" s="579"/>
      <c r="L49" s="579"/>
      <c r="M49" s="579"/>
      <c r="N49" s="579"/>
      <c r="O49" s="580"/>
      <c r="P49" s="528" t="s">
        <v>1195</v>
      </c>
      <c r="Q49" s="528"/>
      <c r="R49" s="528"/>
      <c r="S49" s="528"/>
      <c r="T49" s="528"/>
      <c r="U49" s="528"/>
      <c r="V49" s="528"/>
      <c r="W49" s="528"/>
      <c r="X49" s="528"/>
      <c r="Y49" s="528"/>
      <c r="Z49" s="528"/>
      <c r="AA49" s="528"/>
      <c r="AB49" s="528"/>
      <c r="AC49" s="528"/>
      <c r="AD49" s="529">
        <v>11</v>
      </c>
      <c r="AE49" s="529"/>
      <c r="AF49" s="529"/>
      <c r="AG49" s="530">
        <v>1</v>
      </c>
      <c r="AH49" s="530"/>
      <c r="AI49" s="530"/>
      <c r="AJ49" s="530"/>
      <c r="AK49" s="531">
        <v>9432</v>
      </c>
      <c r="AL49" s="532"/>
      <c r="AM49" s="532"/>
      <c r="AN49" s="532"/>
      <c r="AO49" s="532"/>
      <c r="AP49" s="533"/>
      <c r="AQ49" s="521">
        <f t="shared" si="2"/>
        <v>113184</v>
      </c>
      <c r="AR49" s="521"/>
      <c r="AS49" s="521"/>
      <c r="AT49" s="521"/>
      <c r="AU49" s="521"/>
      <c r="AV49" s="521"/>
      <c r="AW49" s="521"/>
      <c r="AX49" s="521"/>
      <c r="AY49" s="534"/>
      <c r="AZ49" s="535"/>
      <c r="BA49" s="535"/>
      <c r="BB49" s="535"/>
      <c r="BC49" s="535"/>
      <c r="BD49" s="535"/>
      <c r="BE49" s="535"/>
      <c r="BF49" s="536"/>
      <c r="BG49" s="525"/>
      <c r="BH49" s="525"/>
      <c r="BI49" s="525"/>
      <c r="BJ49" s="525"/>
      <c r="BK49" s="525"/>
      <c r="BL49" s="525"/>
      <c r="BM49" s="525"/>
      <c r="BN49" s="525"/>
      <c r="BO49" s="537">
        <f t="shared" si="0"/>
        <v>15504.657534246577</v>
      </c>
      <c r="BP49" s="538"/>
      <c r="BQ49" s="538"/>
      <c r="BR49" s="538"/>
      <c r="BS49" s="538"/>
      <c r="BT49" s="538"/>
      <c r="BU49" s="538"/>
      <c r="BV49" s="539"/>
      <c r="BW49" s="525"/>
      <c r="BX49" s="525"/>
      <c r="BY49" s="525"/>
      <c r="BZ49" s="525"/>
      <c r="CA49" s="525"/>
      <c r="CB49" s="525"/>
      <c r="CC49" s="525"/>
      <c r="CD49" s="525"/>
      <c r="CE49" s="525"/>
      <c r="CF49" s="525"/>
      <c r="CG49" s="525"/>
      <c r="CH49" s="525"/>
      <c r="CI49" s="525"/>
      <c r="CJ49" s="525"/>
      <c r="CK49" s="525"/>
      <c r="CL49" s="525"/>
      <c r="CM49" s="525"/>
      <c r="CN49" s="525"/>
      <c r="CO49" s="525"/>
      <c r="CP49" s="525"/>
      <c r="CQ49" s="525"/>
      <c r="CR49" s="525"/>
      <c r="CS49" s="525"/>
      <c r="CT49" s="525"/>
      <c r="CU49" s="525"/>
      <c r="CV49" s="521">
        <f t="shared" si="1"/>
        <v>128688.65753424658</v>
      </c>
      <c r="CW49" s="521"/>
      <c r="CX49" s="521"/>
      <c r="CY49" s="521"/>
      <c r="CZ49" s="521"/>
      <c r="DA49" s="521"/>
      <c r="DB49" s="521"/>
      <c r="DC49" s="521"/>
      <c r="DD49" s="521"/>
      <c r="DE49" s="522"/>
    </row>
    <row r="50" spans="1:109" s="2" customFormat="1" ht="23.25" customHeight="1">
      <c r="A50" s="578"/>
      <c r="B50" s="579"/>
      <c r="C50" s="579"/>
      <c r="D50" s="579"/>
      <c r="E50" s="579"/>
      <c r="F50" s="579"/>
      <c r="G50" s="579"/>
      <c r="H50" s="579"/>
      <c r="I50" s="579"/>
      <c r="J50" s="579"/>
      <c r="K50" s="579"/>
      <c r="L50" s="579"/>
      <c r="M50" s="579"/>
      <c r="N50" s="579"/>
      <c r="O50" s="580"/>
      <c r="P50" s="528"/>
      <c r="Q50" s="528"/>
      <c r="R50" s="528"/>
      <c r="S50" s="528"/>
      <c r="T50" s="528"/>
      <c r="U50" s="528"/>
      <c r="V50" s="528"/>
      <c r="W50" s="528"/>
      <c r="X50" s="528"/>
      <c r="Y50" s="528"/>
      <c r="Z50" s="528"/>
      <c r="AA50" s="528"/>
      <c r="AB50" s="528"/>
      <c r="AC50" s="528"/>
      <c r="AD50" s="529"/>
      <c r="AE50" s="529"/>
      <c r="AF50" s="529"/>
      <c r="AG50" s="530"/>
      <c r="AH50" s="530"/>
      <c r="AI50" s="530"/>
      <c r="AJ50" s="530"/>
      <c r="AK50" s="531"/>
      <c r="AL50" s="532"/>
      <c r="AM50" s="532"/>
      <c r="AN50" s="532"/>
      <c r="AO50" s="532"/>
      <c r="AP50" s="533"/>
      <c r="AQ50" s="521">
        <f t="shared" si="2"/>
        <v>0</v>
      </c>
      <c r="AR50" s="521"/>
      <c r="AS50" s="521"/>
      <c r="AT50" s="521"/>
      <c r="AU50" s="521"/>
      <c r="AV50" s="521"/>
      <c r="AW50" s="521"/>
      <c r="AX50" s="521"/>
      <c r="AY50" s="534"/>
      <c r="AZ50" s="535"/>
      <c r="BA50" s="535"/>
      <c r="BB50" s="535"/>
      <c r="BC50" s="535"/>
      <c r="BD50" s="535"/>
      <c r="BE50" s="535"/>
      <c r="BF50" s="536"/>
      <c r="BG50" s="525"/>
      <c r="BH50" s="525"/>
      <c r="BI50" s="525"/>
      <c r="BJ50" s="525"/>
      <c r="BK50" s="525"/>
      <c r="BL50" s="525"/>
      <c r="BM50" s="525"/>
      <c r="BN50" s="525"/>
      <c r="BO50" s="537">
        <f t="shared" si="0"/>
        <v>0</v>
      </c>
      <c r="BP50" s="538"/>
      <c r="BQ50" s="538"/>
      <c r="BR50" s="538"/>
      <c r="BS50" s="538"/>
      <c r="BT50" s="538"/>
      <c r="BU50" s="538"/>
      <c r="BV50" s="539"/>
      <c r="BW50" s="525"/>
      <c r="BX50" s="525"/>
      <c r="BY50" s="525"/>
      <c r="BZ50" s="525"/>
      <c r="CA50" s="525"/>
      <c r="CB50" s="525"/>
      <c r="CC50" s="525"/>
      <c r="CD50" s="525"/>
      <c r="CE50" s="525"/>
      <c r="CF50" s="525"/>
      <c r="CG50" s="525"/>
      <c r="CH50" s="525"/>
      <c r="CI50" s="525"/>
      <c r="CJ50" s="525"/>
      <c r="CK50" s="525"/>
      <c r="CL50" s="525"/>
      <c r="CM50" s="525"/>
      <c r="CN50" s="525"/>
      <c r="CO50" s="525"/>
      <c r="CP50" s="525"/>
      <c r="CQ50" s="525"/>
      <c r="CR50" s="525"/>
      <c r="CS50" s="525"/>
      <c r="CT50" s="525"/>
      <c r="CU50" s="525"/>
      <c r="CV50" s="521">
        <f t="shared" si="1"/>
        <v>0</v>
      </c>
      <c r="CW50" s="521"/>
      <c r="CX50" s="521"/>
      <c r="CY50" s="521"/>
      <c r="CZ50" s="521"/>
      <c r="DA50" s="521"/>
      <c r="DB50" s="521"/>
      <c r="DC50" s="521"/>
      <c r="DD50" s="521"/>
      <c r="DE50" s="522"/>
    </row>
    <row r="51" spans="1:109" s="2" customFormat="1" ht="23.25" customHeight="1">
      <c r="A51" s="578"/>
      <c r="B51" s="579"/>
      <c r="C51" s="579"/>
      <c r="D51" s="579"/>
      <c r="E51" s="579"/>
      <c r="F51" s="579"/>
      <c r="G51" s="579"/>
      <c r="H51" s="579"/>
      <c r="I51" s="579"/>
      <c r="J51" s="579"/>
      <c r="K51" s="579"/>
      <c r="L51" s="579"/>
      <c r="M51" s="579"/>
      <c r="N51" s="579"/>
      <c r="O51" s="580"/>
      <c r="P51" s="528"/>
      <c r="Q51" s="528"/>
      <c r="R51" s="528"/>
      <c r="S51" s="528"/>
      <c r="T51" s="528"/>
      <c r="U51" s="528"/>
      <c r="V51" s="528"/>
      <c r="W51" s="528"/>
      <c r="X51" s="528"/>
      <c r="Y51" s="528"/>
      <c r="Z51" s="528"/>
      <c r="AA51" s="528"/>
      <c r="AB51" s="528"/>
      <c r="AC51" s="528"/>
      <c r="AD51" s="529"/>
      <c r="AE51" s="529"/>
      <c r="AF51" s="529"/>
      <c r="AG51" s="530"/>
      <c r="AH51" s="530"/>
      <c r="AI51" s="530"/>
      <c r="AJ51" s="530"/>
      <c r="AK51" s="531"/>
      <c r="AL51" s="532"/>
      <c r="AM51" s="532"/>
      <c r="AN51" s="532"/>
      <c r="AO51" s="532"/>
      <c r="AP51" s="533"/>
      <c r="AQ51" s="521">
        <f t="shared" si="2"/>
        <v>0</v>
      </c>
      <c r="AR51" s="521"/>
      <c r="AS51" s="521"/>
      <c r="AT51" s="521"/>
      <c r="AU51" s="521"/>
      <c r="AV51" s="521"/>
      <c r="AW51" s="521"/>
      <c r="AX51" s="521"/>
      <c r="AY51" s="534"/>
      <c r="AZ51" s="535"/>
      <c r="BA51" s="535"/>
      <c r="BB51" s="535"/>
      <c r="BC51" s="535"/>
      <c r="BD51" s="535"/>
      <c r="BE51" s="535"/>
      <c r="BF51" s="536"/>
      <c r="BG51" s="525"/>
      <c r="BH51" s="525"/>
      <c r="BI51" s="525"/>
      <c r="BJ51" s="525"/>
      <c r="BK51" s="525"/>
      <c r="BL51" s="525"/>
      <c r="BM51" s="525"/>
      <c r="BN51" s="525"/>
      <c r="BO51" s="537">
        <f t="shared" si="0"/>
        <v>0</v>
      </c>
      <c r="BP51" s="538"/>
      <c r="BQ51" s="538"/>
      <c r="BR51" s="538"/>
      <c r="BS51" s="538"/>
      <c r="BT51" s="538"/>
      <c r="BU51" s="538"/>
      <c r="BV51" s="539"/>
      <c r="BW51" s="525"/>
      <c r="BX51" s="525"/>
      <c r="BY51" s="525"/>
      <c r="BZ51" s="525"/>
      <c r="CA51" s="525"/>
      <c r="CB51" s="525"/>
      <c r="CC51" s="525"/>
      <c r="CD51" s="525"/>
      <c r="CE51" s="525"/>
      <c r="CF51" s="525"/>
      <c r="CG51" s="525"/>
      <c r="CH51" s="525"/>
      <c r="CI51" s="525"/>
      <c r="CJ51" s="525"/>
      <c r="CK51" s="525"/>
      <c r="CL51" s="525"/>
      <c r="CM51" s="525"/>
      <c r="CN51" s="525"/>
      <c r="CO51" s="525"/>
      <c r="CP51" s="525"/>
      <c r="CQ51" s="525"/>
      <c r="CR51" s="525"/>
      <c r="CS51" s="525"/>
      <c r="CT51" s="525"/>
      <c r="CU51" s="525"/>
      <c r="CV51" s="521">
        <f t="shared" si="1"/>
        <v>0</v>
      </c>
      <c r="CW51" s="521"/>
      <c r="CX51" s="521"/>
      <c r="CY51" s="521"/>
      <c r="CZ51" s="521"/>
      <c r="DA51" s="521"/>
      <c r="DB51" s="521"/>
      <c r="DC51" s="521"/>
      <c r="DD51" s="521"/>
      <c r="DE51" s="522"/>
    </row>
    <row r="52" spans="1:109" s="2" customFormat="1" ht="23.25" customHeight="1">
      <c r="A52" s="578"/>
      <c r="B52" s="579"/>
      <c r="C52" s="579"/>
      <c r="D52" s="579"/>
      <c r="E52" s="579"/>
      <c r="F52" s="579"/>
      <c r="G52" s="579"/>
      <c r="H52" s="579"/>
      <c r="I52" s="579"/>
      <c r="J52" s="579"/>
      <c r="K52" s="579"/>
      <c r="L52" s="579"/>
      <c r="M52" s="579"/>
      <c r="N52" s="579"/>
      <c r="O52" s="580"/>
      <c r="P52" s="528"/>
      <c r="Q52" s="528"/>
      <c r="R52" s="528"/>
      <c r="S52" s="528"/>
      <c r="T52" s="528"/>
      <c r="U52" s="528"/>
      <c r="V52" s="528"/>
      <c r="W52" s="528"/>
      <c r="X52" s="528"/>
      <c r="Y52" s="528"/>
      <c r="Z52" s="528"/>
      <c r="AA52" s="528"/>
      <c r="AB52" s="528"/>
      <c r="AC52" s="528"/>
      <c r="AD52" s="529"/>
      <c r="AE52" s="529"/>
      <c r="AF52" s="529"/>
      <c r="AG52" s="530"/>
      <c r="AH52" s="530"/>
      <c r="AI52" s="530"/>
      <c r="AJ52" s="530"/>
      <c r="AK52" s="531"/>
      <c r="AL52" s="532"/>
      <c r="AM52" s="532"/>
      <c r="AN52" s="532"/>
      <c r="AO52" s="532"/>
      <c r="AP52" s="533"/>
      <c r="AQ52" s="521">
        <f t="shared" si="2"/>
        <v>0</v>
      </c>
      <c r="AR52" s="521"/>
      <c r="AS52" s="521"/>
      <c r="AT52" s="521"/>
      <c r="AU52" s="521"/>
      <c r="AV52" s="521"/>
      <c r="AW52" s="521"/>
      <c r="AX52" s="521"/>
      <c r="AY52" s="534"/>
      <c r="AZ52" s="535"/>
      <c r="BA52" s="535"/>
      <c r="BB52" s="535"/>
      <c r="BC52" s="535"/>
      <c r="BD52" s="535"/>
      <c r="BE52" s="535"/>
      <c r="BF52" s="536"/>
      <c r="BG52" s="525"/>
      <c r="BH52" s="525"/>
      <c r="BI52" s="525"/>
      <c r="BJ52" s="525"/>
      <c r="BK52" s="525"/>
      <c r="BL52" s="525"/>
      <c r="BM52" s="525"/>
      <c r="BN52" s="525"/>
      <c r="BO52" s="537">
        <f t="shared" si="0"/>
        <v>0</v>
      </c>
      <c r="BP52" s="538"/>
      <c r="BQ52" s="538"/>
      <c r="BR52" s="538"/>
      <c r="BS52" s="538"/>
      <c r="BT52" s="538"/>
      <c r="BU52" s="538"/>
      <c r="BV52" s="539"/>
      <c r="BW52" s="525"/>
      <c r="BX52" s="525"/>
      <c r="BY52" s="525"/>
      <c r="BZ52" s="525"/>
      <c r="CA52" s="525"/>
      <c r="CB52" s="525"/>
      <c r="CC52" s="525"/>
      <c r="CD52" s="525"/>
      <c r="CE52" s="525"/>
      <c r="CF52" s="525"/>
      <c r="CG52" s="525"/>
      <c r="CH52" s="525"/>
      <c r="CI52" s="525"/>
      <c r="CJ52" s="525"/>
      <c r="CK52" s="525"/>
      <c r="CL52" s="525"/>
      <c r="CM52" s="525"/>
      <c r="CN52" s="525"/>
      <c r="CO52" s="525"/>
      <c r="CP52" s="525"/>
      <c r="CQ52" s="525"/>
      <c r="CR52" s="525"/>
      <c r="CS52" s="525"/>
      <c r="CT52" s="525"/>
      <c r="CU52" s="525"/>
      <c r="CV52" s="521">
        <f t="shared" si="1"/>
        <v>0</v>
      </c>
      <c r="CW52" s="521"/>
      <c r="CX52" s="521"/>
      <c r="CY52" s="521"/>
      <c r="CZ52" s="521"/>
      <c r="DA52" s="521"/>
      <c r="DB52" s="521"/>
      <c r="DC52" s="521"/>
      <c r="DD52" s="521"/>
      <c r="DE52" s="522"/>
    </row>
    <row r="53" spans="1:109" s="2" customFormat="1" ht="23.25" customHeight="1">
      <c r="A53" s="578"/>
      <c r="B53" s="579"/>
      <c r="C53" s="579"/>
      <c r="D53" s="579"/>
      <c r="E53" s="579"/>
      <c r="F53" s="579"/>
      <c r="G53" s="579"/>
      <c r="H53" s="579"/>
      <c r="I53" s="579"/>
      <c r="J53" s="579"/>
      <c r="K53" s="579"/>
      <c r="L53" s="579"/>
      <c r="M53" s="579"/>
      <c r="N53" s="579"/>
      <c r="O53" s="580"/>
      <c r="P53" s="528"/>
      <c r="Q53" s="528"/>
      <c r="R53" s="528"/>
      <c r="S53" s="528"/>
      <c r="T53" s="528"/>
      <c r="U53" s="528"/>
      <c r="V53" s="528"/>
      <c r="W53" s="528"/>
      <c r="X53" s="528"/>
      <c r="Y53" s="528"/>
      <c r="Z53" s="528"/>
      <c r="AA53" s="528"/>
      <c r="AB53" s="528"/>
      <c r="AC53" s="528"/>
      <c r="AD53" s="529"/>
      <c r="AE53" s="529"/>
      <c r="AF53" s="529"/>
      <c r="AG53" s="530"/>
      <c r="AH53" s="530"/>
      <c r="AI53" s="530"/>
      <c r="AJ53" s="530"/>
      <c r="AK53" s="531"/>
      <c r="AL53" s="532"/>
      <c r="AM53" s="532"/>
      <c r="AN53" s="532"/>
      <c r="AO53" s="532"/>
      <c r="AP53" s="533"/>
      <c r="AQ53" s="521">
        <f t="shared" si="2"/>
        <v>0</v>
      </c>
      <c r="AR53" s="521"/>
      <c r="AS53" s="521"/>
      <c r="AT53" s="521"/>
      <c r="AU53" s="521"/>
      <c r="AV53" s="521"/>
      <c r="AW53" s="521"/>
      <c r="AX53" s="521"/>
      <c r="AY53" s="534"/>
      <c r="AZ53" s="535"/>
      <c r="BA53" s="535"/>
      <c r="BB53" s="535"/>
      <c r="BC53" s="535"/>
      <c r="BD53" s="535"/>
      <c r="BE53" s="535"/>
      <c r="BF53" s="536"/>
      <c r="BG53" s="525"/>
      <c r="BH53" s="525"/>
      <c r="BI53" s="525"/>
      <c r="BJ53" s="525"/>
      <c r="BK53" s="525"/>
      <c r="BL53" s="525"/>
      <c r="BM53" s="525"/>
      <c r="BN53" s="525"/>
      <c r="BO53" s="537">
        <f t="shared" si="0"/>
        <v>0</v>
      </c>
      <c r="BP53" s="538"/>
      <c r="BQ53" s="538"/>
      <c r="BR53" s="538"/>
      <c r="BS53" s="538"/>
      <c r="BT53" s="538"/>
      <c r="BU53" s="538"/>
      <c r="BV53" s="539"/>
      <c r="BW53" s="525"/>
      <c r="BX53" s="525"/>
      <c r="BY53" s="525"/>
      <c r="BZ53" s="525"/>
      <c r="CA53" s="525"/>
      <c r="CB53" s="525"/>
      <c r="CC53" s="525"/>
      <c r="CD53" s="525"/>
      <c r="CE53" s="525"/>
      <c r="CF53" s="525"/>
      <c r="CG53" s="525"/>
      <c r="CH53" s="525"/>
      <c r="CI53" s="525"/>
      <c r="CJ53" s="525"/>
      <c r="CK53" s="525"/>
      <c r="CL53" s="525"/>
      <c r="CM53" s="525"/>
      <c r="CN53" s="525"/>
      <c r="CO53" s="525"/>
      <c r="CP53" s="525"/>
      <c r="CQ53" s="525"/>
      <c r="CR53" s="525"/>
      <c r="CS53" s="525"/>
      <c r="CT53" s="525"/>
      <c r="CU53" s="525"/>
      <c r="CV53" s="521">
        <f t="shared" si="1"/>
        <v>0</v>
      </c>
      <c r="CW53" s="521"/>
      <c r="CX53" s="521"/>
      <c r="CY53" s="521"/>
      <c r="CZ53" s="521"/>
      <c r="DA53" s="521"/>
      <c r="DB53" s="521"/>
      <c r="DC53" s="521"/>
      <c r="DD53" s="521"/>
      <c r="DE53" s="522"/>
    </row>
    <row r="54" spans="1:109" s="2" customFormat="1" ht="23.25" customHeight="1">
      <c r="A54" s="578"/>
      <c r="B54" s="579"/>
      <c r="C54" s="579"/>
      <c r="D54" s="579"/>
      <c r="E54" s="579"/>
      <c r="F54" s="579"/>
      <c r="G54" s="579"/>
      <c r="H54" s="579"/>
      <c r="I54" s="579"/>
      <c r="J54" s="579"/>
      <c r="K54" s="579"/>
      <c r="L54" s="579"/>
      <c r="M54" s="579"/>
      <c r="N54" s="579"/>
      <c r="O54" s="580"/>
      <c r="P54" s="528"/>
      <c r="Q54" s="528"/>
      <c r="R54" s="528"/>
      <c r="S54" s="528"/>
      <c r="T54" s="528"/>
      <c r="U54" s="528"/>
      <c r="V54" s="528"/>
      <c r="W54" s="528"/>
      <c r="X54" s="528"/>
      <c r="Y54" s="528"/>
      <c r="Z54" s="528"/>
      <c r="AA54" s="528"/>
      <c r="AB54" s="528"/>
      <c r="AC54" s="528"/>
      <c r="AD54" s="529"/>
      <c r="AE54" s="529"/>
      <c r="AF54" s="529"/>
      <c r="AG54" s="530"/>
      <c r="AH54" s="530"/>
      <c r="AI54" s="530"/>
      <c r="AJ54" s="530"/>
      <c r="AK54" s="531"/>
      <c r="AL54" s="532"/>
      <c r="AM54" s="532"/>
      <c r="AN54" s="532"/>
      <c r="AO54" s="532"/>
      <c r="AP54" s="533"/>
      <c r="AQ54" s="521">
        <f t="shared" si="2"/>
        <v>0</v>
      </c>
      <c r="AR54" s="521"/>
      <c r="AS54" s="521"/>
      <c r="AT54" s="521"/>
      <c r="AU54" s="521"/>
      <c r="AV54" s="521"/>
      <c r="AW54" s="521"/>
      <c r="AX54" s="521"/>
      <c r="AY54" s="534"/>
      <c r="AZ54" s="535"/>
      <c r="BA54" s="535"/>
      <c r="BB54" s="535"/>
      <c r="BC54" s="535"/>
      <c r="BD54" s="535"/>
      <c r="BE54" s="535"/>
      <c r="BF54" s="536"/>
      <c r="BG54" s="525"/>
      <c r="BH54" s="525"/>
      <c r="BI54" s="525"/>
      <c r="BJ54" s="525"/>
      <c r="BK54" s="525"/>
      <c r="BL54" s="525"/>
      <c r="BM54" s="525"/>
      <c r="BN54" s="525"/>
      <c r="BO54" s="537">
        <f t="shared" si="0"/>
        <v>0</v>
      </c>
      <c r="BP54" s="538"/>
      <c r="BQ54" s="538"/>
      <c r="BR54" s="538"/>
      <c r="BS54" s="538"/>
      <c r="BT54" s="538"/>
      <c r="BU54" s="538"/>
      <c r="BV54" s="539"/>
      <c r="BW54" s="525"/>
      <c r="BX54" s="525"/>
      <c r="BY54" s="525"/>
      <c r="BZ54" s="525"/>
      <c r="CA54" s="525"/>
      <c r="CB54" s="525"/>
      <c r="CC54" s="525"/>
      <c r="CD54" s="525"/>
      <c r="CE54" s="525"/>
      <c r="CF54" s="525"/>
      <c r="CG54" s="525"/>
      <c r="CH54" s="525"/>
      <c r="CI54" s="525"/>
      <c r="CJ54" s="525"/>
      <c r="CK54" s="525"/>
      <c r="CL54" s="525"/>
      <c r="CM54" s="525"/>
      <c r="CN54" s="525"/>
      <c r="CO54" s="525"/>
      <c r="CP54" s="525"/>
      <c r="CQ54" s="525"/>
      <c r="CR54" s="525"/>
      <c r="CS54" s="525"/>
      <c r="CT54" s="525"/>
      <c r="CU54" s="525"/>
      <c r="CV54" s="521">
        <f t="shared" si="1"/>
        <v>0</v>
      </c>
      <c r="CW54" s="521"/>
      <c r="CX54" s="521"/>
      <c r="CY54" s="521"/>
      <c r="CZ54" s="521"/>
      <c r="DA54" s="521"/>
      <c r="DB54" s="521"/>
      <c r="DC54" s="521"/>
      <c r="DD54" s="521"/>
      <c r="DE54" s="522"/>
    </row>
    <row r="55" spans="1:109" s="2" customFormat="1" ht="23.25" customHeight="1">
      <c r="A55" s="578"/>
      <c r="B55" s="579"/>
      <c r="C55" s="579"/>
      <c r="D55" s="579"/>
      <c r="E55" s="579"/>
      <c r="F55" s="579"/>
      <c r="G55" s="579"/>
      <c r="H55" s="579"/>
      <c r="I55" s="579"/>
      <c r="J55" s="579"/>
      <c r="K55" s="579"/>
      <c r="L55" s="579"/>
      <c r="M55" s="579"/>
      <c r="N55" s="579"/>
      <c r="O55" s="580"/>
      <c r="P55" s="528"/>
      <c r="Q55" s="528"/>
      <c r="R55" s="528"/>
      <c r="S55" s="528"/>
      <c r="T55" s="528"/>
      <c r="U55" s="528"/>
      <c r="V55" s="528"/>
      <c r="W55" s="528"/>
      <c r="X55" s="528"/>
      <c r="Y55" s="528"/>
      <c r="Z55" s="528"/>
      <c r="AA55" s="528"/>
      <c r="AB55" s="528"/>
      <c r="AC55" s="528"/>
      <c r="AD55" s="529"/>
      <c r="AE55" s="529"/>
      <c r="AF55" s="529"/>
      <c r="AG55" s="530"/>
      <c r="AH55" s="530"/>
      <c r="AI55" s="530"/>
      <c r="AJ55" s="530"/>
      <c r="AK55" s="531"/>
      <c r="AL55" s="532"/>
      <c r="AM55" s="532"/>
      <c r="AN55" s="532"/>
      <c r="AO55" s="532"/>
      <c r="AP55" s="533"/>
      <c r="AQ55" s="521">
        <f t="shared" si="2"/>
        <v>0</v>
      </c>
      <c r="AR55" s="521"/>
      <c r="AS55" s="521"/>
      <c r="AT55" s="521"/>
      <c r="AU55" s="521"/>
      <c r="AV55" s="521"/>
      <c r="AW55" s="521"/>
      <c r="AX55" s="521"/>
      <c r="AY55" s="534"/>
      <c r="AZ55" s="535"/>
      <c r="BA55" s="535"/>
      <c r="BB55" s="535"/>
      <c r="BC55" s="535"/>
      <c r="BD55" s="535"/>
      <c r="BE55" s="535"/>
      <c r="BF55" s="536"/>
      <c r="BG55" s="525"/>
      <c r="BH55" s="525"/>
      <c r="BI55" s="525"/>
      <c r="BJ55" s="525"/>
      <c r="BK55" s="525"/>
      <c r="BL55" s="525"/>
      <c r="BM55" s="525"/>
      <c r="BN55" s="525"/>
      <c r="BO55" s="537">
        <f t="shared" si="0"/>
        <v>0</v>
      </c>
      <c r="BP55" s="538"/>
      <c r="BQ55" s="538"/>
      <c r="BR55" s="538"/>
      <c r="BS55" s="538"/>
      <c r="BT55" s="538"/>
      <c r="BU55" s="538"/>
      <c r="BV55" s="539"/>
      <c r="BW55" s="525"/>
      <c r="BX55" s="525"/>
      <c r="BY55" s="525"/>
      <c r="BZ55" s="525"/>
      <c r="CA55" s="525"/>
      <c r="CB55" s="525"/>
      <c r="CC55" s="525"/>
      <c r="CD55" s="525"/>
      <c r="CE55" s="525"/>
      <c r="CF55" s="525"/>
      <c r="CG55" s="525"/>
      <c r="CH55" s="525"/>
      <c r="CI55" s="525"/>
      <c r="CJ55" s="525"/>
      <c r="CK55" s="525"/>
      <c r="CL55" s="525"/>
      <c r="CM55" s="525"/>
      <c r="CN55" s="525"/>
      <c r="CO55" s="525"/>
      <c r="CP55" s="525"/>
      <c r="CQ55" s="525"/>
      <c r="CR55" s="525"/>
      <c r="CS55" s="525"/>
      <c r="CT55" s="525"/>
      <c r="CU55" s="525"/>
      <c r="CV55" s="521">
        <f t="shared" si="1"/>
        <v>0</v>
      </c>
      <c r="CW55" s="521"/>
      <c r="CX55" s="521"/>
      <c r="CY55" s="521"/>
      <c r="CZ55" s="521"/>
      <c r="DA55" s="521"/>
      <c r="DB55" s="521"/>
      <c r="DC55" s="521"/>
      <c r="DD55" s="521"/>
      <c r="DE55" s="522"/>
    </row>
    <row r="56" spans="1:109" s="2" customFormat="1" ht="23.25" customHeight="1">
      <c r="A56" s="578"/>
      <c r="B56" s="579"/>
      <c r="C56" s="579"/>
      <c r="D56" s="579"/>
      <c r="E56" s="579"/>
      <c r="F56" s="579"/>
      <c r="G56" s="579"/>
      <c r="H56" s="579"/>
      <c r="I56" s="579"/>
      <c r="J56" s="579"/>
      <c r="K56" s="579"/>
      <c r="L56" s="579"/>
      <c r="M56" s="579"/>
      <c r="N56" s="579"/>
      <c r="O56" s="580"/>
      <c r="P56" s="528"/>
      <c r="Q56" s="528"/>
      <c r="R56" s="528"/>
      <c r="S56" s="528"/>
      <c r="T56" s="528"/>
      <c r="U56" s="528"/>
      <c r="V56" s="528"/>
      <c r="W56" s="528"/>
      <c r="X56" s="528"/>
      <c r="Y56" s="528"/>
      <c r="Z56" s="528"/>
      <c r="AA56" s="528"/>
      <c r="AB56" s="528"/>
      <c r="AC56" s="528"/>
      <c r="AD56" s="529"/>
      <c r="AE56" s="529"/>
      <c r="AF56" s="529"/>
      <c r="AG56" s="530"/>
      <c r="AH56" s="530"/>
      <c r="AI56" s="530"/>
      <c r="AJ56" s="530"/>
      <c r="AK56" s="531"/>
      <c r="AL56" s="532"/>
      <c r="AM56" s="532"/>
      <c r="AN56" s="532"/>
      <c r="AO56" s="532"/>
      <c r="AP56" s="533"/>
      <c r="AQ56" s="521">
        <f t="shared" si="2"/>
        <v>0</v>
      </c>
      <c r="AR56" s="521"/>
      <c r="AS56" s="521"/>
      <c r="AT56" s="521"/>
      <c r="AU56" s="521"/>
      <c r="AV56" s="521"/>
      <c r="AW56" s="521"/>
      <c r="AX56" s="521"/>
      <c r="AY56" s="534"/>
      <c r="AZ56" s="535"/>
      <c r="BA56" s="535"/>
      <c r="BB56" s="535"/>
      <c r="BC56" s="535"/>
      <c r="BD56" s="535"/>
      <c r="BE56" s="535"/>
      <c r="BF56" s="536"/>
      <c r="BG56" s="525"/>
      <c r="BH56" s="525"/>
      <c r="BI56" s="525"/>
      <c r="BJ56" s="525"/>
      <c r="BK56" s="525"/>
      <c r="BL56" s="525"/>
      <c r="BM56" s="525"/>
      <c r="BN56" s="525"/>
      <c r="BO56" s="537">
        <f t="shared" si="0"/>
        <v>0</v>
      </c>
      <c r="BP56" s="538"/>
      <c r="BQ56" s="538"/>
      <c r="BR56" s="538"/>
      <c r="BS56" s="538"/>
      <c r="BT56" s="538"/>
      <c r="BU56" s="538"/>
      <c r="BV56" s="539"/>
      <c r="BW56" s="525"/>
      <c r="BX56" s="525"/>
      <c r="BY56" s="525"/>
      <c r="BZ56" s="525"/>
      <c r="CA56" s="525"/>
      <c r="CB56" s="525"/>
      <c r="CC56" s="525"/>
      <c r="CD56" s="525"/>
      <c r="CE56" s="525"/>
      <c r="CF56" s="525"/>
      <c r="CG56" s="525"/>
      <c r="CH56" s="525"/>
      <c r="CI56" s="525"/>
      <c r="CJ56" s="525"/>
      <c r="CK56" s="525"/>
      <c r="CL56" s="525"/>
      <c r="CM56" s="525"/>
      <c r="CN56" s="525"/>
      <c r="CO56" s="525"/>
      <c r="CP56" s="525"/>
      <c r="CQ56" s="525"/>
      <c r="CR56" s="525"/>
      <c r="CS56" s="525"/>
      <c r="CT56" s="525"/>
      <c r="CU56" s="525"/>
      <c r="CV56" s="521">
        <f t="shared" si="1"/>
        <v>0</v>
      </c>
      <c r="CW56" s="521"/>
      <c r="CX56" s="521"/>
      <c r="CY56" s="521"/>
      <c r="CZ56" s="521"/>
      <c r="DA56" s="521"/>
      <c r="DB56" s="521"/>
      <c r="DC56" s="521"/>
      <c r="DD56" s="521"/>
      <c r="DE56" s="522"/>
    </row>
    <row r="57" spans="1:109" s="2" customFormat="1" ht="23.25" customHeight="1">
      <c r="A57" s="578"/>
      <c r="B57" s="579"/>
      <c r="C57" s="579"/>
      <c r="D57" s="579"/>
      <c r="E57" s="579"/>
      <c r="F57" s="579"/>
      <c r="G57" s="579"/>
      <c r="H57" s="579"/>
      <c r="I57" s="579"/>
      <c r="J57" s="579"/>
      <c r="K57" s="579"/>
      <c r="L57" s="579"/>
      <c r="M57" s="579"/>
      <c r="N57" s="579"/>
      <c r="O57" s="580"/>
      <c r="P57" s="528"/>
      <c r="Q57" s="528"/>
      <c r="R57" s="528"/>
      <c r="S57" s="528"/>
      <c r="T57" s="528"/>
      <c r="U57" s="528"/>
      <c r="V57" s="528"/>
      <c r="W57" s="528"/>
      <c r="X57" s="528"/>
      <c r="Y57" s="528"/>
      <c r="Z57" s="528"/>
      <c r="AA57" s="528"/>
      <c r="AB57" s="528"/>
      <c r="AC57" s="528"/>
      <c r="AD57" s="529"/>
      <c r="AE57" s="529"/>
      <c r="AF57" s="529"/>
      <c r="AG57" s="530"/>
      <c r="AH57" s="530"/>
      <c r="AI57" s="530"/>
      <c r="AJ57" s="530"/>
      <c r="AK57" s="531"/>
      <c r="AL57" s="532"/>
      <c r="AM57" s="532"/>
      <c r="AN57" s="532"/>
      <c r="AO57" s="532"/>
      <c r="AP57" s="533"/>
      <c r="AQ57" s="521">
        <f t="shared" si="2"/>
        <v>0</v>
      </c>
      <c r="AR57" s="521"/>
      <c r="AS57" s="521"/>
      <c r="AT57" s="521"/>
      <c r="AU57" s="521"/>
      <c r="AV57" s="521"/>
      <c r="AW57" s="521"/>
      <c r="AX57" s="521"/>
      <c r="AY57" s="534"/>
      <c r="AZ57" s="535"/>
      <c r="BA57" s="535"/>
      <c r="BB57" s="535"/>
      <c r="BC57" s="535"/>
      <c r="BD57" s="535"/>
      <c r="BE57" s="535"/>
      <c r="BF57" s="536"/>
      <c r="BG57" s="525"/>
      <c r="BH57" s="525"/>
      <c r="BI57" s="525"/>
      <c r="BJ57" s="525"/>
      <c r="BK57" s="525"/>
      <c r="BL57" s="525"/>
      <c r="BM57" s="525"/>
      <c r="BN57" s="525"/>
      <c r="BO57" s="537">
        <f t="shared" si="0"/>
        <v>0</v>
      </c>
      <c r="BP57" s="538"/>
      <c r="BQ57" s="538"/>
      <c r="BR57" s="538"/>
      <c r="BS57" s="538"/>
      <c r="BT57" s="538"/>
      <c r="BU57" s="538"/>
      <c r="BV57" s="539"/>
      <c r="BW57" s="525"/>
      <c r="BX57" s="525"/>
      <c r="BY57" s="525"/>
      <c r="BZ57" s="525"/>
      <c r="CA57" s="525"/>
      <c r="CB57" s="525"/>
      <c r="CC57" s="525"/>
      <c r="CD57" s="525"/>
      <c r="CE57" s="525"/>
      <c r="CF57" s="525"/>
      <c r="CG57" s="525"/>
      <c r="CH57" s="525"/>
      <c r="CI57" s="525"/>
      <c r="CJ57" s="525"/>
      <c r="CK57" s="525"/>
      <c r="CL57" s="525"/>
      <c r="CM57" s="525"/>
      <c r="CN57" s="525"/>
      <c r="CO57" s="525"/>
      <c r="CP57" s="525"/>
      <c r="CQ57" s="525"/>
      <c r="CR57" s="525"/>
      <c r="CS57" s="525"/>
      <c r="CT57" s="525"/>
      <c r="CU57" s="525"/>
      <c r="CV57" s="521">
        <f t="shared" si="1"/>
        <v>0</v>
      </c>
      <c r="CW57" s="521"/>
      <c r="CX57" s="521"/>
      <c r="CY57" s="521"/>
      <c r="CZ57" s="521"/>
      <c r="DA57" s="521"/>
      <c r="DB57" s="521"/>
      <c r="DC57" s="521"/>
      <c r="DD57" s="521"/>
      <c r="DE57" s="522"/>
    </row>
    <row r="58" spans="1:109" s="2" customFormat="1" ht="23.25" customHeight="1">
      <c r="A58" s="578"/>
      <c r="B58" s="579"/>
      <c r="C58" s="579"/>
      <c r="D58" s="579"/>
      <c r="E58" s="579"/>
      <c r="F58" s="579"/>
      <c r="G58" s="579"/>
      <c r="H58" s="579"/>
      <c r="I58" s="579"/>
      <c r="J58" s="579"/>
      <c r="K58" s="579"/>
      <c r="L58" s="579"/>
      <c r="M58" s="579"/>
      <c r="N58" s="579"/>
      <c r="O58" s="580"/>
      <c r="P58" s="528"/>
      <c r="Q58" s="528"/>
      <c r="R58" s="528"/>
      <c r="S58" s="528"/>
      <c r="T58" s="528"/>
      <c r="U58" s="528"/>
      <c r="V58" s="528"/>
      <c r="W58" s="528"/>
      <c r="X58" s="528"/>
      <c r="Y58" s="528"/>
      <c r="Z58" s="528"/>
      <c r="AA58" s="528"/>
      <c r="AB58" s="528"/>
      <c r="AC58" s="528"/>
      <c r="AD58" s="529"/>
      <c r="AE58" s="529"/>
      <c r="AF58" s="529"/>
      <c r="AG58" s="530"/>
      <c r="AH58" s="530"/>
      <c r="AI58" s="530"/>
      <c r="AJ58" s="530"/>
      <c r="AK58" s="531"/>
      <c r="AL58" s="532"/>
      <c r="AM58" s="532"/>
      <c r="AN58" s="532"/>
      <c r="AO58" s="532"/>
      <c r="AP58" s="533"/>
      <c r="AQ58" s="521">
        <f t="shared" si="2"/>
        <v>0</v>
      </c>
      <c r="AR58" s="521"/>
      <c r="AS58" s="521"/>
      <c r="AT58" s="521"/>
      <c r="AU58" s="521"/>
      <c r="AV58" s="521"/>
      <c r="AW58" s="521"/>
      <c r="AX58" s="521"/>
      <c r="AY58" s="534"/>
      <c r="AZ58" s="535"/>
      <c r="BA58" s="535"/>
      <c r="BB58" s="535"/>
      <c r="BC58" s="535"/>
      <c r="BD58" s="535"/>
      <c r="BE58" s="535"/>
      <c r="BF58" s="536"/>
      <c r="BG58" s="525"/>
      <c r="BH58" s="525"/>
      <c r="BI58" s="525"/>
      <c r="BJ58" s="525"/>
      <c r="BK58" s="525"/>
      <c r="BL58" s="525"/>
      <c r="BM58" s="525"/>
      <c r="BN58" s="525"/>
      <c r="BO58" s="537">
        <f t="shared" si="0"/>
        <v>0</v>
      </c>
      <c r="BP58" s="538"/>
      <c r="BQ58" s="538"/>
      <c r="BR58" s="538"/>
      <c r="BS58" s="538"/>
      <c r="BT58" s="538"/>
      <c r="BU58" s="538"/>
      <c r="BV58" s="539"/>
      <c r="BW58" s="525"/>
      <c r="BX58" s="525"/>
      <c r="BY58" s="525"/>
      <c r="BZ58" s="525"/>
      <c r="CA58" s="525"/>
      <c r="CB58" s="525"/>
      <c r="CC58" s="525"/>
      <c r="CD58" s="525"/>
      <c r="CE58" s="525"/>
      <c r="CF58" s="525"/>
      <c r="CG58" s="525"/>
      <c r="CH58" s="525"/>
      <c r="CI58" s="525"/>
      <c r="CJ58" s="525"/>
      <c r="CK58" s="525"/>
      <c r="CL58" s="525"/>
      <c r="CM58" s="525"/>
      <c r="CN58" s="525"/>
      <c r="CO58" s="525"/>
      <c r="CP58" s="525"/>
      <c r="CQ58" s="525"/>
      <c r="CR58" s="525"/>
      <c r="CS58" s="525"/>
      <c r="CT58" s="525"/>
      <c r="CU58" s="525"/>
      <c r="CV58" s="521">
        <f t="shared" si="1"/>
        <v>0</v>
      </c>
      <c r="CW58" s="521"/>
      <c r="CX58" s="521"/>
      <c r="CY58" s="521"/>
      <c r="CZ58" s="521"/>
      <c r="DA58" s="521"/>
      <c r="DB58" s="521"/>
      <c r="DC58" s="521"/>
      <c r="DD58" s="521"/>
      <c r="DE58" s="522"/>
    </row>
    <row r="59" spans="1:109" s="2" customFormat="1" ht="23.25" customHeight="1">
      <c r="A59" s="578"/>
      <c r="B59" s="579"/>
      <c r="C59" s="579"/>
      <c r="D59" s="579"/>
      <c r="E59" s="579"/>
      <c r="F59" s="579"/>
      <c r="G59" s="579"/>
      <c r="H59" s="579"/>
      <c r="I59" s="579"/>
      <c r="J59" s="579"/>
      <c r="K59" s="579"/>
      <c r="L59" s="579"/>
      <c r="M59" s="579"/>
      <c r="N59" s="579"/>
      <c r="O59" s="580"/>
      <c r="P59" s="588"/>
      <c r="Q59" s="589"/>
      <c r="R59" s="589"/>
      <c r="S59" s="589"/>
      <c r="T59" s="589"/>
      <c r="U59" s="589"/>
      <c r="V59" s="589"/>
      <c r="W59" s="589"/>
      <c r="X59" s="589"/>
      <c r="Y59" s="589"/>
      <c r="Z59" s="589"/>
      <c r="AA59" s="589"/>
      <c r="AB59" s="589"/>
      <c r="AC59" s="590"/>
      <c r="AD59" s="529"/>
      <c r="AE59" s="529"/>
      <c r="AF59" s="529"/>
      <c r="AG59" s="530"/>
      <c r="AH59" s="530"/>
      <c r="AI59" s="530"/>
      <c r="AJ59" s="530"/>
      <c r="AK59" s="531"/>
      <c r="AL59" s="532"/>
      <c r="AM59" s="532"/>
      <c r="AN59" s="532"/>
      <c r="AO59" s="532"/>
      <c r="AP59" s="533"/>
      <c r="AQ59" s="521">
        <f t="shared" si="2"/>
        <v>0</v>
      </c>
      <c r="AR59" s="521"/>
      <c r="AS59" s="521"/>
      <c r="AT59" s="521"/>
      <c r="AU59" s="521"/>
      <c r="AV59" s="521"/>
      <c r="AW59" s="521"/>
      <c r="AX59" s="521"/>
      <c r="AY59" s="534"/>
      <c r="AZ59" s="535"/>
      <c r="BA59" s="535"/>
      <c r="BB59" s="535"/>
      <c r="BC59" s="535"/>
      <c r="BD59" s="535"/>
      <c r="BE59" s="535"/>
      <c r="BF59" s="536"/>
      <c r="BG59" s="525"/>
      <c r="BH59" s="525"/>
      <c r="BI59" s="525"/>
      <c r="BJ59" s="525"/>
      <c r="BK59" s="525"/>
      <c r="BL59" s="525"/>
      <c r="BM59" s="525"/>
      <c r="BN59" s="525"/>
      <c r="BO59" s="537">
        <f t="shared" si="0"/>
        <v>0</v>
      </c>
      <c r="BP59" s="538"/>
      <c r="BQ59" s="538"/>
      <c r="BR59" s="538"/>
      <c r="BS59" s="538"/>
      <c r="BT59" s="538"/>
      <c r="BU59" s="538"/>
      <c r="BV59" s="539"/>
      <c r="BW59" s="525"/>
      <c r="BX59" s="525"/>
      <c r="BY59" s="525"/>
      <c r="BZ59" s="525"/>
      <c r="CA59" s="525"/>
      <c r="CB59" s="525"/>
      <c r="CC59" s="525"/>
      <c r="CD59" s="525"/>
      <c r="CE59" s="525"/>
      <c r="CF59" s="525"/>
      <c r="CG59" s="525"/>
      <c r="CH59" s="525"/>
      <c r="CI59" s="525"/>
      <c r="CJ59" s="525"/>
      <c r="CK59" s="525"/>
      <c r="CL59" s="525"/>
      <c r="CM59" s="525"/>
      <c r="CN59" s="525"/>
      <c r="CO59" s="525"/>
      <c r="CP59" s="525"/>
      <c r="CQ59" s="525"/>
      <c r="CR59" s="525"/>
      <c r="CS59" s="525"/>
      <c r="CT59" s="525"/>
      <c r="CU59" s="525"/>
      <c r="CV59" s="521">
        <f t="shared" si="1"/>
        <v>0</v>
      </c>
      <c r="CW59" s="521"/>
      <c r="CX59" s="521"/>
      <c r="CY59" s="521"/>
      <c r="CZ59" s="521"/>
      <c r="DA59" s="521"/>
      <c r="DB59" s="521"/>
      <c r="DC59" s="521"/>
      <c r="DD59" s="521"/>
      <c r="DE59" s="522"/>
    </row>
    <row r="60" spans="1:109" s="2" customFormat="1" ht="23.25" customHeight="1">
      <c r="A60" s="578"/>
      <c r="B60" s="579"/>
      <c r="C60" s="579"/>
      <c r="D60" s="579"/>
      <c r="E60" s="579"/>
      <c r="F60" s="579"/>
      <c r="G60" s="579"/>
      <c r="H60" s="579"/>
      <c r="I60" s="579"/>
      <c r="J60" s="579"/>
      <c r="K60" s="579"/>
      <c r="L60" s="579"/>
      <c r="M60" s="579"/>
      <c r="N60" s="579"/>
      <c r="O60" s="580"/>
      <c r="P60" s="588"/>
      <c r="Q60" s="589"/>
      <c r="R60" s="589"/>
      <c r="S60" s="589"/>
      <c r="T60" s="589"/>
      <c r="U60" s="589"/>
      <c r="V60" s="589"/>
      <c r="W60" s="589"/>
      <c r="X60" s="589"/>
      <c r="Y60" s="589"/>
      <c r="Z60" s="589"/>
      <c r="AA60" s="589"/>
      <c r="AB60" s="589"/>
      <c r="AC60" s="590"/>
      <c r="AD60" s="529"/>
      <c r="AE60" s="529"/>
      <c r="AF60" s="529"/>
      <c r="AG60" s="530"/>
      <c r="AH60" s="530"/>
      <c r="AI60" s="530"/>
      <c r="AJ60" s="530"/>
      <c r="AK60" s="531"/>
      <c r="AL60" s="532"/>
      <c r="AM60" s="532"/>
      <c r="AN60" s="532"/>
      <c r="AO60" s="532"/>
      <c r="AP60" s="533"/>
      <c r="AQ60" s="521">
        <f t="shared" si="2"/>
        <v>0</v>
      </c>
      <c r="AR60" s="521"/>
      <c r="AS60" s="521"/>
      <c r="AT60" s="521"/>
      <c r="AU60" s="521"/>
      <c r="AV60" s="521"/>
      <c r="AW60" s="521"/>
      <c r="AX60" s="521"/>
      <c r="AY60" s="534"/>
      <c r="AZ60" s="535"/>
      <c r="BA60" s="535"/>
      <c r="BB60" s="535"/>
      <c r="BC60" s="535"/>
      <c r="BD60" s="535"/>
      <c r="BE60" s="535"/>
      <c r="BF60" s="536"/>
      <c r="BG60" s="525"/>
      <c r="BH60" s="525"/>
      <c r="BI60" s="525"/>
      <c r="BJ60" s="525"/>
      <c r="BK60" s="525"/>
      <c r="BL60" s="525"/>
      <c r="BM60" s="525"/>
      <c r="BN60" s="525"/>
      <c r="BO60" s="537">
        <f t="shared" si="0"/>
        <v>0</v>
      </c>
      <c r="BP60" s="538"/>
      <c r="BQ60" s="538"/>
      <c r="BR60" s="538"/>
      <c r="BS60" s="538"/>
      <c r="BT60" s="538"/>
      <c r="BU60" s="538"/>
      <c r="BV60" s="539"/>
      <c r="BW60" s="525"/>
      <c r="BX60" s="525"/>
      <c r="BY60" s="525"/>
      <c r="BZ60" s="525"/>
      <c r="CA60" s="525"/>
      <c r="CB60" s="525"/>
      <c r="CC60" s="525"/>
      <c r="CD60" s="525"/>
      <c r="CE60" s="525"/>
      <c r="CF60" s="525"/>
      <c r="CG60" s="525"/>
      <c r="CH60" s="525"/>
      <c r="CI60" s="525"/>
      <c r="CJ60" s="525"/>
      <c r="CK60" s="525"/>
      <c r="CL60" s="525"/>
      <c r="CM60" s="525"/>
      <c r="CN60" s="525"/>
      <c r="CO60" s="525"/>
      <c r="CP60" s="525"/>
      <c r="CQ60" s="525"/>
      <c r="CR60" s="525"/>
      <c r="CS60" s="525"/>
      <c r="CT60" s="525"/>
      <c r="CU60" s="525"/>
      <c r="CV60" s="521">
        <f t="shared" si="1"/>
        <v>0</v>
      </c>
      <c r="CW60" s="521"/>
      <c r="CX60" s="521"/>
      <c r="CY60" s="521"/>
      <c r="CZ60" s="521"/>
      <c r="DA60" s="521"/>
      <c r="DB60" s="521"/>
      <c r="DC60" s="521"/>
      <c r="DD60" s="521"/>
      <c r="DE60" s="522"/>
    </row>
    <row r="61" spans="1:109" s="2" customFormat="1" ht="23.25" customHeight="1">
      <c r="A61" s="578"/>
      <c r="B61" s="579"/>
      <c r="C61" s="579"/>
      <c r="D61" s="579"/>
      <c r="E61" s="579"/>
      <c r="F61" s="579"/>
      <c r="G61" s="579"/>
      <c r="H61" s="579"/>
      <c r="I61" s="579"/>
      <c r="J61" s="579"/>
      <c r="K61" s="579"/>
      <c r="L61" s="579"/>
      <c r="M61" s="579"/>
      <c r="N61" s="579"/>
      <c r="O61" s="580"/>
      <c r="P61" s="528"/>
      <c r="Q61" s="528"/>
      <c r="R61" s="528"/>
      <c r="S61" s="528"/>
      <c r="T61" s="528"/>
      <c r="U61" s="528"/>
      <c r="V61" s="528"/>
      <c r="W61" s="528"/>
      <c r="X61" s="528"/>
      <c r="Y61" s="528"/>
      <c r="Z61" s="528"/>
      <c r="AA61" s="528"/>
      <c r="AB61" s="528"/>
      <c r="AC61" s="528"/>
      <c r="AD61" s="529"/>
      <c r="AE61" s="529"/>
      <c r="AF61" s="529"/>
      <c r="AG61" s="530"/>
      <c r="AH61" s="530"/>
      <c r="AI61" s="530"/>
      <c r="AJ61" s="530"/>
      <c r="AK61" s="531"/>
      <c r="AL61" s="532"/>
      <c r="AM61" s="532"/>
      <c r="AN61" s="532"/>
      <c r="AO61" s="532"/>
      <c r="AP61" s="533"/>
      <c r="AQ61" s="521">
        <f t="shared" si="2"/>
        <v>0</v>
      </c>
      <c r="AR61" s="521"/>
      <c r="AS61" s="521"/>
      <c r="AT61" s="521"/>
      <c r="AU61" s="521"/>
      <c r="AV61" s="521"/>
      <c r="AW61" s="521"/>
      <c r="AX61" s="521"/>
      <c r="AY61" s="534"/>
      <c r="AZ61" s="535"/>
      <c r="BA61" s="535"/>
      <c r="BB61" s="535"/>
      <c r="BC61" s="535"/>
      <c r="BD61" s="535"/>
      <c r="BE61" s="535"/>
      <c r="BF61" s="536"/>
      <c r="BG61" s="525"/>
      <c r="BH61" s="525"/>
      <c r="BI61" s="525"/>
      <c r="BJ61" s="525"/>
      <c r="BK61" s="525"/>
      <c r="BL61" s="525"/>
      <c r="BM61" s="525"/>
      <c r="BN61" s="525"/>
      <c r="BO61" s="537">
        <f t="shared" si="0"/>
        <v>0</v>
      </c>
      <c r="BP61" s="538"/>
      <c r="BQ61" s="538"/>
      <c r="BR61" s="538"/>
      <c r="BS61" s="538"/>
      <c r="BT61" s="538"/>
      <c r="BU61" s="538"/>
      <c r="BV61" s="539"/>
      <c r="BW61" s="525"/>
      <c r="BX61" s="525"/>
      <c r="BY61" s="525"/>
      <c r="BZ61" s="525"/>
      <c r="CA61" s="525"/>
      <c r="CB61" s="525"/>
      <c r="CC61" s="525"/>
      <c r="CD61" s="525"/>
      <c r="CE61" s="525"/>
      <c r="CF61" s="525"/>
      <c r="CG61" s="525"/>
      <c r="CH61" s="525"/>
      <c r="CI61" s="525"/>
      <c r="CJ61" s="525"/>
      <c r="CK61" s="525"/>
      <c r="CL61" s="525"/>
      <c r="CM61" s="525"/>
      <c r="CN61" s="525"/>
      <c r="CO61" s="525"/>
      <c r="CP61" s="525"/>
      <c r="CQ61" s="525"/>
      <c r="CR61" s="525"/>
      <c r="CS61" s="525"/>
      <c r="CT61" s="525"/>
      <c r="CU61" s="525"/>
      <c r="CV61" s="521">
        <f t="shared" si="1"/>
        <v>0</v>
      </c>
      <c r="CW61" s="521"/>
      <c r="CX61" s="521"/>
      <c r="CY61" s="521"/>
      <c r="CZ61" s="521"/>
      <c r="DA61" s="521"/>
      <c r="DB61" s="521"/>
      <c r="DC61" s="521"/>
      <c r="DD61" s="521"/>
      <c r="DE61" s="522"/>
    </row>
    <row r="62" spans="1:109" s="2" customFormat="1" ht="23.25" customHeight="1">
      <c r="A62" s="578"/>
      <c r="B62" s="579"/>
      <c r="C62" s="579"/>
      <c r="D62" s="579"/>
      <c r="E62" s="579"/>
      <c r="F62" s="579"/>
      <c r="G62" s="579"/>
      <c r="H62" s="579"/>
      <c r="I62" s="579"/>
      <c r="J62" s="579"/>
      <c r="K62" s="579"/>
      <c r="L62" s="579"/>
      <c r="M62" s="579"/>
      <c r="N62" s="579"/>
      <c r="O62" s="580"/>
      <c r="P62" s="528"/>
      <c r="Q62" s="528"/>
      <c r="R62" s="528"/>
      <c r="S62" s="528"/>
      <c r="T62" s="528"/>
      <c r="U62" s="528"/>
      <c r="V62" s="528"/>
      <c r="W62" s="528"/>
      <c r="X62" s="528"/>
      <c r="Y62" s="528"/>
      <c r="Z62" s="528"/>
      <c r="AA62" s="528"/>
      <c r="AB62" s="528"/>
      <c r="AC62" s="528"/>
      <c r="AD62" s="529"/>
      <c r="AE62" s="529"/>
      <c r="AF62" s="529"/>
      <c r="AG62" s="530"/>
      <c r="AH62" s="530"/>
      <c r="AI62" s="530"/>
      <c r="AJ62" s="530"/>
      <c r="AK62" s="531"/>
      <c r="AL62" s="532"/>
      <c r="AM62" s="532"/>
      <c r="AN62" s="532"/>
      <c r="AO62" s="532"/>
      <c r="AP62" s="533"/>
      <c r="AQ62" s="521">
        <f t="shared" si="2"/>
        <v>0</v>
      </c>
      <c r="AR62" s="521"/>
      <c r="AS62" s="521"/>
      <c r="AT62" s="521"/>
      <c r="AU62" s="521"/>
      <c r="AV62" s="521"/>
      <c r="AW62" s="521"/>
      <c r="AX62" s="521"/>
      <c r="AY62" s="534"/>
      <c r="AZ62" s="535"/>
      <c r="BA62" s="535"/>
      <c r="BB62" s="535"/>
      <c r="BC62" s="535"/>
      <c r="BD62" s="535"/>
      <c r="BE62" s="535"/>
      <c r="BF62" s="536"/>
      <c r="BG62" s="525"/>
      <c r="BH62" s="525"/>
      <c r="BI62" s="525"/>
      <c r="BJ62" s="525"/>
      <c r="BK62" s="525"/>
      <c r="BL62" s="525"/>
      <c r="BM62" s="525"/>
      <c r="BN62" s="525"/>
      <c r="BO62" s="537">
        <f t="shared" si="0"/>
        <v>0</v>
      </c>
      <c r="BP62" s="538"/>
      <c r="BQ62" s="538"/>
      <c r="BR62" s="538"/>
      <c r="BS62" s="538"/>
      <c r="BT62" s="538"/>
      <c r="BU62" s="538"/>
      <c r="BV62" s="539"/>
      <c r="BW62" s="525"/>
      <c r="BX62" s="525"/>
      <c r="BY62" s="525"/>
      <c r="BZ62" s="525"/>
      <c r="CA62" s="525"/>
      <c r="CB62" s="525"/>
      <c r="CC62" s="525"/>
      <c r="CD62" s="525"/>
      <c r="CE62" s="525"/>
      <c r="CF62" s="525"/>
      <c r="CG62" s="525"/>
      <c r="CH62" s="525"/>
      <c r="CI62" s="525"/>
      <c r="CJ62" s="525"/>
      <c r="CK62" s="525"/>
      <c r="CL62" s="525"/>
      <c r="CM62" s="525"/>
      <c r="CN62" s="525"/>
      <c r="CO62" s="525"/>
      <c r="CP62" s="525"/>
      <c r="CQ62" s="525"/>
      <c r="CR62" s="525"/>
      <c r="CS62" s="525"/>
      <c r="CT62" s="525"/>
      <c r="CU62" s="525"/>
      <c r="CV62" s="521">
        <f t="shared" si="1"/>
        <v>0</v>
      </c>
      <c r="CW62" s="521"/>
      <c r="CX62" s="521"/>
      <c r="CY62" s="521"/>
      <c r="CZ62" s="521"/>
      <c r="DA62" s="521"/>
      <c r="DB62" s="521"/>
      <c r="DC62" s="521"/>
      <c r="DD62" s="521"/>
      <c r="DE62" s="522"/>
    </row>
    <row r="63" spans="1:109" s="2" customFormat="1" ht="23.25" customHeight="1">
      <c r="A63" s="578"/>
      <c r="B63" s="579"/>
      <c r="C63" s="579"/>
      <c r="D63" s="579"/>
      <c r="E63" s="579"/>
      <c r="F63" s="579"/>
      <c r="G63" s="579"/>
      <c r="H63" s="579"/>
      <c r="I63" s="579"/>
      <c r="J63" s="579"/>
      <c r="K63" s="579"/>
      <c r="L63" s="579"/>
      <c r="M63" s="579"/>
      <c r="N63" s="579"/>
      <c r="O63" s="580"/>
      <c r="P63" s="528"/>
      <c r="Q63" s="528"/>
      <c r="R63" s="528"/>
      <c r="S63" s="528"/>
      <c r="T63" s="528"/>
      <c r="U63" s="528"/>
      <c r="V63" s="528"/>
      <c r="W63" s="528"/>
      <c r="X63" s="528"/>
      <c r="Y63" s="528"/>
      <c r="Z63" s="528"/>
      <c r="AA63" s="528"/>
      <c r="AB63" s="528"/>
      <c r="AC63" s="528"/>
      <c r="AD63" s="529"/>
      <c r="AE63" s="529"/>
      <c r="AF63" s="529"/>
      <c r="AG63" s="530"/>
      <c r="AH63" s="530"/>
      <c r="AI63" s="530"/>
      <c r="AJ63" s="530"/>
      <c r="AK63" s="531"/>
      <c r="AL63" s="532"/>
      <c r="AM63" s="532"/>
      <c r="AN63" s="532"/>
      <c r="AO63" s="532"/>
      <c r="AP63" s="533"/>
      <c r="AQ63" s="521">
        <f t="shared" si="2"/>
        <v>0</v>
      </c>
      <c r="AR63" s="521"/>
      <c r="AS63" s="521"/>
      <c r="AT63" s="521"/>
      <c r="AU63" s="521"/>
      <c r="AV63" s="521"/>
      <c r="AW63" s="521"/>
      <c r="AX63" s="521"/>
      <c r="AY63" s="534"/>
      <c r="AZ63" s="535"/>
      <c r="BA63" s="535"/>
      <c r="BB63" s="535"/>
      <c r="BC63" s="535"/>
      <c r="BD63" s="535"/>
      <c r="BE63" s="535"/>
      <c r="BF63" s="536"/>
      <c r="BG63" s="525"/>
      <c r="BH63" s="525"/>
      <c r="BI63" s="525"/>
      <c r="BJ63" s="525"/>
      <c r="BK63" s="525"/>
      <c r="BL63" s="525"/>
      <c r="BM63" s="525"/>
      <c r="BN63" s="525"/>
      <c r="BO63" s="537">
        <f t="shared" si="0"/>
        <v>0</v>
      </c>
      <c r="BP63" s="538"/>
      <c r="BQ63" s="538"/>
      <c r="BR63" s="538"/>
      <c r="BS63" s="538"/>
      <c r="BT63" s="538"/>
      <c r="BU63" s="538"/>
      <c r="BV63" s="539"/>
      <c r="BW63" s="525"/>
      <c r="BX63" s="525"/>
      <c r="BY63" s="525"/>
      <c r="BZ63" s="525"/>
      <c r="CA63" s="525"/>
      <c r="CB63" s="525"/>
      <c r="CC63" s="525"/>
      <c r="CD63" s="525"/>
      <c r="CE63" s="525"/>
      <c r="CF63" s="525"/>
      <c r="CG63" s="525"/>
      <c r="CH63" s="525"/>
      <c r="CI63" s="525"/>
      <c r="CJ63" s="525"/>
      <c r="CK63" s="525"/>
      <c r="CL63" s="525"/>
      <c r="CM63" s="525"/>
      <c r="CN63" s="525"/>
      <c r="CO63" s="525"/>
      <c r="CP63" s="525"/>
      <c r="CQ63" s="525"/>
      <c r="CR63" s="525"/>
      <c r="CS63" s="525"/>
      <c r="CT63" s="525"/>
      <c r="CU63" s="525"/>
      <c r="CV63" s="521">
        <f t="shared" si="1"/>
        <v>0</v>
      </c>
      <c r="CW63" s="521"/>
      <c r="CX63" s="521"/>
      <c r="CY63" s="521"/>
      <c r="CZ63" s="521"/>
      <c r="DA63" s="521"/>
      <c r="DB63" s="521"/>
      <c r="DC63" s="521"/>
      <c r="DD63" s="521"/>
      <c r="DE63" s="522"/>
    </row>
    <row r="64" spans="1:109" s="2" customFormat="1" ht="23.25" customHeight="1">
      <c r="A64" s="578"/>
      <c r="B64" s="579"/>
      <c r="C64" s="579"/>
      <c r="D64" s="579"/>
      <c r="E64" s="579"/>
      <c r="F64" s="579"/>
      <c r="G64" s="579"/>
      <c r="H64" s="579"/>
      <c r="I64" s="579"/>
      <c r="J64" s="579"/>
      <c r="K64" s="579"/>
      <c r="L64" s="579"/>
      <c r="M64" s="579"/>
      <c r="N64" s="579"/>
      <c r="O64" s="580"/>
      <c r="P64" s="528"/>
      <c r="Q64" s="528"/>
      <c r="R64" s="528"/>
      <c r="S64" s="528"/>
      <c r="T64" s="528"/>
      <c r="U64" s="528"/>
      <c r="V64" s="528"/>
      <c r="W64" s="528"/>
      <c r="X64" s="528"/>
      <c r="Y64" s="528"/>
      <c r="Z64" s="528"/>
      <c r="AA64" s="528"/>
      <c r="AB64" s="528"/>
      <c r="AC64" s="528"/>
      <c r="AD64" s="529"/>
      <c r="AE64" s="529"/>
      <c r="AF64" s="529"/>
      <c r="AG64" s="530"/>
      <c r="AH64" s="530"/>
      <c r="AI64" s="530"/>
      <c r="AJ64" s="530"/>
      <c r="AK64" s="531"/>
      <c r="AL64" s="532"/>
      <c r="AM64" s="532"/>
      <c r="AN64" s="532"/>
      <c r="AO64" s="532"/>
      <c r="AP64" s="533"/>
      <c r="AQ64" s="521">
        <f t="shared" si="2"/>
        <v>0</v>
      </c>
      <c r="AR64" s="521"/>
      <c r="AS64" s="521"/>
      <c r="AT64" s="521"/>
      <c r="AU64" s="521"/>
      <c r="AV64" s="521"/>
      <c r="AW64" s="521"/>
      <c r="AX64" s="521"/>
      <c r="AY64" s="534"/>
      <c r="AZ64" s="535"/>
      <c r="BA64" s="535"/>
      <c r="BB64" s="535"/>
      <c r="BC64" s="535"/>
      <c r="BD64" s="535"/>
      <c r="BE64" s="535"/>
      <c r="BF64" s="536"/>
      <c r="BG64" s="525"/>
      <c r="BH64" s="525"/>
      <c r="BI64" s="525"/>
      <c r="BJ64" s="525"/>
      <c r="BK64" s="525"/>
      <c r="BL64" s="525"/>
      <c r="BM64" s="525"/>
      <c r="BN64" s="525"/>
      <c r="BO64" s="537">
        <f t="shared" si="0"/>
        <v>0</v>
      </c>
      <c r="BP64" s="538"/>
      <c r="BQ64" s="538"/>
      <c r="BR64" s="538"/>
      <c r="BS64" s="538"/>
      <c r="BT64" s="538"/>
      <c r="BU64" s="538"/>
      <c r="BV64" s="539"/>
      <c r="BW64" s="525"/>
      <c r="BX64" s="525"/>
      <c r="BY64" s="525"/>
      <c r="BZ64" s="525"/>
      <c r="CA64" s="525"/>
      <c r="CB64" s="525"/>
      <c r="CC64" s="525"/>
      <c r="CD64" s="525"/>
      <c r="CE64" s="525"/>
      <c r="CF64" s="525"/>
      <c r="CG64" s="525"/>
      <c r="CH64" s="525"/>
      <c r="CI64" s="525"/>
      <c r="CJ64" s="525"/>
      <c r="CK64" s="525"/>
      <c r="CL64" s="525"/>
      <c r="CM64" s="525"/>
      <c r="CN64" s="525"/>
      <c r="CO64" s="525"/>
      <c r="CP64" s="525"/>
      <c r="CQ64" s="525"/>
      <c r="CR64" s="525"/>
      <c r="CS64" s="525"/>
      <c r="CT64" s="525"/>
      <c r="CU64" s="525"/>
      <c r="CV64" s="521">
        <f t="shared" si="1"/>
        <v>0</v>
      </c>
      <c r="CW64" s="521"/>
      <c r="CX64" s="521"/>
      <c r="CY64" s="521"/>
      <c r="CZ64" s="521"/>
      <c r="DA64" s="521"/>
      <c r="DB64" s="521"/>
      <c r="DC64" s="521"/>
      <c r="DD64" s="521"/>
      <c r="DE64" s="522"/>
    </row>
    <row r="65" spans="1:121" s="2" customFormat="1" ht="23.25" customHeight="1">
      <c r="A65" s="578"/>
      <c r="B65" s="579"/>
      <c r="C65" s="579"/>
      <c r="D65" s="579"/>
      <c r="E65" s="579"/>
      <c r="F65" s="579"/>
      <c r="G65" s="579"/>
      <c r="H65" s="579"/>
      <c r="I65" s="579"/>
      <c r="J65" s="579"/>
      <c r="K65" s="579"/>
      <c r="L65" s="579"/>
      <c r="M65" s="579"/>
      <c r="N65" s="579"/>
      <c r="O65" s="580"/>
      <c r="P65" s="528"/>
      <c r="Q65" s="528"/>
      <c r="R65" s="528"/>
      <c r="S65" s="528"/>
      <c r="T65" s="528"/>
      <c r="U65" s="528"/>
      <c r="V65" s="528"/>
      <c r="W65" s="528"/>
      <c r="X65" s="528"/>
      <c r="Y65" s="528"/>
      <c r="Z65" s="528"/>
      <c r="AA65" s="528"/>
      <c r="AB65" s="528"/>
      <c r="AC65" s="528"/>
      <c r="AD65" s="529"/>
      <c r="AE65" s="529"/>
      <c r="AF65" s="529"/>
      <c r="AG65" s="530"/>
      <c r="AH65" s="530"/>
      <c r="AI65" s="530"/>
      <c r="AJ65" s="530"/>
      <c r="AK65" s="531"/>
      <c r="AL65" s="532"/>
      <c r="AM65" s="532"/>
      <c r="AN65" s="532"/>
      <c r="AO65" s="532"/>
      <c r="AP65" s="533"/>
      <c r="AQ65" s="521">
        <f t="shared" si="2"/>
        <v>0</v>
      </c>
      <c r="AR65" s="521"/>
      <c r="AS65" s="521"/>
      <c r="AT65" s="521"/>
      <c r="AU65" s="521"/>
      <c r="AV65" s="521"/>
      <c r="AW65" s="521"/>
      <c r="AX65" s="521"/>
      <c r="AY65" s="534"/>
      <c r="AZ65" s="535"/>
      <c r="BA65" s="535"/>
      <c r="BB65" s="535"/>
      <c r="BC65" s="535"/>
      <c r="BD65" s="535"/>
      <c r="BE65" s="535"/>
      <c r="BF65" s="536"/>
      <c r="BG65" s="525"/>
      <c r="BH65" s="525"/>
      <c r="BI65" s="525"/>
      <c r="BJ65" s="525"/>
      <c r="BK65" s="525"/>
      <c r="BL65" s="525"/>
      <c r="BM65" s="525"/>
      <c r="BN65" s="525"/>
      <c r="BO65" s="537">
        <f t="shared" si="0"/>
        <v>0</v>
      </c>
      <c r="BP65" s="538"/>
      <c r="BQ65" s="538"/>
      <c r="BR65" s="538"/>
      <c r="BS65" s="538"/>
      <c r="BT65" s="538"/>
      <c r="BU65" s="538"/>
      <c r="BV65" s="539"/>
      <c r="BW65" s="525"/>
      <c r="BX65" s="525"/>
      <c r="BY65" s="525"/>
      <c r="BZ65" s="525"/>
      <c r="CA65" s="525"/>
      <c r="CB65" s="525"/>
      <c r="CC65" s="525"/>
      <c r="CD65" s="525"/>
      <c r="CE65" s="525"/>
      <c r="CF65" s="525"/>
      <c r="CG65" s="525"/>
      <c r="CH65" s="525"/>
      <c r="CI65" s="525"/>
      <c r="CJ65" s="525"/>
      <c r="CK65" s="525"/>
      <c r="CL65" s="525"/>
      <c r="CM65" s="525"/>
      <c r="CN65" s="525"/>
      <c r="CO65" s="525"/>
      <c r="CP65" s="525"/>
      <c r="CQ65" s="525"/>
      <c r="CR65" s="525"/>
      <c r="CS65" s="525"/>
      <c r="CT65" s="525"/>
      <c r="CU65" s="525"/>
      <c r="CV65" s="521">
        <f t="shared" si="1"/>
        <v>0</v>
      </c>
      <c r="CW65" s="521"/>
      <c r="CX65" s="521"/>
      <c r="CY65" s="521"/>
      <c r="CZ65" s="521"/>
      <c r="DA65" s="521"/>
      <c r="DB65" s="521"/>
      <c r="DC65" s="521"/>
      <c r="DD65" s="521"/>
      <c r="DE65" s="522"/>
    </row>
    <row r="66" spans="1:121" s="2" customFormat="1" ht="23.25" customHeight="1">
      <c r="A66" s="578"/>
      <c r="B66" s="579"/>
      <c r="C66" s="579"/>
      <c r="D66" s="579"/>
      <c r="E66" s="579"/>
      <c r="F66" s="579"/>
      <c r="G66" s="579"/>
      <c r="H66" s="579"/>
      <c r="I66" s="579"/>
      <c r="J66" s="579"/>
      <c r="K66" s="579"/>
      <c r="L66" s="579"/>
      <c r="M66" s="579"/>
      <c r="N66" s="579"/>
      <c r="O66" s="580"/>
      <c r="P66" s="528"/>
      <c r="Q66" s="528"/>
      <c r="R66" s="528"/>
      <c r="S66" s="528"/>
      <c r="T66" s="528"/>
      <c r="U66" s="528"/>
      <c r="V66" s="528"/>
      <c r="W66" s="528"/>
      <c r="X66" s="528"/>
      <c r="Y66" s="528"/>
      <c r="Z66" s="528"/>
      <c r="AA66" s="528"/>
      <c r="AB66" s="528"/>
      <c r="AC66" s="528"/>
      <c r="AD66" s="529"/>
      <c r="AE66" s="529"/>
      <c r="AF66" s="529"/>
      <c r="AG66" s="530"/>
      <c r="AH66" s="530"/>
      <c r="AI66" s="530"/>
      <c r="AJ66" s="530"/>
      <c r="AK66" s="531"/>
      <c r="AL66" s="532"/>
      <c r="AM66" s="532"/>
      <c r="AN66" s="532"/>
      <c r="AO66" s="532"/>
      <c r="AP66" s="533"/>
      <c r="AQ66" s="521">
        <f t="shared" si="2"/>
        <v>0</v>
      </c>
      <c r="AR66" s="521"/>
      <c r="AS66" s="521"/>
      <c r="AT66" s="521"/>
      <c r="AU66" s="521"/>
      <c r="AV66" s="521"/>
      <c r="AW66" s="521"/>
      <c r="AX66" s="521"/>
      <c r="AY66" s="534"/>
      <c r="AZ66" s="535"/>
      <c r="BA66" s="535"/>
      <c r="BB66" s="535"/>
      <c r="BC66" s="535"/>
      <c r="BD66" s="535"/>
      <c r="BE66" s="535"/>
      <c r="BF66" s="536"/>
      <c r="BG66" s="525"/>
      <c r="BH66" s="525"/>
      <c r="BI66" s="525"/>
      <c r="BJ66" s="525"/>
      <c r="BK66" s="525"/>
      <c r="BL66" s="525"/>
      <c r="BM66" s="525"/>
      <c r="BN66" s="525"/>
      <c r="BO66" s="537">
        <f t="shared" si="0"/>
        <v>0</v>
      </c>
      <c r="BP66" s="538"/>
      <c r="BQ66" s="538"/>
      <c r="BR66" s="538"/>
      <c r="BS66" s="538"/>
      <c r="BT66" s="538"/>
      <c r="BU66" s="538"/>
      <c r="BV66" s="539"/>
      <c r="BW66" s="525"/>
      <c r="BX66" s="525"/>
      <c r="BY66" s="525"/>
      <c r="BZ66" s="525"/>
      <c r="CA66" s="525"/>
      <c r="CB66" s="525"/>
      <c r="CC66" s="525"/>
      <c r="CD66" s="525"/>
      <c r="CE66" s="525"/>
      <c r="CF66" s="525"/>
      <c r="CG66" s="525"/>
      <c r="CH66" s="525"/>
      <c r="CI66" s="525"/>
      <c r="CJ66" s="525"/>
      <c r="CK66" s="525"/>
      <c r="CL66" s="525"/>
      <c r="CM66" s="525"/>
      <c r="CN66" s="525"/>
      <c r="CO66" s="525"/>
      <c r="CP66" s="525"/>
      <c r="CQ66" s="525"/>
      <c r="CR66" s="525"/>
      <c r="CS66" s="525"/>
      <c r="CT66" s="525"/>
      <c r="CU66" s="525"/>
      <c r="CV66" s="521">
        <f t="shared" si="1"/>
        <v>0</v>
      </c>
      <c r="CW66" s="521"/>
      <c r="CX66" s="521"/>
      <c r="CY66" s="521"/>
      <c r="CZ66" s="521"/>
      <c r="DA66" s="521"/>
      <c r="DB66" s="521"/>
      <c r="DC66" s="521"/>
      <c r="DD66" s="521"/>
      <c r="DE66" s="522"/>
    </row>
    <row r="67" spans="1:121" s="2" customFormat="1" ht="23.25" customHeight="1">
      <c r="A67" s="578"/>
      <c r="B67" s="579"/>
      <c r="C67" s="579"/>
      <c r="D67" s="579"/>
      <c r="E67" s="579"/>
      <c r="F67" s="579"/>
      <c r="G67" s="579"/>
      <c r="H67" s="579"/>
      <c r="I67" s="579"/>
      <c r="J67" s="579"/>
      <c r="K67" s="579"/>
      <c r="L67" s="579"/>
      <c r="M67" s="579"/>
      <c r="N67" s="579"/>
      <c r="O67" s="580"/>
      <c r="P67" s="528"/>
      <c r="Q67" s="528"/>
      <c r="R67" s="528"/>
      <c r="S67" s="528"/>
      <c r="T67" s="528"/>
      <c r="U67" s="528"/>
      <c r="V67" s="528"/>
      <c r="W67" s="528"/>
      <c r="X67" s="528"/>
      <c r="Y67" s="528"/>
      <c r="Z67" s="528"/>
      <c r="AA67" s="528"/>
      <c r="AB67" s="528"/>
      <c r="AC67" s="528"/>
      <c r="AD67" s="529"/>
      <c r="AE67" s="529"/>
      <c r="AF67" s="529"/>
      <c r="AG67" s="530"/>
      <c r="AH67" s="530"/>
      <c r="AI67" s="530"/>
      <c r="AJ67" s="530"/>
      <c r="AK67" s="531"/>
      <c r="AL67" s="532"/>
      <c r="AM67" s="532"/>
      <c r="AN67" s="532"/>
      <c r="AO67" s="532"/>
      <c r="AP67" s="533"/>
      <c r="AQ67" s="521">
        <f t="shared" si="2"/>
        <v>0</v>
      </c>
      <c r="AR67" s="521"/>
      <c r="AS67" s="521"/>
      <c r="AT67" s="521"/>
      <c r="AU67" s="521"/>
      <c r="AV67" s="521"/>
      <c r="AW67" s="521"/>
      <c r="AX67" s="521"/>
      <c r="AY67" s="534"/>
      <c r="AZ67" s="535"/>
      <c r="BA67" s="535"/>
      <c r="BB67" s="535"/>
      <c r="BC67" s="535"/>
      <c r="BD67" s="535"/>
      <c r="BE67" s="535"/>
      <c r="BF67" s="536"/>
      <c r="BG67" s="525"/>
      <c r="BH67" s="525"/>
      <c r="BI67" s="525"/>
      <c r="BJ67" s="525"/>
      <c r="BK67" s="525"/>
      <c r="BL67" s="525"/>
      <c r="BM67" s="525"/>
      <c r="BN67" s="525"/>
      <c r="BO67" s="537">
        <f t="shared" si="0"/>
        <v>0</v>
      </c>
      <c r="BP67" s="538"/>
      <c r="BQ67" s="538"/>
      <c r="BR67" s="538"/>
      <c r="BS67" s="538"/>
      <c r="BT67" s="538"/>
      <c r="BU67" s="538"/>
      <c r="BV67" s="539"/>
      <c r="BW67" s="525"/>
      <c r="BX67" s="525"/>
      <c r="BY67" s="525"/>
      <c r="BZ67" s="525"/>
      <c r="CA67" s="525"/>
      <c r="CB67" s="525"/>
      <c r="CC67" s="525"/>
      <c r="CD67" s="525"/>
      <c r="CE67" s="525"/>
      <c r="CF67" s="525"/>
      <c r="CG67" s="525"/>
      <c r="CH67" s="525"/>
      <c r="CI67" s="525"/>
      <c r="CJ67" s="525"/>
      <c r="CK67" s="525"/>
      <c r="CL67" s="525"/>
      <c r="CM67" s="525"/>
      <c r="CN67" s="525"/>
      <c r="CO67" s="525"/>
      <c r="CP67" s="525"/>
      <c r="CQ67" s="525"/>
      <c r="CR67" s="525"/>
      <c r="CS67" s="525"/>
      <c r="CT67" s="525"/>
      <c r="CU67" s="525"/>
      <c r="CV67" s="521">
        <f t="shared" si="1"/>
        <v>0</v>
      </c>
      <c r="CW67" s="521"/>
      <c r="CX67" s="521"/>
      <c r="CY67" s="521"/>
      <c r="CZ67" s="521"/>
      <c r="DA67" s="521"/>
      <c r="DB67" s="521"/>
      <c r="DC67" s="521"/>
      <c r="DD67" s="521"/>
      <c r="DE67" s="522"/>
    </row>
    <row r="68" spans="1:121" s="2" customFormat="1" ht="23.25" customHeight="1">
      <c r="A68" s="526"/>
      <c r="B68" s="527"/>
      <c r="C68" s="527"/>
      <c r="D68" s="527"/>
      <c r="E68" s="527"/>
      <c r="F68" s="527"/>
      <c r="G68" s="527"/>
      <c r="H68" s="527"/>
      <c r="I68" s="527"/>
      <c r="J68" s="527"/>
      <c r="K68" s="527"/>
      <c r="L68" s="527"/>
      <c r="M68" s="527"/>
      <c r="N68" s="527"/>
      <c r="O68" s="527"/>
      <c r="P68" s="528"/>
      <c r="Q68" s="528"/>
      <c r="R68" s="528"/>
      <c r="S68" s="528"/>
      <c r="T68" s="528"/>
      <c r="U68" s="528"/>
      <c r="V68" s="528"/>
      <c r="W68" s="528"/>
      <c r="X68" s="528"/>
      <c r="Y68" s="528"/>
      <c r="Z68" s="528"/>
      <c r="AA68" s="528"/>
      <c r="AB68" s="528"/>
      <c r="AC68" s="528"/>
      <c r="AD68" s="529"/>
      <c r="AE68" s="529"/>
      <c r="AF68" s="529"/>
      <c r="AG68" s="530"/>
      <c r="AH68" s="530"/>
      <c r="AI68" s="530"/>
      <c r="AJ68" s="530"/>
      <c r="AK68" s="531"/>
      <c r="AL68" s="532"/>
      <c r="AM68" s="532"/>
      <c r="AN68" s="532"/>
      <c r="AO68" s="532"/>
      <c r="AP68" s="533"/>
      <c r="AQ68" s="521">
        <f t="shared" si="2"/>
        <v>0</v>
      </c>
      <c r="AR68" s="521"/>
      <c r="AS68" s="521"/>
      <c r="AT68" s="521"/>
      <c r="AU68" s="521"/>
      <c r="AV68" s="521"/>
      <c r="AW68" s="521"/>
      <c r="AX68" s="521"/>
      <c r="AY68" s="534"/>
      <c r="AZ68" s="535"/>
      <c r="BA68" s="535"/>
      <c r="BB68" s="535"/>
      <c r="BC68" s="535"/>
      <c r="BD68" s="535"/>
      <c r="BE68" s="535"/>
      <c r="BF68" s="536"/>
      <c r="BG68" s="525"/>
      <c r="BH68" s="525"/>
      <c r="BI68" s="525"/>
      <c r="BJ68" s="525"/>
      <c r="BK68" s="525"/>
      <c r="BL68" s="525"/>
      <c r="BM68" s="525"/>
      <c r="BN68" s="525"/>
      <c r="BO68" s="537">
        <f t="shared" si="0"/>
        <v>0</v>
      </c>
      <c r="BP68" s="538"/>
      <c r="BQ68" s="538"/>
      <c r="BR68" s="538"/>
      <c r="BS68" s="538"/>
      <c r="BT68" s="538"/>
      <c r="BU68" s="538"/>
      <c r="BV68" s="539"/>
      <c r="BW68" s="525"/>
      <c r="BX68" s="525"/>
      <c r="BY68" s="525"/>
      <c r="BZ68" s="525"/>
      <c r="CA68" s="525"/>
      <c r="CB68" s="525"/>
      <c r="CC68" s="525"/>
      <c r="CD68" s="525"/>
      <c r="CE68" s="525"/>
      <c r="CF68" s="525"/>
      <c r="CG68" s="525"/>
      <c r="CH68" s="525"/>
      <c r="CI68" s="525"/>
      <c r="CJ68" s="525"/>
      <c r="CK68" s="525"/>
      <c r="CL68" s="525"/>
      <c r="CM68" s="525"/>
      <c r="CN68" s="525"/>
      <c r="CO68" s="525"/>
      <c r="CP68" s="525"/>
      <c r="CQ68" s="525"/>
      <c r="CR68" s="525"/>
      <c r="CS68" s="525"/>
      <c r="CT68" s="525"/>
      <c r="CU68" s="525"/>
      <c r="CV68" s="521">
        <f t="shared" si="1"/>
        <v>0</v>
      </c>
      <c r="CW68" s="521"/>
      <c r="CX68" s="521"/>
      <c r="CY68" s="521"/>
      <c r="CZ68" s="521"/>
      <c r="DA68" s="521"/>
      <c r="DB68" s="521"/>
      <c r="DC68" s="521"/>
      <c r="DD68" s="521"/>
      <c r="DE68" s="522"/>
      <c r="DI68" s="591"/>
      <c r="DJ68" s="592"/>
      <c r="DK68" s="592"/>
      <c r="DL68" s="592"/>
      <c r="DM68" s="592"/>
      <c r="DN68" s="592"/>
      <c r="DO68" s="592"/>
      <c r="DP68" s="592"/>
      <c r="DQ68" s="592"/>
    </row>
    <row r="69" spans="1:121" s="2" customFormat="1" ht="23.25" customHeight="1">
      <c r="A69" s="526"/>
      <c r="B69" s="527"/>
      <c r="C69" s="527"/>
      <c r="D69" s="527"/>
      <c r="E69" s="527"/>
      <c r="F69" s="527"/>
      <c r="G69" s="527"/>
      <c r="H69" s="527"/>
      <c r="I69" s="527"/>
      <c r="J69" s="527"/>
      <c r="K69" s="527"/>
      <c r="L69" s="527"/>
      <c r="M69" s="527"/>
      <c r="N69" s="527"/>
      <c r="O69" s="527"/>
      <c r="P69" s="528"/>
      <c r="Q69" s="528"/>
      <c r="R69" s="528"/>
      <c r="S69" s="528"/>
      <c r="T69" s="528"/>
      <c r="U69" s="528"/>
      <c r="V69" s="528"/>
      <c r="W69" s="528"/>
      <c r="X69" s="528"/>
      <c r="Y69" s="528"/>
      <c r="Z69" s="528"/>
      <c r="AA69" s="528"/>
      <c r="AB69" s="528"/>
      <c r="AC69" s="528"/>
      <c r="AD69" s="529"/>
      <c r="AE69" s="529"/>
      <c r="AF69" s="529"/>
      <c r="AG69" s="530"/>
      <c r="AH69" s="530"/>
      <c r="AI69" s="530"/>
      <c r="AJ69" s="530"/>
      <c r="AK69" s="531"/>
      <c r="AL69" s="532"/>
      <c r="AM69" s="532"/>
      <c r="AN69" s="532"/>
      <c r="AO69" s="532"/>
      <c r="AP69" s="533"/>
      <c r="AQ69" s="521">
        <f t="shared" si="2"/>
        <v>0</v>
      </c>
      <c r="AR69" s="521"/>
      <c r="AS69" s="521"/>
      <c r="AT69" s="521"/>
      <c r="AU69" s="521"/>
      <c r="AV69" s="521"/>
      <c r="AW69" s="521"/>
      <c r="AX69" s="521"/>
      <c r="AY69" s="534"/>
      <c r="AZ69" s="535"/>
      <c r="BA69" s="535"/>
      <c r="BB69" s="535"/>
      <c r="BC69" s="535"/>
      <c r="BD69" s="535"/>
      <c r="BE69" s="535"/>
      <c r="BF69" s="536"/>
      <c r="BG69" s="525"/>
      <c r="BH69" s="525"/>
      <c r="BI69" s="525"/>
      <c r="BJ69" s="525"/>
      <c r="BK69" s="525"/>
      <c r="BL69" s="525"/>
      <c r="BM69" s="525"/>
      <c r="BN69" s="525"/>
      <c r="BO69" s="537">
        <f t="shared" si="0"/>
        <v>0</v>
      </c>
      <c r="BP69" s="538"/>
      <c r="BQ69" s="538"/>
      <c r="BR69" s="538"/>
      <c r="BS69" s="538"/>
      <c r="BT69" s="538"/>
      <c r="BU69" s="538"/>
      <c r="BV69" s="539"/>
      <c r="BW69" s="525"/>
      <c r="BX69" s="525"/>
      <c r="BY69" s="525"/>
      <c r="BZ69" s="525"/>
      <c r="CA69" s="525"/>
      <c r="CB69" s="525"/>
      <c r="CC69" s="525"/>
      <c r="CD69" s="525"/>
      <c r="CE69" s="525"/>
      <c r="CF69" s="525"/>
      <c r="CG69" s="525"/>
      <c r="CH69" s="525"/>
      <c r="CI69" s="525"/>
      <c r="CJ69" s="525"/>
      <c r="CK69" s="525"/>
      <c r="CL69" s="525"/>
      <c r="CM69" s="525"/>
      <c r="CN69" s="525"/>
      <c r="CO69" s="525"/>
      <c r="CP69" s="525"/>
      <c r="CQ69" s="525"/>
      <c r="CR69" s="525"/>
      <c r="CS69" s="525"/>
      <c r="CT69" s="525"/>
      <c r="CU69" s="525"/>
      <c r="CV69" s="521">
        <f t="shared" si="1"/>
        <v>0</v>
      </c>
      <c r="CW69" s="521"/>
      <c r="CX69" s="521"/>
      <c r="CY69" s="521"/>
      <c r="CZ69" s="521"/>
      <c r="DA69" s="521"/>
      <c r="DB69" s="521"/>
      <c r="DC69" s="521"/>
      <c r="DD69" s="521"/>
      <c r="DE69" s="522"/>
    </row>
    <row r="70" spans="1:121" s="2" customFormat="1" ht="23.25" customHeight="1">
      <c r="A70" s="526"/>
      <c r="B70" s="527"/>
      <c r="C70" s="527"/>
      <c r="D70" s="527"/>
      <c r="E70" s="527"/>
      <c r="F70" s="527"/>
      <c r="G70" s="527"/>
      <c r="H70" s="527"/>
      <c r="I70" s="527"/>
      <c r="J70" s="527"/>
      <c r="K70" s="527"/>
      <c r="L70" s="527"/>
      <c r="M70" s="527"/>
      <c r="N70" s="527"/>
      <c r="O70" s="527"/>
      <c r="P70" s="528"/>
      <c r="Q70" s="528"/>
      <c r="R70" s="528"/>
      <c r="S70" s="528"/>
      <c r="T70" s="528"/>
      <c r="U70" s="528"/>
      <c r="V70" s="528"/>
      <c r="W70" s="528"/>
      <c r="X70" s="528"/>
      <c r="Y70" s="528"/>
      <c r="Z70" s="528"/>
      <c r="AA70" s="528"/>
      <c r="AB70" s="528"/>
      <c r="AC70" s="528"/>
      <c r="AD70" s="529"/>
      <c r="AE70" s="529"/>
      <c r="AF70" s="529"/>
      <c r="AG70" s="530"/>
      <c r="AH70" s="530"/>
      <c r="AI70" s="530"/>
      <c r="AJ70" s="530"/>
      <c r="AK70" s="531"/>
      <c r="AL70" s="532"/>
      <c r="AM70" s="532"/>
      <c r="AN70" s="532"/>
      <c r="AO70" s="532"/>
      <c r="AP70" s="533"/>
      <c r="AQ70" s="521">
        <f t="shared" si="2"/>
        <v>0</v>
      </c>
      <c r="AR70" s="521"/>
      <c r="AS70" s="521"/>
      <c r="AT70" s="521"/>
      <c r="AU70" s="521"/>
      <c r="AV70" s="521"/>
      <c r="AW70" s="521"/>
      <c r="AX70" s="521"/>
      <c r="AY70" s="534"/>
      <c r="AZ70" s="535"/>
      <c r="BA70" s="535"/>
      <c r="BB70" s="535"/>
      <c r="BC70" s="535"/>
      <c r="BD70" s="535"/>
      <c r="BE70" s="535"/>
      <c r="BF70" s="536"/>
      <c r="BG70" s="525"/>
      <c r="BH70" s="525"/>
      <c r="BI70" s="525"/>
      <c r="BJ70" s="525"/>
      <c r="BK70" s="525"/>
      <c r="BL70" s="525"/>
      <c r="BM70" s="525"/>
      <c r="BN70" s="525"/>
      <c r="BO70" s="537">
        <f t="shared" si="0"/>
        <v>0</v>
      </c>
      <c r="BP70" s="538"/>
      <c r="BQ70" s="538"/>
      <c r="BR70" s="538"/>
      <c r="BS70" s="538"/>
      <c r="BT70" s="538"/>
      <c r="BU70" s="538"/>
      <c r="BV70" s="539"/>
      <c r="BW70" s="525"/>
      <c r="BX70" s="525"/>
      <c r="BY70" s="525"/>
      <c r="BZ70" s="525"/>
      <c r="CA70" s="525"/>
      <c r="CB70" s="525"/>
      <c r="CC70" s="525"/>
      <c r="CD70" s="525"/>
      <c r="CE70" s="525"/>
      <c r="CF70" s="525"/>
      <c r="CG70" s="525"/>
      <c r="CH70" s="525"/>
      <c r="CI70" s="525"/>
      <c r="CJ70" s="525"/>
      <c r="CK70" s="525"/>
      <c r="CL70" s="525"/>
      <c r="CM70" s="525"/>
      <c r="CN70" s="525"/>
      <c r="CO70" s="525"/>
      <c r="CP70" s="525"/>
      <c r="CQ70" s="525"/>
      <c r="CR70" s="525"/>
      <c r="CS70" s="525"/>
      <c r="CT70" s="525"/>
      <c r="CU70" s="525"/>
      <c r="CV70" s="521">
        <f t="shared" si="1"/>
        <v>0</v>
      </c>
      <c r="CW70" s="521"/>
      <c r="CX70" s="521"/>
      <c r="CY70" s="521"/>
      <c r="CZ70" s="521"/>
      <c r="DA70" s="521"/>
      <c r="DB70" s="521"/>
      <c r="DC70" s="521"/>
      <c r="DD70" s="521"/>
      <c r="DE70" s="522"/>
    </row>
    <row r="71" spans="1:121" s="2" customFormat="1" ht="23.25" customHeight="1">
      <c r="A71" s="526"/>
      <c r="B71" s="527"/>
      <c r="C71" s="527"/>
      <c r="D71" s="527"/>
      <c r="E71" s="527"/>
      <c r="F71" s="527"/>
      <c r="G71" s="527"/>
      <c r="H71" s="527"/>
      <c r="I71" s="527"/>
      <c r="J71" s="527"/>
      <c r="K71" s="527"/>
      <c r="L71" s="527"/>
      <c r="M71" s="527"/>
      <c r="N71" s="527"/>
      <c r="O71" s="527"/>
      <c r="P71" s="528"/>
      <c r="Q71" s="528"/>
      <c r="R71" s="528"/>
      <c r="S71" s="528"/>
      <c r="T71" s="528"/>
      <c r="U71" s="528"/>
      <c r="V71" s="528"/>
      <c r="W71" s="528"/>
      <c r="X71" s="528"/>
      <c r="Y71" s="528"/>
      <c r="Z71" s="528"/>
      <c r="AA71" s="528"/>
      <c r="AB71" s="528"/>
      <c r="AC71" s="528"/>
      <c r="AD71" s="529"/>
      <c r="AE71" s="529"/>
      <c r="AF71" s="529"/>
      <c r="AG71" s="530"/>
      <c r="AH71" s="530"/>
      <c r="AI71" s="530"/>
      <c r="AJ71" s="530"/>
      <c r="AK71" s="531"/>
      <c r="AL71" s="532"/>
      <c r="AM71" s="532"/>
      <c r="AN71" s="532"/>
      <c r="AO71" s="532"/>
      <c r="AP71" s="533"/>
      <c r="AQ71" s="521">
        <f t="shared" ref="AQ71:AQ106" si="3">AG71*AK71*12</f>
        <v>0</v>
      </c>
      <c r="AR71" s="521"/>
      <c r="AS71" s="521"/>
      <c r="AT71" s="521"/>
      <c r="AU71" s="521"/>
      <c r="AV71" s="521"/>
      <c r="AW71" s="521"/>
      <c r="AX71" s="521"/>
      <c r="AY71" s="534"/>
      <c r="AZ71" s="535"/>
      <c r="BA71" s="535"/>
      <c r="BB71" s="535"/>
      <c r="BC71" s="535"/>
      <c r="BD71" s="535"/>
      <c r="BE71" s="535"/>
      <c r="BF71" s="536"/>
      <c r="BG71" s="525"/>
      <c r="BH71" s="525"/>
      <c r="BI71" s="525"/>
      <c r="BJ71" s="525"/>
      <c r="BK71" s="525"/>
      <c r="BL71" s="525"/>
      <c r="BM71" s="525"/>
      <c r="BN71" s="525"/>
      <c r="BO71" s="537">
        <f t="shared" ref="BO71:BO106" si="4">AQ71/365*50</f>
        <v>0</v>
      </c>
      <c r="BP71" s="538"/>
      <c r="BQ71" s="538"/>
      <c r="BR71" s="538"/>
      <c r="BS71" s="538"/>
      <c r="BT71" s="538"/>
      <c r="BU71" s="538"/>
      <c r="BV71" s="539"/>
      <c r="BW71" s="525"/>
      <c r="BX71" s="525"/>
      <c r="BY71" s="525"/>
      <c r="BZ71" s="525"/>
      <c r="CA71" s="525"/>
      <c r="CB71" s="525"/>
      <c r="CC71" s="525"/>
      <c r="CD71" s="525"/>
      <c r="CE71" s="525"/>
      <c r="CF71" s="525"/>
      <c r="CG71" s="525"/>
      <c r="CH71" s="525"/>
      <c r="CI71" s="525"/>
      <c r="CJ71" s="525"/>
      <c r="CK71" s="525"/>
      <c r="CL71" s="525"/>
      <c r="CM71" s="525"/>
      <c r="CN71" s="525"/>
      <c r="CO71" s="525"/>
      <c r="CP71" s="525"/>
      <c r="CQ71" s="525"/>
      <c r="CR71" s="525"/>
      <c r="CS71" s="525"/>
      <c r="CT71" s="525"/>
      <c r="CU71" s="525"/>
      <c r="CV71" s="521">
        <f t="shared" ref="CV71:CV106" si="5">SUM(AQ71:CU71)</f>
        <v>0</v>
      </c>
      <c r="CW71" s="521"/>
      <c r="CX71" s="521"/>
      <c r="CY71" s="521"/>
      <c r="CZ71" s="521"/>
      <c r="DA71" s="521"/>
      <c r="DB71" s="521"/>
      <c r="DC71" s="521"/>
      <c r="DD71" s="521"/>
      <c r="DE71" s="522"/>
    </row>
    <row r="72" spans="1:121" s="2" customFormat="1" ht="23.25" customHeight="1">
      <c r="A72" s="526"/>
      <c r="B72" s="527"/>
      <c r="C72" s="527"/>
      <c r="D72" s="527"/>
      <c r="E72" s="527"/>
      <c r="F72" s="527"/>
      <c r="G72" s="527"/>
      <c r="H72" s="527"/>
      <c r="I72" s="527"/>
      <c r="J72" s="527"/>
      <c r="K72" s="527"/>
      <c r="L72" s="527"/>
      <c r="M72" s="527"/>
      <c r="N72" s="527"/>
      <c r="O72" s="527"/>
      <c r="P72" s="528"/>
      <c r="Q72" s="528"/>
      <c r="R72" s="528"/>
      <c r="S72" s="528"/>
      <c r="T72" s="528"/>
      <c r="U72" s="528"/>
      <c r="V72" s="528"/>
      <c r="W72" s="528"/>
      <c r="X72" s="528"/>
      <c r="Y72" s="528"/>
      <c r="Z72" s="528"/>
      <c r="AA72" s="528"/>
      <c r="AB72" s="528"/>
      <c r="AC72" s="528"/>
      <c r="AD72" s="529"/>
      <c r="AE72" s="529"/>
      <c r="AF72" s="529"/>
      <c r="AG72" s="530"/>
      <c r="AH72" s="530"/>
      <c r="AI72" s="530"/>
      <c r="AJ72" s="530"/>
      <c r="AK72" s="531"/>
      <c r="AL72" s="532"/>
      <c r="AM72" s="532"/>
      <c r="AN72" s="532"/>
      <c r="AO72" s="532"/>
      <c r="AP72" s="533"/>
      <c r="AQ72" s="521">
        <f t="shared" si="3"/>
        <v>0</v>
      </c>
      <c r="AR72" s="521"/>
      <c r="AS72" s="521"/>
      <c r="AT72" s="521"/>
      <c r="AU72" s="521"/>
      <c r="AV72" s="521"/>
      <c r="AW72" s="521"/>
      <c r="AX72" s="521"/>
      <c r="AY72" s="534"/>
      <c r="AZ72" s="535"/>
      <c r="BA72" s="535"/>
      <c r="BB72" s="535"/>
      <c r="BC72" s="535"/>
      <c r="BD72" s="535"/>
      <c r="BE72" s="535"/>
      <c r="BF72" s="536"/>
      <c r="BG72" s="525"/>
      <c r="BH72" s="525"/>
      <c r="BI72" s="525"/>
      <c r="BJ72" s="525"/>
      <c r="BK72" s="525"/>
      <c r="BL72" s="525"/>
      <c r="BM72" s="525"/>
      <c r="BN72" s="525"/>
      <c r="BO72" s="537">
        <f t="shared" si="4"/>
        <v>0</v>
      </c>
      <c r="BP72" s="538"/>
      <c r="BQ72" s="538"/>
      <c r="BR72" s="538"/>
      <c r="BS72" s="538"/>
      <c r="BT72" s="538"/>
      <c r="BU72" s="538"/>
      <c r="BV72" s="539"/>
      <c r="BW72" s="525"/>
      <c r="BX72" s="525"/>
      <c r="BY72" s="525"/>
      <c r="BZ72" s="525"/>
      <c r="CA72" s="525"/>
      <c r="CB72" s="525"/>
      <c r="CC72" s="525"/>
      <c r="CD72" s="525"/>
      <c r="CE72" s="525"/>
      <c r="CF72" s="525"/>
      <c r="CG72" s="525"/>
      <c r="CH72" s="525"/>
      <c r="CI72" s="525"/>
      <c r="CJ72" s="525"/>
      <c r="CK72" s="525"/>
      <c r="CL72" s="525"/>
      <c r="CM72" s="525"/>
      <c r="CN72" s="525"/>
      <c r="CO72" s="525"/>
      <c r="CP72" s="525"/>
      <c r="CQ72" s="525"/>
      <c r="CR72" s="525"/>
      <c r="CS72" s="525"/>
      <c r="CT72" s="525"/>
      <c r="CU72" s="525"/>
      <c r="CV72" s="521">
        <f t="shared" si="5"/>
        <v>0</v>
      </c>
      <c r="CW72" s="521"/>
      <c r="CX72" s="521"/>
      <c r="CY72" s="521"/>
      <c r="CZ72" s="521"/>
      <c r="DA72" s="521"/>
      <c r="DB72" s="521"/>
      <c r="DC72" s="521"/>
      <c r="DD72" s="521"/>
      <c r="DE72" s="522"/>
    </row>
    <row r="73" spans="1:121" s="2" customFormat="1" ht="23.25" customHeight="1">
      <c r="A73" s="526"/>
      <c r="B73" s="527"/>
      <c r="C73" s="527"/>
      <c r="D73" s="527"/>
      <c r="E73" s="527"/>
      <c r="F73" s="527"/>
      <c r="G73" s="527"/>
      <c r="H73" s="527"/>
      <c r="I73" s="527"/>
      <c r="J73" s="527"/>
      <c r="K73" s="527"/>
      <c r="L73" s="527"/>
      <c r="M73" s="527"/>
      <c r="N73" s="527"/>
      <c r="O73" s="527"/>
      <c r="P73" s="528"/>
      <c r="Q73" s="528"/>
      <c r="R73" s="528"/>
      <c r="S73" s="528"/>
      <c r="T73" s="528"/>
      <c r="U73" s="528"/>
      <c r="V73" s="528"/>
      <c r="W73" s="528"/>
      <c r="X73" s="528"/>
      <c r="Y73" s="528"/>
      <c r="Z73" s="528"/>
      <c r="AA73" s="528"/>
      <c r="AB73" s="528"/>
      <c r="AC73" s="528"/>
      <c r="AD73" s="529"/>
      <c r="AE73" s="529"/>
      <c r="AF73" s="529"/>
      <c r="AG73" s="530"/>
      <c r="AH73" s="530"/>
      <c r="AI73" s="530"/>
      <c r="AJ73" s="530"/>
      <c r="AK73" s="531"/>
      <c r="AL73" s="532"/>
      <c r="AM73" s="532"/>
      <c r="AN73" s="532"/>
      <c r="AO73" s="532"/>
      <c r="AP73" s="533"/>
      <c r="AQ73" s="521">
        <f t="shared" si="3"/>
        <v>0</v>
      </c>
      <c r="AR73" s="521"/>
      <c r="AS73" s="521"/>
      <c r="AT73" s="521"/>
      <c r="AU73" s="521"/>
      <c r="AV73" s="521"/>
      <c r="AW73" s="521"/>
      <c r="AX73" s="521"/>
      <c r="AY73" s="534"/>
      <c r="AZ73" s="535"/>
      <c r="BA73" s="535"/>
      <c r="BB73" s="535"/>
      <c r="BC73" s="535"/>
      <c r="BD73" s="535"/>
      <c r="BE73" s="535"/>
      <c r="BF73" s="536"/>
      <c r="BG73" s="525"/>
      <c r="BH73" s="525"/>
      <c r="BI73" s="525"/>
      <c r="BJ73" s="525"/>
      <c r="BK73" s="525"/>
      <c r="BL73" s="525"/>
      <c r="BM73" s="525"/>
      <c r="BN73" s="525"/>
      <c r="BO73" s="537">
        <f t="shared" si="4"/>
        <v>0</v>
      </c>
      <c r="BP73" s="538"/>
      <c r="BQ73" s="538"/>
      <c r="BR73" s="538"/>
      <c r="BS73" s="538"/>
      <c r="BT73" s="538"/>
      <c r="BU73" s="538"/>
      <c r="BV73" s="539"/>
      <c r="BW73" s="525"/>
      <c r="BX73" s="525"/>
      <c r="BY73" s="525"/>
      <c r="BZ73" s="525"/>
      <c r="CA73" s="525"/>
      <c r="CB73" s="525"/>
      <c r="CC73" s="525"/>
      <c r="CD73" s="525"/>
      <c r="CE73" s="525"/>
      <c r="CF73" s="525"/>
      <c r="CG73" s="525"/>
      <c r="CH73" s="525"/>
      <c r="CI73" s="525"/>
      <c r="CJ73" s="525"/>
      <c r="CK73" s="525"/>
      <c r="CL73" s="525"/>
      <c r="CM73" s="525"/>
      <c r="CN73" s="525"/>
      <c r="CO73" s="525"/>
      <c r="CP73" s="525"/>
      <c r="CQ73" s="525"/>
      <c r="CR73" s="525"/>
      <c r="CS73" s="525"/>
      <c r="CT73" s="525"/>
      <c r="CU73" s="525"/>
      <c r="CV73" s="521">
        <f t="shared" si="5"/>
        <v>0</v>
      </c>
      <c r="CW73" s="521"/>
      <c r="CX73" s="521"/>
      <c r="CY73" s="521"/>
      <c r="CZ73" s="521"/>
      <c r="DA73" s="521"/>
      <c r="DB73" s="521"/>
      <c r="DC73" s="521"/>
      <c r="DD73" s="521"/>
      <c r="DE73" s="522"/>
    </row>
    <row r="74" spans="1:121" s="2" customFormat="1" ht="23.25" customHeight="1">
      <c r="A74" s="526"/>
      <c r="B74" s="527"/>
      <c r="C74" s="527"/>
      <c r="D74" s="527"/>
      <c r="E74" s="527"/>
      <c r="F74" s="527"/>
      <c r="G74" s="527"/>
      <c r="H74" s="527"/>
      <c r="I74" s="527"/>
      <c r="J74" s="527"/>
      <c r="K74" s="527"/>
      <c r="L74" s="527"/>
      <c r="M74" s="527"/>
      <c r="N74" s="527"/>
      <c r="O74" s="527"/>
      <c r="P74" s="528"/>
      <c r="Q74" s="528"/>
      <c r="R74" s="528"/>
      <c r="S74" s="528"/>
      <c r="T74" s="528"/>
      <c r="U74" s="528"/>
      <c r="V74" s="528"/>
      <c r="W74" s="528"/>
      <c r="X74" s="528"/>
      <c r="Y74" s="528"/>
      <c r="Z74" s="528"/>
      <c r="AA74" s="528"/>
      <c r="AB74" s="528"/>
      <c r="AC74" s="528"/>
      <c r="AD74" s="529"/>
      <c r="AE74" s="529"/>
      <c r="AF74" s="529"/>
      <c r="AG74" s="530"/>
      <c r="AH74" s="530"/>
      <c r="AI74" s="530"/>
      <c r="AJ74" s="530"/>
      <c r="AK74" s="531"/>
      <c r="AL74" s="532"/>
      <c r="AM74" s="532"/>
      <c r="AN74" s="532"/>
      <c r="AO74" s="532"/>
      <c r="AP74" s="533"/>
      <c r="AQ74" s="521">
        <f t="shared" si="3"/>
        <v>0</v>
      </c>
      <c r="AR74" s="521"/>
      <c r="AS74" s="521"/>
      <c r="AT74" s="521"/>
      <c r="AU74" s="521"/>
      <c r="AV74" s="521"/>
      <c r="AW74" s="521"/>
      <c r="AX74" s="521"/>
      <c r="AY74" s="534"/>
      <c r="AZ74" s="535"/>
      <c r="BA74" s="535"/>
      <c r="BB74" s="535"/>
      <c r="BC74" s="535"/>
      <c r="BD74" s="535"/>
      <c r="BE74" s="535"/>
      <c r="BF74" s="536"/>
      <c r="BG74" s="525"/>
      <c r="BH74" s="525"/>
      <c r="BI74" s="525"/>
      <c r="BJ74" s="525"/>
      <c r="BK74" s="525"/>
      <c r="BL74" s="525"/>
      <c r="BM74" s="525"/>
      <c r="BN74" s="525"/>
      <c r="BO74" s="537">
        <f t="shared" si="4"/>
        <v>0</v>
      </c>
      <c r="BP74" s="538"/>
      <c r="BQ74" s="538"/>
      <c r="BR74" s="538"/>
      <c r="BS74" s="538"/>
      <c r="BT74" s="538"/>
      <c r="BU74" s="538"/>
      <c r="BV74" s="539"/>
      <c r="BW74" s="525"/>
      <c r="BX74" s="525"/>
      <c r="BY74" s="525"/>
      <c r="BZ74" s="525"/>
      <c r="CA74" s="525"/>
      <c r="CB74" s="525"/>
      <c r="CC74" s="525"/>
      <c r="CD74" s="525"/>
      <c r="CE74" s="525"/>
      <c r="CF74" s="525"/>
      <c r="CG74" s="525"/>
      <c r="CH74" s="525"/>
      <c r="CI74" s="525"/>
      <c r="CJ74" s="525"/>
      <c r="CK74" s="525"/>
      <c r="CL74" s="525"/>
      <c r="CM74" s="525"/>
      <c r="CN74" s="525"/>
      <c r="CO74" s="525"/>
      <c r="CP74" s="525"/>
      <c r="CQ74" s="525"/>
      <c r="CR74" s="525"/>
      <c r="CS74" s="525"/>
      <c r="CT74" s="525"/>
      <c r="CU74" s="525"/>
      <c r="CV74" s="521">
        <f t="shared" si="5"/>
        <v>0</v>
      </c>
      <c r="CW74" s="521"/>
      <c r="CX74" s="521"/>
      <c r="CY74" s="521"/>
      <c r="CZ74" s="521"/>
      <c r="DA74" s="521"/>
      <c r="DB74" s="521"/>
      <c r="DC74" s="521"/>
      <c r="DD74" s="521"/>
      <c r="DE74" s="522"/>
    </row>
    <row r="75" spans="1:121" s="2" customFormat="1" ht="23.25" customHeight="1">
      <c r="A75" s="526"/>
      <c r="B75" s="527"/>
      <c r="C75" s="527"/>
      <c r="D75" s="527"/>
      <c r="E75" s="527"/>
      <c r="F75" s="527"/>
      <c r="G75" s="527"/>
      <c r="H75" s="527"/>
      <c r="I75" s="527"/>
      <c r="J75" s="527"/>
      <c r="K75" s="527"/>
      <c r="L75" s="527"/>
      <c r="M75" s="527"/>
      <c r="N75" s="527"/>
      <c r="O75" s="527"/>
      <c r="P75" s="528"/>
      <c r="Q75" s="528"/>
      <c r="R75" s="528"/>
      <c r="S75" s="528"/>
      <c r="T75" s="528"/>
      <c r="U75" s="528"/>
      <c r="V75" s="528"/>
      <c r="W75" s="528"/>
      <c r="X75" s="528"/>
      <c r="Y75" s="528"/>
      <c r="Z75" s="528"/>
      <c r="AA75" s="528"/>
      <c r="AB75" s="528"/>
      <c r="AC75" s="528"/>
      <c r="AD75" s="529"/>
      <c r="AE75" s="529"/>
      <c r="AF75" s="529"/>
      <c r="AG75" s="530"/>
      <c r="AH75" s="530"/>
      <c r="AI75" s="530"/>
      <c r="AJ75" s="530"/>
      <c r="AK75" s="531"/>
      <c r="AL75" s="532"/>
      <c r="AM75" s="532"/>
      <c r="AN75" s="532"/>
      <c r="AO75" s="532"/>
      <c r="AP75" s="533"/>
      <c r="AQ75" s="521">
        <f t="shared" si="3"/>
        <v>0</v>
      </c>
      <c r="AR75" s="521"/>
      <c r="AS75" s="521"/>
      <c r="AT75" s="521"/>
      <c r="AU75" s="521"/>
      <c r="AV75" s="521"/>
      <c r="AW75" s="521"/>
      <c r="AX75" s="521"/>
      <c r="AY75" s="534"/>
      <c r="AZ75" s="535"/>
      <c r="BA75" s="535"/>
      <c r="BB75" s="535"/>
      <c r="BC75" s="535"/>
      <c r="BD75" s="535"/>
      <c r="BE75" s="535"/>
      <c r="BF75" s="536"/>
      <c r="BG75" s="525"/>
      <c r="BH75" s="525"/>
      <c r="BI75" s="525"/>
      <c r="BJ75" s="525"/>
      <c r="BK75" s="525"/>
      <c r="BL75" s="525"/>
      <c r="BM75" s="525"/>
      <c r="BN75" s="525"/>
      <c r="BO75" s="537">
        <f t="shared" si="4"/>
        <v>0</v>
      </c>
      <c r="BP75" s="538"/>
      <c r="BQ75" s="538"/>
      <c r="BR75" s="538"/>
      <c r="BS75" s="538"/>
      <c r="BT75" s="538"/>
      <c r="BU75" s="538"/>
      <c r="BV75" s="539"/>
      <c r="BW75" s="525"/>
      <c r="BX75" s="525"/>
      <c r="BY75" s="525"/>
      <c r="BZ75" s="525"/>
      <c r="CA75" s="525"/>
      <c r="CB75" s="525"/>
      <c r="CC75" s="525"/>
      <c r="CD75" s="525"/>
      <c r="CE75" s="525"/>
      <c r="CF75" s="525"/>
      <c r="CG75" s="525"/>
      <c r="CH75" s="525"/>
      <c r="CI75" s="525"/>
      <c r="CJ75" s="525"/>
      <c r="CK75" s="525"/>
      <c r="CL75" s="525"/>
      <c r="CM75" s="525"/>
      <c r="CN75" s="525"/>
      <c r="CO75" s="525"/>
      <c r="CP75" s="525"/>
      <c r="CQ75" s="525"/>
      <c r="CR75" s="525"/>
      <c r="CS75" s="525"/>
      <c r="CT75" s="525"/>
      <c r="CU75" s="525"/>
      <c r="CV75" s="521">
        <f t="shared" si="5"/>
        <v>0</v>
      </c>
      <c r="CW75" s="521"/>
      <c r="CX75" s="521"/>
      <c r="CY75" s="521"/>
      <c r="CZ75" s="521"/>
      <c r="DA75" s="521"/>
      <c r="DB75" s="521"/>
      <c r="DC75" s="521"/>
      <c r="DD75" s="521"/>
      <c r="DE75" s="522"/>
    </row>
    <row r="76" spans="1:121" s="2" customFormat="1" ht="23.25" customHeight="1">
      <c r="A76" s="526"/>
      <c r="B76" s="527"/>
      <c r="C76" s="527"/>
      <c r="D76" s="527"/>
      <c r="E76" s="527"/>
      <c r="F76" s="527"/>
      <c r="G76" s="527"/>
      <c r="H76" s="527"/>
      <c r="I76" s="527"/>
      <c r="J76" s="527"/>
      <c r="K76" s="527"/>
      <c r="L76" s="527"/>
      <c r="M76" s="527"/>
      <c r="N76" s="527"/>
      <c r="O76" s="527"/>
      <c r="P76" s="528"/>
      <c r="Q76" s="528"/>
      <c r="R76" s="528"/>
      <c r="S76" s="528"/>
      <c r="T76" s="528"/>
      <c r="U76" s="528"/>
      <c r="V76" s="528"/>
      <c r="W76" s="528"/>
      <c r="X76" s="528"/>
      <c r="Y76" s="528"/>
      <c r="Z76" s="528"/>
      <c r="AA76" s="528"/>
      <c r="AB76" s="528"/>
      <c r="AC76" s="528"/>
      <c r="AD76" s="529"/>
      <c r="AE76" s="529"/>
      <c r="AF76" s="529"/>
      <c r="AG76" s="530"/>
      <c r="AH76" s="530"/>
      <c r="AI76" s="530"/>
      <c r="AJ76" s="530"/>
      <c r="AK76" s="531"/>
      <c r="AL76" s="532"/>
      <c r="AM76" s="532"/>
      <c r="AN76" s="532"/>
      <c r="AO76" s="532"/>
      <c r="AP76" s="533"/>
      <c r="AQ76" s="521">
        <f t="shared" si="3"/>
        <v>0</v>
      </c>
      <c r="AR76" s="521"/>
      <c r="AS76" s="521"/>
      <c r="AT76" s="521"/>
      <c r="AU76" s="521"/>
      <c r="AV76" s="521"/>
      <c r="AW76" s="521"/>
      <c r="AX76" s="521"/>
      <c r="AY76" s="534"/>
      <c r="AZ76" s="535"/>
      <c r="BA76" s="535"/>
      <c r="BB76" s="535"/>
      <c r="BC76" s="535"/>
      <c r="BD76" s="535"/>
      <c r="BE76" s="535"/>
      <c r="BF76" s="536"/>
      <c r="BG76" s="525"/>
      <c r="BH76" s="525"/>
      <c r="BI76" s="525"/>
      <c r="BJ76" s="525"/>
      <c r="BK76" s="525"/>
      <c r="BL76" s="525"/>
      <c r="BM76" s="525"/>
      <c r="BN76" s="525"/>
      <c r="BO76" s="537">
        <f t="shared" si="4"/>
        <v>0</v>
      </c>
      <c r="BP76" s="538"/>
      <c r="BQ76" s="538"/>
      <c r="BR76" s="538"/>
      <c r="BS76" s="538"/>
      <c r="BT76" s="538"/>
      <c r="BU76" s="538"/>
      <c r="BV76" s="539"/>
      <c r="BW76" s="525"/>
      <c r="BX76" s="525"/>
      <c r="BY76" s="525"/>
      <c r="BZ76" s="525"/>
      <c r="CA76" s="525"/>
      <c r="CB76" s="525"/>
      <c r="CC76" s="525"/>
      <c r="CD76" s="525"/>
      <c r="CE76" s="525"/>
      <c r="CF76" s="525"/>
      <c r="CG76" s="525"/>
      <c r="CH76" s="525"/>
      <c r="CI76" s="525"/>
      <c r="CJ76" s="525"/>
      <c r="CK76" s="525"/>
      <c r="CL76" s="525"/>
      <c r="CM76" s="525"/>
      <c r="CN76" s="525"/>
      <c r="CO76" s="525"/>
      <c r="CP76" s="525"/>
      <c r="CQ76" s="525"/>
      <c r="CR76" s="525"/>
      <c r="CS76" s="525"/>
      <c r="CT76" s="525"/>
      <c r="CU76" s="525"/>
      <c r="CV76" s="521">
        <f t="shared" si="5"/>
        <v>0</v>
      </c>
      <c r="CW76" s="521"/>
      <c r="CX76" s="521"/>
      <c r="CY76" s="521"/>
      <c r="CZ76" s="521"/>
      <c r="DA76" s="521"/>
      <c r="DB76" s="521"/>
      <c r="DC76" s="521"/>
      <c r="DD76" s="521"/>
      <c r="DE76" s="522"/>
    </row>
    <row r="77" spans="1:121" s="2" customFormat="1" ht="23.25" customHeight="1">
      <c r="A77" s="526"/>
      <c r="B77" s="527"/>
      <c r="C77" s="527"/>
      <c r="D77" s="527"/>
      <c r="E77" s="527"/>
      <c r="F77" s="527"/>
      <c r="G77" s="527"/>
      <c r="H77" s="527"/>
      <c r="I77" s="527"/>
      <c r="J77" s="527"/>
      <c r="K77" s="527"/>
      <c r="L77" s="527"/>
      <c r="M77" s="527"/>
      <c r="N77" s="527"/>
      <c r="O77" s="527"/>
      <c r="P77" s="528"/>
      <c r="Q77" s="528"/>
      <c r="R77" s="528"/>
      <c r="S77" s="528"/>
      <c r="T77" s="528"/>
      <c r="U77" s="528"/>
      <c r="V77" s="528"/>
      <c r="W77" s="528"/>
      <c r="X77" s="528"/>
      <c r="Y77" s="528"/>
      <c r="Z77" s="528"/>
      <c r="AA77" s="528"/>
      <c r="AB77" s="528"/>
      <c r="AC77" s="528"/>
      <c r="AD77" s="529"/>
      <c r="AE77" s="529"/>
      <c r="AF77" s="529"/>
      <c r="AG77" s="530"/>
      <c r="AH77" s="530"/>
      <c r="AI77" s="530"/>
      <c r="AJ77" s="530"/>
      <c r="AK77" s="531"/>
      <c r="AL77" s="532"/>
      <c r="AM77" s="532"/>
      <c r="AN77" s="532"/>
      <c r="AO77" s="532"/>
      <c r="AP77" s="533"/>
      <c r="AQ77" s="521">
        <f t="shared" si="3"/>
        <v>0</v>
      </c>
      <c r="AR77" s="521"/>
      <c r="AS77" s="521"/>
      <c r="AT77" s="521"/>
      <c r="AU77" s="521"/>
      <c r="AV77" s="521"/>
      <c r="AW77" s="521"/>
      <c r="AX77" s="521"/>
      <c r="AY77" s="534"/>
      <c r="AZ77" s="535"/>
      <c r="BA77" s="535"/>
      <c r="BB77" s="535"/>
      <c r="BC77" s="535"/>
      <c r="BD77" s="535"/>
      <c r="BE77" s="535"/>
      <c r="BF77" s="536"/>
      <c r="BG77" s="525"/>
      <c r="BH77" s="525"/>
      <c r="BI77" s="525"/>
      <c r="BJ77" s="525"/>
      <c r="BK77" s="525"/>
      <c r="BL77" s="525"/>
      <c r="BM77" s="525"/>
      <c r="BN77" s="525"/>
      <c r="BO77" s="537">
        <f t="shared" si="4"/>
        <v>0</v>
      </c>
      <c r="BP77" s="538"/>
      <c r="BQ77" s="538"/>
      <c r="BR77" s="538"/>
      <c r="BS77" s="538"/>
      <c r="BT77" s="538"/>
      <c r="BU77" s="538"/>
      <c r="BV77" s="539"/>
      <c r="BW77" s="525"/>
      <c r="BX77" s="525"/>
      <c r="BY77" s="525"/>
      <c r="BZ77" s="525"/>
      <c r="CA77" s="525"/>
      <c r="CB77" s="525"/>
      <c r="CC77" s="525"/>
      <c r="CD77" s="525"/>
      <c r="CE77" s="525"/>
      <c r="CF77" s="525"/>
      <c r="CG77" s="525"/>
      <c r="CH77" s="525"/>
      <c r="CI77" s="525"/>
      <c r="CJ77" s="525"/>
      <c r="CK77" s="525"/>
      <c r="CL77" s="525"/>
      <c r="CM77" s="525"/>
      <c r="CN77" s="525"/>
      <c r="CO77" s="525"/>
      <c r="CP77" s="525"/>
      <c r="CQ77" s="525"/>
      <c r="CR77" s="525"/>
      <c r="CS77" s="525"/>
      <c r="CT77" s="525"/>
      <c r="CU77" s="525"/>
      <c r="CV77" s="521">
        <f t="shared" si="5"/>
        <v>0</v>
      </c>
      <c r="CW77" s="521"/>
      <c r="CX77" s="521"/>
      <c r="CY77" s="521"/>
      <c r="CZ77" s="521"/>
      <c r="DA77" s="521"/>
      <c r="DB77" s="521"/>
      <c r="DC77" s="521"/>
      <c r="DD77" s="521"/>
      <c r="DE77" s="522"/>
    </row>
    <row r="78" spans="1:121" s="2" customFormat="1" ht="23.25" customHeight="1">
      <c r="A78" s="526"/>
      <c r="B78" s="527"/>
      <c r="C78" s="527"/>
      <c r="D78" s="527"/>
      <c r="E78" s="527"/>
      <c r="F78" s="527"/>
      <c r="G78" s="527"/>
      <c r="H78" s="527"/>
      <c r="I78" s="527"/>
      <c r="J78" s="527"/>
      <c r="K78" s="527"/>
      <c r="L78" s="527"/>
      <c r="M78" s="527"/>
      <c r="N78" s="527"/>
      <c r="O78" s="527"/>
      <c r="P78" s="528"/>
      <c r="Q78" s="528"/>
      <c r="R78" s="528"/>
      <c r="S78" s="528"/>
      <c r="T78" s="528"/>
      <c r="U78" s="528"/>
      <c r="V78" s="528"/>
      <c r="W78" s="528"/>
      <c r="X78" s="528"/>
      <c r="Y78" s="528"/>
      <c r="Z78" s="528"/>
      <c r="AA78" s="528"/>
      <c r="AB78" s="528"/>
      <c r="AC78" s="528"/>
      <c r="AD78" s="529"/>
      <c r="AE78" s="529"/>
      <c r="AF78" s="529"/>
      <c r="AG78" s="530"/>
      <c r="AH78" s="530"/>
      <c r="AI78" s="530"/>
      <c r="AJ78" s="530"/>
      <c r="AK78" s="531"/>
      <c r="AL78" s="532"/>
      <c r="AM78" s="532"/>
      <c r="AN78" s="532"/>
      <c r="AO78" s="532"/>
      <c r="AP78" s="533"/>
      <c r="AQ78" s="521">
        <f t="shared" si="3"/>
        <v>0</v>
      </c>
      <c r="AR78" s="521"/>
      <c r="AS78" s="521"/>
      <c r="AT78" s="521"/>
      <c r="AU78" s="521"/>
      <c r="AV78" s="521"/>
      <c r="AW78" s="521"/>
      <c r="AX78" s="521"/>
      <c r="AY78" s="534"/>
      <c r="AZ78" s="535"/>
      <c r="BA78" s="535"/>
      <c r="BB78" s="535"/>
      <c r="BC78" s="535"/>
      <c r="BD78" s="535"/>
      <c r="BE78" s="535"/>
      <c r="BF78" s="536"/>
      <c r="BG78" s="525"/>
      <c r="BH78" s="525"/>
      <c r="BI78" s="525"/>
      <c r="BJ78" s="525"/>
      <c r="BK78" s="525"/>
      <c r="BL78" s="525"/>
      <c r="BM78" s="525"/>
      <c r="BN78" s="525"/>
      <c r="BO78" s="537">
        <f t="shared" si="4"/>
        <v>0</v>
      </c>
      <c r="BP78" s="538"/>
      <c r="BQ78" s="538"/>
      <c r="BR78" s="538"/>
      <c r="BS78" s="538"/>
      <c r="BT78" s="538"/>
      <c r="BU78" s="538"/>
      <c r="BV78" s="539"/>
      <c r="BW78" s="525"/>
      <c r="BX78" s="525"/>
      <c r="BY78" s="525"/>
      <c r="BZ78" s="525"/>
      <c r="CA78" s="525"/>
      <c r="CB78" s="525"/>
      <c r="CC78" s="525"/>
      <c r="CD78" s="525"/>
      <c r="CE78" s="525"/>
      <c r="CF78" s="525"/>
      <c r="CG78" s="525"/>
      <c r="CH78" s="525"/>
      <c r="CI78" s="525"/>
      <c r="CJ78" s="525"/>
      <c r="CK78" s="525"/>
      <c r="CL78" s="525"/>
      <c r="CM78" s="525"/>
      <c r="CN78" s="525"/>
      <c r="CO78" s="525"/>
      <c r="CP78" s="525"/>
      <c r="CQ78" s="525"/>
      <c r="CR78" s="525"/>
      <c r="CS78" s="525"/>
      <c r="CT78" s="525"/>
      <c r="CU78" s="525"/>
      <c r="CV78" s="521">
        <f t="shared" si="5"/>
        <v>0</v>
      </c>
      <c r="CW78" s="521"/>
      <c r="CX78" s="521"/>
      <c r="CY78" s="521"/>
      <c r="CZ78" s="521"/>
      <c r="DA78" s="521"/>
      <c r="DB78" s="521"/>
      <c r="DC78" s="521"/>
      <c r="DD78" s="521"/>
      <c r="DE78" s="522"/>
    </row>
    <row r="79" spans="1:121" s="2" customFormat="1" ht="23.25" customHeight="1">
      <c r="A79" s="578"/>
      <c r="B79" s="579"/>
      <c r="C79" s="579"/>
      <c r="D79" s="579"/>
      <c r="E79" s="579"/>
      <c r="F79" s="579"/>
      <c r="G79" s="579"/>
      <c r="H79" s="579"/>
      <c r="I79" s="579"/>
      <c r="J79" s="579"/>
      <c r="K79" s="579"/>
      <c r="L79" s="579"/>
      <c r="M79" s="579"/>
      <c r="N79" s="579"/>
      <c r="O79" s="580"/>
      <c r="P79" s="528"/>
      <c r="Q79" s="528"/>
      <c r="R79" s="528"/>
      <c r="S79" s="528"/>
      <c r="T79" s="528"/>
      <c r="U79" s="528"/>
      <c r="V79" s="528"/>
      <c r="W79" s="528"/>
      <c r="X79" s="528"/>
      <c r="Y79" s="528"/>
      <c r="Z79" s="528"/>
      <c r="AA79" s="528"/>
      <c r="AB79" s="528"/>
      <c r="AC79" s="528"/>
      <c r="AD79" s="529"/>
      <c r="AE79" s="529"/>
      <c r="AF79" s="529"/>
      <c r="AG79" s="530"/>
      <c r="AH79" s="530"/>
      <c r="AI79" s="530"/>
      <c r="AJ79" s="530"/>
      <c r="AK79" s="531"/>
      <c r="AL79" s="532"/>
      <c r="AM79" s="532"/>
      <c r="AN79" s="532"/>
      <c r="AO79" s="532"/>
      <c r="AP79" s="533"/>
      <c r="AQ79" s="521">
        <f t="shared" si="3"/>
        <v>0</v>
      </c>
      <c r="AR79" s="521"/>
      <c r="AS79" s="521"/>
      <c r="AT79" s="521"/>
      <c r="AU79" s="521"/>
      <c r="AV79" s="521"/>
      <c r="AW79" s="521"/>
      <c r="AX79" s="521"/>
      <c r="AY79" s="534"/>
      <c r="AZ79" s="535"/>
      <c r="BA79" s="535"/>
      <c r="BB79" s="535"/>
      <c r="BC79" s="535"/>
      <c r="BD79" s="535"/>
      <c r="BE79" s="535"/>
      <c r="BF79" s="536"/>
      <c r="BG79" s="525"/>
      <c r="BH79" s="525"/>
      <c r="BI79" s="525"/>
      <c r="BJ79" s="525"/>
      <c r="BK79" s="525"/>
      <c r="BL79" s="525"/>
      <c r="BM79" s="525"/>
      <c r="BN79" s="525"/>
      <c r="BO79" s="537">
        <f t="shared" si="4"/>
        <v>0</v>
      </c>
      <c r="BP79" s="538"/>
      <c r="BQ79" s="538"/>
      <c r="BR79" s="538"/>
      <c r="BS79" s="538"/>
      <c r="BT79" s="538"/>
      <c r="BU79" s="538"/>
      <c r="BV79" s="539"/>
      <c r="BW79" s="525"/>
      <c r="BX79" s="525"/>
      <c r="BY79" s="525"/>
      <c r="BZ79" s="525"/>
      <c r="CA79" s="525"/>
      <c r="CB79" s="525"/>
      <c r="CC79" s="525"/>
      <c r="CD79" s="525"/>
      <c r="CE79" s="525"/>
      <c r="CF79" s="525"/>
      <c r="CG79" s="525"/>
      <c r="CH79" s="525"/>
      <c r="CI79" s="525"/>
      <c r="CJ79" s="525"/>
      <c r="CK79" s="525"/>
      <c r="CL79" s="525"/>
      <c r="CM79" s="525"/>
      <c r="CN79" s="525"/>
      <c r="CO79" s="525"/>
      <c r="CP79" s="525"/>
      <c r="CQ79" s="525"/>
      <c r="CR79" s="525"/>
      <c r="CS79" s="525"/>
      <c r="CT79" s="525"/>
      <c r="CU79" s="525"/>
      <c r="CV79" s="521">
        <f t="shared" si="5"/>
        <v>0</v>
      </c>
      <c r="CW79" s="521"/>
      <c r="CX79" s="521"/>
      <c r="CY79" s="521"/>
      <c r="CZ79" s="521"/>
      <c r="DA79" s="521"/>
      <c r="DB79" s="521"/>
      <c r="DC79" s="521"/>
      <c r="DD79" s="521"/>
      <c r="DE79" s="522"/>
    </row>
    <row r="80" spans="1:121" s="2" customFormat="1" ht="23.25" customHeight="1">
      <c r="A80" s="578"/>
      <c r="B80" s="579"/>
      <c r="C80" s="579"/>
      <c r="D80" s="579"/>
      <c r="E80" s="579"/>
      <c r="F80" s="579"/>
      <c r="G80" s="579"/>
      <c r="H80" s="579"/>
      <c r="I80" s="579"/>
      <c r="J80" s="579"/>
      <c r="K80" s="579"/>
      <c r="L80" s="579"/>
      <c r="M80" s="579"/>
      <c r="N80" s="579"/>
      <c r="O80" s="580"/>
      <c r="P80" s="528"/>
      <c r="Q80" s="528"/>
      <c r="R80" s="528"/>
      <c r="S80" s="528"/>
      <c r="T80" s="528"/>
      <c r="U80" s="528"/>
      <c r="V80" s="528"/>
      <c r="W80" s="528"/>
      <c r="X80" s="528"/>
      <c r="Y80" s="528"/>
      <c r="Z80" s="528"/>
      <c r="AA80" s="528"/>
      <c r="AB80" s="528"/>
      <c r="AC80" s="528"/>
      <c r="AD80" s="529"/>
      <c r="AE80" s="529"/>
      <c r="AF80" s="529"/>
      <c r="AG80" s="530"/>
      <c r="AH80" s="530"/>
      <c r="AI80" s="530"/>
      <c r="AJ80" s="530"/>
      <c r="AK80" s="531"/>
      <c r="AL80" s="532"/>
      <c r="AM80" s="532"/>
      <c r="AN80" s="532"/>
      <c r="AO80" s="532"/>
      <c r="AP80" s="533"/>
      <c r="AQ80" s="521">
        <f t="shared" si="3"/>
        <v>0</v>
      </c>
      <c r="AR80" s="521"/>
      <c r="AS80" s="521"/>
      <c r="AT80" s="521"/>
      <c r="AU80" s="521"/>
      <c r="AV80" s="521"/>
      <c r="AW80" s="521"/>
      <c r="AX80" s="521"/>
      <c r="AY80" s="534"/>
      <c r="AZ80" s="535"/>
      <c r="BA80" s="535"/>
      <c r="BB80" s="535"/>
      <c r="BC80" s="535"/>
      <c r="BD80" s="535"/>
      <c r="BE80" s="535"/>
      <c r="BF80" s="536"/>
      <c r="BG80" s="525"/>
      <c r="BH80" s="525"/>
      <c r="BI80" s="525"/>
      <c r="BJ80" s="525"/>
      <c r="BK80" s="525"/>
      <c r="BL80" s="525"/>
      <c r="BM80" s="525"/>
      <c r="BN80" s="525"/>
      <c r="BO80" s="537">
        <f t="shared" si="4"/>
        <v>0</v>
      </c>
      <c r="BP80" s="538"/>
      <c r="BQ80" s="538"/>
      <c r="BR80" s="538"/>
      <c r="BS80" s="538"/>
      <c r="BT80" s="538"/>
      <c r="BU80" s="538"/>
      <c r="BV80" s="539"/>
      <c r="BW80" s="525"/>
      <c r="BX80" s="525"/>
      <c r="BY80" s="525"/>
      <c r="BZ80" s="525"/>
      <c r="CA80" s="525"/>
      <c r="CB80" s="525"/>
      <c r="CC80" s="525"/>
      <c r="CD80" s="525"/>
      <c r="CE80" s="525"/>
      <c r="CF80" s="525"/>
      <c r="CG80" s="525"/>
      <c r="CH80" s="525"/>
      <c r="CI80" s="525"/>
      <c r="CJ80" s="525"/>
      <c r="CK80" s="525"/>
      <c r="CL80" s="525"/>
      <c r="CM80" s="525"/>
      <c r="CN80" s="525"/>
      <c r="CO80" s="525"/>
      <c r="CP80" s="525"/>
      <c r="CQ80" s="525"/>
      <c r="CR80" s="525"/>
      <c r="CS80" s="525"/>
      <c r="CT80" s="525"/>
      <c r="CU80" s="525"/>
      <c r="CV80" s="521">
        <f t="shared" si="5"/>
        <v>0</v>
      </c>
      <c r="CW80" s="521"/>
      <c r="CX80" s="521"/>
      <c r="CY80" s="521"/>
      <c r="CZ80" s="521"/>
      <c r="DA80" s="521"/>
      <c r="DB80" s="521"/>
      <c r="DC80" s="521"/>
      <c r="DD80" s="521"/>
      <c r="DE80" s="522"/>
    </row>
    <row r="81" spans="1:109" s="2" customFormat="1" ht="23.25" customHeight="1">
      <c r="A81" s="578"/>
      <c r="B81" s="579"/>
      <c r="C81" s="579"/>
      <c r="D81" s="579"/>
      <c r="E81" s="579"/>
      <c r="F81" s="579"/>
      <c r="G81" s="579"/>
      <c r="H81" s="579"/>
      <c r="I81" s="579"/>
      <c r="J81" s="579"/>
      <c r="K81" s="579"/>
      <c r="L81" s="579"/>
      <c r="M81" s="579"/>
      <c r="N81" s="579"/>
      <c r="O81" s="580"/>
      <c r="P81" s="528"/>
      <c r="Q81" s="528"/>
      <c r="R81" s="528"/>
      <c r="S81" s="528"/>
      <c r="T81" s="528"/>
      <c r="U81" s="528"/>
      <c r="V81" s="528"/>
      <c r="W81" s="528"/>
      <c r="X81" s="528"/>
      <c r="Y81" s="528"/>
      <c r="Z81" s="528"/>
      <c r="AA81" s="528"/>
      <c r="AB81" s="528"/>
      <c r="AC81" s="528"/>
      <c r="AD81" s="529"/>
      <c r="AE81" s="529"/>
      <c r="AF81" s="529"/>
      <c r="AG81" s="530"/>
      <c r="AH81" s="530"/>
      <c r="AI81" s="530"/>
      <c r="AJ81" s="530"/>
      <c r="AK81" s="531"/>
      <c r="AL81" s="532"/>
      <c r="AM81" s="532"/>
      <c r="AN81" s="532"/>
      <c r="AO81" s="532"/>
      <c r="AP81" s="533"/>
      <c r="AQ81" s="521">
        <f t="shared" si="3"/>
        <v>0</v>
      </c>
      <c r="AR81" s="521"/>
      <c r="AS81" s="521"/>
      <c r="AT81" s="521"/>
      <c r="AU81" s="521"/>
      <c r="AV81" s="521"/>
      <c r="AW81" s="521"/>
      <c r="AX81" s="521"/>
      <c r="AY81" s="534"/>
      <c r="AZ81" s="535"/>
      <c r="BA81" s="535"/>
      <c r="BB81" s="535"/>
      <c r="BC81" s="535"/>
      <c r="BD81" s="535"/>
      <c r="BE81" s="535"/>
      <c r="BF81" s="536"/>
      <c r="BG81" s="525"/>
      <c r="BH81" s="525"/>
      <c r="BI81" s="525"/>
      <c r="BJ81" s="525"/>
      <c r="BK81" s="525"/>
      <c r="BL81" s="525"/>
      <c r="BM81" s="525"/>
      <c r="BN81" s="525"/>
      <c r="BO81" s="537">
        <f t="shared" si="4"/>
        <v>0</v>
      </c>
      <c r="BP81" s="538"/>
      <c r="BQ81" s="538"/>
      <c r="BR81" s="538"/>
      <c r="BS81" s="538"/>
      <c r="BT81" s="538"/>
      <c r="BU81" s="538"/>
      <c r="BV81" s="539"/>
      <c r="BW81" s="525"/>
      <c r="BX81" s="525"/>
      <c r="BY81" s="525"/>
      <c r="BZ81" s="525"/>
      <c r="CA81" s="525"/>
      <c r="CB81" s="525"/>
      <c r="CC81" s="525"/>
      <c r="CD81" s="525"/>
      <c r="CE81" s="525"/>
      <c r="CF81" s="525"/>
      <c r="CG81" s="525"/>
      <c r="CH81" s="525"/>
      <c r="CI81" s="525"/>
      <c r="CJ81" s="525"/>
      <c r="CK81" s="525"/>
      <c r="CL81" s="525"/>
      <c r="CM81" s="525"/>
      <c r="CN81" s="525"/>
      <c r="CO81" s="525"/>
      <c r="CP81" s="525"/>
      <c r="CQ81" s="525"/>
      <c r="CR81" s="525"/>
      <c r="CS81" s="525"/>
      <c r="CT81" s="525"/>
      <c r="CU81" s="525"/>
      <c r="CV81" s="521">
        <f t="shared" si="5"/>
        <v>0</v>
      </c>
      <c r="CW81" s="521"/>
      <c r="CX81" s="521"/>
      <c r="CY81" s="521"/>
      <c r="CZ81" s="521"/>
      <c r="DA81" s="521"/>
      <c r="DB81" s="521"/>
      <c r="DC81" s="521"/>
      <c r="DD81" s="521"/>
      <c r="DE81" s="522"/>
    </row>
    <row r="82" spans="1:109" s="2" customFormat="1" ht="23.25" customHeight="1">
      <c r="A82" s="526"/>
      <c r="B82" s="527"/>
      <c r="C82" s="527"/>
      <c r="D82" s="527"/>
      <c r="E82" s="527"/>
      <c r="F82" s="527"/>
      <c r="G82" s="527"/>
      <c r="H82" s="527"/>
      <c r="I82" s="527"/>
      <c r="J82" s="527"/>
      <c r="K82" s="527"/>
      <c r="L82" s="527"/>
      <c r="M82" s="527"/>
      <c r="N82" s="527"/>
      <c r="O82" s="527"/>
      <c r="P82" s="528"/>
      <c r="Q82" s="528"/>
      <c r="R82" s="528"/>
      <c r="S82" s="528"/>
      <c r="T82" s="528"/>
      <c r="U82" s="528"/>
      <c r="V82" s="528"/>
      <c r="W82" s="528"/>
      <c r="X82" s="528"/>
      <c r="Y82" s="528"/>
      <c r="Z82" s="528"/>
      <c r="AA82" s="528"/>
      <c r="AB82" s="528"/>
      <c r="AC82" s="528"/>
      <c r="AD82" s="529"/>
      <c r="AE82" s="529"/>
      <c r="AF82" s="529"/>
      <c r="AG82" s="530"/>
      <c r="AH82" s="530"/>
      <c r="AI82" s="530"/>
      <c r="AJ82" s="530"/>
      <c r="AK82" s="531"/>
      <c r="AL82" s="532"/>
      <c r="AM82" s="532"/>
      <c r="AN82" s="532"/>
      <c r="AO82" s="532"/>
      <c r="AP82" s="533"/>
      <c r="AQ82" s="521">
        <f t="shared" si="3"/>
        <v>0</v>
      </c>
      <c r="AR82" s="521"/>
      <c r="AS82" s="521"/>
      <c r="AT82" s="521"/>
      <c r="AU82" s="521"/>
      <c r="AV82" s="521"/>
      <c r="AW82" s="521"/>
      <c r="AX82" s="521"/>
      <c r="AY82" s="534"/>
      <c r="AZ82" s="535"/>
      <c r="BA82" s="535"/>
      <c r="BB82" s="535"/>
      <c r="BC82" s="535"/>
      <c r="BD82" s="535"/>
      <c r="BE82" s="535"/>
      <c r="BF82" s="536"/>
      <c r="BG82" s="525"/>
      <c r="BH82" s="525"/>
      <c r="BI82" s="525"/>
      <c r="BJ82" s="525"/>
      <c r="BK82" s="525"/>
      <c r="BL82" s="525"/>
      <c r="BM82" s="525"/>
      <c r="BN82" s="525"/>
      <c r="BO82" s="537">
        <f t="shared" si="4"/>
        <v>0</v>
      </c>
      <c r="BP82" s="538"/>
      <c r="BQ82" s="538"/>
      <c r="BR82" s="538"/>
      <c r="BS82" s="538"/>
      <c r="BT82" s="538"/>
      <c r="BU82" s="538"/>
      <c r="BV82" s="539"/>
      <c r="BW82" s="525"/>
      <c r="BX82" s="525"/>
      <c r="BY82" s="525"/>
      <c r="BZ82" s="525"/>
      <c r="CA82" s="525"/>
      <c r="CB82" s="525"/>
      <c r="CC82" s="525"/>
      <c r="CD82" s="525"/>
      <c r="CE82" s="525"/>
      <c r="CF82" s="525"/>
      <c r="CG82" s="525"/>
      <c r="CH82" s="525"/>
      <c r="CI82" s="525"/>
      <c r="CJ82" s="525"/>
      <c r="CK82" s="525"/>
      <c r="CL82" s="525"/>
      <c r="CM82" s="525"/>
      <c r="CN82" s="525"/>
      <c r="CO82" s="525"/>
      <c r="CP82" s="525"/>
      <c r="CQ82" s="525"/>
      <c r="CR82" s="525"/>
      <c r="CS82" s="525"/>
      <c r="CT82" s="525"/>
      <c r="CU82" s="525"/>
      <c r="CV82" s="521">
        <f t="shared" si="5"/>
        <v>0</v>
      </c>
      <c r="CW82" s="521"/>
      <c r="CX82" s="521"/>
      <c r="CY82" s="521"/>
      <c r="CZ82" s="521"/>
      <c r="DA82" s="521"/>
      <c r="DB82" s="521"/>
      <c r="DC82" s="521"/>
      <c r="DD82" s="521"/>
      <c r="DE82" s="522"/>
    </row>
    <row r="83" spans="1:109" s="2" customFormat="1" ht="23.25" customHeight="1">
      <c r="A83" s="526"/>
      <c r="B83" s="527"/>
      <c r="C83" s="527"/>
      <c r="D83" s="527"/>
      <c r="E83" s="527"/>
      <c r="F83" s="527"/>
      <c r="G83" s="527"/>
      <c r="H83" s="527"/>
      <c r="I83" s="527"/>
      <c r="J83" s="527"/>
      <c r="K83" s="527"/>
      <c r="L83" s="527"/>
      <c r="M83" s="527"/>
      <c r="N83" s="527"/>
      <c r="O83" s="527"/>
      <c r="P83" s="528"/>
      <c r="Q83" s="528"/>
      <c r="R83" s="528"/>
      <c r="S83" s="528"/>
      <c r="T83" s="528"/>
      <c r="U83" s="528"/>
      <c r="V83" s="528"/>
      <c r="W83" s="528"/>
      <c r="X83" s="528"/>
      <c r="Y83" s="528"/>
      <c r="Z83" s="528"/>
      <c r="AA83" s="528"/>
      <c r="AB83" s="528"/>
      <c r="AC83" s="528"/>
      <c r="AD83" s="529"/>
      <c r="AE83" s="529"/>
      <c r="AF83" s="529"/>
      <c r="AG83" s="530"/>
      <c r="AH83" s="530"/>
      <c r="AI83" s="530"/>
      <c r="AJ83" s="530"/>
      <c r="AK83" s="531"/>
      <c r="AL83" s="532"/>
      <c r="AM83" s="532"/>
      <c r="AN83" s="532"/>
      <c r="AO83" s="532"/>
      <c r="AP83" s="533"/>
      <c r="AQ83" s="521">
        <f>AG83*AK83*12</f>
        <v>0</v>
      </c>
      <c r="AR83" s="521"/>
      <c r="AS83" s="521"/>
      <c r="AT83" s="521"/>
      <c r="AU83" s="521"/>
      <c r="AV83" s="521"/>
      <c r="AW83" s="521"/>
      <c r="AX83" s="521"/>
      <c r="AY83" s="534"/>
      <c r="AZ83" s="535"/>
      <c r="BA83" s="535"/>
      <c r="BB83" s="535"/>
      <c r="BC83" s="535"/>
      <c r="BD83" s="535"/>
      <c r="BE83" s="535"/>
      <c r="BF83" s="536"/>
      <c r="BG83" s="525"/>
      <c r="BH83" s="525"/>
      <c r="BI83" s="525"/>
      <c r="BJ83" s="525"/>
      <c r="BK83" s="525"/>
      <c r="BL83" s="525"/>
      <c r="BM83" s="525"/>
      <c r="BN83" s="525"/>
      <c r="BO83" s="537">
        <f t="shared" si="4"/>
        <v>0</v>
      </c>
      <c r="BP83" s="538"/>
      <c r="BQ83" s="538"/>
      <c r="BR83" s="538"/>
      <c r="BS83" s="538"/>
      <c r="BT83" s="538"/>
      <c r="BU83" s="538"/>
      <c r="BV83" s="539"/>
      <c r="BW83" s="525"/>
      <c r="BX83" s="525"/>
      <c r="BY83" s="525"/>
      <c r="BZ83" s="525"/>
      <c r="CA83" s="525"/>
      <c r="CB83" s="525"/>
      <c r="CC83" s="525"/>
      <c r="CD83" s="525"/>
      <c r="CE83" s="525"/>
      <c r="CF83" s="525"/>
      <c r="CG83" s="525"/>
      <c r="CH83" s="525"/>
      <c r="CI83" s="525"/>
      <c r="CJ83" s="525"/>
      <c r="CK83" s="525"/>
      <c r="CL83" s="525"/>
      <c r="CM83" s="525"/>
      <c r="CN83" s="525"/>
      <c r="CO83" s="525"/>
      <c r="CP83" s="525"/>
      <c r="CQ83" s="525"/>
      <c r="CR83" s="525"/>
      <c r="CS83" s="525"/>
      <c r="CT83" s="525"/>
      <c r="CU83" s="525"/>
      <c r="CV83" s="521">
        <f>SUM(AQ83:CU83)</f>
        <v>0</v>
      </c>
      <c r="CW83" s="521"/>
      <c r="CX83" s="521"/>
      <c r="CY83" s="521"/>
      <c r="CZ83" s="521"/>
      <c r="DA83" s="521"/>
      <c r="DB83" s="521"/>
      <c r="DC83" s="521"/>
      <c r="DD83" s="521"/>
      <c r="DE83" s="522"/>
    </row>
    <row r="84" spans="1:109" s="2" customFormat="1" ht="23.25" customHeight="1">
      <c r="A84" s="526"/>
      <c r="B84" s="527"/>
      <c r="C84" s="527"/>
      <c r="D84" s="527"/>
      <c r="E84" s="527"/>
      <c r="F84" s="527"/>
      <c r="G84" s="527"/>
      <c r="H84" s="527"/>
      <c r="I84" s="527"/>
      <c r="J84" s="527"/>
      <c r="K84" s="527"/>
      <c r="L84" s="527"/>
      <c r="M84" s="527"/>
      <c r="N84" s="527"/>
      <c r="O84" s="527"/>
      <c r="P84" s="528"/>
      <c r="Q84" s="528"/>
      <c r="R84" s="528"/>
      <c r="S84" s="528"/>
      <c r="T84" s="528"/>
      <c r="U84" s="528"/>
      <c r="V84" s="528"/>
      <c r="W84" s="528"/>
      <c r="X84" s="528"/>
      <c r="Y84" s="528"/>
      <c r="Z84" s="528"/>
      <c r="AA84" s="528"/>
      <c r="AB84" s="528"/>
      <c r="AC84" s="528"/>
      <c r="AD84" s="529"/>
      <c r="AE84" s="529"/>
      <c r="AF84" s="529"/>
      <c r="AG84" s="530"/>
      <c r="AH84" s="530"/>
      <c r="AI84" s="530"/>
      <c r="AJ84" s="530"/>
      <c r="AK84" s="531"/>
      <c r="AL84" s="532"/>
      <c r="AM84" s="532"/>
      <c r="AN84" s="532"/>
      <c r="AO84" s="532"/>
      <c r="AP84" s="533"/>
      <c r="AQ84" s="521">
        <f t="shared" si="3"/>
        <v>0</v>
      </c>
      <c r="AR84" s="521"/>
      <c r="AS84" s="521"/>
      <c r="AT84" s="521"/>
      <c r="AU84" s="521"/>
      <c r="AV84" s="521"/>
      <c r="AW84" s="521"/>
      <c r="AX84" s="521"/>
      <c r="AY84" s="534"/>
      <c r="AZ84" s="535"/>
      <c r="BA84" s="535"/>
      <c r="BB84" s="535"/>
      <c r="BC84" s="535"/>
      <c r="BD84" s="535"/>
      <c r="BE84" s="535"/>
      <c r="BF84" s="536"/>
      <c r="BG84" s="525"/>
      <c r="BH84" s="525"/>
      <c r="BI84" s="525"/>
      <c r="BJ84" s="525"/>
      <c r="BK84" s="525"/>
      <c r="BL84" s="525"/>
      <c r="BM84" s="525"/>
      <c r="BN84" s="525"/>
      <c r="BO84" s="537">
        <f t="shared" si="4"/>
        <v>0</v>
      </c>
      <c r="BP84" s="538"/>
      <c r="BQ84" s="538"/>
      <c r="BR84" s="538"/>
      <c r="BS84" s="538"/>
      <c r="BT84" s="538"/>
      <c r="BU84" s="538"/>
      <c r="BV84" s="539"/>
      <c r="BW84" s="525"/>
      <c r="BX84" s="525"/>
      <c r="BY84" s="525"/>
      <c r="BZ84" s="525"/>
      <c r="CA84" s="525"/>
      <c r="CB84" s="525"/>
      <c r="CC84" s="525"/>
      <c r="CD84" s="525"/>
      <c r="CE84" s="525"/>
      <c r="CF84" s="525"/>
      <c r="CG84" s="525"/>
      <c r="CH84" s="525"/>
      <c r="CI84" s="525"/>
      <c r="CJ84" s="525"/>
      <c r="CK84" s="525"/>
      <c r="CL84" s="525"/>
      <c r="CM84" s="525"/>
      <c r="CN84" s="525"/>
      <c r="CO84" s="525"/>
      <c r="CP84" s="525"/>
      <c r="CQ84" s="525"/>
      <c r="CR84" s="525"/>
      <c r="CS84" s="525"/>
      <c r="CT84" s="525"/>
      <c r="CU84" s="525"/>
      <c r="CV84" s="521">
        <f t="shared" si="5"/>
        <v>0</v>
      </c>
      <c r="CW84" s="521"/>
      <c r="CX84" s="521"/>
      <c r="CY84" s="521"/>
      <c r="CZ84" s="521"/>
      <c r="DA84" s="521"/>
      <c r="DB84" s="521"/>
      <c r="DC84" s="521"/>
      <c r="DD84" s="521"/>
      <c r="DE84" s="522"/>
    </row>
    <row r="85" spans="1:109" s="2" customFormat="1" ht="23.25" customHeight="1">
      <c r="A85" s="526"/>
      <c r="B85" s="527"/>
      <c r="C85" s="527"/>
      <c r="D85" s="527"/>
      <c r="E85" s="527"/>
      <c r="F85" s="527"/>
      <c r="G85" s="527"/>
      <c r="H85" s="527"/>
      <c r="I85" s="527"/>
      <c r="J85" s="527"/>
      <c r="K85" s="527"/>
      <c r="L85" s="527"/>
      <c r="M85" s="527"/>
      <c r="N85" s="527"/>
      <c r="O85" s="527"/>
      <c r="P85" s="528"/>
      <c r="Q85" s="528"/>
      <c r="R85" s="528"/>
      <c r="S85" s="528"/>
      <c r="T85" s="528"/>
      <c r="U85" s="528"/>
      <c r="V85" s="528"/>
      <c r="W85" s="528"/>
      <c r="X85" s="528"/>
      <c r="Y85" s="528"/>
      <c r="Z85" s="528"/>
      <c r="AA85" s="528"/>
      <c r="AB85" s="528"/>
      <c r="AC85" s="528"/>
      <c r="AD85" s="529"/>
      <c r="AE85" s="529"/>
      <c r="AF85" s="529"/>
      <c r="AG85" s="530"/>
      <c r="AH85" s="530"/>
      <c r="AI85" s="530"/>
      <c r="AJ85" s="530"/>
      <c r="AK85" s="531"/>
      <c r="AL85" s="532"/>
      <c r="AM85" s="532"/>
      <c r="AN85" s="532"/>
      <c r="AO85" s="532"/>
      <c r="AP85" s="533"/>
      <c r="AQ85" s="521">
        <f t="shared" si="3"/>
        <v>0</v>
      </c>
      <c r="AR85" s="521"/>
      <c r="AS85" s="521"/>
      <c r="AT85" s="521"/>
      <c r="AU85" s="521"/>
      <c r="AV85" s="521"/>
      <c r="AW85" s="521"/>
      <c r="AX85" s="521"/>
      <c r="AY85" s="534"/>
      <c r="AZ85" s="535"/>
      <c r="BA85" s="535"/>
      <c r="BB85" s="535"/>
      <c r="BC85" s="535"/>
      <c r="BD85" s="535"/>
      <c r="BE85" s="535"/>
      <c r="BF85" s="536"/>
      <c r="BG85" s="525"/>
      <c r="BH85" s="525"/>
      <c r="BI85" s="525"/>
      <c r="BJ85" s="525"/>
      <c r="BK85" s="525"/>
      <c r="BL85" s="525"/>
      <c r="BM85" s="525"/>
      <c r="BN85" s="525"/>
      <c r="BO85" s="537">
        <f t="shared" si="4"/>
        <v>0</v>
      </c>
      <c r="BP85" s="538"/>
      <c r="BQ85" s="538"/>
      <c r="BR85" s="538"/>
      <c r="BS85" s="538"/>
      <c r="BT85" s="538"/>
      <c r="BU85" s="538"/>
      <c r="BV85" s="539"/>
      <c r="BW85" s="525"/>
      <c r="BX85" s="525"/>
      <c r="BY85" s="525"/>
      <c r="BZ85" s="525"/>
      <c r="CA85" s="525"/>
      <c r="CB85" s="525"/>
      <c r="CC85" s="525"/>
      <c r="CD85" s="525"/>
      <c r="CE85" s="525"/>
      <c r="CF85" s="525"/>
      <c r="CG85" s="525"/>
      <c r="CH85" s="525"/>
      <c r="CI85" s="525"/>
      <c r="CJ85" s="525"/>
      <c r="CK85" s="525"/>
      <c r="CL85" s="525"/>
      <c r="CM85" s="525"/>
      <c r="CN85" s="525"/>
      <c r="CO85" s="525"/>
      <c r="CP85" s="525"/>
      <c r="CQ85" s="525"/>
      <c r="CR85" s="525"/>
      <c r="CS85" s="525"/>
      <c r="CT85" s="525"/>
      <c r="CU85" s="525"/>
      <c r="CV85" s="521">
        <f t="shared" si="5"/>
        <v>0</v>
      </c>
      <c r="CW85" s="521"/>
      <c r="CX85" s="521"/>
      <c r="CY85" s="521"/>
      <c r="CZ85" s="521"/>
      <c r="DA85" s="521"/>
      <c r="DB85" s="521"/>
      <c r="DC85" s="521"/>
      <c r="DD85" s="521"/>
      <c r="DE85" s="522"/>
    </row>
    <row r="86" spans="1:109" s="2" customFormat="1" ht="23.25" customHeight="1">
      <c r="A86" s="578"/>
      <c r="B86" s="579"/>
      <c r="C86" s="579"/>
      <c r="D86" s="579"/>
      <c r="E86" s="579"/>
      <c r="F86" s="579"/>
      <c r="G86" s="579"/>
      <c r="H86" s="579"/>
      <c r="I86" s="579"/>
      <c r="J86" s="579"/>
      <c r="K86" s="579"/>
      <c r="L86" s="579"/>
      <c r="M86" s="579"/>
      <c r="N86" s="579"/>
      <c r="O86" s="580"/>
      <c r="P86" s="596"/>
      <c r="Q86" s="596"/>
      <c r="R86" s="596"/>
      <c r="S86" s="596"/>
      <c r="T86" s="596"/>
      <c r="U86" s="596"/>
      <c r="V86" s="596"/>
      <c r="W86" s="596"/>
      <c r="X86" s="596"/>
      <c r="Y86" s="596"/>
      <c r="Z86" s="596"/>
      <c r="AA86" s="596"/>
      <c r="AB86" s="596"/>
      <c r="AC86" s="596"/>
      <c r="AD86" s="529"/>
      <c r="AE86" s="529"/>
      <c r="AF86" s="529"/>
      <c r="AG86" s="530"/>
      <c r="AH86" s="530"/>
      <c r="AI86" s="530"/>
      <c r="AJ86" s="530"/>
      <c r="AK86" s="531"/>
      <c r="AL86" s="532"/>
      <c r="AM86" s="532"/>
      <c r="AN86" s="532"/>
      <c r="AO86" s="532"/>
      <c r="AP86" s="533"/>
      <c r="AQ86" s="594">
        <f t="shared" si="3"/>
        <v>0</v>
      </c>
      <c r="AR86" s="594"/>
      <c r="AS86" s="594"/>
      <c r="AT86" s="594"/>
      <c r="AU86" s="594"/>
      <c r="AV86" s="594"/>
      <c r="AW86" s="594"/>
      <c r="AX86" s="594"/>
      <c r="AY86" s="534"/>
      <c r="AZ86" s="535"/>
      <c r="BA86" s="535"/>
      <c r="BB86" s="535"/>
      <c r="BC86" s="535"/>
      <c r="BD86" s="535"/>
      <c r="BE86" s="535"/>
      <c r="BF86" s="536"/>
      <c r="BG86" s="593"/>
      <c r="BH86" s="593"/>
      <c r="BI86" s="593"/>
      <c r="BJ86" s="593"/>
      <c r="BK86" s="593"/>
      <c r="BL86" s="593"/>
      <c r="BM86" s="593"/>
      <c r="BN86" s="593"/>
      <c r="BO86" s="537">
        <f t="shared" si="4"/>
        <v>0</v>
      </c>
      <c r="BP86" s="538"/>
      <c r="BQ86" s="538"/>
      <c r="BR86" s="538"/>
      <c r="BS86" s="538"/>
      <c r="BT86" s="538"/>
      <c r="BU86" s="538"/>
      <c r="BV86" s="539"/>
      <c r="BW86" s="593"/>
      <c r="BX86" s="593"/>
      <c r="BY86" s="593"/>
      <c r="BZ86" s="593"/>
      <c r="CA86" s="593"/>
      <c r="CB86" s="593"/>
      <c r="CC86" s="593"/>
      <c r="CD86" s="593"/>
      <c r="CE86" s="593"/>
      <c r="CF86" s="593"/>
      <c r="CG86" s="593"/>
      <c r="CH86" s="593"/>
      <c r="CI86" s="593"/>
      <c r="CJ86" s="593"/>
      <c r="CK86" s="593"/>
      <c r="CL86" s="593"/>
      <c r="CM86" s="593"/>
      <c r="CN86" s="593"/>
      <c r="CO86" s="593"/>
      <c r="CP86" s="593"/>
      <c r="CQ86" s="593"/>
      <c r="CR86" s="593"/>
      <c r="CS86" s="593"/>
      <c r="CT86" s="593"/>
      <c r="CU86" s="593"/>
      <c r="CV86" s="594">
        <f t="shared" si="5"/>
        <v>0</v>
      </c>
      <c r="CW86" s="594"/>
      <c r="CX86" s="594"/>
      <c r="CY86" s="594"/>
      <c r="CZ86" s="594"/>
      <c r="DA86" s="594"/>
      <c r="DB86" s="594"/>
      <c r="DC86" s="594"/>
      <c r="DD86" s="594"/>
      <c r="DE86" s="595"/>
    </row>
    <row r="87" spans="1:109" s="2" customFormat="1" ht="23.25" customHeight="1">
      <c r="A87" s="526"/>
      <c r="B87" s="527"/>
      <c r="C87" s="527"/>
      <c r="D87" s="527"/>
      <c r="E87" s="527"/>
      <c r="F87" s="527"/>
      <c r="G87" s="527"/>
      <c r="H87" s="527"/>
      <c r="I87" s="527"/>
      <c r="J87" s="527"/>
      <c r="K87" s="527"/>
      <c r="L87" s="527"/>
      <c r="M87" s="527"/>
      <c r="N87" s="527"/>
      <c r="O87" s="527"/>
      <c r="P87" s="528"/>
      <c r="Q87" s="528"/>
      <c r="R87" s="528"/>
      <c r="S87" s="528"/>
      <c r="T87" s="528"/>
      <c r="U87" s="528"/>
      <c r="V87" s="528"/>
      <c r="W87" s="528"/>
      <c r="X87" s="528"/>
      <c r="Y87" s="528"/>
      <c r="Z87" s="528"/>
      <c r="AA87" s="528"/>
      <c r="AB87" s="528"/>
      <c r="AC87" s="528"/>
      <c r="AD87" s="529"/>
      <c r="AE87" s="529"/>
      <c r="AF87" s="529"/>
      <c r="AG87" s="530"/>
      <c r="AH87" s="530"/>
      <c r="AI87" s="530"/>
      <c r="AJ87" s="530"/>
      <c r="AK87" s="531"/>
      <c r="AL87" s="532"/>
      <c r="AM87" s="532"/>
      <c r="AN87" s="532"/>
      <c r="AO87" s="532"/>
      <c r="AP87" s="533"/>
      <c r="AQ87" s="521">
        <f t="shared" si="3"/>
        <v>0</v>
      </c>
      <c r="AR87" s="521"/>
      <c r="AS87" s="521"/>
      <c r="AT87" s="521"/>
      <c r="AU87" s="521"/>
      <c r="AV87" s="521"/>
      <c r="AW87" s="521"/>
      <c r="AX87" s="521"/>
      <c r="AY87" s="534"/>
      <c r="AZ87" s="535"/>
      <c r="BA87" s="535"/>
      <c r="BB87" s="535"/>
      <c r="BC87" s="535"/>
      <c r="BD87" s="535"/>
      <c r="BE87" s="535"/>
      <c r="BF87" s="536"/>
      <c r="BG87" s="525"/>
      <c r="BH87" s="525"/>
      <c r="BI87" s="525"/>
      <c r="BJ87" s="525"/>
      <c r="BK87" s="525"/>
      <c r="BL87" s="525"/>
      <c r="BM87" s="525"/>
      <c r="BN87" s="525"/>
      <c r="BO87" s="537">
        <f t="shared" si="4"/>
        <v>0</v>
      </c>
      <c r="BP87" s="538"/>
      <c r="BQ87" s="538"/>
      <c r="BR87" s="538"/>
      <c r="BS87" s="538"/>
      <c r="BT87" s="538"/>
      <c r="BU87" s="538"/>
      <c r="BV87" s="539"/>
      <c r="BW87" s="525"/>
      <c r="BX87" s="525"/>
      <c r="BY87" s="525"/>
      <c r="BZ87" s="525"/>
      <c r="CA87" s="525"/>
      <c r="CB87" s="525"/>
      <c r="CC87" s="525"/>
      <c r="CD87" s="525"/>
      <c r="CE87" s="525"/>
      <c r="CF87" s="525"/>
      <c r="CG87" s="525"/>
      <c r="CH87" s="525"/>
      <c r="CI87" s="525"/>
      <c r="CJ87" s="525"/>
      <c r="CK87" s="525"/>
      <c r="CL87" s="525"/>
      <c r="CM87" s="525"/>
      <c r="CN87" s="525"/>
      <c r="CO87" s="525"/>
      <c r="CP87" s="525"/>
      <c r="CQ87" s="525"/>
      <c r="CR87" s="525"/>
      <c r="CS87" s="525"/>
      <c r="CT87" s="525"/>
      <c r="CU87" s="525"/>
      <c r="CV87" s="521">
        <f t="shared" si="5"/>
        <v>0</v>
      </c>
      <c r="CW87" s="521"/>
      <c r="CX87" s="521"/>
      <c r="CY87" s="521"/>
      <c r="CZ87" s="521"/>
      <c r="DA87" s="521"/>
      <c r="DB87" s="521"/>
      <c r="DC87" s="521"/>
      <c r="DD87" s="521"/>
      <c r="DE87" s="522"/>
    </row>
    <row r="88" spans="1:109" s="2" customFormat="1" ht="23.25" customHeight="1">
      <c r="A88" s="526"/>
      <c r="B88" s="527"/>
      <c r="C88" s="527"/>
      <c r="D88" s="527"/>
      <c r="E88" s="527"/>
      <c r="F88" s="527"/>
      <c r="G88" s="527"/>
      <c r="H88" s="527"/>
      <c r="I88" s="527"/>
      <c r="J88" s="527"/>
      <c r="K88" s="527"/>
      <c r="L88" s="527"/>
      <c r="M88" s="527"/>
      <c r="N88" s="527"/>
      <c r="O88" s="527"/>
      <c r="P88" s="528"/>
      <c r="Q88" s="528"/>
      <c r="R88" s="528"/>
      <c r="S88" s="528"/>
      <c r="T88" s="528"/>
      <c r="U88" s="528"/>
      <c r="V88" s="528"/>
      <c r="W88" s="528"/>
      <c r="X88" s="528"/>
      <c r="Y88" s="528"/>
      <c r="Z88" s="528"/>
      <c r="AA88" s="528"/>
      <c r="AB88" s="528"/>
      <c r="AC88" s="528"/>
      <c r="AD88" s="529"/>
      <c r="AE88" s="529"/>
      <c r="AF88" s="529"/>
      <c r="AG88" s="530"/>
      <c r="AH88" s="530"/>
      <c r="AI88" s="530"/>
      <c r="AJ88" s="530"/>
      <c r="AK88" s="531"/>
      <c r="AL88" s="532"/>
      <c r="AM88" s="532"/>
      <c r="AN88" s="532"/>
      <c r="AO88" s="532"/>
      <c r="AP88" s="533"/>
      <c r="AQ88" s="521">
        <f t="shared" si="3"/>
        <v>0</v>
      </c>
      <c r="AR88" s="521"/>
      <c r="AS88" s="521"/>
      <c r="AT88" s="521"/>
      <c r="AU88" s="521"/>
      <c r="AV88" s="521"/>
      <c r="AW88" s="521"/>
      <c r="AX88" s="521"/>
      <c r="AY88" s="534"/>
      <c r="AZ88" s="535"/>
      <c r="BA88" s="535"/>
      <c r="BB88" s="535"/>
      <c r="BC88" s="535"/>
      <c r="BD88" s="535"/>
      <c r="BE88" s="535"/>
      <c r="BF88" s="536"/>
      <c r="BG88" s="525"/>
      <c r="BH88" s="525"/>
      <c r="BI88" s="525"/>
      <c r="BJ88" s="525"/>
      <c r="BK88" s="525"/>
      <c r="BL88" s="525"/>
      <c r="BM88" s="525"/>
      <c r="BN88" s="525"/>
      <c r="BO88" s="537">
        <f t="shared" si="4"/>
        <v>0</v>
      </c>
      <c r="BP88" s="538"/>
      <c r="BQ88" s="538"/>
      <c r="BR88" s="538"/>
      <c r="BS88" s="538"/>
      <c r="BT88" s="538"/>
      <c r="BU88" s="538"/>
      <c r="BV88" s="539"/>
      <c r="BW88" s="525"/>
      <c r="BX88" s="525"/>
      <c r="BY88" s="525"/>
      <c r="BZ88" s="525"/>
      <c r="CA88" s="525"/>
      <c r="CB88" s="525"/>
      <c r="CC88" s="525"/>
      <c r="CD88" s="525"/>
      <c r="CE88" s="525"/>
      <c r="CF88" s="525"/>
      <c r="CG88" s="525"/>
      <c r="CH88" s="525"/>
      <c r="CI88" s="525"/>
      <c r="CJ88" s="525"/>
      <c r="CK88" s="525"/>
      <c r="CL88" s="525"/>
      <c r="CM88" s="525"/>
      <c r="CN88" s="525"/>
      <c r="CO88" s="525"/>
      <c r="CP88" s="525"/>
      <c r="CQ88" s="525"/>
      <c r="CR88" s="525"/>
      <c r="CS88" s="525"/>
      <c r="CT88" s="525"/>
      <c r="CU88" s="525"/>
      <c r="CV88" s="521">
        <f t="shared" si="5"/>
        <v>0</v>
      </c>
      <c r="CW88" s="521"/>
      <c r="CX88" s="521"/>
      <c r="CY88" s="521"/>
      <c r="CZ88" s="521"/>
      <c r="DA88" s="521"/>
      <c r="DB88" s="521"/>
      <c r="DC88" s="521"/>
      <c r="DD88" s="521"/>
      <c r="DE88" s="522"/>
    </row>
    <row r="89" spans="1:109" s="2" customFormat="1" ht="23.25" customHeight="1">
      <c r="A89" s="526"/>
      <c r="B89" s="527"/>
      <c r="C89" s="527"/>
      <c r="D89" s="527"/>
      <c r="E89" s="527"/>
      <c r="F89" s="527"/>
      <c r="G89" s="527"/>
      <c r="H89" s="527"/>
      <c r="I89" s="527"/>
      <c r="J89" s="527"/>
      <c r="K89" s="527"/>
      <c r="L89" s="527"/>
      <c r="M89" s="527"/>
      <c r="N89" s="527"/>
      <c r="O89" s="527"/>
      <c r="P89" s="528"/>
      <c r="Q89" s="528"/>
      <c r="R89" s="528"/>
      <c r="S89" s="528"/>
      <c r="T89" s="528"/>
      <c r="U89" s="528"/>
      <c r="V89" s="528"/>
      <c r="W89" s="528"/>
      <c r="X89" s="528"/>
      <c r="Y89" s="528"/>
      <c r="Z89" s="528"/>
      <c r="AA89" s="528"/>
      <c r="AB89" s="528"/>
      <c r="AC89" s="528"/>
      <c r="AD89" s="529"/>
      <c r="AE89" s="529"/>
      <c r="AF89" s="529"/>
      <c r="AG89" s="530"/>
      <c r="AH89" s="530"/>
      <c r="AI89" s="530"/>
      <c r="AJ89" s="530"/>
      <c r="AK89" s="531"/>
      <c r="AL89" s="532"/>
      <c r="AM89" s="532"/>
      <c r="AN89" s="532"/>
      <c r="AO89" s="532"/>
      <c r="AP89" s="533"/>
      <c r="AQ89" s="521">
        <f t="shared" ref="AQ89:AQ98" si="6">AG89*AK89*12</f>
        <v>0</v>
      </c>
      <c r="AR89" s="521"/>
      <c r="AS89" s="521"/>
      <c r="AT89" s="521"/>
      <c r="AU89" s="521"/>
      <c r="AV89" s="521"/>
      <c r="AW89" s="521"/>
      <c r="AX89" s="521"/>
      <c r="AY89" s="534"/>
      <c r="AZ89" s="535"/>
      <c r="BA89" s="535"/>
      <c r="BB89" s="535"/>
      <c r="BC89" s="535"/>
      <c r="BD89" s="535"/>
      <c r="BE89" s="535"/>
      <c r="BF89" s="536"/>
      <c r="BG89" s="525"/>
      <c r="BH89" s="525"/>
      <c r="BI89" s="525"/>
      <c r="BJ89" s="525"/>
      <c r="BK89" s="525"/>
      <c r="BL89" s="525"/>
      <c r="BM89" s="525"/>
      <c r="BN89" s="525"/>
      <c r="BO89" s="537">
        <f t="shared" ref="BO89:BO98" si="7">AQ89/365*50</f>
        <v>0</v>
      </c>
      <c r="BP89" s="538"/>
      <c r="BQ89" s="538"/>
      <c r="BR89" s="538"/>
      <c r="BS89" s="538"/>
      <c r="BT89" s="538"/>
      <c r="BU89" s="538"/>
      <c r="BV89" s="539"/>
      <c r="BW89" s="525"/>
      <c r="BX89" s="525"/>
      <c r="BY89" s="525"/>
      <c r="BZ89" s="525"/>
      <c r="CA89" s="525"/>
      <c r="CB89" s="525"/>
      <c r="CC89" s="525"/>
      <c r="CD89" s="525"/>
      <c r="CE89" s="525"/>
      <c r="CF89" s="525"/>
      <c r="CG89" s="525"/>
      <c r="CH89" s="525"/>
      <c r="CI89" s="525"/>
      <c r="CJ89" s="525"/>
      <c r="CK89" s="525"/>
      <c r="CL89" s="525"/>
      <c r="CM89" s="525"/>
      <c r="CN89" s="525"/>
      <c r="CO89" s="525"/>
      <c r="CP89" s="525"/>
      <c r="CQ89" s="525"/>
      <c r="CR89" s="525"/>
      <c r="CS89" s="525"/>
      <c r="CT89" s="525"/>
      <c r="CU89" s="525"/>
      <c r="CV89" s="521">
        <f t="shared" ref="CV89:CV98" si="8">SUM(AQ89:CU89)</f>
        <v>0</v>
      </c>
      <c r="CW89" s="521"/>
      <c r="CX89" s="521"/>
      <c r="CY89" s="521"/>
      <c r="CZ89" s="521"/>
      <c r="DA89" s="521"/>
      <c r="DB89" s="521"/>
      <c r="DC89" s="521"/>
      <c r="DD89" s="521"/>
      <c r="DE89" s="522"/>
    </row>
    <row r="90" spans="1:109" s="2" customFormat="1" ht="23.25" customHeight="1">
      <c r="A90" s="526"/>
      <c r="B90" s="527"/>
      <c r="C90" s="527"/>
      <c r="D90" s="527"/>
      <c r="E90" s="527"/>
      <c r="F90" s="527"/>
      <c r="G90" s="527"/>
      <c r="H90" s="527"/>
      <c r="I90" s="527"/>
      <c r="J90" s="527"/>
      <c r="K90" s="527"/>
      <c r="L90" s="527"/>
      <c r="M90" s="527"/>
      <c r="N90" s="527"/>
      <c r="O90" s="527"/>
      <c r="P90" s="528"/>
      <c r="Q90" s="528"/>
      <c r="R90" s="528"/>
      <c r="S90" s="528"/>
      <c r="T90" s="528"/>
      <c r="U90" s="528"/>
      <c r="V90" s="528"/>
      <c r="W90" s="528"/>
      <c r="X90" s="528"/>
      <c r="Y90" s="528"/>
      <c r="Z90" s="528"/>
      <c r="AA90" s="528"/>
      <c r="AB90" s="528"/>
      <c r="AC90" s="528"/>
      <c r="AD90" s="529"/>
      <c r="AE90" s="529"/>
      <c r="AF90" s="529"/>
      <c r="AG90" s="530"/>
      <c r="AH90" s="530"/>
      <c r="AI90" s="530"/>
      <c r="AJ90" s="530"/>
      <c r="AK90" s="531"/>
      <c r="AL90" s="532"/>
      <c r="AM90" s="532"/>
      <c r="AN90" s="532"/>
      <c r="AO90" s="532"/>
      <c r="AP90" s="533"/>
      <c r="AQ90" s="521">
        <f t="shared" si="6"/>
        <v>0</v>
      </c>
      <c r="AR90" s="521"/>
      <c r="AS90" s="521"/>
      <c r="AT90" s="521"/>
      <c r="AU90" s="521"/>
      <c r="AV90" s="521"/>
      <c r="AW90" s="521"/>
      <c r="AX90" s="521"/>
      <c r="AY90" s="534"/>
      <c r="AZ90" s="535"/>
      <c r="BA90" s="535"/>
      <c r="BB90" s="535"/>
      <c r="BC90" s="535"/>
      <c r="BD90" s="535"/>
      <c r="BE90" s="535"/>
      <c r="BF90" s="536"/>
      <c r="BG90" s="525"/>
      <c r="BH90" s="525"/>
      <c r="BI90" s="525"/>
      <c r="BJ90" s="525"/>
      <c r="BK90" s="525"/>
      <c r="BL90" s="525"/>
      <c r="BM90" s="525"/>
      <c r="BN90" s="525"/>
      <c r="BO90" s="537">
        <f t="shared" si="7"/>
        <v>0</v>
      </c>
      <c r="BP90" s="538"/>
      <c r="BQ90" s="538"/>
      <c r="BR90" s="538"/>
      <c r="BS90" s="538"/>
      <c r="BT90" s="538"/>
      <c r="BU90" s="538"/>
      <c r="BV90" s="539"/>
      <c r="BW90" s="525"/>
      <c r="BX90" s="525"/>
      <c r="BY90" s="525"/>
      <c r="BZ90" s="525"/>
      <c r="CA90" s="525"/>
      <c r="CB90" s="525"/>
      <c r="CC90" s="525"/>
      <c r="CD90" s="525"/>
      <c r="CE90" s="525"/>
      <c r="CF90" s="525"/>
      <c r="CG90" s="525"/>
      <c r="CH90" s="525"/>
      <c r="CI90" s="525"/>
      <c r="CJ90" s="525"/>
      <c r="CK90" s="525"/>
      <c r="CL90" s="525"/>
      <c r="CM90" s="525"/>
      <c r="CN90" s="525"/>
      <c r="CO90" s="525"/>
      <c r="CP90" s="525"/>
      <c r="CQ90" s="525"/>
      <c r="CR90" s="525"/>
      <c r="CS90" s="525"/>
      <c r="CT90" s="525"/>
      <c r="CU90" s="525"/>
      <c r="CV90" s="521">
        <f t="shared" si="8"/>
        <v>0</v>
      </c>
      <c r="CW90" s="521"/>
      <c r="CX90" s="521"/>
      <c r="CY90" s="521"/>
      <c r="CZ90" s="521"/>
      <c r="DA90" s="521"/>
      <c r="DB90" s="521"/>
      <c r="DC90" s="521"/>
      <c r="DD90" s="521"/>
      <c r="DE90" s="522"/>
    </row>
    <row r="91" spans="1:109" s="2" customFormat="1" ht="23.25" customHeight="1">
      <c r="A91" s="526"/>
      <c r="B91" s="527"/>
      <c r="C91" s="527"/>
      <c r="D91" s="527"/>
      <c r="E91" s="527"/>
      <c r="F91" s="527"/>
      <c r="G91" s="527"/>
      <c r="H91" s="527"/>
      <c r="I91" s="527"/>
      <c r="J91" s="527"/>
      <c r="K91" s="527"/>
      <c r="L91" s="527"/>
      <c r="M91" s="527"/>
      <c r="N91" s="527"/>
      <c r="O91" s="527"/>
      <c r="P91" s="528"/>
      <c r="Q91" s="528"/>
      <c r="R91" s="528"/>
      <c r="S91" s="528"/>
      <c r="T91" s="528"/>
      <c r="U91" s="528"/>
      <c r="V91" s="528"/>
      <c r="W91" s="528"/>
      <c r="X91" s="528"/>
      <c r="Y91" s="528"/>
      <c r="Z91" s="528"/>
      <c r="AA91" s="528"/>
      <c r="AB91" s="528"/>
      <c r="AC91" s="528"/>
      <c r="AD91" s="529"/>
      <c r="AE91" s="529"/>
      <c r="AF91" s="529"/>
      <c r="AG91" s="530"/>
      <c r="AH91" s="530"/>
      <c r="AI91" s="530"/>
      <c r="AJ91" s="530"/>
      <c r="AK91" s="531"/>
      <c r="AL91" s="532"/>
      <c r="AM91" s="532"/>
      <c r="AN91" s="532"/>
      <c r="AO91" s="532"/>
      <c r="AP91" s="533"/>
      <c r="AQ91" s="521">
        <f t="shared" si="6"/>
        <v>0</v>
      </c>
      <c r="AR91" s="521"/>
      <c r="AS91" s="521"/>
      <c r="AT91" s="521"/>
      <c r="AU91" s="521"/>
      <c r="AV91" s="521"/>
      <c r="AW91" s="521"/>
      <c r="AX91" s="521"/>
      <c r="AY91" s="534"/>
      <c r="AZ91" s="535"/>
      <c r="BA91" s="535"/>
      <c r="BB91" s="535"/>
      <c r="BC91" s="535"/>
      <c r="BD91" s="535"/>
      <c r="BE91" s="535"/>
      <c r="BF91" s="536"/>
      <c r="BG91" s="525"/>
      <c r="BH91" s="525"/>
      <c r="BI91" s="525"/>
      <c r="BJ91" s="525"/>
      <c r="BK91" s="525"/>
      <c r="BL91" s="525"/>
      <c r="BM91" s="525"/>
      <c r="BN91" s="525"/>
      <c r="BO91" s="537">
        <f t="shared" si="7"/>
        <v>0</v>
      </c>
      <c r="BP91" s="538"/>
      <c r="BQ91" s="538"/>
      <c r="BR91" s="538"/>
      <c r="BS91" s="538"/>
      <c r="BT91" s="538"/>
      <c r="BU91" s="538"/>
      <c r="BV91" s="539"/>
      <c r="BW91" s="525"/>
      <c r="BX91" s="525"/>
      <c r="BY91" s="525"/>
      <c r="BZ91" s="525"/>
      <c r="CA91" s="525"/>
      <c r="CB91" s="525"/>
      <c r="CC91" s="525"/>
      <c r="CD91" s="525"/>
      <c r="CE91" s="525"/>
      <c r="CF91" s="525"/>
      <c r="CG91" s="525"/>
      <c r="CH91" s="525"/>
      <c r="CI91" s="525"/>
      <c r="CJ91" s="525"/>
      <c r="CK91" s="525"/>
      <c r="CL91" s="525"/>
      <c r="CM91" s="525"/>
      <c r="CN91" s="525"/>
      <c r="CO91" s="525"/>
      <c r="CP91" s="525"/>
      <c r="CQ91" s="525"/>
      <c r="CR91" s="525"/>
      <c r="CS91" s="525"/>
      <c r="CT91" s="525"/>
      <c r="CU91" s="525"/>
      <c r="CV91" s="521">
        <f t="shared" si="8"/>
        <v>0</v>
      </c>
      <c r="CW91" s="521"/>
      <c r="CX91" s="521"/>
      <c r="CY91" s="521"/>
      <c r="CZ91" s="521"/>
      <c r="DA91" s="521"/>
      <c r="DB91" s="521"/>
      <c r="DC91" s="521"/>
      <c r="DD91" s="521"/>
      <c r="DE91" s="522"/>
    </row>
    <row r="92" spans="1:109" s="2" customFormat="1" ht="23.25" customHeight="1">
      <c r="A92" s="526"/>
      <c r="B92" s="527"/>
      <c r="C92" s="527"/>
      <c r="D92" s="527"/>
      <c r="E92" s="527"/>
      <c r="F92" s="527"/>
      <c r="G92" s="527"/>
      <c r="H92" s="527"/>
      <c r="I92" s="527"/>
      <c r="J92" s="527"/>
      <c r="K92" s="527"/>
      <c r="L92" s="527"/>
      <c r="M92" s="527"/>
      <c r="N92" s="527"/>
      <c r="O92" s="527"/>
      <c r="P92" s="528"/>
      <c r="Q92" s="528"/>
      <c r="R92" s="528"/>
      <c r="S92" s="528"/>
      <c r="T92" s="528"/>
      <c r="U92" s="528"/>
      <c r="V92" s="528"/>
      <c r="W92" s="528"/>
      <c r="X92" s="528"/>
      <c r="Y92" s="528"/>
      <c r="Z92" s="528"/>
      <c r="AA92" s="528"/>
      <c r="AB92" s="528"/>
      <c r="AC92" s="528"/>
      <c r="AD92" s="529"/>
      <c r="AE92" s="529"/>
      <c r="AF92" s="529"/>
      <c r="AG92" s="530"/>
      <c r="AH92" s="530"/>
      <c r="AI92" s="530"/>
      <c r="AJ92" s="530"/>
      <c r="AK92" s="531"/>
      <c r="AL92" s="532"/>
      <c r="AM92" s="532"/>
      <c r="AN92" s="532"/>
      <c r="AO92" s="532"/>
      <c r="AP92" s="533"/>
      <c r="AQ92" s="521">
        <f t="shared" si="6"/>
        <v>0</v>
      </c>
      <c r="AR92" s="521"/>
      <c r="AS92" s="521"/>
      <c r="AT92" s="521"/>
      <c r="AU92" s="521"/>
      <c r="AV92" s="521"/>
      <c r="AW92" s="521"/>
      <c r="AX92" s="521"/>
      <c r="AY92" s="534"/>
      <c r="AZ92" s="535"/>
      <c r="BA92" s="535"/>
      <c r="BB92" s="535"/>
      <c r="BC92" s="535"/>
      <c r="BD92" s="535"/>
      <c r="BE92" s="535"/>
      <c r="BF92" s="536"/>
      <c r="BG92" s="525"/>
      <c r="BH92" s="525"/>
      <c r="BI92" s="525"/>
      <c r="BJ92" s="525"/>
      <c r="BK92" s="525"/>
      <c r="BL92" s="525"/>
      <c r="BM92" s="525"/>
      <c r="BN92" s="525"/>
      <c r="BO92" s="537">
        <f t="shared" si="7"/>
        <v>0</v>
      </c>
      <c r="BP92" s="538"/>
      <c r="BQ92" s="538"/>
      <c r="BR92" s="538"/>
      <c r="BS92" s="538"/>
      <c r="BT92" s="538"/>
      <c r="BU92" s="538"/>
      <c r="BV92" s="539"/>
      <c r="BW92" s="525"/>
      <c r="BX92" s="525"/>
      <c r="BY92" s="525"/>
      <c r="BZ92" s="525"/>
      <c r="CA92" s="525"/>
      <c r="CB92" s="525"/>
      <c r="CC92" s="525"/>
      <c r="CD92" s="525"/>
      <c r="CE92" s="525"/>
      <c r="CF92" s="525"/>
      <c r="CG92" s="525"/>
      <c r="CH92" s="525"/>
      <c r="CI92" s="525"/>
      <c r="CJ92" s="525"/>
      <c r="CK92" s="525"/>
      <c r="CL92" s="525"/>
      <c r="CM92" s="525"/>
      <c r="CN92" s="525"/>
      <c r="CO92" s="525"/>
      <c r="CP92" s="525"/>
      <c r="CQ92" s="525"/>
      <c r="CR92" s="525"/>
      <c r="CS92" s="525"/>
      <c r="CT92" s="525"/>
      <c r="CU92" s="525"/>
      <c r="CV92" s="521">
        <f t="shared" si="8"/>
        <v>0</v>
      </c>
      <c r="CW92" s="521"/>
      <c r="CX92" s="521"/>
      <c r="CY92" s="521"/>
      <c r="CZ92" s="521"/>
      <c r="DA92" s="521"/>
      <c r="DB92" s="521"/>
      <c r="DC92" s="521"/>
      <c r="DD92" s="521"/>
      <c r="DE92" s="522"/>
    </row>
    <row r="93" spans="1:109" s="2" customFormat="1" ht="23.25" customHeight="1">
      <c r="A93" s="526"/>
      <c r="B93" s="527"/>
      <c r="C93" s="527"/>
      <c r="D93" s="527"/>
      <c r="E93" s="527"/>
      <c r="F93" s="527"/>
      <c r="G93" s="527"/>
      <c r="H93" s="527"/>
      <c r="I93" s="527"/>
      <c r="J93" s="527"/>
      <c r="K93" s="527"/>
      <c r="L93" s="527"/>
      <c r="M93" s="527"/>
      <c r="N93" s="527"/>
      <c r="O93" s="527"/>
      <c r="P93" s="528"/>
      <c r="Q93" s="528"/>
      <c r="R93" s="528"/>
      <c r="S93" s="528"/>
      <c r="T93" s="528"/>
      <c r="U93" s="528"/>
      <c r="V93" s="528"/>
      <c r="W93" s="528"/>
      <c r="X93" s="528"/>
      <c r="Y93" s="528"/>
      <c r="Z93" s="528"/>
      <c r="AA93" s="528"/>
      <c r="AB93" s="528"/>
      <c r="AC93" s="528"/>
      <c r="AD93" s="529"/>
      <c r="AE93" s="529"/>
      <c r="AF93" s="529"/>
      <c r="AG93" s="530"/>
      <c r="AH93" s="530"/>
      <c r="AI93" s="530"/>
      <c r="AJ93" s="530"/>
      <c r="AK93" s="531"/>
      <c r="AL93" s="532"/>
      <c r="AM93" s="532"/>
      <c r="AN93" s="532"/>
      <c r="AO93" s="532"/>
      <c r="AP93" s="533"/>
      <c r="AQ93" s="521">
        <f t="shared" si="6"/>
        <v>0</v>
      </c>
      <c r="AR93" s="521"/>
      <c r="AS93" s="521"/>
      <c r="AT93" s="521"/>
      <c r="AU93" s="521"/>
      <c r="AV93" s="521"/>
      <c r="AW93" s="521"/>
      <c r="AX93" s="521"/>
      <c r="AY93" s="534"/>
      <c r="AZ93" s="535"/>
      <c r="BA93" s="535"/>
      <c r="BB93" s="535"/>
      <c r="BC93" s="535"/>
      <c r="BD93" s="535"/>
      <c r="BE93" s="535"/>
      <c r="BF93" s="536"/>
      <c r="BG93" s="525"/>
      <c r="BH93" s="525"/>
      <c r="BI93" s="525"/>
      <c r="BJ93" s="525"/>
      <c r="BK93" s="525"/>
      <c r="BL93" s="525"/>
      <c r="BM93" s="525"/>
      <c r="BN93" s="525"/>
      <c r="BO93" s="537">
        <f t="shared" si="7"/>
        <v>0</v>
      </c>
      <c r="BP93" s="538"/>
      <c r="BQ93" s="538"/>
      <c r="BR93" s="538"/>
      <c r="BS93" s="538"/>
      <c r="BT93" s="538"/>
      <c r="BU93" s="538"/>
      <c r="BV93" s="539"/>
      <c r="BW93" s="525"/>
      <c r="BX93" s="525"/>
      <c r="BY93" s="525"/>
      <c r="BZ93" s="525"/>
      <c r="CA93" s="525"/>
      <c r="CB93" s="525"/>
      <c r="CC93" s="525"/>
      <c r="CD93" s="525"/>
      <c r="CE93" s="525"/>
      <c r="CF93" s="525"/>
      <c r="CG93" s="525"/>
      <c r="CH93" s="525"/>
      <c r="CI93" s="525"/>
      <c r="CJ93" s="525"/>
      <c r="CK93" s="525"/>
      <c r="CL93" s="525"/>
      <c r="CM93" s="525"/>
      <c r="CN93" s="525"/>
      <c r="CO93" s="525"/>
      <c r="CP93" s="525"/>
      <c r="CQ93" s="525"/>
      <c r="CR93" s="525"/>
      <c r="CS93" s="525"/>
      <c r="CT93" s="525"/>
      <c r="CU93" s="525"/>
      <c r="CV93" s="521">
        <f t="shared" si="8"/>
        <v>0</v>
      </c>
      <c r="CW93" s="521"/>
      <c r="CX93" s="521"/>
      <c r="CY93" s="521"/>
      <c r="CZ93" s="521"/>
      <c r="DA93" s="521"/>
      <c r="DB93" s="521"/>
      <c r="DC93" s="521"/>
      <c r="DD93" s="521"/>
      <c r="DE93" s="522"/>
    </row>
    <row r="94" spans="1:109" s="2" customFormat="1" ht="23.25" customHeight="1">
      <c r="A94" s="526"/>
      <c r="B94" s="527"/>
      <c r="C94" s="527"/>
      <c r="D94" s="527"/>
      <c r="E94" s="527"/>
      <c r="F94" s="527"/>
      <c r="G94" s="527"/>
      <c r="H94" s="527"/>
      <c r="I94" s="527"/>
      <c r="J94" s="527"/>
      <c r="K94" s="527"/>
      <c r="L94" s="527"/>
      <c r="M94" s="527"/>
      <c r="N94" s="527"/>
      <c r="O94" s="527"/>
      <c r="P94" s="528"/>
      <c r="Q94" s="528"/>
      <c r="R94" s="528"/>
      <c r="S94" s="528"/>
      <c r="T94" s="528"/>
      <c r="U94" s="528"/>
      <c r="V94" s="528"/>
      <c r="W94" s="528"/>
      <c r="X94" s="528"/>
      <c r="Y94" s="528"/>
      <c r="Z94" s="528"/>
      <c r="AA94" s="528"/>
      <c r="AB94" s="528"/>
      <c r="AC94" s="528"/>
      <c r="AD94" s="529"/>
      <c r="AE94" s="529"/>
      <c r="AF94" s="529"/>
      <c r="AG94" s="530"/>
      <c r="AH94" s="530"/>
      <c r="AI94" s="530"/>
      <c r="AJ94" s="530"/>
      <c r="AK94" s="531"/>
      <c r="AL94" s="532"/>
      <c r="AM94" s="532"/>
      <c r="AN94" s="532"/>
      <c r="AO94" s="532"/>
      <c r="AP94" s="533"/>
      <c r="AQ94" s="521">
        <f t="shared" si="6"/>
        <v>0</v>
      </c>
      <c r="AR94" s="521"/>
      <c r="AS94" s="521"/>
      <c r="AT94" s="521"/>
      <c r="AU94" s="521"/>
      <c r="AV94" s="521"/>
      <c r="AW94" s="521"/>
      <c r="AX94" s="521"/>
      <c r="AY94" s="534"/>
      <c r="AZ94" s="535"/>
      <c r="BA94" s="535"/>
      <c r="BB94" s="535"/>
      <c r="BC94" s="535"/>
      <c r="BD94" s="535"/>
      <c r="BE94" s="535"/>
      <c r="BF94" s="536"/>
      <c r="BG94" s="525"/>
      <c r="BH94" s="525"/>
      <c r="BI94" s="525"/>
      <c r="BJ94" s="525"/>
      <c r="BK94" s="525"/>
      <c r="BL94" s="525"/>
      <c r="BM94" s="525"/>
      <c r="BN94" s="525"/>
      <c r="BO94" s="537">
        <f t="shared" si="7"/>
        <v>0</v>
      </c>
      <c r="BP94" s="538"/>
      <c r="BQ94" s="538"/>
      <c r="BR94" s="538"/>
      <c r="BS94" s="538"/>
      <c r="BT94" s="538"/>
      <c r="BU94" s="538"/>
      <c r="BV94" s="539"/>
      <c r="BW94" s="525"/>
      <c r="BX94" s="525"/>
      <c r="BY94" s="525"/>
      <c r="BZ94" s="525"/>
      <c r="CA94" s="525"/>
      <c r="CB94" s="525"/>
      <c r="CC94" s="525"/>
      <c r="CD94" s="525"/>
      <c r="CE94" s="525"/>
      <c r="CF94" s="525"/>
      <c r="CG94" s="525"/>
      <c r="CH94" s="525"/>
      <c r="CI94" s="525"/>
      <c r="CJ94" s="525"/>
      <c r="CK94" s="525"/>
      <c r="CL94" s="525"/>
      <c r="CM94" s="525"/>
      <c r="CN94" s="525"/>
      <c r="CO94" s="525"/>
      <c r="CP94" s="525"/>
      <c r="CQ94" s="525"/>
      <c r="CR94" s="525"/>
      <c r="CS94" s="525"/>
      <c r="CT94" s="525"/>
      <c r="CU94" s="525"/>
      <c r="CV94" s="521">
        <f t="shared" si="8"/>
        <v>0</v>
      </c>
      <c r="CW94" s="521"/>
      <c r="CX94" s="521"/>
      <c r="CY94" s="521"/>
      <c r="CZ94" s="521"/>
      <c r="DA94" s="521"/>
      <c r="DB94" s="521"/>
      <c r="DC94" s="521"/>
      <c r="DD94" s="521"/>
      <c r="DE94" s="522"/>
    </row>
    <row r="95" spans="1:109" s="2" customFormat="1" ht="23.25" customHeight="1">
      <c r="A95" s="526"/>
      <c r="B95" s="527"/>
      <c r="C95" s="527"/>
      <c r="D95" s="527"/>
      <c r="E95" s="527"/>
      <c r="F95" s="527"/>
      <c r="G95" s="527"/>
      <c r="H95" s="527"/>
      <c r="I95" s="527"/>
      <c r="J95" s="527"/>
      <c r="K95" s="527"/>
      <c r="L95" s="527"/>
      <c r="M95" s="527"/>
      <c r="N95" s="527"/>
      <c r="O95" s="527"/>
      <c r="P95" s="528"/>
      <c r="Q95" s="528"/>
      <c r="R95" s="528"/>
      <c r="S95" s="528"/>
      <c r="T95" s="528"/>
      <c r="U95" s="528"/>
      <c r="V95" s="528"/>
      <c r="W95" s="528"/>
      <c r="X95" s="528"/>
      <c r="Y95" s="528"/>
      <c r="Z95" s="528"/>
      <c r="AA95" s="528"/>
      <c r="AB95" s="528"/>
      <c r="AC95" s="528"/>
      <c r="AD95" s="529"/>
      <c r="AE95" s="529"/>
      <c r="AF95" s="529"/>
      <c r="AG95" s="530"/>
      <c r="AH95" s="530"/>
      <c r="AI95" s="530"/>
      <c r="AJ95" s="530"/>
      <c r="AK95" s="531"/>
      <c r="AL95" s="532"/>
      <c r="AM95" s="532"/>
      <c r="AN95" s="532"/>
      <c r="AO95" s="532"/>
      <c r="AP95" s="533"/>
      <c r="AQ95" s="521">
        <f t="shared" si="6"/>
        <v>0</v>
      </c>
      <c r="AR95" s="521"/>
      <c r="AS95" s="521"/>
      <c r="AT95" s="521"/>
      <c r="AU95" s="521"/>
      <c r="AV95" s="521"/>
      <c r="AW95" s="521"/>
      <c r="AX95" s="521"/>
      <c r="AY95" s="534"/>
      <c r="AZ95" s="535"/>
      <c r="BA95" s="535"/>
      <c r="BB95" s="535"/>
      <c r="BC95" s="535"/>
      <c r="BD95" s="535"/>
      <c r="BE95" s="535"/>
      <c r="BF95" s="536"/>
      <c r="BG95" s="525"/>
      <c r="BH95" s="525"/>
      <c r="BI95" s="525"/>
      <c r="BJ95" s="525"/>
      <c r="BK95" s="525"/>
      <c r="BL95" s="525"/>
      <c r="BM95" s="525"/>
      <c r="BN95" s="525"/>
      <c r="BO95" s="537">
        <f t="shared" si="7"/>
        <v>0</v>
      </c>
      <c r="BP95" s="538"/>
      <c r="BQ95" s="538"/>
      <c r="BR95" s="538"/>
      <c r="BS95" s="538"/>
      <c r="BT95" s="538"/>
      <c r="BU95" s="538"/>
      <c r="BV95" s="539"/>
      <c r="BW95" s="525"/>
      <c r="BX95" s="525"/>
      <c r="BY95" s="525"/>
      <c r="BZ95" s="525"/>
      <c r="CA95" s="525"/>
      <c r="CB95" s="525"/>
      <c r="CC95" s="525"/>
      <c r="CD95" s="525"/>
      <c r="CE95" s="525"/>
      <c r="CF95" s="525"/>
      <c r="CG95" s="525"/>
      <c r="CH95" s="525"/>
      <c r="CI95" s="525"/>
      <c r="CJ95" s="525"/>
      <c r="CK95" s="525"/>
      <c r="CL95" s="525"/>
      <c r="CM95" s="525"/>
      <c r="CN95" s="525"/>
      <c r="CO95" s="525"/>
      <c r="CP95" s="525"/>
      <c r="CQ95" s="525"/>
      <c r="CR95" s="525"/>
      <c r="CS95" s="525"/>
      <c r="CT95" s="525"/>
      <c r="CU95" s="525"/>
      <c r="CV95" s="521">
        <f t="shared" si="8"/>
        <v>0</v>
      </c>
      <c r="CW95" s="521"/>
      <c r="CX95" s="521"/>
      <c r="CY95" s="521"/>
      <c r="CZ95" s="521"/>
      <c r="DA95" s="521"/>
      <c r="DB95" s="521"/>
      <c r="DC95" s="521"/>
      <c r="DD95" s="521"/>
      <c r="DE95" s="522"/>
    </row>
    <row r="96" spans="1:109" s="2" customFormat="1" ht="23.25" customHeight="1">
      <c r="A96" s="526"/>
      <c r="B96" s="527"/>
      <c r="C96" s="527"/>
      <c r="D96" s="527"/>
      <c r="E96" s="527"/>
      <c r="F96" s="527"/>
      <c r="G96" s="527"/>
      <c r="H96" s="527"/>
      <c r="I96" s="527"/>
      <c r="J96" s="527"/>
      <c r="K96" s="527"/>
      <c r="L96" s="527"/>
      <c r="M96" s="527"/>
      <c r="N96" s="527"/>
      <c r="O96" s="527"/>
      <c r="P96" s="528"/>
      <c r="Q96" s="528"/>
      <c r="R96" s="528"/>
      <c r="S96" s="528"/>
      <c r="T96" s="528"/>
      <c r="U96" s="528"/>
      <c r="V96" s="528"/>
      <c r="W96" s="528"/>
      <c r="X96" s="528"/>
      <c r="Y96" s="528"/>
      <c r="Z96" s="528"/>
      <c r="AA96" s="528"/>
      <c r="AB96" s="528"/>
      <c r="AC96" s="528"/>
      <c r="AD96" s="529"/>
      <c r="AE96" s="529"/>
      <c r="AF96" s="529"/>
      <c r="AG96" s="530"/>
      <c r="AH96" s="530"/>
      <c r="AI96" s="530"/>
      <c r="AJ96" s="530"/>
      <c r="AK96" s="531"/>
      <c r="AL96" s="532"/>
      <c r="AM96" s="532"/>
      <c r="AN96" s="532"/>
      <c r="AO96" s="532"/>
      <c r="AP96" s="533"/>
      <c r="AQ96" s="521">
        <f t="shared" si="6"/>
        <v>0</v>
      </c>
      <c r="AR96" s="521"/>
      <c r="AS96" s="521"/>
      <c r="AT96" s="521"/>
      <c r="AU96" s="521"/>
      <c r="AV96" s="521"/>
      <c r="AW96" s="521"/>
      <c r="AX96" s="521"/>
      <c r="AY96" s="534"/>
      <c r="AZ96" s="535"/>
      <c r="BA96" s="535"/>
      <c r="BB96" s="535"/>
      <c r="BC96" s="535"/>
      <c r="BD96" s="535"/>
      <c r="BE96" s="535"/>
      <c r="BF96" s="536"/>
      <c r="BG96" s="525"/>
      <c r="BH96" s="525"/>
      <c r="BI96" s="525"/>
      <c r="BJ96" s="525"/>
      <c r="BK96" s="525"/>
      <c r="BL96" s="525"/>
      <c r="BM96" s="525"/>
      <c r="BN96" s="525"/>
      <c r="BO96" s="537">
        <f t="shared" si="7"/>
        <v>0</v>
      </c>
      <c r="BP96" s="538"/>
      <c r="BQ96" s="538"/>
      <c r="BR96" s="538"/>
      <c r="BS96" s="538"/>
      <c r="BT96" s="538"/>
      <c r="BU96" s="538"/>
      <c r="BV96" s="539"/>
      <c r="BW96" s="525"/>
      <c r="BX96" s="525"/>
      <c r="BY96" s="525"/>
      <c r="BZ96" s="525"/>
      <c r="CA96" s="525"/>
      <c r="CB96" s="525"/>
      <c r="CC96" s="525"/>
      <c r="CD96" s="525"/>
      <c r="CE96" s="525"/>
      <c r="CF96" s="525"/>
      <c r="CG96" s="525"/>
      <c r="CH96" s="525"/>
      <c r="CI96" s="525"/>
      <c r="CJ96" s="525"/>
      <c r="CK96" s="525"/>
      <c r="CL96" s="525"/>
      <c r="CM96" s="525"/>
      <c r="CN96" s="525"/>
      <c r="CO96" s="525"/>
      <c r="CP96" s="525"/>
      <c r="CQ96" s="525"/>
      <c r="CR96" s="525"/>
      <c r="CS96" s="525"/>
      <c r="CT96" s="525"/>
      <c r="CU96" s="525"/>
      <c r="CV96" s="521">
        <f t="shared" si="8"/>
        <v>0</v>
      </c>
      <c r="CW96" s="521"/>
      <c r="CX96" s="521"/>
      <c r="CY96" s="521"/>
      <c r="CZ96" s="521"/>
      <c r="DA96" s="521"/>
      <c r="DB96" s="521"/>
      <c r="DC96" s="521"/>
      <c r="DD96" s="521"/>
      <c r="DE96" s="522"/>
    </row>
    <row r="97" spans="1:110" s="2" customFormat="1" ht="23.25" customHeight="1">
      <c r="A97" s="526"/>
      <c r="B97" s="527"/>
      <c r="C97" s="527"/>
      <c r="D97" s="527"/>
      <c r="E97" s="527"/>
      <c r="F97" s="527"/>
      <c r="G97" s="527"/>
      <c r="H97" s="527"/>
      <c r="I97" s="527"/>
      <c r="J97" s="527"/>
      <c r="K97" s="527"/>
      <c r="L97" s="527"/>
      <c r="M97" s="527"/>
      <c r="N97" s="527"/>
      <c r="O97" s="527"/>
      <c r="P97" s="528"/>
      <c r="Q97" s="528"/>
      <c r="R97" s="528"/>
      <c r="S97" s="528"/>
      <c r="T97" s="528"/>
      <c r="U97" s="528"/>
      <c r="V97" s="528"/>
      <c r="W97" s="528"/>
      <c r="X97" s="528"/>
      <c r="Y97" s="528"/>
      <c r="Z97" s="528"/>
      <c r="AA97" s="528"/>
      <c r="AB97" s="528"/>
      <c r="AC97" s="528"/>
      <c r="AD97" s="529"/>
      <c r="AE97" s="529"/>
      <c r="AF97" s="529"/>
      <c r="AG97" s="530"/>
      <c r="AH97" s="530"/>
      <c r="AI97" s="530"/>
      <c r="AJ97" s="530"/>
      <c r="AK97" s="531"/>
      <c r="AL97" s="532"/>
      <c r="AM97" s="532"/>
      <c r="AN97" s="532"/>
      <c r="AO97" s="532"/>
      <c r="AP97" s="533"/>
      <c r="AQ97" s="521">
        <f t="shared" si="6"/>
        <v>0</v>
      </c>
      <c r="AR97" s="521"/>
      <c r="AS97" s="521"/>
      <c r="AT97" s="521"/>
      <c r="AU97" s="521"/>
      <c r="AV97" s="521"/>
      <c r="AW97" s="521"/>
      <c r="AX97" s="521"/>
      <c r="AY97" s="534"/>
      <c r="AZ97" s="535"/>
      <c r="BA97" s="535"/>
      <c r="BB97" s="535"/>
      <c r="BC97" s="535"/>
      <c r="BD97" s="535"/>
      <c r="BE97" s="535"/>
      <c r="BF97" s="536"/>
      <c r="BG97" s="525"/>
      <c r="BH97" s="525"/>
      <c r="BI97" s="525"/>
      <c r="BJ97" s="525"/>
      <c r="BK97" s="525"/>
      <c r="BL97" s="525"/>
      <c r="BM97" s="525"/>
      <c r="BN97" s="525"/>
      <c r="BO97" s="537">
        <f t="shared" si="7"/>
        <v>0</v>
      </c>
      <c r="BP97" s="538"/>
      <c r="BQ97" s="538"/>
      <c r="BR97" s="538"/>
      <c r="BS97" s="538"/>
      <c r="BT97" s="538"/>
      <c r="BU97" s="538"/>
      <c r="BV97" s="539"/>
      <c r="BW97" s="525"/>
      <c r="BX97" s="525"/>
      <c r="BY97" s="525"/>
      <c r="BZ97" s="525"/>
      <c r="CA97" s="525"/>
      <c r="CB97" s="525"/>
      <c r="CC97" s="525"/>
      <c r="CD97" s="525"/>
      <c r="CE97" s="525"/>
      <c r="CF97" s="525"/>
      <c r="CG97" s="525"/>
      <c r="CH97" s="525"/>
      <c r="CI97" s="525"/>
      <c r="CJ97" s="525"/>
      <c r="CK97" s="525"/>
      <c r="CL97" s="525"/>
      <c r="CM97" s="525"/>
      <c r="CN97" s="525"/>
      <c r="CO97" s="525"/>
      <c r="CP97" s="525"/>
      <c r="CQ97" s="525"/>
      <c r="CR97" s="525"/>
      <c r="CS97" s="525"/>
      <c r="CT97" s="525"/>
      <c r="CU97" s="525"/>
      <c r="CV97" s="521">
        <f t="shared" si="8"/>
        <v>0</v>
      </c>
      <c r="CW97" s="521"/>
      <c r="CX97" s="521"/>
      <c r="CY97" s="521"/>
      <c r="CZ97" s="521"/>
      <c r="DA97" s="521"/>
      <c r="DB97" s="521"/>
      <c r="DC97" s="521"/>
      <c r="DD97" s="521"/>
      <c r="DE97" s="522"/>
    </row>
    <row r="98" spans="1:110" s="2" customFormat="1" ht="23.25" customHeight="1">
      <c r="A98" s="526"/>
      <c r="B98" s="527"/>
      <c r="C98" s="527"/>
      <c r="D98" s="527"/>
      <c r="E98" s="527"/>
      <c r="F98" s="527"/>
      <c r="G98" s="527"/>
      <c r="H98" s="527"/>
      <c r="I98" s="527"/>
      <c r="J98" s="527"/>
      <c r="K98" s="527"/>
      <c r="L98" s="527"/>
      <c r="M98" s="527"/>
      <c r="N98" s="527"/>
      <c r="O98" s="527"/>
      <c r="P98" s="528"/>
      <c r="Q98" s="528"/>
      <c r="R98" s="528"/>
      <c r="S98" s="528"/>
      <c r="T98" s="528"/>
      <c r="U98" s="528"/>
      <c r="V98" s="528"/>
      <c r="W98" s="528"/>
      <c r="X98" s="528"/>
      <c r="Y98" s="528"/>
      <c r="Z98" s="528"/>
      <c r="AA98" s="528"/>
      <c r="AB98" s="528"/>
      <c r="AC98" s="528"/>
      <c r="AD98" s="529"/>
      <c r="AE98" s="529"/>
      <c r="AF98" s="529"/>
      <c r="AG98" s="530"/>
      <c r="AH98" s="530"/>
      <c r="AI98" s="530"/>
      <c r="AJ98" s="530"/>
      <c r="AK98" s="531"/>
      <c r="AL98" s="532"/>
      <c r="AM98" s="532"/>
      <c r="AN98" s="532"/>
      <c r="AO98" s="532"/>
      <c r="AP98" s="533"/>
      <c r="AQ98" s="521">
        <f t="shared" si="6"/>
        <v>0</v>
      </c>
      <c r="AR98" s="521"/>
      <c r="AS98" s="521"/>
      <c r="AT98" s="521"/>
      <c r="AU98" s="521"/>
      <c r="AV98" s="521"/>
      <c r="AW98" s="521"/>
      <c r="AX98" s="521"/>
      <c r="AY98" s="534"/>
      <c r="AZ98" s="535"/>
      <c r="BA98" s="535"/>
      <c r="BB98" s="535"/>
      <c r="BC98" s="535"/>
      <c r="BD98" s="535"/>
      <c r="BE98" s="535"/>
      <c r="BF98" s="536"/>
      <c r="BG98" s="525"/>
      <c r="BH98" s="525"/>
      <c r="BI98" s="525"/>
      <c r="BJ98" s="525"/>
      <c r="BK98" s="525"/>
      <c r="BL98" s="525"/>
      <c r="BM98" s="525"/>
      <c r="BN98" s="525"/>
      <c r="BO98" s="537">
        <f t="shared" si="7"/>
        <v>0</v>
      </c>
      <c r="BP98" s="538"/>
      <c r="BQ98" s="538"/>
      <c r="BR98" s="538"/>
      <c r="BS98" s="538"/>
      <c r="BT98" s="538"/>
      <c r="BU98" s="538"/>
      <c r="BV98" s="539"/>
      <c r="BW98" s="525"/>
      <c r="BX98" s="525"/>
      <c r="BY98" s="525"/>
      <c r="BZ98" s="525"/>
      <c r="CA98" s="525"/>
      <c r="CB98" s="525"/>
      <c r="CC98" s="525"/>
      <c r="CD98" s="525"/>
      <c r="CE98" s="525"/>
      <c r="CF98" s="525"/>
      <c r="CG98" s="525"/>
      <c r="CH98" s="525"/>
      <c r="CI98" s="525"/>
      <c r="CJ98" s="525"/>
      <c r="CK98" s="525"/>
      <c r="CL98" s="525"/>
      <c r="CM98" s="525"/>
      <c r="CN98" s="525"/>
      <c r="CO98" s="525"/>
      <c r="CP98" s="525"/>
      <c r="CQ98" s="525"/>
      <c r="CR98" s="525"/>
      <c r="CS98" s="525"/>
      <c r="CT98" s="525"/>
      <c r="CU98" s="525"/>
      <c r="CV98" s="521">
        <f t="shared" si="8"/>
        <v>0</v>
      </c>
      <c r="CW98" s="521"/>
      <c r="CX98" s="521"/>
      <c r="CY98" s="521"/>
      <c r="CZ98" s="521"/>
      <c r="DA98" s="521"/>
      <c r="DB98" s="521"/>
      <c r="DC98" s="521"/>
      <c r="DD98" s="521"/>
      <c r="DE98" s="522"/>
    </row>
    <row r="99" spans="1:110" s="2" customFormat="1" ht="23.25" customHeight="1">
      <c r="A99" s="526"/>
      <c r="B99" s="527"/>
      <c r="C99" s="527"/>
      <c r="D99" s="527"/>
      <c r="E99" s="527"/>
      <c r="F99" s="527"/>
      <c r="G99" s="527"/>
      <c r="H99" s="527"/>
      <c r="I99" s="527"/>
      <c r="J99" s="527"/>
      <c r="K99" s="527"/>
      <c r="L99" s="527"/>
      <c r="M99" s="527"/>
      <c r="N99" s="527"/>
      <c r="O99" s="527"/>
      <c r="P99" s="528"/>
      <c r="Q99" s="528"/>
      <c r="R99" s="528"/>
      <c r="S99" s="528"/>
      <c r="T99" s="528"/>
      <c r="U99" s="528"/>
      <c r="V99" s="528"/>
      <c r="W99" s="528"/>
      <c r="X99" s="528"/>
      <c r="Y99" s="528"/>
      <c r="Z99" s="528"/>
      <c r="AA99" s="528"/>
      <c r="AB99" s="528"/>
      <c r="AC99" s="528"/>
      <c r="AD99" s="529"/>
      <c r="AE99" s="529"/>
      <c r="AF99" s="529"/>
      <c r="AG99" s="530"/>
      <c r="AH99" s="530"/>
      <c r="AI99" s="530"/>
      <c r="AJ99" s="530"/>
      <c r="AK99" s="531"/>
      <c r="AL99" s="532"/>
      <c r="AM99" s="532"/>
      <c r="AN99" s="532"/>
      <c r="AO99" s="532"/>
      <c r="AP99" s="533"/>
      <c r="AQ99" s="521">
        <f t="shared" si="3"/>
        <v>0</v>
      </c>
      <c r="AR99" s="521"/>
      <c r="AS99" s="521"/>
      <c r="AT99" s="521"/>
      <c r="AU99" s="521"/>
      <c r="AV99" s="521"/>
      <c r="AW99" s="521"/>
      <c r="AX99" s="521"/>
      <c r="AY99" s="534"/>
      <c r="AZ99" s="535"/>
      <c r="BA99" s="535"/>
      <c r="BB99" s="535"/>
      <c r="BC99" s="535"/>
      <c r="BD99" s="535"/>
      <c r="BE99" s="535"/>
      <c r="BF99" s="536"/>
      <c r="BG99" s="525"/>
      <c r="BH99" s="525"/>
      <c r="BI99" s="525"/>
      <c r="BJ99" s="525"/>
      <c r="BK99" s="525"/>
      <c r="BL99" s="525"/>
      <c r="BM99" s="525"/>
      <c r="BN99" s="525"/>
      <c r="BO99" s="537">
        <f t="shared" si="4"/>
        <v>0</v>
      </c>
      <c r="BP99" s="538"/>
      <c r="BQ99" s="538"/>
      <c r="BR99" s="538"/>
      <c r="BS99" s="538"/>
      <c r="BT99" s="538"/>
      <c r="BU99" s="538"/>
      <c r="BV99" s="539"/>
      <c r="BW99" s="525"/>
      <c r="BX99" s="525"/>
      <c r="BY99" s="525"/>
      <c r="BZ99" s="525"/>
      <c r="CA99" s="525"/>
      <c r="CB99" s="525"/>
      <c r="CC99" s="525"/>
      <c r="CD99" s="525"/>
      <c r="CE99" s="525"/>
      <c r="CF99" s="525"/>
      <c r="CG99" s="525"/>
      <c r="CH99" s="525"/>
      <c r="CI99" s="525"/>
      <c r="CJ99" s="525"/>
      <c r="CK99" s="525"/>
      <c r="CL99" s="525"/>
      <c r="CM99" s="525"/>
      <c r="CN99" s="525"/>
      <c r="CO99" s="525"/>
      <c r="CP99" s="525"/>
      <c r="CQ99" s="525"/>
      <c r="CR99" s="525"/>
      <c r="CS99" s="525"/>
      <c r="CT99" s="525"/>
      <c r="CU99" s="525"/>
      <c r="CV99" s="521">
        <f t="shared" si="5"/>
        <v>0</v>
      </c>
      <c r="CW99" s="521"/>
      <c r="CX99" s="521"/>
      <c r="CY99" s="521"/>
      <c r="CZ99" s="521"/>
      <c r="DA99" s="521"/>
      <c r="DB99" s="521"/>
      <c r="DC99" s="521"/>
      <c r="DD99" s="521"/>
      <c r="DE99" s="522"/>
    </row>
    <row r="100" spans="1:110" s="2" customFormat="1" ht="23.25" customHeight="1">
      <c r="A100" s="526"/>
      <c r="B100" s="527"/>
      <c r="C100" s="527"/>
      <c r="D100" s="527"/>
      <c r="E100" s="527"/>
      <c r="F100" s="527"/>
      <c r="G100" s="527"/>
      <c r="H100" s="527"/>
      <c r="I100" s="527"/>
      <c r="J100" s="527"/>
      <c r="K100" s="527"/>
      <c r="L100" s="527"/>
      <c r="M100" s="527"/>
      <c r="N100" s="527"/>
      <c r="O100" s="527"/>
      <c r="P100" s="528"/>
      <c r="Q100" s="528"/>
      <c r="R100" s="528"/>
      <c r="S100" s="528"/>
      <c r="T100" s="528"/>
      <c r="U100" s="528"/>
      <c r="V100" s="528"/>
      <c r="W100" s="528"/>
      <c r="X100" s="528"/>
      <c r="Y100" s="528"/>
      <c r="Z100" s="528"/>
      <c r="AA100" s="528"/>
      <c r="AB100" s="528"/>
      <c r="AC100" s="528"/>
      <c r="AD100" s="529"/>
      <c r="AE100" s="529"/>
      <c r="AF100" s="529"/>
      <c r="AG100" s="530"/>
      <c r="AH100" s="530"/>
      <c r="AI100" s="530"/>
      <c r="AJ100" s="530"/>
      <c r="AK100" s="531"/>
      <c r="AL100" s="532"/>
      <c r="AM100" s="532"/>
      <c r="AN100" s="532"/>
      <c r="AO100" s="532"/>
      <c r="AP100" s="533"/>
      <c r="AQ100" s="521">
        <f t="shared" si="3"/>
        <v>0</v>
      </c>
      <c r="AR100" s="521"/>
      <c r="AS100" s="521"/>
      <c r="AT100" s="521"/>
      <c r="AU100" s="521"/>
      <c r="AV100" s="521"/>
      <c r="AW100" s="521"/>
      <c r="AX100" s="521"/>
      <c r="AY100" s="534"/>
      <c r="AZ100" s="535"/>
      <c r="BA100" s="535"/>
      <c r="BB100" s="535"/>
      <c r="BC100" s="535"/>
      <c r="BD100" s="535"/>
      <c r="BE100" s="535"/>
      <c r="BF100" s="536"/>
      <c r="BG100" s="525"/>
      <c r="BH100" s="525"/>
      <c r="BI100" s="525"/>
      <c r="BJ100" s="525"/>
      <c r="BK100" s="525"/>
      <c r="BL100" s="525"/>
      <c r="BM100" s="525"/>
      <c r="BN100" s="525"/>
      <c r="BO100" s="537">
        <f t="shared" si="4"/>
        <v>0</v>
      </c>
      <c r="BP100" s="538"/>
      <c r="BQ100" s="538"/>
      <c r="BR100" s="538"/>
      <c r="BS100" s="538"/>
      <c r="BT100" s="538"/>
      <c r="BU100" s="538"/>
      <c r="BV100" s="539"/>
      <c r="BW100" s="525"/>
      <c r="BX100" s="525"/>
      <c r="BY100" s="525"/>
      <c r="BZ100" s="525"/>
      <c r="CA100" s="525"/>
      <c r="CB100" s="525"/>
      <c r="CC100" s="525"/>
      <c r="CD100" s="525"/>
      <c r="CE100" s="525"/>
      <c r="CF100" s="525"/>
      <c r="CG100" s="525"/>
      <c r="CH100" s="525"/>
      <c r="CI100" s="525"/>
      <c r="CJ100" s="525"/>
      <c r="CK100" s="525"/>
      <c r="CL100" s="525"/>
      <c r="CM100" s="525"/>
      <c r="CN100" s="525"/>
      <c r="CO100" s="525"/>
      <c r="CP100" s="525"/>
      <c r="CQ100" s="525"/>
      <c r="CR100" s="525"/>
      <c r="CS100" s="525"/>
      <c r="CT100" s="525"/>
      <c r="CU100" s="525"/>
      <c r="CV100" s="521">
        <f t="shared" si="5"/>
        <v>0</v>
      </c>
      <c r="CW100" s="521"/>
      <c r="CX100" s="521"/>
      <c r="CY100" s="521"/>
      <c r="CZ100" s="521"/>
      <c r="DA100" s="521"/>
      <c r="DB100" s="521"/>
      <c r="DC100" s="521"/>
      <c r="DD100" s="521"/>
      <c r="DE100" s="522"/>
    </row>
    <row r="101" spans="1:110" s="2" customFormat="1" ht="23.25" customHeight="1">
      <c r="A101" s="578"/>
      <c r="B101" s="579"/>
      <c r="C101" s="579"/>
      <c r="D101" s="579"/>
      <c r="E101" s="579"/>
      <c r="F101" s="579"/>
      <c r="G101" s="579"/>
      <c r="H101" s="579"/>
      <c r="I101" s="579"/>
      <c r="J101" s="579"/>
      <c r="K101" s="579"/>
      <c r="L101" s="579"/>
      <c r="M101" s="579"/>
      <c r="N101" s="579"/>
      <c r="O101" s="580"/>
      <c r="P101" s="528"/>
      <c r="Q101" s="528"/>
      <c r="R101" s="528"/>
      <c r="S101" s="528"/>
      <c r="T101" s="528"/>
      <c r="U101" s="528"/>
      <c r="V101" s="528"/>
      <c r="W101" s="528"/>
      <c r="X101" s="528"/>
      <c r="Y101" s="528"/>
      <c r="Z101" s="528"/>
      <c r="AA101" s="528"/>
      <c r="AB101" s="528"/>
      <c r="AC101" s="528"/>
      <c r="AD101" s="529"/>
      <c r="AE101" s="529"/>
      <c r="AF101" s="529"/>
      <c r="AG101" s="530"/>
      <c r="AH101" s="530"/>
      <c r="AI101" s="530"/>
      <c r="AJ101" s="530"/>
      <c r="AK101" s="531"/>
      <c r="AL101" s="532"/>
      <c r="AM101" s="532"/>
      <c r="AN101" s="532"/>
      <c r="AO101" s="532"/>
      <c r="AP101" s="533"/>
      <c r="AQ101" s="521">
        <f t="shared" si="3"/>
        <v>0</v>
      </c>
      <c r="AR101" s="521"/>
      <c r="AS101" s="521"/>
      <c r="AT101" s="521"/>
      <c r="AU101" s="521"/>
      <c r="AV101" s="521"/>
      <c r="AW101" s="521"/>
      <c r="AX101" s="521"/>
      <c r="AY101" s="534"/>
      <c r="AZ101" s="535"/>
      <c r="BA101" s="535"/>
      <c r="BB101" s="535"/>
      <c r="BC101" s="535"/>
      <c r="BD101" s="535"/>
      <c r="BE101" s="535"/>
      <c r="BF101" s="536"/>
      <c r="BG101" s="525"/>
      <c r="BH101" s="525"/>
      <c r="BI101" s="525"/>
      <c r="BJ101" s="525"/>
      <c r="BK101" s="525"/>
      <c r="BL101" s="525"/>
      <c r="BM101" s="525"/>
      <c r="BN101" s="525"/>
      <c r="BO101" s="537">
        <f t="shared" si="4"/>
        <v>0</v>
      </c>
      <c r="BP101" s="538"/>
      <c r="BQ101" s="538"/>
      <c r="BR101" s="538"/>
      <c r="BS101" s="538"/>
      <c r="BT101" s="538"/>
      <c r="BU101" s="538"/>
      <c r="BV101" s="539"/>
      <c r="BW101" s="525"/>
      <c r="BX101" s="525"/>
      <c r="BY101" s="525"/>
      <c r="BZ101" s="525"/>
      <c r="CA101" s="525"/>
      <c r="CB101" s="525"/>
      <c r="CC101" s="525"/>
      <c r="CD101" s="525"/>
      <c r="CE101" s="525"/>
      <c r="CF101" s="525"/>
      <c r="CG101" s="525"/>
      <c r="CH101" s="525"/>
      <c r="CI101" s="525"/>
      <c r="CJ101" s="525"/>
      <c r="CK101" s="525"/>
      <c r="CL101" s="525"/>
      <c r="CM101" s="525"/>
      <c r="CN101" s="525"/>
      <c r="CO101" s="525"/>
      <c r="CP101" s="525"/>
      <c r="CQ101" s="525"/>
      <c r="CR101" s="525"/>
      <c r="CS101" s="525"/>
      <c r="CT101" s="525"/>
      <c r="CU101" s="525"/>
      <c r="CV101" s="521">
        <f t="shared" si="5"/>
        <v>0</v>
      </c>
      <c r="CW101" s="521"/>
      <c r="CX101" s="521"/>
      <c r="CY101" s="521"/>
      <c r="CZ101" s="521"/>
      <c r="DA101" s="521"/>
      <c r="DB101" s="521"/>
      <c r="DC101" s="521"/>
      <c r="DD101" s="521"/>
      <c r="DE101" s="522"/>
    </row>
    <row r="102" spans="1:110" s="2" customFormat="1" ht="23.25" customHeight="1">
      <c r="A102" s="526"/>
      <c r="B102" s="527"/>
      <c r="C102" s="527"/>
      <c r="D102" s="527"/>
      <c r="E102" s="527"/>
      <c r="F102" s="527"/>
      <c r="G102" s="527"/>
      <c r="H102" s="527"/>
      <c r="I102" s="527"/>
      <c r="J102" s="527"/>
      <c r="K102" s="527"/>
      <c r="L102" s="527"/>
      <c r="M102" s="527"/>
      <c r="N102" s="527"/>
      <c r="O102" s="527"/>
      <c r="P102" s="528"/>
      <c r="Q102" s="528"/>
      <c r="R102" s="528"/>
      <c r="S102" s="528"/>
      <c r="T102" s="528"/>
      <c r="U102" s="528"/>
      <c r="V102" s="528"/>
      <c r="W102" s="528"/>
      <c r="X102" s="528"/>
      <c r="Y102" s="528"/>
      <c r="Z102" s="528"/>
      <c r="AA102" s="528"/>
      <c r="AB102" s="528"/>
      <c r="AC102" s="528"/>
      <c r="AD102" s="529"/>
      <c r="AE102" s="529"/>
      <c r="AF102" s="529"/>
      <c r="AG102" s="530"/>
      <c r="AH102" s="530"/>
      <c r="AI102" s="530"/>
      <c r="AJ102" s="530"/>
      <c r="AK102" s="531"/>
      <c r="AL102" s="532"/>
      <c r="AM102" s="532"/>
      <c r="AN102" s="532"/>
      <c r="AO102" s="532"/>
      <c r="AP102" s="533"/>
      <c r="AQ102" s="521">
        <f t="shared" si="3"/>
        <v>0</v>
      </c>
      <c r="AR102" s="521"/>
      <c r="AS102" s="521"/>
      <c r="AT102" s="521"/>
      <c r="AU102" s="521"/>
      <c r="AV102" s="521"/>
      <c r="AW102" s="521"/>
      <c r="AX102" s="521"/>
      <c r="AY102" s="534"/>
      <c r="AZ102" s="535"/>
      <c r="BA102" s="535"/>
      <c r="BB102" s="535"/>
      <c r="BC102" s="535"/>
      <c r="BD102" s="535"/>
      <c r="BE102" s="535"/>
      <c r="BF102" s="536"/>
      <c r="BG102" s="525"/>
      <c r="BH102" s="525"/>
      <c r="BI102" s="525"/>
      <c r="BJ102" s="525"/>
      <c r="BK102" s="525"/>
      <c r="BL102" s="525"/>
      <c r="BM102" s="525"/>
      <c r="BN102" s="525"/>
      <c r="BO102" s="537">
        <f t="shared" si="4"/>
        <v>0</v>
      </c>
      <c r="BP102" s="538"/>
      <c r="BQ102" s="538"/>
      <c r="BR102" s="538"/>
      <c r="BS102" s="538"/>
      <c r="BT102" s="538"/>
      <c r="BU102" s="538"/>
      <c r="BV102" s="539"/>
      <c r="BW102" s="525"/>
      <c r="BX102" s="525"/>
      <c r="BY102" s="525"/>
      <c r="BZ102" s="525"/>
      <c r="CA102" s="525"/>
      <c r="CB102" s="525"/>
      <c r="CC102" s="525"/>
      <c r="CD102" s="525"/>
      <c r="CE102" s="525"/>
      <c r="CF102" s="525"/>
      <c r="CG102" s="525"/>
      <c r="CH102" s="525"/>
      <c r="CI102" s="525"/>
      <c r="CJ102" s="525"/>
      <c r="CK102" s="525"/>
      <c r="CL102" s="525"/>
      <c r="CM102" s="525"/>
      <c r="CN102" s="525"/>
      <c r="CO102" s="525"/>
      <c r="CP102" s="525"/>
      <c r="CQ102" s="525"/>
      <c r="CR102" s="525"/>
      <c r="CS102" s="525"/>
      <c r="CT102" s="525"/>
      <c r="CU102" s="525"/>
      <c r="CV102" s="521">
        <f t="shared" si="5"/>
        <v>0</v>
      </c>
      <c r="CW102" s="521"/>
      <c r="CX102" s="521"/>
      <c r="CY102" s="521"/>
      <c r="CZ102" s="521"/>
      <c r="DA102" s="521"/>
      <c r="DB102" s="521"/>
      <c r="DC102" s="521"/>
      <c r="DD102" s="521"/>
      <c r="DE102" s="522"/>
    </row>
    <row r="103" spans="1:110" s="2" customFormat="1" ht="23.25" customHeight="1">
      <c r="A103" s="526"/>
      <c r="B103" s="527"/>
      <c r="C103" s="527"/>
      <c r="D103" s="527"/>
      <c r="E103" s="527"/>
      <c r="F103" s="527"/>
      <c r="G103" s="527"/>
      <c r="H103" s="527"/>
      <c r="I103" s="527"/>
      <c r="J103" s="527"/>
      <c r="K103" s="527"/>
      <c r="L103" s="527"/>
      <c r="M103" s="527"/>
      <c r="N103" s="527"/>
      <c r="O103" s="527"/>
      <c r="P103" s="528"/>
      <c r="Q103" s="528"/>
      <c r="R103" s="528"/>
      <c r="S103" s="528"/>
      <c r="T103" s="528"/>
      <c r="U103" s="528"/>
      <c r="V103" s="528"/>
      <c r="W103" s="528"/>
      <c r="X103" s="528"/>
      <c r="Y103" s="528"/>
      <c r="Z103" s="528"/>
      <c r="AA103" s="528"/>
      <c r="AB103" s="528"/>
      <c r="AC103" s="528"/>
      <c r="AD103" s="529"/>
      <c r="AE103" s="529"/>
      <c r="AF103" s="529"/>
      <c r="AG103" s="530"/>
      <c r="AH103" s="530"/>
      <c r="AI103" s="530"/>
      <c r="AJ103" s="530"/>
      <c r="AK103" s="531"/>
      <c r="AL103" s="532"/>
      <c r="AM103" s="532"/>
      <c r="AN103" s="532"/>
      <c r="AO103" s="532"/>
      <c r="AP103" s="533"/>
      <c r="AQ103" s="521">
        <f t="shared" si="3"/>
        <v>0</v>
      </c>
      <c r="AR103" s="521"/>
      <c r="AS103" s="521"/>
      <c r="AT103" s="521"/>
      <c r="AU103" s="521"/>
      <c r="AV103" s="521"/>
      <c r="AW103" s="521"/>
      <c r="AX103" s="521"/>
      <c r="AY103" s="534"/>
      <c r="AZ103" s="535"/>
      <c r="BA103" s="535"/>
      <c r="BB103" s="535"/>
      <c r="BC103" s="535"/>
      <c r="BD103" s="535"/>
      <c r="BE103" s="535"/>
      <c r="BF103" s="536"/>
      <c r="BG103" s="525"/>
      <c r="BH103" s="525"/>
      <c r="BI103" s="525"/>
      <c r="BJ103" s="525"/>
      <c r="BK103" s="525"/>
      <c r="BL103" s="525"/>
      <c r="BM103" s="525"/>
      <c r="BN103" s="525"/>
      <c r="BO103" s="537">
        <f t="shared" si="4"/>
        <v>0</v>
      </c>
      <c r="BP103" s="538"/>
      <c r="BQ103" s="538"/>
      <c r="BR103" s="538"/>
      <c r="BS103" s="538"/>
      <c r="BT103" s="538"/>
      <c r="BU103" s="538"/>
      <c r="BV103" s="539"/>
      <c r="BW103" s="525"/>
      <c r="BX103" s="525"/>
      <c r="BY103" s="525"/>
      <c r="BZ103" s="525"/>
      <c r="CA103" s="525"/>
      <c r="CB103" s="525"/>
      <c r="CC103" s="525"/>
      <c r="CD103" s="525"/>
      <c r="CE103" s="525"/>
      <c r="CF103" s="525"/>
      <c r="CG103" s="525"/>
      <c r="CH103" s="525"/>
      <c r="CI103" s="525"/>
      <c r="CJ103" s="525"/>
      <c r="CK103" s="525"/>
      <c r="CL103" s="525"/>
      <c r="CM103" s="525"/>
      <c r="CN103" s="525"/>
      <c r="CO103" s="525"/>
      <c r="CP103" s="525"/>
      <c r="CQ103" s="525"/>
      <c r="CR103" s="525"/>
      <c r="CS103" s="525"/>
      <c r="CT103" s="525"/>
      <c r="CU103" s="525"/>
      <c r="CV103" s="521">
        <f t="shared" si="5"/>
        <v>0</v>
      </c>
      <c r="CW103" s="521"/>
      <c r="CX103" s="521"/>
      <c r="CY103" s="521"/>
      <c r="CZ103" s="521"/>
      <c r="DA103" s="521"/>
      <c r="DB103" s="521"/>
      <c r="DC103" s="521"/>
      <c r="DD103" s="521"/>
      <c r="DE103" s="522"/>
    </row>
    <row r="104" spans="1:110" s="2" customFormat="1" ht="23.25" customHeight="1">
      <c r="A104" s="578"/>
      <c r="B104" s="579"/>
      <c r="C104" s="579"/>
      <c r="D104" s="579"/>
      <c r="E104" s="579"/>
      <c r="F104" s="579"/>
      <c r="G104" s="579"/>
      <c r="H104" s="579"/>
      <c r="I104" s="579"/>
      <c r="J104" s="579"/>
      <c r="K104" s="579"/>
      <c r="L104" s="579"/>
      <c r="M104" s="579"/>
      <c r="N104" s="579"/>
      <c r="O104" s="580"/>
      <c r="P104" s="528"/>
      <c r="Q104" s="528"/>
      <c r="R104" s="528"/>
      <c r="S104" s="528"/>
      <c r="T104" s="528"/>
      <c r="U104" s="528"/>
      <c r="V104" s="528"/>
      <c r="W104" s="528"/>
      <c r="X104" s="528"/>
      <c r="Y104" s="528"/>
      <c r="Z104" s="528"/>
      <c r="AA104" s="528"/>
      <c r="AB104" s="528"/>
      <c r="AC104" s="528"/>
      <c r="AD104" s="529"/>
      <c r="AE104" s="529"/>
      <c r="AF104" s="529"/>
      <c r="AG104" s="530"/>
      <c r="AH104" s="530"/>
      <c r="AI104" s="530"/>
      <c r="AJ104" s="530"/>
      <c r="AK104" s="531"/>
      <c r="AL104" s="532"/>
      <c r="AM104" s="532"/>
      <c r="AN104" s="532"/>
      <c r="AO104" s="532"/>
      <c r="AP104" s="533"/>
      <c r="AQ104" s="521">
        <f t="shared" si="3"/>
        <v>0</v>
      </c>
      <c r="AR104" s="521"/>
      <c r="AS104" s="521"/>
      <c r="AT104" s="521"/>
      <c r="AU104" s="521"/>
      <c r="AV104" s="521"/>
      <c r="AW104" s="521"/>
      <c r="AX104" s="521"/>
      <c r="AY104" s="534"/>
      <c r="AZ104" s="535"/>
      <c r="BA104" s="535"/>
      <c r="BB104" s="535"/>
      <c r="BC104" s="535"/>
      <c r="BD104" s="535"/>
      <c r="BE104" s="535"/>
      <c r="BF104" s="536"/>
      <c r="BG104" s="525"/>
      <c r="BH104" s="525"/>
      <c r="BI104" s="525"/>
      <c r="BJ104" s="525"/>
      <c r="BK104" s="525"/>
      <c r="BL104" s="525"/>
      <c r="BM104" s="525"/>
      <c r="BN104" s="525"/>
      <c r="BO104" s="537">
        <f t="shared" si="4"/>
        <v>0</v>
      </c>
      <c r="BP104" s="538"/>
      <c r="BQ104" s="538"/>
      <c r="BR104" s="538"/>
      <c r="BS104" s="538"/>
      <c r="BT104" s="538"/>
      <c r="BU104" s="538"/>
      <c r="BV104" s="539"/>
      <c r="BW104" s="525"/>
      <c r="BX104" s="525"/>
      <c r="BY104" s="525"/>
      <c r="BZ104" s="525"/>
      <c r="CA104" s="525"/>
      <c r="CB104" s="525"/>
      <c r="CC104" s="525"/>
      <c r="CD104" s="525"/>
      <c r="CE104" s="525"/>
      <c r="CF104" s="525"/>
      <c r="CG104" s="525"/>
      <c r="CH104" s="525"/>
      <c r="CI104" s="525"/>
      <c r="CJ104" s="525"/>
      <c r="CK104" s="525"/>
      <c r="CL104" s="525"/>
      <c r="CM104" s="525"/>
      <c r="CN104" s="525"/>
      <c r="CO104" s="525"/>
      <c r="CP104" s="525"/>
      <c r="CQ104" s="525"/>
      <c r="CR104" s="525"/>
      <c r="CS104" s="525"/>
      <c r="CT104" s="525"/>
      <c r="CU104" s="525"/>
      <c r="CV104" s="521">
        <f t="shared" si="5"/>
        <v>0</v>
      </c>
      <c r="CW104" s="521"/>
      <c r="CX104" s="521"/>
      <c r="CY104" s="521"/>
      <c r="CZ104" s="521"/>
      <c r="DA104" s="521"/>
      <c r="DB104" s="521"/>
      <c r="DC104" s="521"/>
      <c r="DD104" s="521"/>
      <c r="DE104" s="522"/>
    </row>
    <row r="105" spans="1:110" s="2" customFormat="1" ht="23.25" customHeight="1">
      <c r="A105" s="578"/>
      <c r="B105" s="579"/>
      <c r="C105" s="579"/>
      <c r="D105" s="579"/>
      <c r="E105" s="579"/>
      <c r="F105" s="579"/>
      <c r="G105" s="579"/>
      <c r="H105" s="579"/>
      <c r="I105" s="579"/>
      <c r="J105" s="579"/>
      <c r="K105" s="579"/>
      <c r="L105" s="579"/>
      <c r="M105" s="579"/>
      <c r="N105" s="579"/>
      <c r="O105" s="580"/>
      <c r="P105" s="528"/>
      <c r="Q105" s="528"/>
      <c r="R105" s="528"/>
      <c r="S105" s="528"/>
      <c r="T105" s="528"/>
      <c r="U105" s="528"/>
      <c r="V105" s="528"/>
      <c r="W105" s="528"/>
      <c r="X105" s="528"/>
      <c r="Y105" s="528"/>
      <c r="Z105" s="528"/>
      <c r="AA105" s="528"/>
      <c r="AB105" s="528"/>
      <c r="AC105" s="528"/>
      <c r="AD105" s="529"/>
      <c r="AE105" s="529"/>
      <c r="AF105" s="529"/>
      <c r="AG105" s="530"/>
      <c r="AH105" s="530"/>
      <c r="AI105" s="530"/>
      <c r="AJ105" s="530"/>
      <c r="AK105" s="531"/>
      <c r="AL105" s="532"/>
      <c r="AM105" s="532"/>
      <c r="AN105" s="532"/>
      <c r="AO105" s="532"/>
      <c r="AP105" s="533"/>
      <c r="AQ105" s="594">
        <f t="shared" si="3"/>
        <v>0</v>
      </c>
      <c r="AR105" s="594"/>
      <c r="AS105" s="594"/>
      <c r="AT105" s="594"/>
      <c r="AU105" s="594"/>
      <c r="AV105" s="594"/>
      <c r="AW105" s="594"/>
      <c r="AX105" s="594"/>
      <c r="AY105" s="534"/>
      <c r="AZ105" s="535"/>
      <c r="BA105" s="535"/>
      <c r="BB105" s="535"/>
      <c r="BC105" s="535"/>
      <c r="BD105" s="535"/>
      <c r="BE105" s="535"/>
      <c r="BF105" s="536"/>
      <c r="BG105" s="593"/>
      <c r="BH105" s="593"/>
      <c r="BI105" s="593"/>
      <c r="BJ105" s="593"/>
      <c r="BK105" s="593"/>
      <c r="BL105" s="593"/>
      <c r="BM105" s="593"/>
      <c r="BN105" s="593"/>
      <c r="BO105" s="537">
        <f t="shared" si="4"/>
        <v>0</v>
      </c>
      <c r="BP105" s="538"/>
      <c r="BQ105" s="538"/>
      <c r="BR105" s="538"/>
      <c r="BS105" s="538"/>
      <c r="BT105" s="538"/>
      <c r="BU105" s="538"/>
      <c r="BV105" s="539"/>
      <c r="BW105" s="593"/>
      <c r="BX105" s="593"/>
      <c r="BY105" s="593"/>
      <c r="BZ105" s="593"/>
      <c r="CA105" s="593"/>
      <c r="CB105" s="593"/>
      <c r="CC105" s="593"/>
      <c r="CD105" s="593"/>
      <c r="CE105" s="593"/>
      <c r="CF105" s="593"/>
      <c r="CG105" s="593"/>
      <c r="CH105" s="593"/>
      <c r="CI105" s="593"/>
      <c r="CJ105" s="593"/>
      <c r="CK105" s="593"/>
      <c r="CL105" s="593"/>
      <c r="CM105" s="593"/>
      <c r="CN105" s="593"/>
      <c r="CO105" s="593"/>
      <c r="CP105" s="593"/>
      <c r="CQ105" s="593"/>
      <c r="CR105" s="593"/>
      <c r="CS105" s="593"/>
      <c r="CT105" s="593"/>
      <c r="CU105" s="593"/>
      <c r="CV105" s="594">
        <f t="shared" si="5"/>
        <v>0</v>
      </c>
      <c r="CW105" s="594"/>
      <c r="CX105" s="594"/>
      <c r="CY105" s="594"/>
      <c r="CZ105" s="594"/>
      <c r="DA105" s="594"/>
      <c r="DB105" s="594"/>
      <c r="DC105" s="594"/>
      <c r="DD105" s="594"/>
      <c r="DE105" s="595"/>
    </row>
    <row r="106" spans="1:110" s="2" customFormat="1" ht="23.25" customHeight="1">
      <c r="A106" s="526"/>
      <c r="B106" s="527"/>
      <c r="C106" s="527"/>
      <c r="D106" s="527"/>
      <c r="E106" s="527"/>
      <c r="F106" s="527"/>
      <c r="G106" s="527"/>
      <c r="H106" s="527"/>
      <c r="I106" s="527"/>
      <c r="J106" s="527"/>
      <c r="K106" s="527"/>
      <c r="L106" s="527"/>
      <c r="M106" s="527"/>
      <c r="N106" s="527"/>
      <c r="O106" s="527"/>
      <c r="P106" s="528"/>
      <c r="Q106" s="528"/>
      <c r="R106" s="528"/>
      <c r="S106" s="528"/>
      <c r="T106" s="528"/>
      <c r="U106" s="528"/>
      <c r="V106" s="528"/>
      <c r="W106" s="528"/>
      <c r="X106" s="528"/>
      <c r="Y106" s="528"/>
      <c r="Z106" s="528"/>
      <c r="AA106" s="528"/>
      <c r="AB106" s="528"/>
      <c r="AC106" s="528"/>
      <c r="AD106" s="529"/>
      <c r="AE106" s="529"/>
      <c r="AF106" s="529"/>
      <c r="AG106" s="530"/>
      <c r="AH106" s="530"/>
      <c r="AI106" s="530"/>
      <c r="AJ106" s="530"/>
      <c r="AK106" s="531"/>
      <c r="AL106" s="532"/>
      <c r="AM106" s="532"/>
      <c r="AN106" s="532"/>
      <c r="AO106" s="532"/>
      <c r="AP106" s="533"/>
      <c r="AQ106" s="521">
        <f t="shared" si="3"/>
        <v>0</v>
      </c>
      <c r="AR106" s="521"/>
      <c r="AS106" s="521"/>
      <c r="AT106" s="521"/>
      <c r="AU106" s="521"/>
      <c r="AV106" s="521"/>
      <c r="AW106" s="521"/>
      <c r="AX106" s="521"/>
      <c r="AY106" s="534"/>
      <c r="AZ106" s="535"/>
      <c r="BA106" s="535"/>
      <c r="BB106" s="535"/>
      <c r="BC106" s="535"/>
      <c r="BD106" s="535"/>
      <c r="BE106" s="535"/>
      <c r="BF106" s="536"/>
      <c r="BG106" s="525"/>
      <c r="BH106" s="525"/>
      <c r="BI106" s="525"/>
      <c r="BJ106" s="525"/>
      <c r="BK106" s="525"/>
      <c r="BL106" s="525"/>
      <c r="BM106" s="525"/>
      <c r="BN106" s="525"/>
      <c r="BO106" s="537">
        <f t="shared" si="4"/>
        <v>0</v>
      </c>
      <c r="BP106" s="538"/>
      <c r="BQ106" s="538"/>
      <c r="BR106" s="538"/>
      <c r="BS106" s="538"/>
      <c r="BT106" s="538"/>
      <c r="BU106" s="538"/>
      <c r="BV106" s="539"/>
      <c r="BW106" s="525"/>
      <c r="BX106" s="525"/>
      <c r="BY106" s="525"/>
      <c r="BZ106" s="525"/>
      <c r="CA106" s="525"/>
      <c r="CB106" s="525"/>
      <c r="CC106" s="525"/>
      <c r="CD106" s="525"/>
      <c r="CE106" s="525"/>
      <c r="CF106" s="525"/>
      <c r="CG106" s="525"/>
      <c r="CH106" s="525"/>
      <c r="CI106" s="525"/>
      <c r="CJ106" s="525"/>
      <c r="CK106" s="525"/>
      <c r="CL106" s="525"/>
      <c r="CM106" s="525"/>
      <c r="CN106" s="525"/>
      <c r="CO106" s="525"/>
      <c r="CP106" s="525"/>
      <c r="CQ106" s="525"/>
      <c r="CR106" s="525"/>
      <c r="CS106" s="525"/>
      <c r="CT106" s="525"/>
      <c r="CU106" s="525"/>
      <c r="CV106" s="521">
        <f t="shared" si="5"/>
        <v>0</v>
      </c>
      <c r="CW106" s="521"/>
      <c r="CX106" s="521"/>
      <c r="CY106" s="521"/>
      <c r="CZ106" s="521"/>
      <c r="DA106" s="521"/>
      <c r="DB106" s="521"/>
      <c r="DC106" s="521"/>
      <c r="DD106" s="521"/>
      <c r="DE106" s="522"/>
    </row>
    <row r="107" spans="1:110" s="2" customFormat="1" ht="23.25" customHeight="1">
      <c r="A107" s="526"/>
      <c r="B107" s="527"/>
      <c r="C107" s="527"/>
      <c r="D107" s="527"/>
      <c r="E107" s="527"/>
      <c r="F107" s="527"/>
      <c r="G107" s="527"/>
      <c r="H107" s="527"/>
      <c r="I107" s="527"/>
      <c r="J107" s="527"/>
      <c r="K107" s="527"/>
      <c r="L107" s="527"/>
      <c r="M107" s="527"/>
      <c r="N107" s="527"/>
      <c r="O107" s="527"/>
      <c r="P107" s="528"/>
      <c r="Q107" s="528"/>
      <c r="R107" s="528"/>
      <c r="S107" s="528"/>
      <c r="T107" s="528"/>
      <c r="U107" s="528"/>
      <c r="V107" s="528"/>
      <c r="W107" s="528"/>
      <c r="X107" s="528"/>
      <c r="Y107" s="528"/>
      <c r="Z107" s="528"/>
      <c r="AA107" s="528"/>
      <c r="AB107" s="528"/>
      <c r="AC107" s="528"/>
      <c r="AD107" s="529"/>
      <c r="AE107" s="529"/>
      <c r="AF107" s="529"/>
      <c r="AG107" s="530"/>
      <c r="AH107" s="530"/>
      <c r="AI107" s="530"/>
      <c r="AJ107" s="530"/>
      <c r="AK107" s="531"/>
      <c r="AL107" s="532"/>
      <c r="AM107" s="532"/>
      <c r="AN107" s="532"/>
      <c r="AO107" s="532"/>
      <c r="AP107" s="533"/>
      <c r="AQ107" s="521">
        <v>0</v>
      </c>
      <c r="AR107" s="521"/>
      <c r="AS107" s="521"/>
      <c r="AT107" s="521"/>
      <c r="AU107" s="521"/>
      <c r="AV107" s="521"/>
      <c r="AW107" s="521"/>
      <c r="AX107" s="521"/>
      <c r="AY107" s="534"/>
      <c r="AZ107" s="535"/>
      <c r="BA107" s="535"/>
      <c r="BB107" s="535"/>
      <c r="BC107" s="535"/>
      <c r="BD107" s="535"/>
      <c r="BE107" s="535"/>
      <c r="BF107" s="536"/>
      <c r="BG107" s="525"/>
      <c r="BH107" s="525"/>
      <c r="BI107" s="525"/>
      <c r="BJ107" s="525"/>
      <c r="BK107" s="525"/>
      <c r="BL107" s="525"/>
      <c r="BM107" s="525"/>
      <c r="BN107" s="525"/>
      <c r="BO107" s="537">
        <v>0</v>
      </c>
      <c r="BP107" s="538"/>
      <c r="BQ107" s="538"/>
      <c r="BR107" s="538"/>
      <c r="BS107" s="538"/>
      <c r="BT107" s="538"/>
      <c r="BU107" s="538"/>
      <c r="BV107" s="539"/>
      <c r="BW107" s="525"/>
      <c r="BX107" s="525"/>
      <c r="BY107" s="525"/>
      <c r="BZ107" s="525"/>
      <c r="CA107" s="525"/>
      <c r="CB107" s="525"/>
      <c r="CC107" s="525"/>
      <c r="CD107" s="525"/>
      <c r="CE107" s="525"/>
      <c r="CF107" s="525"/>
      <c r="CG107" s="525"/>
      <c r="CH107" s="525"/>
      <c r="CI107" s="525"/>
      <c r="CJ107" s="525"/>
      <c r="CK107" s="525"/>
      <c r="CL107" s="525"/>
      <c r="CM107" s="525"/>
      <c r="CN107" s="525"/>
      <c r="CO107" s="525"/>
      <c r="CP107" s="525"/>
      <c r="CQ107" s="525"/>
      <c r="CR107" s="525"/>
      <c r="CS107" s="525"/>
      <c r="CT107" s="525"/>
      <c r="CU107" s="525"/>
      <c r="CV107" s="521">
        <v>0</v>
      </c>
      <c r="CW107" s="521"/>
      <c r="CX107" s="521"/>
      <c r="CY107" s="521"/>
      <c r="CZ107" s="521"/>
      <c r="DA107" s="521"/>
      <c r="DB107" s="521"/>
      <c r="DC107" s="521"/>
      <c r="DD107" s="521"/>
      <c r="DE107" s="522"/>
    </row>
    <row r="108" spans="1:110" s="2" customFormat="1" ht="23.25" customHeight="1" thickBot="1">
      <c r="A108" s="526"/>
      <c r="B108" s="527"/>
      <c r="C108" s="527"/>
      <c r="D108" s="527"/>
      <c r="E108" s="527"/>
      <c r="F108" s="527"/>
      <c r="G108" s="527"/>
      <c r="H108" s="527"/>
      <c r="I108" s="527"/>
      <c r="J108" s="527"/>
      <c r="K108" s="527"/>
      <c r="L108" s="527"/>
      <c r="M108" s="527"/>
      <c r="N108" s="527"/>
      <c r="O108" s="527"/>
      <c r="P108" s="528"/>
      <c r="Q108" s="528"/>
      <c r="R108" s="528"/>
      <c r="S108" s="528"/>
      <c r="T108" s="528"/>
      <c r="U108" s="528"/>
      <c r="V108" s="528"/>
      <c r="W108" s="528"/>
      <c r="X108" s="528"/>
      <c r="Y108" s="528"/>
      <c r="Z108" s="528"/>
      <c r="AA108" s="528"/>
      <c r="AB108" s="528"/>
      <c r="AC108" s="528"/>
      <c r="AD108" s="529"/>
      <c r="AE108" s="529"/>
      <c r="AF108" s="529"/>
      <c r="AG108" s="530"/>
      <c r="AH108" s="530"/>
      <c r="AI108" s="530"/>
      <c r="AJ108" s="530"/>
      <c r="AK108" s="607"/>
      <c r="AL108" s="608"/>
      <c r="AM108" s="608"/>
      <c r="AN108" s="608"/>
      <c r="AO108" s="608"/>
      <c r="AP108" s="609"/>
      <c r="AQ108" s="521">
        <f>AG108*AK108*12</f>
        <v>0</v>
      </c>
      <c r="AR108" s="521"/>
      <c r="AS108" s="521"/>
      <c r="AT108" s="521"/>
      <c r="AU108" s="521"/>
      <c r="AV108" s="521"/>
      <c r="AW108" s="521"/>
      <c r="AX108" s="521"/>
      <c r="AY108" s="534"/>
      <c r="AZ108" s="535"/>
      <c r="BA108" s="535"/>
      <c r="BB108" s="535"/>
      <c r="BC108" s="535"/>
      <c r="BD108" s="535"/>
      <c r="BE108" s="535"/>
      <c r="BF108" s="536"/>
      <c r="BG108" s="525"/>
      <c r="BH108" s="525"/>
      <c r="BI108" s="525"/>
      <c r="BJ108" s="525"/>
      <c r="BK108" s="525"/>
      <c r="BL108" s="525"/>
      <c r="BM108" s="525"/>
      <c r="BN108" s="525"/>
      <c r="BO108" s="599">
        <f>AQ108/365*50</f>
        <v>0</v>
      </c>
      <c r="BP108" s="600"/>
      <c r="BQ108" s="600"/>
      <c r="BR108" s="600"/>
      <c r="BS108" s="600"/>
      <c r="BT108" s="600"/>
      <c r="BU108" s="600"/>
      <c r="BV108" s="601"/>
      <c r="BW108" s="525"/>
      <c r="BX108" s="525"/>
      <c r="BY108" s="525"/>
      <c r="BZ108" s="525"/>
      <c r="CA108" s="525"/>
      <c r="CB108" s="525"/>
      <c r="CC108" s="525"/>
      <c r="CD108" s="525"/>
      <c r="CE108" s="525"/>
      <c r="CF108" s="525"/>
      <c r="CG108" s="525"/>
      <c r="CH108" s="525"/>
      <c r="CI108" s="525"/>
      <c r="CJ108" s="525"/>
      <c r="CK108" s="525"/>
      <c r="CL108" s="525"/>
      <c r="CM108" s="525"/>
      <c r="CN108" s="525"/>
      <c r="CO108" s="525"/>
      <c r="CP108" s="525"/>
      <c r="CQ108" s="525"/>
      <c r="CR108" s="525"/>
      <c r="CS108" s="525"/>
      <c r="CT108" s="525"/>
      <c r="CU108" s="525"/>
      <c r="CV108" s="521">
        <f>SUM(AQ108:CU108)</f>
        <v>0</v>
      </c>
      <c r="CW108" s="521"/>
      <c r="CX108" s="521"/>
      <c r="CY108" s="521"/>
      <c r="CZ108" s="521"/>
      <c r="DA108" s="521"/>
      <c r="DB108" s="521"/>
      <c r="DC108" s="521"/>
      <c r="DD108" s="521"/>
      <c r="DE108" s="522"/>
    </row>
    <row r="109" spans="1:110" s="2" customFormat="1" ht="24.95" customHeight="1" thickBot="1">
      <c r="A109" s="602" t="s">
        <v>571</v>
      </c>
      <c r="B109" s="603"/>
      <c r="C109" s="603"/>
      <c r="D109" s="603"/>
      <c r="E109" s="603"/>
      <c r="F109" s="603"/>
      <c r="G109" s="603"/>
      <c r="H109" s="603"/>
      <c r="I109" s="603"/>
      <c r="J109" s="603"/>
      <c r="K109" s="603"/>
      <c r="L109" s="603"/>
      <c r="M109" s="603"/>
      <c r="N109" s="603"/>
      <c r="O109" s="603"/>
      <c r="P109" s="603"/>
      <c r="Q109" s="603"/>
      <c r="R109" s="603"/>
      <c r="S109" s="603"/>
      <c r="T109" s="603"/>
      <c r="U109" s="603"/>
      <c r="V109" s="603"/>
      <c r="W109" s="603"/>
      <c r="X109" s="603"/>
      <c r="Y109" s="603"/>
      <c r="Z109" s="603"/>
      <c r="AA109" s="603"/>
      <c r="AB109" s="603"/>
      <c r="AC109" s="603"/>
      <c r="AD109" s="603"/>
      <c r="AE109" s="603"/>
      <c r="AF109" s="604"/>
      <c r="AG109" s="605">
        <f>SUM(AG8:AJ108)</f>
        <v>58</v>
      </c>
      <c r="AH109" s="605"/>
      <c r="AI109" s="605"/>
      <c r="AJ109" s="605"/>
      <c r="AK109" s="606">
        <f>SUM(AK8:AP108)</f>
        <v>519960.10000000009</v>
      </c>
      <c r="AL109" s="606"/>
      <c r="AM109" s="606"/>
      <c r="AN109" s="606"/>
      <c r="AO109" s="606"/>
      <c r="AP109" s="606"/>
      <c r="AQ109" s="597">
        <f>SUM(AQ8:AX108)</f>
        <v>8380574.3999999994</v>
      </c>
      <c r="AR109" s="597"/>
      <c r="AS109" s="597"/>
      <c r="AT109" s="597"/>
      <c r="AU109" s="597"/>
      <c r="AV109" s="597"/>
      <c r="AW109" s="597"/>
      <c r="AX109" s="597"/>
      <c r="AY109" s="597">
        <f>SUM(AY8:BF108)</f>
        <v>0</v>
      </c>
      <c r="AZ109" s="597"/>
      <c r="BA109" s="597"/>
      <c r="BB109" s="597"/>
      <c r="BC109" s="597"/>
      <c r="BD109" s="597"/>
      <c r="BE109" s="597"/>
      <c r="BF109" s="597"/>
      <c r="BG109" s="597">
        <f>SUM(BG8:BN108)</f>
        <v>0</v>
      </c>
      <c r="BH109" s="597"/>
      <c r="BI109" s="597"/>
      <c r="BJ109" s="597"/>
      <c r="BK109" s="597"/>
      <c r="BL109" s="597"/>
      <c r="BM109" s="597"/>
      <c r="BN109" s="597"/>
      <c r="BO109" s="597">
        <f>SUM(BO8:BV108)</f>
        <v>1148023.8904109583</v>
      </c>
      <c r="BP109" s="597"/>
      <c r="BQ109" s="597"/>
      <c r="BR109" s="597"/>
      <c r="BS109" s="597"/>
      <c r="BT109" s="597"/>
      <c r="BU109" s="597"/>
      <c r="BV109" s="597"/>
      <c r="BW109" s="597">
        <f>SUM(BW8:CD108)</f>
        <v>0</v>
      </c>
      <c r="BX109" s="597"/>
      <c r="BY109" s="597"/>
      <c r="BZ109" s="597"/>
      <c r="CA109" s="597"/>
      <c r="CB109" s="597"/>
      <c r="CC109" s="597"/>
      <c r="CD109" s="597"/>
      <c r="CE109" s="597">
        <f>SUM(CE8:CM108)</f>
        <v>0</v>
      </c>
      <c r="CF109" s="597"/>
      <c r="CG109" s="597"/>
      <c r="CH109" s="597"/>
      <c r="CI109" s="597"/>
      <c r="CJ109" s="597"/>
      <c r="CK109" s="597"/>
      <c r="CL109" s="597"/>
      <c r="CM109" s="597"/>
      <c r="CN109" s="597">
        <f>SUM(CN8:CU108)</f>
        <v>0</v>
      </c>
      <c r="CO109" s="597"/>
      <c r="CP109" s="597"/>
      <c r="CQ109" s="597"/>
      <c r="CR109" s="597"/>
      <c r="CS109" s="597"/>
      <c r="CT109" s="597"/>
      <c r="CU109" s="597"/>
      <c r="CV109" s="597">
        <f>SUM(CV8:DE108)</f>
        <v>9528598.290410962</v>
      </c>
      <c r="CW109" s="597"/>
      <c r="CX109" s="597"/>
      <c r="CY109" s="597"/>
      <c r="CZ109" s="597"/>
      <c r="DA109" s="597"/>
      <c r="DB109" s="597"/>
      <c r="DC109" s="597"/>
      <c r="DD109" s="597"/>
      <c r="DE109" s="598"/>
      <c r="DF109" s="25"/>
    </row>
    <row r="110" spans="1:110" s="2" customFormat="1" ht="24.95" customHeight="1">
      <c r="BO110" s="523"/>
      <c r="BP110" s="524"/>
      <c r="BQ110" s="524"/>
      <c r="BR110" s="524"/>
      <c r="BS110" s="524"/>
      <c r="BT110" s="524"/>
      <c r="BU110" s="524"/>
      <c r="BV110" s="524"/>
    </row>
    <row r="111" spans="1:110" s="2" customFormat="1" ht="12.75"/>
    <row r="112" spans="1:110" s="2" customFormat="1" ht="12.75"/>
    <row r="113" s="2" customFormat="1" ht="12.75"/>
    <row r="114" s="2" customFormat="1" ht="12.75"/>
    <row r="115" s="2" customFormat="1" ht="12.75"/>
    <row r="116" s="2" customFormat="1" ht="12.75"/>
    <row r="117" s="2" customFormat="1" ht="12.75"/>
    <row r="118" s="2" customFormat="1" ht="12.75"/>
    <row r="119" s="2" customFormat="1" ht="12.75"/>
    <row r="120" s="2" customFormat="1" ht="12.75"/>
    <row r="121" s="2" customFormat="1" ht="12.75"/>
    <row r="122" s="2" customFormat="1" ht="12.75"/>
    <row r="123" s="2" customFormat="1" ht="12.75"/>
    <row r="124" s="2" customFormat="1" ht="12.75"/>
    <row r="125" s="2" customFormat="1" ht="12.75"/>
    <row r="126" s="2" customFormat="1" ht="12.75"/>
    <row r="127" s="2" customFormat="1" ht="12.75"/>
    <row r="128" s="2" customFormat="1" ht="12.75"/>
    <row r="129" s="2" customFormat="1" ht="12.75"/>
    <row r="130" s="2" customFormat="1" ht="12.75"/>
    <row r="131" s="2" customFormat="1" ht="12.75"/>
    <row r="132" s="2" customFormat="1" ht="12.75"/>
    <row r="133" s="2" customFormat="1" ht="12.75"/>
    <row r="134" s="2" customFormat="1" ht="12.75"/>
    <row r="135" s="2" customFormat="1" ht="12.75"/>
    <row r="136" s="2" customFormat="1" ht="12.75"/>
    <row r="137" s="2" customFormat="1" ht="12.75"/>
    <row r="138" s="2" customFormat="1" ht="12.75"/>
    <row r="139" s="2" customFormat="1" ht="12.75"/>
    <row r="140" s="2" customFormat="1" ht="12.75"/>
    <row r="141" s="2" customFormat="1" ht="12.75"/>
    <row r="142" s="2" customFormat="1" ht="12.75"/>
    <row r="143" s="2" customFormat="1" ht="12.75"/>
    <row r="144" s="2" customFormat="1" ht="12.75"/>
    <row r="145" s="2" customFormat="1" ht="12.75"/>
    <row r="146" s="2" customFormat="1" ht="12.75"/>
    <row r="147" s="2" customFormat="1" ht="12.75"/>
    <row r="148" s="2" customFormat="1" ht="12.75"/>
    <row r="149" s="2" customFormat="1" ht="12.75"/>
    <row r="150" s="2" customFormat="1" ht="12.75"/>
    <row r="151" s="2" customFormat="1" ht="12.75"/>
    <row r="152" s="2" customFormat="1" ht="12.75"/>
    <row r="153" s="2" customFormat="1" ht="12.75"/>
    <row r="154" s="2" customFormat="1" ht="12.75"/>
    <row r="155" s="2" customFormat="1" ht="12.75"/>
    <row r="156" s="2" customFormat="1" ht="12.75"/>
    <row r="157" s="2" customFormat="1" ht="12.75"/>
    <row r="158" s="2" customFormat="1" ht="12.75"/>
    <row r="159" s="2" customFormat="1" ht="12.75"/>
    <row r="160" s="2" customFormat="1" ht="12.75"/>
  </sheetData>
  <sheetProtection formatCells="0" formatColumns="0" formatRows="0" insertRows="0"/>
  <mergeCells count="1351">
    <mergeCell ref="CV109:DE109"/>
    <mergeCell ref="CV108:DE108"/>
    <mergeCell ref="CN108:CU108"/>
    <mergeCell ref="BO108:BV108"/>
    <mergeCell ref="BW108:CD108"/>
    <mergeCell ref="A109:AF109"/>
    <mergeCell ref="AG109:AJ109"/>
    <mergeCell ref="AK109:AP109"/>
    <mergeCell ref="AQ109:AX109"/>
    <mergeCell ref="AY109:BF109"/>
    <mergeCell ref="AY108:BF108"/>
    <mergeCell ref="BG108:BN108"/>
    <mergeCell ref="BW106:CD106"/>
    <mergeCell ref="CE106:CM106"/>
    <mergeCell ref="CN106:CU106"/>
    <mergeCell ref="BO109:BV109"/>
    <mergeCell ref="BW109:CD109"/>
    <mergeCell ref="CE109:CM109"/>
    <mergeCell ref="CN109:CU109"/>
    <mergeCell ref="BG109:BN109"/>
    <mergeCell ref="CV106:DE106"/>
    <mergeCell ref="A108:O108"/>
    <mergeCell ref="P108:AC108"/>
    <mergeCell ref="AD108:AF108"/>
    <mergeCell ref="AG108:AJ108"/>
    <mergeCell ref="AK108:AP108"/>
    <mergeCell ref="CE108:CM108"/>
    <mergeCell ref="AY106:BF106"/>
    <mergeCell ref="BG106:BN106"/>
    <mergeCell ref="AQ108:AX108"/>
    <mergeCell ref="BO106:BV106"/>
    <mergeCell ref="A106:O106"/>
    <mergeCell ref="P106:AC106"/>
    <mergeCell ref="AD106:AF106"/>
    <mergeCell ref="AG106:AJ106"/>
    <mergeCell ref="AK106:AP106"/>
    <mergeCell ref="AQ106:AX106"/>
    <mergeCell ref="CE105:CM105"/>
    <mergeCell ref="BO104:BV104"/>
    <mergeCell ref="BW104:CD104"/>
    <mergeCell ref="CE104:CM104"/>
    <mergeCell ref="CN104:CU104"/>
    <mergeCell ref="CV104:DE104"/>
    <mergeCell ref="CV105:DE105"/>
    <mergeCell ref="CN105:CU105"/>
    <mergeCell ref="BO105:BV105"/>
    <mergeCell ref="BW105:CD105"/>
    <mergeCell ref="AY104:BF104"/>
    <mergeCell ref="BG104:BN104"/>
    <mergeCell ref="A105:O105"/>
    <mergeCell ref="P105:AC105"/>
    <mergeCell ref="AD105:AF105"/>
    <mergeCell ref="AG105:AJ105"/>
    <mergeCell ref="AK105:AP105"/>
    <mergeCell ref="AY103:BF103"/>
    <mergeCell ref="BG103:BN103"/>
    <mergeCell ref="A104:O104"/>
    <mergeCell ref="P104:AC104"/>
    <mergeCell ref="AD104:AF104"/>
    <mergeCell ref="AG104:AJ104"/>
    <mergeCell ref="AK104:AP104"/>
    <mergeCell ref="AQ104:AX104"/>
    <mergeCell ref="CE103:CM103"/>
    <mergeCell ref="BO102:BV102"/>
    <mergeCell ref="BW102:CD102"/>
    <mergeCell ref="CE102:CM102"/>
    <mergeCell ref="AQ105:AX105"/>
    <mergeCell ref="AY105:BF105"/>
    <mergeCell ref="BG105:BN105"/>
    <mergeCell ref="CN102:CU102"/>
    <mergeCell ref="CV102:DE102"/>
    <mergeCell ref="CV103:DE103"/>
    <mergeCell ref="CN103:CU103"/>
    <mergeCell ref="BO103:BV103"/>
    <mergeCell ref="BW103:CD103"/>
    <mergeCell ref="AY102:BF102"/>
    <mergeCell ref="BG102:BN102"/>
    <mergeCell ref="AQ101:AX101"/>
    <mergeCell ref="A103:O103"/>
    <mergeCell ref="P103:AC103"/>
    <mergeCell ref="AD103:AF103"/>
    <mergeCell ref="AG103:AJ103"/>
    <mergeCell ref="AK103:AP103"/>
    <mergeCell ref="AY101:BF101"/>
    <mergeCell ref="BG101:BN101"/>
    <mergeCell ref="A102:O102"/>
    <mergeCell ref="P102:AC102"/>
    <mergeCell ref="AD102:AF102"/>
    <mergeCell ref="AG102:AJ102"/>
    <mergeCell ref="AK102:AP102"/>
    <mergeCell ref="AQ102:AX102"/>
    <mergeCell ref="CE101:CM101"/>
    <mergeCell ref="AQ103:AX103"/>
    <mergeCell ref="BO100:BV100"/>
    <mergeCell ref="BW100:CD100"/>
    <mergeCell ref="CE100:CM100"/>
    <mergeCell ref="CN100:CU100"/>
    <mergeCell ref="CV100:DE100"/>
    <mergeCell ref="CV101:DE101"/>
    <mergeCell ref="CN101:CU101"/>
    <mergeCell ref="BO101:BV101"/>
    <mergeCell ref="BW101:CD101"/>
    <mergeCell ref="AY100:BF100"/>
    <mergeCell ref="BG100:BN100"/>
    <mergeCell ref="AQ99:AX99"/>
    <mergeCell ref="A101:O101"/>
    <mergeCell ref="P101:AC101"/>
    <mergeCell ref="AD101:AF101"/>
    <mergeCell ref="AG101:AJ101"/>
    <mergeCell ref="AK101:AP101"/>
    <mergeCell ref="AY99:BF99"/>
    <mergeCell ref="BG99:BN99"/>
    <mergeCell ref="A100:O100"/>
    <mergeCell ref="P100:AC100"/>
    <mergeCell ref="AD100:AF100"/>
    <mergeCell ref="AG100:AJ100"/>
    <mergeCell ref="AK100:AP100"/>
    <mergeCell ref="AQ100:AX100"/>
    <mergeCell ref="CE99:CM99"/>
    <mergeCell ref="CN88:CU88"/>
    <mergeCell ref="CV88:DE88"/>
    <mergeCell ref="CV99:DE99"/>
    <mergeCell ref="CN99:CU99"/>
    <mergeCell ref="BO99:BV99"/>
    <mergeCell ref="BW99:CD99"/>
    <mergeCell ref="AY88:BF88"/>
    <mergeCell ref="BG88:BN88"/>
    <mergeCell ref="AQ87:AX87"/>
    <mergeCell ref="A99:O99"/>
    <mergeCell ref="P99:AC99"/>
    <mergeCell ref="AD99:AF99"/>
    <mergeCell ref="AG99:AJ99"/>
    <mergeCell ref="AK99:AP99"/>
    <mergeCell ref="AY87:BF87"/>
    <mergeCell ref="BG87:BN87"/>
    <mergeCell ref="A88:O88"/>
    <mergeCell ref="P88:AC88"/>
    <mergeCell ref="AD88:AF88"/>
    <mergeCell ref="AG88:AJ88"/>
    <mergeCell ref="AK88:AP88"/>
    <mergeCell ref="AQ88:AX88"/>
    <mergeCell ref="CE87:CM87"/>
    <mergeCell ref="BW98:CD98"/>
    <mergeCell ref="CE98:CM98"/>
    <mergeCell ref="CN98:CU98"/>
    <mergeCell ref="CV95:DE95"/>
    <mergeCell ref="CV96:DE96"/>
    <mergeCell ref="CV97:DE97"/>
    <mergeCell ref="AY92:BF92"/>
    <mergeCell ref="CV98:DE98"/>
    <mergeCell ref="AY98:BF98"/>
    <mergeCell ref="CN86:CU86"/>
    <mergeCell ref="CV86:DE86"/>
    <mergeCell ref="CV87:DE87"/>
    <mergeCell ref="CN87:CU87"/>
    <mergeCell ref="BO87:BV87"/>
    <mergeCell ref="BW87:CD87"/>
    <mergeCell ref="AY86:BF86"/>
    <mergeCell ref="BG86:BN86"/>
    <mergeCell ref="AQ85:AX85"/>
    <mergeCell ref="A87:O87"/>
    <mergeCell ref="P87:AC87"/>
    <mergeCell ref="AD87:AF87"/>
    <mergeCell ref="AG87:AJ87"/>
    <mergeCell ref="AK87:AP87"/>
    <mergeCell ref="AY85:BF85"/>
    <mergeCell ref="BG85:BN85"/>
    <mergeCell ref="A86:O86"/>
    <mergeCell ref="P86:AC86"/>
    <mergeCell ref="AD86:AF86"/>
    <mergeCell ref="AG86:AJ86"/>
    <mergeCell ref="AK86:AP86"/>
    <mergeCell ref="AQ86:AX86"/>
    <mergeCell ref="CN84:CU84"/>
    <mergeCell ref="CV84:DE84"/>
    <mergeCell ref="CV85:DE85"/>
    <mergeCell ref="CN85:CU85"/>
    <mergeCell ref="BO85:BV85"/>
    <mergeCell ref="BW85:CD85"/>
    <mergeCell ref="CE84:CM84"/>
    <mergeCell ref="BG84:BN84"/>
    <mergeCell ref="A85:O85"/>
    <mergeCell ref="P85:AC85"/>
    <mergeCell ref="AD85:AF85"/>
    <mergeCell ref="AG85:AJ85"/>
    <mergeCell ref="AK85:AP85"/>
    <mergeCell ref="A84:O84"/>
    <mergeCell ref="P84:AC84"/>
    <mergeCell ref="AD84:AF84"/>
    <mergeCell ref="AG84:AJ84"/>
    <mergeCell ref="AK84:AP84"/>
    <mergeCell ref="AQ84:AX84"/>
    <mergeCell ref="AY84:BF84"/>
    <mergeCell ref="BG98:BN98"/>
    <mergeCell ref="AQ97:AX97"/>
    <mergeCell ref="AY97:BF97"/>
    <mergeCell ref="BG97:BN97"/>
    <mergeCell ref="BO98:BV98"/>
    <mergeCell ref="A98:O98"/>
    <mergeCell ref="P98:AC98"/>
    <mergeCell ref="AD98:AF98"/>
    <mergeCell ref="AG98:AJ98"/>
    <mergeCell ref="AK98:AP98"/>
    <mergeCell ref="AQ98:AX98"/>
    <mergeCell ref="CN83:CU83"/>
    <mergeCell ref="CV83:DE83"/>
    <mergeCell ref="CV94:DE94"/>
    <mergeCell ref="CN97:CU97"/>
    <mergeCell ref="BO97:BV97"/>
    <mergeCell ref="BW97:CD97"/>
    <mergeCell ref="CE85:CM85"/>
    <mergeCell ref="BO84:BV84"/>
    <mergeCell ref="BW84:CD84"/>
    <mergeCell ref="AY83:BF83"/>
    <mergeCell ref="BG83:BN83"/>
    <mergeCell ref="CN89:CU89"/>
    <mergeCell ref="BG92:BN92"/>
    <mergeCell ref="BO92:BV92"/>
    <mergeCell ref="A93:O93"/>
    <mergeCell ref="P93:AC93"/>
    <mergeCell ref="AD93:AF93"/>
    <mergeCell ref="AG93:AJ93"/>
    <mergeCell ref="BO83:BV83"/>
    <mergeCell ref="BW83:CD83"/>
    <mergeCell ref="CE83:CM83"/>
    <mergeCell ref="A83:O83"/>
    <mergeCell ref="P83:AC83"/>
    <mergeCell ref="AD83:AF83"/>
    <mergeCell ref="AG83:AJ83"/>
    <mergeCell ref="AK83:AP83"/>
    <mergeCell ref="AQ83:AX83"/>
    <mergeCell ref="CE82:CM82"/>
    <mergeCell ref="BO81:BV81"/>
    <mergeCell ref="BW81:CD81"/>
    <mergeCell ref="CE81:CM81"/>
    <mergeCell ref="CE89:CM89"/>
    <mergeCell ref="A89:O89"/>
    <mergeCell ref="P89:AC89"/>
    <mergeCell ref="AD89:AF89"/>
    <mergeCell ref="AG89:AJ89"/>
    <mergeCell ref="AK89:AP89"/>
    <mergeCell ref="AQ89:AX89"/>
    <mergeCell ref="AY89:BF89"/>
    <mergeCell ref="BG89:BN89"/>
    <mergeCell ref="BO89:BV89"/>
    <mergeCell ref="BO86:BV86"/>
    <mergeCell ref="BW86:CD86"/>
    <mergeCell ref="CE86:CM86"/>
    <mergeCell ref="BO88:BV88"/>
    <mergeCell ref="BW88:CD88"/>
    <mergeCell ref="CE88:CM88"/>
    <mergeCell ref="CN81:CU81"/>
    <mergeCell ref="CV81:DE81"/>
    <mergeCell ref="CV82:DE82"/>
    <mergeCell ref="CN82:CU82"/>
    <mergeCell ref="BO82:BV82"/>
    <mergeCell ref="BW82:CD82"/>
    <mergeCell ref="AY81:BF81"/>
    <mergeCell ref="BG81:BN81"/>
    <mergeCell ref="AQ80:AX80"/>
    <mergeCell ref="A82:O82"/>
    <mergeCell ref="P82:AC82"/>
    <mergeCell ref="AD82:AF82"/>
    <mergeCell ref="AG82:AJ82"/>
    <mergeCell ref="AK82:AP82"/>
    <mergeCell ref="AY80:BF80"/>
    <mergeCell ref="BG80:BN80"/>
    <mergeCell ref="A81:O81"/>
    <mergeCell ref="P81:AC81"/>
    <mergeCell ref="AD81:AF81"/>
    <mergeCell ref="AG81:AJ81"/>
    <mergeCell ref="AK81:AP81"/>
    <mergeCell ref="AQ81:AX81"/>
    <mergeCell ref="CE80:CM80"/>
    <mergeCell ref="AQ82:AX82"/>
    <mergeCell ref="AY82:BF82"/>
    <mergeCell ref="BG82:BN82"/>
    <mergeCell ref="BO79:BV79"/>
    <mergeCell ref="BW79:CD79"/>
    <mergeCell ref="CE79:CM79"/>
    <mergeCell ref="CN79:CU79"/>
    <mergeCell ref="CV79:DE79"/>
    <mergeCell ref="CV80:DE80"/>
    <mergeCell ref="CN80:CU80"/>
    <mergeCell ref="BO80:BV80"/>
    <mergeCell ref="BW80:CD80"/>
    <mergeCell ref="AY79:BF79"/>
    <mergeCell ref="BG79:BN79"/>
    <mergeCell ref="AQ78:AX78"/>
    <mergeCell ref="A80:O80"/>
    <mergeCell ref="P80:AC80"/>
    <mergeCell ref="AD80:AF80"/>
    <mergeCell ref="AG80:AJ80"/>
    <mergeCell ref="AK80:AP80"/>
    <mergeCell ref="AY78:BF78"/>
    <mergeCell ref="BG78:BN78"/>
    <mergeCell ref="A79:O79"/>
    <mergeCell ref="P79:AC79"/>
    <mergeCell ref="AD79:AF79"/>
    <mergeCell ref="AG79:AJ79"/>
    <mergeCell ref="AK79:AP79"/>
    <mergeCell ref="AQ79:AX79"/>
    <mergeCell ref="CE78:CM78"/>
    <mergeCell ref="CN77:CU77"/>
    <mergeCell ref="CV77:DE77"/>
    <mergeCell ref="CV78:DE78"/>
    <mergeCell ref="CN78:CU78"/>
    <mergeCell ref="BO78:BV78"/>
    <mergeCell ref="BW78:CD78"/>
    <mergeCell ref="AY77:BF77"/>
    <mergeCell ref="BG77:BN77"/>
    <mergeCell ref="AQ76:AX76"/>
    <mergeCell ref="A78:O78"/>
    <mergeCell ref="P78:AC78"/>
    <mergeCell ref="AD78:AF78"/>
    <mergeCell ref="AG78:AJ78"/>
    <mergeCell ref="AK78:AP78"/>
    <mergeCell ref="AY76:BF76"/>
    <mergeCell ref="BG76:BN76"/>
    <mergeCell ref="A77:O77"/>
    <mergeCell ref="P77:AC77"/>
    <mergeCell ref="AD77:AF77"/>
    <mergeCell ref="AG77:AJ77"/>
    <mergeCell ref="AK77:AP77"/>
    <mergeCell ref="AQ77:AX77"/>
    <mergeCell ref="CE76:CM76"/>
    <mergeCell ref="CV76:DE76"/>
    <mergeCell ref="CN76:CU76"/>
    <mergeCell ref="BO76:BV76"/>
    <mergeCell ref="BW76:CD76"/>
    <mergeCell ref="A76:O76"/>
    <mergeCell ref="P76:AC76"/>
    <mergeCell ref="AD76:AF76"/>
    <mergeCell ref="AG76:AJ76"/>
    <mergeCell ref="AK76:AP76"/>
    <mergeCell ref="AY74:BF74"/>
    <mergeCell ref="BG74:BN74"/>
    <mergeCell ref="A75:O75"/>
    <mergeCell ref="P75:AC75"/>
    <mergeCell ref="AD75:AF75"/>
    <mergeCell ref="AG75:AJ75"/>
    <mergeCell ref="AK75:AP75"/>
    <mergeCell ref="AQ75:AX75"/>
    <mergeCell ref="CE74:CM74"/>
    <mergeCell ref="BO77:BV77"/>
    <mergeCell ref="BW77:CD77"/>
    <mergeCell ref="CE77:CM77"/>
    <mergeCell ref="CV72:DE72"/>
    <mergeCell ref="CN72:CU72"/>
    <mergeCell ref="BO72:BV72"/>
    <mergeCell ref="BW72:CD72"/>
    <mergeCell ref="A72:O72"/>
    <mergeCell ref="P72:AC72"/>
    <mergeCell ref="AD72:AF72"/>
    <mergeCell ref="AG72:AJ72"/>
    <mergeCell ref="AK72:AP72"/>
    <mergeCell ref="BO75:BV75"/>
    <mergeCell ref="BW75:CD75"/>
    <mergeCell ref="CE75:CM75"/>
    <mergeCell ref="CN75:CU75"/>
    <mergeCell ref="CV75:DE75"/>
    <mergeCell ref="BO73:BV73"/>
    <mergeCell ref="BW73:CD73"/>
    <mergeCell ref="CE73:CM73"/>
    <mergeCell ref="AY75:BF75"/>
    <mergeCell ref="BG75:BN75"/>
    <mergeCell ref="AQ74:AX74"/>
    <mergeCell ref="CV70:DE70"/>
    <mergeCell ref="CN70:CU70"/>
    <mergeCell ref="BO70:BV70"/>
    <mergeCell ref="BW70:CD70"/>
    <mergeCell ref="A70:O70"/>
    <mergeCell ref="P70:AC70"/>
    <mergeCell ref="AD70:AF70"/>
    <mergeCell ref="AG70:AJ70"/>
    <mergeCell ref="AK70:AP70"/>
    <mergeCell ref="CN73:CU73"/>
    <mergeCell ref="CV73:DE73"/>
    <mergeCell ref="CV74:DE74"/>
    <mergeCell ref="CN74:CU74"/>
    <mergeCell ref="BO74:BV74"/>
    <mergeCell ref="BW74:CD74"/>
    <mergeCell ref="AY73:BF73"/>
    <mergeCell ref="BG73:BN73"/>
    <mergeCell ref="AQ72:AX72"/>
    <mergeCell ref="A74:O74"/>
    <mergeCell ref="P74:AC74"/>
    <mergeCell ref="AD74:AF74"/>
    <mergeCell ref="AG74:AJ74"/>
    <mergeCell ref="AK74:AP74"/>
    <mergeCell ref="AY72:BF72"/>
    <mergeCell ref="BG72:BN72"/>
    <mergeCell ref="A73:O73"/>
    <mergeCell ref="P73:AC73"/>
    <mergeCell ref="AD73:AF73"/>
    <mergeCell ref="AG73:AJ73"/>
    <mergeCell ref="AK73:AP73"/>
    <mergeCell ref="AQ73:AX73"/>
    <mergeCell ref="CE72:CM72"/>
    <mergeCell ref="BG68:BN68"/>
    <mergeCell ref="BO68:BV68"/>
    <mergeCell ref="BW68:CD68"/>
    <mergeCell ref="CE68:CM68"/>
    <mergeCell ref="BO71:BV71"/>
    <mergeCell ref="BW71:CD71"/>
    <mergeCell ref="CE71:CM71"/>
    <mergeCell ref="CN71:CU71"/>
    <mergeCell ref="CV71:DE71"/>
    <mergeCell ref="BG71:BN71"/>
    <mergeCell ref="DI68:DQ68"/>
    <mergeCell ref="A69:O69"/>
    <mergeCell ref="P69:AC69"/>
    <mergeCell ref="AD69:AF69"/>
    <mergeCell ref="AG69:AJ69"/>
    <mergeCell ref="AK69:AP69"/>
    <mergeCell ref="AQ69:AX69"/>
    <mergeCell ref="AY69:BF69"/>
    <mergeCell ref="BG69:BN69"/>
    <mergeCell ref="AY68:BF68"/>
    <mergeCell ref="CN68:CU68"/>
    <mergeCell ref="AQ70:AX70"/>
    <mergeCell ref="AY70:BF70"/>
    <mergeCell ref="BG70:BN70"/>
    <mergeCell ref="A71:O71"/>
    <mergeCell ref="P71:AC71"/>
    <mergeCell ref="AD71:AF71"/>
    <mergeCell ref="AG71:AJ71"/>
    <mergeCell ref="AK71:AP71"/>
    <mergeCell ref="AQ71:AX71"/>
    <mergeCell ref="AY71:BF71"/>
    <mergeCell ref="CE70:CM70"/>
    <mergeCell ref="BW67:CD67"/>
    <mergeCell ref="CE67:CM67"/>
    <mergeCell ref="CN67:CU67"/>
    <mergeCell ref="CV67:DE67"/>
    <mergeCell ref="A68:O68"/>
    <mergeCell ref="P68:AC68"/>
    <mergeCell ref="AD68:AF68"/>
    <mergeCell ref="AG68:AJ68"/>
    <mergeCell ref="AK68:AP68"/>
    <mergeCell ref="AQ68:AX68"/>
    <mergeCell ref="BO69:BV69"/>
    <mergeCell ref="BW69:CD69"/>
    <mergeCell ref="CE69:CM69"/>
    <mergeCell ref="CN69:CU69"/>
    <mergeCell ref="CV69:DE69"/>
    <mergeCell ref="CV66:DE66"/>
    <mergeCell ref="A67:O67"/>
    <mergeCell ref="P67:AC67"/>
    <mergeCell ref="AD67:AF67"/>
    <mergeCell ref="AG67:AJ67"/>
    <mergeCell ref="AK67:AP67"/>
    <mergeCell ref="AQ67:AX67"/>
    <mergeCell ref="AY67:BF67"/>
    <mergeCell ref="BG67:BN67"/>
    <mergeCell ref="BO67:BV67"/>
    <mergeCell ref="AY66:BF66"/>
    <mergeCell ref="BG66:BN66"/>
    <mergeCell ref="BO66:BV66"/>
    <mergeCell ref="BW66:CD66"/>
    <mergeCell ref="CE66:CM66"/>
    <mergeCell ref="CN66:CU66"/>
    <mergeCell ref="CV68:DE68"/>
    <mergeCell ref="BW65:CD65"/>
    <mergeCell ref="CE65:CM65"/>
    <mergeCell ref="CN65:CU65"/>
    <mergeCell ref="CV65:DE65"/>
    <mergeCell ref="A66:O66"/>
    <mergeCell ref="P66:AC66"/>
    <mergeCell ref="AD66:AF66"/>
    <mergeCell ref="AG66:AJ66"/>
    <mergeCell ref="AK66:AP66"/>
    <mergeCell ref="AQ66:AX66"/>
    <mergeCell ref="CV64:DE64"/>
    <mergeCell ref="A65:O65"/>
    <mergeCell ref="P65:AC65"/>
    <mergeCell ref="AD65:AF65"/>
    <mergeCell ref="AG65:AJ65"/>
    <mergeCell ref="AK65:AP65"/>
    <mergeCell ref="AQ65:AX65"/>
    <mergeCell ref="AY65:BF65"/>
    <mergeCell ref="BG65:BN65"/>
    <mergeCell ref="BO65:BV65"/>
    <mergeCell ref="AY64:BF64"/>
    <mergeCell ref="BG64:BN64"/>
    <mergeCell ref="BO64:BV64"/>
    <mergeCell ref="BW64:CD64"/>
    <mergeCell ref="CE64:CM64"/>
    <mergeCell ref="CN64:CU64"/>
    <mergeCell ref="BW63:CD63"/>
    <mergeCell ref="CE63:CM63"/>
    <mergeCell ref="CN63:CU63"/>
    <mergeCell ref="CV63:DE63"/>
    <mergeCell ref="A64:O64"/>
    <mergeCell ref="P64:AC64"/>
    <mergeCell ref="AD64:AF64"/>
    <mergeCell ref="AG64:AJ64"/>
    <mergeCell ref="AK64:AP64"/>
    <mergeCell ref="AQ64:AX64"/>
    <mergeCell ref="CV62:DE62"/>
    <mergeCell ref="A63:O63"/>
    <mergeCell ref="P63:AC63"/>
    <mergeCell ref="AD63:AF63"/>
    <mergeCell ref="AG63:AJ63"/>
    <mergeCell ref="AK63:AP63"/>
    <mergeCell ref="AQ63:AX63"/>
    <mergeCell ref="AY63:BF63"/>
    <mergeCell ref="BG63:BN63"/>
    <mergeCell ref="BO63:BV63"/>
    <mergeCell ref="AY62:BF62"/>
    <mergeCell ref="BG62:BN62"/>
    <mergeCell ref="BO62:BV62"/>
    <mergeCell ref="BW62:CD62"/>
    <mergeCell ref="CE62:CM62"/>
    <mergeCell ref="CN62:CU62"/>
    <mergeCell ref="BW61:CD61"/>
    <mergeCell ref="CE61:CM61"/>
    <mergeCell ref="CN61:CU61"/>
    <mergeCell ref="CV61:DE61"/>
    <mergeCell ref="A62:O62"/>
    <mergeCell ref="P62:AC62"/>
    <mergeCell ref="AD62:AF62"/>
    <mergeCell ref="AG62:AJ62"/>
    <mergeCell ref="AK62:AP62"/>
    <mergeCell ref="AQ62:AX62"/>
    <mergeCell ref="CV60:DE60"/>
    <mergeCell ref="A61:O61"/>
    <mergeCell ref="P61:AC61"/>
    <mergeCell ref="AD61:AF61"/>
    <mergeCell ref="AG61:AJ61"/>
    <mergeCell ref="AK61:AP61"/>
    <mergeCell ref="AQ61:AX61"/>
    <mergeCell ref="AY61:BF61"/>
    <mergeCell ref="BG61:BN61"/>
    <mergeCell ref="BO61:BV61"/>
    <mergeCell ref="AY60:BF60"/>
    <mergeCell ref="BG60:BN60"/>
    <mergeCell ref="BO60:BV60"/>
    <mergeCell ref="BW60:CD60"/>
    <mergeCell ref="CE60:CM60"/>
    <mergeCell ref="CN60:CU60"/>
    <mergeCell ref="BW59:CD59"/>
    <mergeCell ref="CE59:CM59"/>
    <mergeCell ref="CN59:CU59"/>
    <mergeCell ref="CV59:DE59"/>
    <mergeCell ref="A60:O60"/>
    <mergeCell ref="P60:AC60"/>
    <mergeCell ref="AD60:AF60"/>
    <mergeCell ref="AG60:AJ60"/>
    <mergeCell ref="AK60:AP60"/>
    <mergeCell ref="AQ60:AX60"/>
    <mergeCell ref="CV58:DE58"/>
    <mergeCell ref="A59:O59"/>
    <mergeCell ref="P59:AC59"/>
    <mergeCell ref="AD59:AF59"/>
    <mergeCell ref="AG59:AJ59"/>
    <mergeCell ref="AK59:AP59"/>
    <mergeCell ref="AQ59:AX59"/>
    <mergeCell ref="AY59:BF59"/>
    <mergeCell ref="BG59:BN59"/>
    <mergeCell ref="BO59:BV59"/>
    <mergeCell ref="AY58:BF58"/>
    <mergeCell ref="BG58:BN58"/>
    <mergeCell ref="BO58:BV58"/>
    <mergeCell ref="BW58:CD58"/>
    <mergeCell ref="CE58:CM58"/>
    <mergeCell ref="CN58:CU58"/>
    <mergeCell ref="BW57:CD57"/>
    <mergeCell ref="CE57:CM57"/>
    <mergeCell ref="CN57:CU57"/>
    <mergeCell ref="CV57:DE57"/>
    <mergeCell ref="A58:O58"/>
    <mergeCell ref="P58:AC58"/>
    <mergeCell ref="AD58:AF58"/>
    <mergeCell ref="AG58:AJ58"/>
    <mergeCell ref="AK58:AP58"/>
    <mergeCell ref="AQ58:AX58"/>
    <mergeCell ref="CV56:DE56"/>
    <mergeCell ref="A57:O57"/>
    <mergeCell ref="P57:AC57"/>
    <mergeCell ref="AD57:AF57"/>
    <mergeCell ref="AG57:AJ57"/>
    <mergeCell ref="AK57:AP57"/>
    <mergeCell ref="AQ57:AX57"/>
    <mergeCell ref="AY57:BF57"/>
    <mergeCell ref="BG57:BN57"/>
    <mergeCell ref="BO57:BV57"/>
    <mergeCell ref="AY56:BF56"/>
    <mergeCell ref="BG56:BN56"/>
    <mergeCell ref="BO56:BV56"/>
    <mergeCell ref="BW56:CD56"/>
    <mergeCell ref="CE56:CM56"/>
    <mergeCell ref="CN56:CU56"/>
    <mergeCell ref="BW55:CD55"/>
    <mergeCell ref="CE55:CM55"/>
    <mergeCell ref="CN55:CU55"/>
    <mergeCell ref="CV55:DE55"/>
    <mergeCell ref="A56:O56"/>
    <mergeCell ref="P56:AC56"/>
    <mergeCell ref="AD56:AF56"/>
    <mergeCell ref="AG56:AJ56"/>
    <mergeCell ref="AK56:AP56"/>
    <mergeCell ref="AQ56:AX56"/>
    <mergeCell ref="CV54:DE54"/>
    <mergeCell ref="A55:O55"/>
    <mergeCell ref="P55:AC55"/>
    <mergeCell ref="AD55:AF55"/>
    <mergeCell ref="AG55:AJ55"/>
    <mergeCell ref="AK55:AP55"/>
    <mergeCell ref="AQ55:AX55"/>
    <mergeCell ref="AY55:BF55"/>
    <mergeCell ref="BG55:BN55"/>
    <mergeCell ref="BO55:BV55"/>
    <mergeCell ref="AY54:BF54"/>
    <mergeCell ref="BG54:BN54"/>
    <mergeCell ref="BO54:BV54"/>
    <mergeCell ref="BW54:CD54"/>
    <mergeCell ref="CE54:CM54"/>
    <mergeCell ref="CN54:CU54"/>
    <mergeCell ref="BW53:CD53"/>
    <mergeCell ref="CE53:CM53"/>
    <mergeCell ref="CN53:CU53"/>
    <mergeCell ref="CV53:DE53"/>
    <mergeCell ref="A54:O54"/>
    <mergeCell ref="P54:AC54"/>
    <mergeCell ref="AD54:AF54"/>
    <mergeCell ref="AG54:AJ54"/>
    <mergeCell ref="AK54:AP54"/>
    <mergeCell ref="AQ54:AX54"/>
    <mergeCell ref="CV52:DE52"/>
    <mergeCell ref="A53:O53"/>
    <mergeCell ref="P53:AC53"/>
    <mergeCell ref="AD53:AF53"/>
    <mergeCell ref="AG53:AJ53"/>
    <mergeCell ref="AK53:AP53"/>
    <mergeCell ref="AQ53:AX53"/>
    <mergeCell ref="AY53:BF53"/>
    <mergeCell ref="BG53:BN53"/>
    <mergeCell ref="BO53:BV53"/>
    <mergeCell ref="AY52:BF52"/>
    <mergeCell ref="BG52:BN52"/>
    <mergeCell ref="BO52:BV52"/>
    <mergeCell ref="BW52:CD52"/>
    <mergeCell ref="CE52:CM52"/>
    <mergeCell ref="CN52:CU52"/>
    <mergeCell ref="BW51:CD51"/>
    <mergeCell ref="CE51:CM51"/>
    <mergeCell ref="CN51:CU51"/>
    <mergeCell ref="CV51:DE51"/>
    <mergeCell ref="A52:O52"/>
    <mergeCell ref="P52:AC52"/>
    <mergeCell ref="AD52:AF52"/>
    <mergeCell ref="AG52:AJ52"/>
    <mergeCell ref="AK52:AP52"/>
    <mergeCell ref="AQ52:AX52"/>
    <mergeCell ref="CV50:DE50"/>
    <mergeCell ref="A51:O51"/>
    <mergeCell ref="P51:AC51"/>
    <mergeCell ref="AD51:AF51"/>
    <mergeCell ref="AG51:AJ51"/>
    <mergeCell ref="AK51:AP51"/>
    <mergeCell ref="AQ51:AX51"/>
    <mergeCell ref="AY51:BF51"/>
    <mergeCell ref="BG51:BN51"/>
    <mergeCell ref="BO51:BV51"/>
    <mergeCell ref="AY50:BF50"/>
    <mergeCell ref="BG50:BN50"/>
    <mergeCell ref="BO50:BV50"/>
    <mergeCell ref="BW50:CD50"/>
    <mergeCell ref="CE50:CM50"/>
    <mergeCell ref="CN50:CU50"/>
    <mergeCell ref="BW49:CD49"/>
    <mergeCell ref="CE49:CM49"/>
    <mergeCell ref="CN49:CU49"/>
    <mergeCell ref="CV49:DE49"/>
    <mergeCell ref="A50:O50"/>
    <mergeCell ref="P50:AC50"/>
    <mergeCell ref="AD50:AF50"/>
    <mergeCell ref="AG50:AJ50"/>
    <mergeCell ref="AK50:AP50"/>
    <mergeCell ref="AQ50:AX50"/>
    <mergeCell ref="CV48:DE48"/>
    <mergeCell ref="A49:O49"/>
    <mergeCell ref="P49:AC49"/>
    <mergeCell ref="AD49:AF49"/>
    <mergeCell ref="AG49:AJ49"/>
    <mergeCell ref="AK49:AP49"/>
    <mergeCell ref="AQ49:AX49"/>
    <mergeCell ref="AY49:BF49"/>
    <mergeCell ref="BG49:BN49"/>
    <mergeCell ref="BO49:BV49"/>
    <mergeCell ref="AY48:BF48"/>
    <mergeCell ref="BG48:BN48"/>
    <mergeCell ref="BO48:BV48"/>
    <mergeCell ref="BW48:CD48"/>
    <mergeCell ref="CE48:CM48"/>
    <mergeCell ref="CN48:CU48"/>
    <mergeCell ref="BW47:CD47"/>
    <mergeCell ref="CE47:CM47"/>
    <mergeCell ref="CN47:CU47"/>
    <mergeCell ref="CV47:DE47"/>
    <mergeCell ref="A48:O48"/>
    <mergeCell ref="P48:AC48"/>
    <mergeCell ref="AD48:AF48"/>
    <mergeCell ref="AG48:AJ48"/>
    <mergeCell ref="AK48:AP48"/>
    <mergeCell ref="AQ48:AX48"/>
    <mergeCell ref="CV46:DE46"/>
    <mergeCell ref="A47:O47"/>
    <mergeCell ref="P47:AC47"/>
    <mergeCell ref="AD47:AF47"/>
    <mergeCell ref="AG47:AJ47"/>
    <mergeCell ref="AK47:AP47"/>
    <mergeCell ref="AQ47:AX47"/>
    <mergeCell ref="AY47:BF47"/>
    <mergeCell ref="BG47:BN47"/>
    <mergeCell ref="BO47:BV47"/>
    <mergeCell ref="AY46:BF46"/>
    <mergeCell ref="BG46:BN46"/>
    <mergeCell ref="BO46:BV46"/>
    <mergeCell ref="BW46:CD46"/>
    <mergeCell ref="CE46:CM46"/>
    <mergeCell ref="CN46:CU46"/>
    <mergeCell ref="BW45:CD45"/>
    <mergeCell ref="CE45:CM45"/>
    <mergeCell ref="CN45:CU45"/>
    <mergeCell ref="CV45:DE45"/>
    <mergeCell ref="A46:O46"/>
    <mergeCell ref="P46:AC46"/>
    <mergeCell ref="AD46:AF46"/>
    <mergeCell ref="AG46:AJ46"/>
    <mergeCell ref="AK46:AP46"/>
    <mergeCell ref="AQ46:AX46"/>
    <mergeCell ref="CV44:DE44"/>
    <mergeCell ref="A45:O45"/>
    <mergeCell ref="P45:AC45"/>
    <mergeCell ref="AD45:AF45"/>
    <mergeCell ref="AG45:AJ45"/>
    <mergeCell ref="AK45:AP45"/>
    <mergeCell ref="AQ45:AX45"/>
    <mergeCell ref="AY45:BF45"/>
    <mergeCell ref="BG45:BN45"/>
    <mergeCell ref="BO45:BV45"/>
    <mergeCell ref="AY44:BF44"/>
    <mergeCell ref="BG44:BN44"/>
    <mergeCell ref="BO44:BV44"/>
    <mergeCell ref="BW44:CD44"/>
    <mergeCell ref="CE44:CM44"/>
    <mergeCell ref="CN44:CU44"/>
    <mergeCell ref="BW43:CD43"/>
    <mergeCell ref="CE43:CM43"/>
    <mergeCell ref="CN43:CU43"/>
    <mergeCell ref="CV43:DE43"/>
    <mergeCell ref="A44:O44"/>
    <mergeCell ref="P44:AC44"/>
    <mergeCell ref="AD44:AF44"/>
    <mergeCell ref="AG44:AJ44"/>
    <mergeCell ref="AK44:AP44"/>
    <mergeCell ref="AQ44:AX44"/>
    <mergeCell ref="CV42:DE42"/>
    <mergeCell ref="A43:O43"/>
    <mergeCell ref="P43:AC43"/>
    <mergeCell ref="AD43:AF43"/>
    <mergeCell ref="AG43:AJ43"/>
    <mergeCell ref="AK43:AP43"/>
    <mergeCell ref="AQ43:AX43"/>
    <mergeCell ref="AY43:BF43"/>
    <mergeCell ref="BG43:BN43"/>
    <mergeCell ref="BO43:BV43"/>
    <mergeCell ref="AY42:BF42"/>
    <mergeCell ref="BG42:BN42"/>
    <mergeCell ref="BO42:BV42"/>
    <mergeCell ref="BW42:CD42"/>
    <mergeCell ref="CE42:CM42"/>
    <mergeCell ref="CN42:CU42"/>
    <mergeCell ref="BW41:CD41"/>
    <mergeCell ref="CE41:CM41"/>
    <mergeCell ref="CN41:CU41"/>
    <mergeCell ref="CV41:DE41"/>
    <mergeCell ref="A42:O42"/>
    <mergeCell ref="P42:AC42"/>
    <mergeCell ref="AD42:AF42"/>
    <mergeCell ref="AG42:AJ42"/>
    <mergeCell ref="AK42:AP42"/>
    <mergeCell ref="AQ42:AX42"/>
    <mergeCell ref="CV40:DE40"/>
    <mergeCell ref="A41:O41"/>
    <mergeCell ref="P41:AC41"/>
    <mergeCell ref="AD41:AF41"/>
    <mergeCell ref="AG41:AJ41"/>
    <mergeCell ref="AK41:AP41"/>
    <mergeCell ref="AQ41:AX41"/>
    <mergeCell ref="AY41:BF41"/>
    <mergeCell ref="BG41:BN41"/>
    <mergeCell ref="BO41:BV41"/>
    <mergeCell ref="AY40:BF40"/>
    <mergeCell ref="BG40:BN40"/>
    <mergeCell ref="BO40:BV40"/>
    <mergeCell ref="BW40:CD40"/>
    <mergeCell ref="CE40:CM40"/>
    <mergeCell ref="CN40:CU40"/>
    <mergeCell ref="BW39:CD39"/>
    <mergeCell ref="CE39:CM39"/>
    <mergeCell ref="CN39:CU39"/>
    <mergeCell ref="CV39:DE39"/>
    <mergeCell ref="A40:O40"/>
    <mergeCell ref="P40:AC40"/>
    <mergeCell ref="AD40:AF40"/>
    <mergeCell ref="AG40:AJ40"/>
    <mergeCell ref="AK40:AP40"/>
    <mergeCell ref="AQ40:AX40"/>
    <mergeCell ref="CV38:DE38"/>
    <mergeCell ref="A39:O39"/>
    <mergeCell ref="P39:AC39"/>
    <mergeCell ref="AD39:AF39"/>
    <mergeCell ref="AG39:AJ39"/>
    <mergeCell ref="AK39:AP39"/>
    <mergeCell ref="AQ39:AX39"/>
    <mergeCell ref="AY39:BF39"/>
    <mergeCell ref="BG39:BN39"/>
    <mergeCell ref="BO39:BV39"/>
    <mergeCell ref="AY38:BF38"/>
    <mergeCell ref="BG38:BN38"/>
    <mergeCell ref="BO38:BV38"/>
    <mergeCell ref="BW38:CD38"/>
    <mergeCell ref="CE38:CM38"/>
    <mergeCell ref="CN38:CU38"/>
    <mergeCell ref="BW37:CD37"/>
    <mergeCell ref="CE37:CM37"/>
    <mergeCell ref="CN37:CU37"/>
    <mergeCell ref="CV37:DE37"/>
    <mergeCell ref="A38:O38"/>
    <mergeCell ref="P38:AC38"/>
    <mergeCell ref="AD38:AF38"/>
    <mergeCell ref="AG38:AJ38"/>
    <mergeCell ref="AK38:AP38"/>
    <mergeCell ref="AQ38:AX38"/>
    <mergeCell ref="CV36:DE36"/>
    <mergeCell ref="A37:O37"/>
    <mergeCell ref="P37:AC37"/>
    <mergeCell ref="AD37:AF37"/>
    <mergeCell ref="AG37:AJ37"/>
    <mergeCell ref="AK37:AP37"/>
    <mergeCell ref="AQ37:AX37"/>
    <mergeCell ref="AY37:BF37"/>
    <mergeCell ref="BG37:BN37"/>
    <mergeCell ref="BO37:BV37"/>
    <mergeCell ref="AY36:BF36"/>
    <mergeCell ref="BG36:BN36"/>
    <mergeCell ref="BO36:BV36"/>
    <mergeCell ref="BW36:CD36"/>
    <mergeCell ref="CE36:CM36"/>
    <mergeCell ref="CN36:CU36"/>
    <mergeCell ref="BW35:CD35"/>
    <mergeCell ref="CE35:CM35"/>
    <mergeCell ref="CN35:CU35"/>
    <mergeCell ref="CV35:DE35"/>
    <mergeCell ref="A36:O36"/>
    <mergeCell ref="P36:AC36"/>
    <mergeCell ref="AD36:AF36"/>
    <mergeCell ref="AG36:AJ36"/>
    <mergeCell ref="AK36:AP36"/>
    <mergeCell ref="AQ36:AX36"/>
    <mergeCell ref="CV34:DE34"/>
    <mergeCell ref="A35:O35"/>
    <mergeCell ref="P35:AC35"/>
    <mergeCell ref="AD35:AF35"/>
    <mergeCell ref="AG35:AJ35"/>
    <mergeCell ref="AK35:AP35"/>
    <mergeCell ref="AQ35:AX35"/>
    <mergeCell ref="AY35:BF35"/>
    <mergeCell ref="BG35:BN35"/>
    <mergeCell ref="BO35:BV35"/>
    <mergeCell ref="AY34:BF34"/>
    <mergeCell ref="BG34:BN34"/>
    <mergeCell ref="BO34:BV34"/>
    <mergeCell ref="BW34:CD34"/>
    <mergeCell ref="CE34:CM34"/>
    <mergeCell ref="CN34:CU34"/>
    <mergeCell ref="BW33:CD33"/>
    <mergeCell ref="CE33:CM33"/>
    <mergeCell ref="CN33:CU33"/>
    <mergeCell ref="CV33:DE33"/>
    <mergeCell ref="A34:O34"/>
    <mergeCell ref="P34:AC34"/>
    <mergeCell ref="AD34:AF34"/>
    <mergeCell ref="AG34:AJ34"/>
    <mergeCell ref="AK34:AP34"/>
    <mergeCell ref="AQ34:AX34"/>
    <mergeCell ref="CV32:DE32"/>
    <mergeCell ref="A33:O33"/>
    <mergeCell ref="P33:AC33"/>
    <mergeCell ref="AD33:AF33"/>
    <mergeCell ref="AG33:AJ33"/>
    <mergeCell ref="AK33:AP33"/>
    <mergeCell ref="AQ33:AX33"/>
    <mergeCell ref="AY33:BF33"/>
    <mergeCell ref="BG33:BN33"/>
    <mergeCell ref="BO33:BV33"/>
    <mergeCell ref="AY32:BF32"/>
    <mergeCell ref="BG32:BN32"/>
    <mergeCell ref="BO32:BV32"/>
    <mergeCell ref="BW32:CD32"/>
    <mergeCell ref="CE32:CM32"/>
    <mergeCell ref="CN32:CU32"/>
    <mergeCell ref="BW31:CD31"/>
    <mergeCell ref="CE31:CM31"/>
    <mergeCell ref="CN31:CU31"/>
    <mergeCell ref="CV31:DE31"/>
    <mergeCell ref="A32:O32"/>
    <mergeCell ref="P32:AC32"/>
    <mergeCell ref="AD32:AF32"/>
    <mergeCell ref="AG32:AJ32"/>
    <mergeCell ref="AK32:AP32"/>
    <mergeCell ref="AQ32:AX32"/>
    <mergeCell ref="CV30:DE30"/>
    <mergeCell ref="A31:O31"/>
    <mergeCell ref="P31:AC31"/>
    <mergeCell ref="AD31:AF31"/>
    <mergeCell ref="AG31:AJ31"/>
    <mergeCell ref="AK31:AP31"/>
    <mergeCell ref="AQ31:AX31"/>
    <mergeCell ref="AY31:BF31"/>
    <mergeCell ref="BG31:BN31"/>
    <mergeCell ref="BO31:BV31"/>
    <mergeCell ref="AY30:BF30"/>
    <mergeCell ref="BG30:BN30"/>
    <mergeCell ref="BO30:BV30"/>
    <mergeCell ref="BW30:CD30"/>
    <mergeCell ref="CE30:CM30"/>
    <mergeCell ref="CN30:CU30"/>
    <mergeCell ref="BW29:CD29"/>
    <mergeCell ref="CE29:CM29"/>
    <mergeCell ref="CN29:CU29"/>
    <mergeCell ref="CV29:DE29"/>
    <mergeCell ref="A30:O30"/>
    <mergeCell ref="P30:AC30"/>
    <mergeCell ref="AD30:AF30"/>
    <mergeCell ref="AG30:AJ30"/>
    <mergeCell ref="AK30:AP30"/>
    <mergeCell ref="AQ30:AX30"/>
    <mergeCell ref="CV28:DE28"/>
    <mergeCell ref="A29:O29"/>
    <mergeCell ref="P29:AC29"/>
    <mergeCell ref="AD29:AF29"/>
    <mergeCell ref="AG29:AJ29"/>
    <mergeCell ref="AK29:AP29"/>
    <mergeCell ref="AQ29:AX29"/>
    <mergeCell ref="AY29:BF29"/>
    <mergeCell ref="BG29:BN29"/>
    <mergeCell ref="BO29:BV29"/>
    <mergeCell ref="AY28:BF28"/>
    <mergeCell ref="BG28:BN28"/>
    <mergeCell ref="BO28:BV28"/>
    <mergeCell ref="BW28:CD28"/>
    <mergeCell ref="CE28:CM28"/>
    <mergeCell ref="CN28:CU28"/>
    <mergeCell ref="BW27:CD27"/>
    <mergeCell ref="CE27:CM27"/>
    <mergeCell ref="CN27:CU27"/>
    <mergeCell ref="CV27:DE27"/>
    <mergeCell ref="A28:O28"/>
    <mergeCell ref="P28:AC28"/>
    <mergeCell ref="AD28:AF28"/>
    <mergeCell ref="AG28:AJ28"/>
    <mergeCell ref="AK28:AP28"/>
    <mergeCell ref="AQ28:AX28"/>
    <mergeCell ref="CV26:DE26"/>
    <mergeCell ref="A27:O27"/>
    <mergeCell ref="P27:AC27"/>
    <mergeCell ref="AD27:AF27"/>
    <mergeCell ref="AG27:AJ27"/>
    <mergeCell ref="AK27:AP27"/>
    <mergeCell ref="AQ27:AX27"/>
    <mergeCell ref="AY27:BF27"/>
    <mergeCell ref="BG27:BN27"/>
    <mergeCell ref="BO27:BV27"/>
    <mergeCell ref="AY26:BF26"/>
    <mergeCell ref="BG26:BN26"/>
    <mergeCell ref="BO26:BV26"/>
    <mergeCell ref="BW26:CD26"/>
    <mergeCell ref="CE26:CM26"/>
    <mergeCell ref="CN26:CU26"/>
    <mergeCell ref="BW25:CD25"/>
    <mergeCell ref="CE25:CM25"/>
    <mergeCell ref="CN25:CU25"/>
    <mergeCell ref="CV25:DE25"/>
    <mergeCell ref="A26:O26"/>
    <mergeCell ref="P26:AC26"/>
    <mergeCell ref="AD26:AF26"/>
    <mergeCell ref="AG26:AJ26"/>
    <mergeCell ref="AK26:AP26"/>
    <mergeCell ref="AQ26:AX26"/>
    <mergeCell ref="CV24:DE24"/>
    <mergeCell ref="A25:O25"/>
    <mergeCell ref="P25:AC25"/>
    <mergeCell ref="AD25:AF25"/>
    <mergeCell ref="AG25:AJ25"/>
    <mergeCell ref="AK25:AP25"/>
    <mergeCell ref="AQ25:AX25"/>
    <mergeCell ref="AY25:BF25"/>
    <mergeCell ref="BG25:BN25"/>
    <mergeCell ref="BO25:BV25"/>
    <mergeCell ref="AY24:BF24"/>
    <mergeCell ref="BG24:BN24"/>
    <mergeCell ref="BO24:BV24"/>
    <mergeCell ref="BW24:CD24"/>
    <mergeCell ref="CE24:CM24"/>
    <mergeCell ref="CN24:CU24"/>
    <mergeCell ref="BW23:CD23"/>
    <mergeCell ref="CE23:CM23"/>
    <mergeCell ref="CN23:CU23"/>
    <mergeCell ref="CV23:DE23"/>
    <mergeCell ref="A24:O24"/>
    <mergeCell ref="P24:AC24"/>
    <mergeCell ref="AD24:AF24"/>
    <mergeCell ref="AG24:AJ24"/>
    <mergeCell ref="AK24:AP24"/>
    <mergeCell ref="AQ24:AX24"/>
    <mergeCell ref="CV22:DE22"/>
    <mergeCell ref="A23:O23"/>
    <mergeCell ref="P23:AC23"/>
    <mergeCell ref="AD23:AF23"/>
    <mergeCell ref="AG23:AJ23"/>
    <mergeCell ref="AK23:AP23"/>
    <mergeCell ref="AQ23:AX23"/>
    <mergeCell ref="AY23:BF23"/>
    <mergeCell ref="BG23:BN23"/>
    <mergeCell ref="BO23:BV23"/>
    <mergeCell ref="AY22:BF22"/>
    <mergeCell ref="BG22:BN22"/>
    <mergeCell ref="BO22:BV22"/>
    <mergeCell ref="BW22:CD22"/>
    <mergeCell ref="CE22:CM22"/>
    <mergeCell ref="CN22:CU22"/>
    <mergeCell ref="BW21:CD21"/>
    <mergeCell ref="CE21:CM21"/>
    <mergeCell ref="CN21:CU21"/>
    <mergeCell ref="CV21:DE21"/>
    <mergeCell ref="A22:O22"/>
    <mergeCell ref="P22:AC22"/>
    <mergeCell ref="AD22:AF22"/>
    <mergeCell ref="AG22:AJ22"/>
    <mergeCell ref="AK22:AP22"/>
    <mergeCell ref="AQ22:AX22"/>
    <mergeCell ref="CV20:DE20"/>
    <mergeCell ref="A21:O21"/>
    <mergeCell ref="P21:AC21"/>
    <mergeCell ref="AD21:AF21"/>
    <mergeCell ref="AG21:AJ21"/>
    <mergeCell ref="AK21:AP21"/>
    <mergeCell ref="AQ21:AX21"/>
    <mergeCell ref="AY21:BF21"/>
    <mergeCell ref="BG21:BN21"/>
    <mergeCell ref="BO21:BV21"/>
    <mergeCell ref="AY20:BF20"/>
    <mergeCell ref="BG20:BN20"/>
    <mergeCell ref="BO20:BV20"/>
    <mergeCell ref="BW20:CD20"/>
    <mergeCell ref="CE20:CM20"/>
    <mergeCell ref="CN20:CU20"/>
    <mergeCell ref="BW19:CD19"/>
    <mergeCell ref="CE19:CM19"/>
    <mergeCell ref="CN19:CU19"/>
    <mergeCell ref="CV19:DE19"/>
    <mergeCell ref="A20:O20"/>
    <mergeCell ref="P20:AC20"/>
    <mergeCell ref="AD20:AF20"/>
    <mergeCell ref="AG20:AJ20"/>
    <mergeCell ref="AK20:AP20"/>
    <mergeCell ref="AQ20:AX20"/>
    <mergeCell ref="CV18:DE18"/>
    <mergeCell ref="A19:O19"/>
    <mergeCell ref="P19:AC19"/>
    <mergeCell ref="AD19:AF19"/>
    <mergeCell ref="AG19:AJ19"/>
    <mergeCell ref="AK19:AP19"/>
    <mergeCell ref="AQ19:AX19"/>
    <mergeCell ref="AY19:BF19"/>
    <mergeCell ref="BG19:BN19"/>
    <mergeCell ref="BO19:BV19"/>
    <mergeCell ref="AY18:BF18"/>
    <mergeCell ref="BG18:BN18"/>
    <mergeCell ref="BO18:BV18"/>
    <mergeCell ref="BW18:CD18"/>
    <mergeCell ref="CE18:CM18"/>
    <mergeCell ref="CN18:CU18"/>
    <mergeCell ref="BW17:CD17"/>
    <mergeCell ref="CE17:CM17"/>
    <mergeCell ref="CN17:CU17"/>
    <mergeCell ref="CV17:DE17"/>
    <mergeCell ref="A18:O18"/>
    <mergeCell ref="P18:AC18"/>
    <mergeCell ref="AD18:AF18"/>
    <mergeCell ref="AG18:AJ18"/>
    <mergeCell ref="AK18:AP18"/>
    <mergeCell ref="AQ18:AX18"/>
    <mergeCell ref="CV16:DE16"/>
    <mergeCell ref="A17:O17"/>
    <mergeCell ref="P17:AC17"/>
    <mergeCell ref="AD17:AF17"/>
    <mergeCell ref="AG17:AJ17"/>
    <mergeCell ref="AK17:AP17"/>
    <mergeCell ref="AQ17:AX17"/>
    <mergeCell ref="AY17:BF17"/>
    <mergeCell ref="BG17:BN17"/>
    <mergeCell ref="BO17:BV17"/>
    <mergeCell ref="AY16:BF16"/>
    <mergeCell ref="BG16:BN16"/>
    <mergeCell ref="BO16:BV16"/>
    <mergeCell ref="BW16:CD16"/>
    <mergeCell ref="CE16:CM16"/>
    <mergeCell ref="CN16:CU16"/>
    <mergeCell ref="BW15:CD15"/>
    <mergeCell ref="CE15:CM15"/>
    <mergeCell ref="CN15:CU15"/>
    <mergeCell ref="CV15:DE15"/>
    <mergeCell ref="A16:O16"/>
    <mergeCell ref="P16:AC16"/>
    <mergeCell ref="AD16:AF16"/>
    <mergeCell ref="AG16:AJ16"/>
    <mergeCell ref="AK16:AP16"/>
    <mergeCell ref="AQ16:AX16"/>
    <mergeCell ref="AD12:AF12"/>
    <mergeCell ref="AG12:AJ12"/>
    <mergeCell ref="AK12:AP12"/>
    <mergeCell ref="CV14:DE14"/>
    <mergeCell ref="A15:O15"/>
    <mergeCell ref="P15:AC15"/>
    <mergeCell ref="AD15:AF15"/>
    <mergeCell ref="AG15:AJ15"/>
    <mergeCell ref="AK15:AP15"/>
    <mergeCell ref="AQ15:AX15"/>
    <mergeCell ref="AY15:BF15"/>
    <mergeCell ref="BG15:BN15"/>
    <mergeCell ref="BO15:BV15"/>
    <mergeCell ref="AY14:BF14"/>
    <mergeCell ref="BG14:BN14"/>
    <mergeCell ref="BO14:BV14"/>
    <mergeCell ref="BW14:CD14"/>
    <mergeCell ref="CE14:CM14"/>
    <mergeCell ref="CN14:CU14"/>
    <mergeCell ref="BW13:CD13"/>
    <mergeCell ref="CE13:CM13"/>
    <mergeCell ref="CN13:CU13"/>
    <mergeCell ref="CV13:DE13"/>
    <mergeCell ref="A14:O14"/>
    <mergeCell ref="P14:AC14"/>
    <mergeCell ref="AD14:AF14"/>
    <mergeCell ref="AG14:AJ14"/>
    <mergeCell ref="AK14:AP14"/>
    <mergeCell ref="AQ14:AX14"/>
    <mergeCell ref="A10:O10"/>
    <mergeCell ref="P10:AC10"/>
    <mergeCell ref="AD10:AF10"/>
    <mergeCell ref="AG10:AJ10"/>
    <mergeCell ref="AK10:AP10"/>
    <mergeCell ref="AY9:BF9"/>
    <mergeCell ref="A9:O9"/>
    <mergeCell ref="P9:AC9"/>
    <mergeCell ref="AD9:AF9"/>
    <mergeCell ref="AG9:AJ9"/>
    <mergeCell ref="CV12:DE12"/>
    <mergeCell ref="A13:O13"/>
    <mergeCell ref="P13:AC13"/>
    <mergeCell ref="AD13:AF13"/>
    <mergeCell ref="AG13:AJ13"/>
    <mergeCell ref="AK13:AP13"/>
    <mergeCell ref="AQ13:AX13"/>
    <mergeCell ref="AY13:BF13"/>
    <mergeCell ref="BG13:BN13"/>
    <mergeCell ref="BO13:BV13"/>
    <mergeCell ref="AY12:BF12"/>
    <mergeCell ref="BG12:BN12"/>
    <mergeCell ref="BO12:BV12"/>
    <mergeCell ref="BW12:CD12"/>
    <mergeCell ref="CE12:CM12"/>
    <mergeCell ref="CN12:CU12"/>
    <mergeCell ref="BW11:CD11"/>
    <mergeCell ref="CE11:CM11"/>
    <mergeCell ref="CN11:CU11"/>
    <mergeCell ref="CV11:DE11"/>
    <mergeCell ref="A12:O12"/>
    <mergeCell ref="P12:AC12"/>
    <mergeCell ref="CV9:DE9"/>
    <mergeCell ref="BG9:BN9"/>
    <mergeCell ref="CN10:CU10"/>
    <mergeCell ref="BW9:CD9"/>
    <mergeCell ref="AK9:AP9"/>
    <mergeCell ref="AQ9:AX9"/>
    <mergeCell ref="AK7:AP7"/>
    <mergeCell ref="AQ7:AX7"/>
    <mergeCell ref="A8:O8"/>
    <mergeCell ref="P8:AC8"/>
    <mergeCell ref="AD8:AF8"/>
    <mergeCell ref="AG8:AJ8"/>
    <mergeCell ref="AK8:AP8"/>
    <mergeCell ref="AQ8:AX8"/>
    <mergeCell ref="CE9:CM9"/>
    <mergeCell ref="CN9:CU9"/>
    <mergeCell ref="AQ12:AX12"/>
    <mergeCell ref="CV10:DE10"/>
    <mergeCell ref="A11:O11"/>
    <mergeCell ref="P11:AC11"/>
    <mergeCell ref="AD11:AF11"/>
    <mergeCell ref="AG11:AJ11"/>
    <mergeCell ref="AK11:AP11"/>
    <mergeCell ref="AQ11:AX11"/>
    <mergeCell ref="BO11:BV11"/>
    <mergeCell ref="AY10:BF10"/>
    <mergeCell ref="BG10:BN10"/>
    <mergeCell ref="BO10:BV10"/>
    <mergeCell ref="BW10:CD10"/>
    <mergeCell ref="CE10:CM10"/>
    <mergeCell ref="AY11:BF11"/>
    <mergeCell ref="BG11:BN11"/>
    <mergeCell ref="BW4:CD4"/>
    <mergeCell ref="CE4:CM4"/>
    <mergeCell ref="AK5:AX5"/>
    <mergeCell ref="AY5:BF5"/>
    <mergeCell ref="CE5:CM6"/>
    <mergeCell ref="AK6:AP6"/>
    <mergeCell ref="AQ6:AX6"/>
    <mergeCell ref="AY6:BF6"/>
    <mergeCell ref="A1:DE1"/>
    <mergeCell ref="A4:O6"/>
    <mergeCell ref="P4:AC6"/>
    <mergeCell ref="AD4:AF6"/>
    <mergeCell ref="AG4:AJ6"/>
    <mergeCell ref="AK4:AX4"/>
    <mergeCell ref="AY4:BF4"/>
    <mergeCell ref="BG4:BN4"/>
    <mergeCell ref="BO4:BV4"/>
    <mergeCell ref="CN4:CU6"/>
    <mergeCell ref="CV4:DE6"/>
    <mergeCell ref="BO5:BV6"/>
    <mergeCell ref="A2:DE2"/>
    <mergeCell ref="AQ93:AX93"/>
    <mergeCell ref="A94:O94"/>
    <mergeCell ref="P94:AC94"/>
    <mergeCell ref="AD94:AF94"/>
    <mergeCell ref="AG94:AJ94"/>
    <mergeCell ref="AK94:AP94"/>
    <mergeCell ref="AQ94:AX94"/>
    <mergeCell ref="BW94:CD94"/>
    <mergeCell ref="CE94:CM94"/>
    <mergeCell ref="CN94:CU94"/>
    <mergeCell ref="BW93:CD93"/>
    <mergeCell ref="CE93:CM93"/>
    <mergeCell ref="CN93:CU93"/>
    <mergeCell ref="AY95:BF95"/>
    <mergeCell ref="BG95:BN95"/>
    <mergeCell ref="BO95:BV95"/>
    <mergeCell ref="AY94:BF94"/>
    <mergeCell ref="BG94:BN94"/>
    <mergeCell ref="BO94:BV94"/>
    <mergeCell ref="AY93:BF93"/>
    <mergeCell ref="BG93:BN93"/>
    <mergeCell ref="BO93:BV93"/>
    <mergeCell ref="AK93:AP93"/>
    <mergeCell ref="AK96:AP96"/>
    <mergeCell ref="AQ96:AX96"/>
    <mergeCell ref="A95:O95"/>
    <mergeCell ref="P95:AC95"/>
    <mergeCell ref="AD95:AF95"/>
    <mergeCell ref="AG95:AJ95"/>
    <mergeCell ref="AK95:AP95"/>
    <mergeCell ref="AQ95:AX95"/>
    <mergeCell ref="BG96:BN96"/>
    <mergeCell ref="BO96:BV96"/>
    <mergeCell ref="BW96:CD96"/>
    <mergeCell ref="CE96:CM96"/>
    <mergeCell ref="CN96:CU96"/>
    <mergeCell ref="BW95:CD95"/>
    <mergeCell ref="CE95:CM95"/>
    <mergeCell ref="CN95:CU95"/>
    <mergeCell ref="A97:O97"/>
    <mergeCell ref="P97:AC97"/>
    <mergeCell ref="AD97:AF97"/>
    <mergeCell ref="AG97:AJ97"/>
    <mergeCell ref="AK97:AP97"/>
    <mergeCell ref="AY96:BF96"/>
    <mergeCell ref="A96:O96"/>
    <mergeCell ref="P96:AC96"/>
    <mergeCell ref="AD96:AF96"/>
    <mergeCell ref="AG96:AJ96"/>
    <mergeCell ref="CE97:CM97"/>
    <mergeCell ref="A92:O92"/>
    <mergeCell ref="P92:AC92"/>
    <mergeCell ref="AD92:AF92"/>
    <mergeCell ref="AG92:AJ92"/>
    <mergeCell ref="AK92:AP92"/>
    <mergeCell ref="AQ92:AX92"/>
    <mergeCell ref="BG91:BN91"/>
    <mergeCell ref="BO91:BV91"/>
    <mergeCell ref="BW91:CD91"/>
    <mergeCell ref="CN91:CU91"/>
    <mergeCell ref="CV91:DE91"/>
    <mergeCell ref="BG90:BN90"/>
    <mergeCell ref="BO90:BV90"/>
    <mergeCell ref="BW92:CD92"/>
    <mergeCell ref="BG5:BN6"/>
    <mergeCell ref="BW5:CD6"/>
    <mergeCell ref="AY91:BF91"/>
    <mergeCell ref="AY90:BF90"/>
    <mergeCell ref="BW90:CD90"/>
    <mergeCell ref="BW89:CD89"/>
    <mergeCell ref="BO9:BV9"/>
    <mergeCell ref="BG8:BN8"/>
    <mergeCell ref="BO8:BV8"/>
    <mergeCell ref="CE92:CM92"/>
    <mergeCell ref="CN92:CU92"/>
    <mergeCell ref="CV92:DE92"/>
    <mergeCell ref="BW8:CD8"/>
    <mergeCell ref="CE8:CM8"/>
    <mergeCell ref="AQ10:AX10"/>
    <mergeCell ref="CV8:DE8"/>
    <mergeCell ref="CN8:CU8"/>
    <mergeCell ref="AY8:BF8"/>
    <mergeCell ref="CV93:DE93"/>
    <mergeCell ref="CV89:DE89"/>
    <mergeCell ref="BO110:BV110"/>
    <mergeCell ref="CE90:CM90"/>
    <mergeCell ref="CN90:CU90"/>
    <mergeCell ref="CV90:DE90"/>
    <mergeCell ref="CE91:CM91"/>
    <mergeCell ref="A107:O107"/>
    <mergeCell ref="P107:AC107"/>
    <mergeCell ref="AD107:AF107"/>
    <mergeCell ref="AG107:AJ107"/>
    <mergeCell ref="AK107:AP107"/>
    <mergeCell ref="AQ107:AX107"/>
    <mergeCell ref="CV107:DE107"/>
    <mergeCell ref="AY107:BF107"/>
    <mergeCell ref="BG107:BN107"/>
    <mergeCell ref="BO107:BV107"/>
    <mergeCell ref="BW107:CD107"/>
    <mergeCell ref="CE107:CM107"/>
    <mergeCell ref="CN107:CU107"/>
    <mergeCell ref="A90:O90"/>
    <mergeCell ref="P90:AC90"/>
    <mergeCell ref="AD90:AF90"/>
    <mergeCell ref="AG90:AJ90"/>
    <mergeCell ref="AK90:AP90"/>
    <mergeCell ref="AQ90:AX90"/>
    <mergeCell ref="A91:O91"/>
    <mergeCell ref="P91:AC91"/>
    <mergeCell ref="AD91:AF91"/>
    <mergeCell ref="AG91:AJ91"/>
    <mergeCell ref="AK91:AP91"/>
    <mergeCell ref="AQ91:AX91"/>
  </mergeCells>
  <printOptions horizontalCentered="1"/>
  <pageMargins left="0.98425196850393704" right="0.19685039370078741" top="0.31496062992125984" bottom="0.51181102362204722" header="0.23622047244094491" footer="0.19685039370078741"/>
  <pageSetup scale="60" orientation="landscape" r:id="rId1"/>
  <headerFooter>
    <oddFooter>&amp;L&amp;"-,Cursiva"&amp;10     Ejercicio Fiscal 2019&amp;R&amp;"-,Cursiva"&amp;10Página &amp;P de &amp;N</oddFooter>
  </headerFooter>
</worksheet>
</file>

<file path=xl/worksheets/sheet9.xml><?xml version="1.0" encoding="utf-8"?>
<worksheet xmlns="http://schemas.openxmlformats.org/spreadsheetml/2006/main" xmlns:r="http://schemas.openxmlformats.org/officeDocument/2006/relationships">
  <sheetPr>
    <tabColor theme="9" tint="-0.499984740745262"/>
  </sheetPr>
  <dimension ref="A1:E132"/>
  <sheetViews>
    <sheetView zoomScale="110" zoomScaleNormal="110" workbookViewId="0">
      <selection activeCell="H4" sqref="H4"/>
    </sheetView>
  </sheetViews>
  <sheetFormatPr baseColWidth="10" defaultRowHeight="15"/>
  <cols>
    <col min="1" max="1" width="2.7109375" bestFit="1" customWidth="1"/>
    <col min="2" max="2" width="3.28515625" bestFit="1" customWidth="1"/>
    <col min="3" max="3" width="2.85546875" bestFit="1" customWidth="1"/>
    <col min="4" max="4" width="26" customWidth="1"/>
    <col min="5" max="5" width="122.7109375" customWidth="1"/>
  </cols>
  <sheetData>
    <row r="1" spans="1:5" ht="29.25" customHeight="1">
      <c r="A1" s="610" t="s">
        <v>847</v>
      </c>
      <c r="B1" s="611"/>
      <c r="C1" s="611"/>
      <c r="D1" s="611"/>
      <c r="E1" s="612"/>
    </row>
    <row r="2" spans="1:5">
      <c r="A2" s="158" t="s">
        <v>2</v>
      </c>
      <c r="B2" s="159" t="s">
        <v>561</v>
      </c>
      <c r="C2" s="159" t="s">
        <v>562</v>
      </c>
      <c r="D2" s="160" t="s">
        <v>27</v>
      </c>
      <c r="E2" s="161" t="s">
        <v>563</v>
      </c>
    </row>
    <row r="3" spans="1:5" ht="60">
      <c r="A3" s="162">
        <v>1</v>
      </c>
      <c r="B3" s="30">
        <v>0</v>
      </c>
      <c r="C3" s="26">
        <v>0</v>
      </c>
      <c r="D3" s="28" t="s">
        <v>572</v>
      </c>
      <c r="E3" s="163" t="s">
        <v>1143</v>
      </c>
    </row>
    <row r="4" spans="1:5" ht="30">
      <c r="A4" s="162">
        <v>1</v>
      </c>
      <c r="B4" s="30">
        <v>1</v>
      </c>
      <c r="C4" s="26">
        <v>0</v>
      </c>
      <c r="D4" s="27" t="s">
        <v>573</v>
      </c>
      <c r="E4" s="164" t="s">
        <v>574</v>
      </c>
    </row>
    <row r="5" spans="1:5" ht="30">
      <c r="A5" s="162">
        <v>1</v>
      </c>
      <c r="B5" s="30">
        <v>1</v>
      </c>
      <c r="C5" s="26">
        <v>1</v>
      </c>
      <c r="D5" s="27" t="s">
        <v>575</v>
      </c>
      <c r="E5" s="164" t="s">
        <v>576</v>
      </c>
    </row>
    <row r="6" spans="1:5">
      <c r="A6" s="162">
        <v>1</v>
      </c>
      <c r="B6" s="30">
        <v>1</v>
      </c>
      <c r="C6" s="26">
        <v>2</v>
      </c>
      <c r="D6" s="27" t="s">
        <v>577</v>
      </c>
      <c r="E6" s="164" t="s">
        <v>578</v>
      </c>
    </row>
    <row r="7" spans="1:5" ht="120">
      <c r="A7" s="162">
        <v>1</v>
      </c>
      <c r="B7" s="30">
        <v>2</v>
      </c>
      <c r="C7" s="26">
        <v>0</v>
      </c>
      <c r="D7" s="27" t="s">
        <v>579</v>
      </c>
      <c r="E7" s="164" t="s">
        <v>580</v>
      </c>
    </row>
    <row r="8" spans="1:5" ht="30">
      <c r="A8" s="162">
        <v>1</v>
      </c>
      <c r="B8" s="30">
        <v>2</v>
      </c>
      <c r="C8" s="26">
        <v>1</v>
      </c>
      <c r="D8" s="27" t="s">
        <v>581</v>
      </c>
      <c r="E8" s="164" t="s">
        <v>582</v>
      </c>
    </row>
    <row r="9" spans="1:5">
      <c r="A9" s="162">
        <v>1</v>
      </c>
      <c r="B9" s="30">
        <v>2</v>
      </c>
      <c r="C9" s="26">
        <v>2</v>
      </c>
      <c r="D9" s="27" t="s">
        <v>583</v>
      </c>
      <c r="E9" s="164" t="s">
        <v>584</v>
      </c>
    </row>
    <row r="10" spans="1:5" ht="45">
      <c r="A10" s="162">
        <v>1</v>
      </c>
      <c r="B10" s="30">
        <v>2</v>
      </c>
      <c r="C10" s="26">
        <v>3</v>
      </c>
      <c r="D10" s="27" t="s">
        <v>585</v>
      </c>
      <c r="E10" s="164" t="s">
        <v>586</v>
      </c>
    </row>
    <row r="11" spans="1:5" ht="45">
      <c r="A11" s="162">
        <v>1</v>
      </c>
      <c r="B11" s="30">
        <v>2</v>
      </c>
      <c r="C11" s="26">
        <v>4</v>
      </c>
      <c r="D11" s="27" t="s">
        <v>587</v>
      </c>
      <c r="E11" s="164" t="s">
        <v>588</v>
      </c>
    </row>
    <row r="12" spans="1:5" ht="30">
      <c r="A12" s="162">
        <v>1</v>
      </c>
      <c r="B12" s="30">
        <v>3</v>
      </c>
      <c r="C12" s="26">
        <v>0</v>
      </c>
      <c r="D12" s="165" t="s">
        <v>589</v>
      </c>
      <c r="E12" s="164" t="s">
        <v>590</v>
      </c>
    </row>
    <row r="13" spans="1:5" ht="30">
      <c r="A13" s="162">
        <v>1</v>
      </c>
      <c r="B13" s="30">
        <v>3</v>
      </c>
      <c r="C13" s="26">
        <v>1</v>
      </c>
      <c r="D13" s="166" t="s">
        <v>591</v>
      </c>
      <c r="E13" s="164" t="s">
        <v>592</v>
      </c>
    </row>
    <row r="14" spans="1:5" ht="30">
      <c r="A14" s="162">
        <v>1</v>
      </c>
      <c r="B14" s="30">
        <v>3</v>
      </c>
      <c r="C14" s="26">
        <v>2</v>
      </c>
      <c r="D14" s="166" t="s">
        <v>593</v>
      </c>
      <c r="E14" s="164" t="s">
        <v>594</v>
      </c>
    </row>
    <row r="15" spans="1:5" ht="25.5">
      <c r="A15" s="162">
        <v>1</v>
      </c>
      <c r="B15" s="30">
        <v>3</v>
      </c>
      <c r="C15" s="26">
        <v>3</v>
      </c>
      <c r="D15" s="166" t="s">
        <v>595</v>
      </c>
      <c r="E15" s="164" t="s">
        <v>596</v>
      </c>
    </row>
    <row r="16" spans="1:5">
      <c r="A16" s="162">
        <v>1</v>
      </c>
      <c r="B16" s="30">
        <v>3</v>
      </c>
      <c r="C16" s="26">
        <v>4</v>
      </c>
      <c r="D16" s="166" t="s">
        <v>597</v>
      </c>
      <c r="E16" s="164" t="s">
        <v>598</v>
      </c>
    </row>
    <row r="17" spans="1:5" ht="30">
      <c r="A17" s="162">
        <v>1</v>
      </c>
      <c r="B17" s="30">
        <v>3</v>
      </c>
      <c r="C17" s="26">
        <v>5</v>
      </c>
      <c r="D17" s="166" t="s">
        <v>599</v>
      </c>
      <c r="E17" s="164" t="s">
        <v>600</v>
      </c>
    </row>
    <row r="18" spans="1:5" ht="30">
      <c r="A18" s="162">
        <v>1</v>
      </c>
      <c r="B18" s="30">
        <v>3</v>
      </c>
      <c r="C18" s="26">
        <v>6</v>
      </c>
      <c r="D18" s="166" t="s">
        <v>601</v>
      </c>
      <c r="E18" s="164" t="s">
        <v>602</v>
      </c>
    </row>
    <row r="19" spans="1:5">
      <c r="A19" s="162">
        <v>1</v>
      </c>
      <c r="B19" s="30">
        <v>3</v>
      </c>
      <c r="C19" s="26">
        <v>7</v>
      </c>
      <c r="D19" s="166" t="s">
        <v>603</v>
      </c>
      <c r="E19" s="164" t="s">
        <v>604</v>
      </c>
    </row>
    <row r="20" spans="1:5">
      <c r="A20" s="162">
        <v>1</v>
      </c>
      <c r="B20" s="30">
        <v>3</v>
      </c>
      <c r="C20" s="26">
        <v>8</v>
      </c>
      <c r="D20" s="166" t="s">
        <v>605</v>
      </c>
      <c r="E20" s="164" t="s">
        <v>606</v>
      </c>
    </row>
    <row r="21" spans="1:5" ht="30">
      <c r="A21" s="162">
        <v>1</v>
      </c>
      <c r="B21" s="30">
        <v>3</v>
      </c>
      <c r="C21" s="26">
        <v>9</v>
      </c>
      <c r="D21" s="166" t="s">
        <v>120</v>
      </c>
      <c r="E21" s="164" t="s">
        <v>607</v>
      </c>
    </row>
    <row r="22" spans="1:5" ht="30">
      <c r="A22" s="162">
        <v>1</v>
      </c>
      <c r="B22" s="30">
        <v>4</v>
      </c>
      <c r="C22" s="26">
        <v>0</v>
      </c>
      <c r="D22" s="27" t="s">
        <v>608</v>
      </c>
      <c r="E22" s="164" t="s">
        <v>609</v>
      </c>
    </row>
    <row r="23" spans="1:5" ht="30">
      <c r="A23" s="162">
        <v>1</v>
      </c>
      <c r="B23" s="30">
        <v>4</v>
      </c>
      <c r="C23" s="26">
        <v>1</v>
      </c>
      <c r="D23" s="27" t="s">
        <v>610</v>
      </c>
      <c r="E23" s="164" t="s">
        <v>611</v>
      </c>
    </row>
    <row r="24" spans="1:5" ht="30">
      <c r="A24" s="162">
        <v>1</v>
      </c>
      <c r="B24" s="30">
        <v>5</v>
      </c>
      <c r="C24" s="26">
        <v>0</v>
      </c>
      <c r="D24" s="27" t="s">
        <v>612</v>
      </c>
      <c r="E24" s="164" t="s">
        <v>613</v>
      </c>
    </row>
    <row r="25" spans="1:5" ht="45">
      <c r="A25" s="162">
        <v>1</v>
      </c>
      <c r="B25" s="30">
        <v>5</v>
      </c>
      <c r="C25" s="26">
        <v>1</v>
      </c>
      <c r="D25" s="27" t="s">
        <v>614</v>
      </c>
      <c r="E25" s="164" t="s">
        <v>615</v>
      </c>
    </row>
    <row r="26" spans="1:5" ht="60">
      <c r="A26" s="162">
        <v>1</v>
      </c>
      <c r="B26" s="30">
        <v>5</v>
      </c>
      <c r="C26" s="26">
        <v>2</v>
      </c>
      <c r="D26" s="27" t="s">
        <v>616</v>
      </c>
      <c r="E26" s="164" t="s">
        <v>617</v>
      </c>
    </row>
    <row r="27" spans="1:5" ht="30">
      <c r="A27" s="162">
        <v>1</v>
      </c>
      <c r="B27" s="30">
        <v>6</v>
      </c>
      <c r="C27" s="26">
        <v>0</v>
      </c>
      <c r="D27" s="27" t="s">
        <v>618</v>
      </c>
      <c r="E27" s="164" t="s">
        <v>619</v>
      </c>
    </row>
    <row r="28" spans="1:5">
      <c r="A28" s="162">
        <v>1</v>
      </c>
      <c r="B28" s="30">
        <v>6</v>
      </c>
      <c r="C28" s="26">
        <v>1</v>
      </c>
      <c r="D28" s="27" t="s">
        <v>620</v>
      </c>
      <c r="E28" s="164" t="s">
        <v>621</v>
      </c>
    </row>
    <row r="29" spans="1:5">
      <c r="A29" s="162">
        <v>1</v>
      </c>
      <c r="B29" s="30">
        <v>6</v>
      </c>
      <c r="C29" s="26">
        <v>2</v>
      </c>
      <c r="D29" s="27" t="s">
        <v>622</v>
      </c>
      <c r="E29" s="164" t="s">
        <v>623</v>
      </c>
    </row>
    <row r="30" spans="1:5" ht="38.25">
      <c r="A30" s="162">
        <v>1</v>
      </c>
      <c r="B30" s="30">
        <v>6</v>
      </c>
      <c r="C30" s="26">
        <v>3</v>
      </c>
      <c r="D30" s="27" t="s">
        <v>624</v>
      </c>
      <c r="E30" s="164" t="s">
        <v>625</v>
      </c>
    </row>
    <row r="31" spans="1:5" ht="75">
      <c r="A31" s="162">
        <v>1</v>
      </c>
      <c r="B31" s="30">
        <v>7</v>
      </c>
      <c r="C31" s="26">
        <v>0</v>
      </c>
      <c r="D31" s="27" t="s">
        <v>626</v>
      </c>
      <c r="E31" s="164" t="s">
        <v>627</v>
      </c>
    </row>
    <row r="32" spans="1:5" ht="30">
      <c r="A32" s="162">
        <v>1</v>
      </c>
      <c r="B32" s="30">
        <v>7</v>
      </c>
      <c r="C32" s="26">
        <v>1</v>
      </c>
      <c r="D32" s="27" t="s">
        <v>628</v>
      </c>
      <c r="E32" s="164" t="s">
        <v>629</v>
      </c>
    </row>
    <row r="33" spans="1:5" ht="30">
      <c r="A33" s="162">
        <v>1</v>
      </c>
      <c r="B33" s="30">
        <v>7</v>
      </c>
      <c r="C33" s="26">
        <v>2</v>
      </c>
      <c r="D33" s="27" t="s">
        <v>630</v>
      </c>
      <c r="E33" s="164" t="s">
        <v>631</v>
      </c>
    </row>
    <row r="34" spans="1:5" ht="30">
      <c r="A34" s="162">
        <v>1</v>
      </c>
      <c r="B34" s="30">
        <v>7</v>
      </c>
      <c r="C34" s="26">
        <v>3</v>
      </c>
      <c r="D34" s="27" t="s">
        <v>632</v>
      </c>
      <c r="E34" s="164" t="s">
        <v>633</v>
      </c>
    </row>
    <row r="35" spans="1:5" ht="25.5">
      <c r="A35" s="162">
        <v>1</v>
      </c>
      <c r="B35" s="30">
        <v>7</v>
      </c>
      <c r="C35" s="26">
        <v>4</v>
      </c>
      <c r="D35" s="27" t="s">
        <v>634</v>
      </c>
      <c r="E35" s="164" t="s">
        <v>635</v>
      </c>
    </row>
    <row r="36" spans="1:5" ht="71.25" customHeight="1">
      <c r="A36" s="162">
        <v>1</v>
      </c>
      <c r="B36" s="30">
        <v>8</v>
      </c>
      <c r="C36" s="26">
        <v>0</v>
      </c>
      <c r="D36" s="27" t="s">
        <v>316</v>
      </c>
      <c r="E36" s="164" t="s">
        <v>636</v>
      </c>
    </row>
    <row r="37" spans="1:5" ht="60">
      <c r="A37" s="162">
        <v>1</v>
      </c>
      <c r="B37" s="30">
        <v>8</v>
      </c>
      <c r="C37" s="26">
        <v>1</v>
      </c>
      <c r="D37" s="27" t="s">
        <v>875</v>
      </c>
      <c r="E37" s="164" t="s">
        <v>637</v>
      </c>
    </row>
    <row r="38" spans="1:5">
      <c r="A38" s="162">
        <v>1</v>
      </c>
      <c r="B38" s="30">
        <v>8</v>
      </c>
      <c r="C38" s="26">
        <v>2</v>
      </c>
      <c r="D38" s="27" t="s">
        <v>638</v>
      </c>
      <c r="E38" s="164" t="s">
        <v>639</v>
      </c>
    </row>
    <row r="39" spans="1:5" ht="30">
      <c r="A39" s="162">
        <v>1</v>
      </c>
      <c r="B39" s="30">
        <v>8</v>
      </c>
      <c r="C39" s="26">
        <v>3</v>
      </c>
      <c r="D39" s="27" t="s">
        <v>640</v>
      </c>
      <c r="E39" s="164" t="s">
        <v>641</v>
      </c>
    </row>
    <row r="40" spans="1:5" ht="30">
      <c r="A40" s="162">
        <v>1</v>
      </c>
      <c r="B40" s="30">
        <v>8</v>
      </c>
      <c r="C40" s="26">
        <v>4</v>
      </c>
      <c r="D40" s="27" t="s">
        <v>642</v>
      </c>
      <c r="E40" s="164" t="s">
        <v>643</v>
      </c>
    </row>
    <row r="41" spans="1:5">
      <c r="A41" s="162">
        <v>1</v>
      </c>
      <c r="B41" s="30">
        <v>8</v>
      </c>
      <c r="C41" s="26">
        <v>5</v>
      </c>
      <c r="D41" s="27" t="s">
        <v>120</v>
      </c>
      <c r="E41" s="164" t="s">
        <v>644</v>
      </c>
    </row>
    <row r="42" spans="1:5" ht="45">
      <c r="A42" s="162">
        <v>2</v>
      </c>
      <c r="B42" s="30">
        <v>0</v>
      </c>
      <c r="C42" s="26">
        <v>0</v>
      </c>
      <c r="D42" s="28" t="s">
        <v>645</v>
      </c>
      <c r="E42" s="163" t="s">
        <v>646</v>
      </c>
    </row>
    <row r="43" spans="1:5" ht="75">
      <c r="A43" s="162">
        <v>2</v>
      </c>
      <c r="B43" s="30">
        <v>2</v>
      </c>
      <c r="C43" s="26">
        <v>6</v>
      </c>
      <c r="D43" s="27" t="s">
        <v>647</v>
      </c>
      <c r="E43" s="164" t="s">
        <v>648</v>
      </c>
    </row>
    <row r="44" spans="1:5" ht="45">
      <c r="A44" s="162">
        <v>2</v>
      </c>
      <c r="B44" s="30">
        <v>2</v>
      </c>
      <c r="C44" s="26">
        <v>7</v>
      </c>
      <c r="D44" s="27" t="s">
        <v>649</v>
      </c>
      <c r="E44" s="164" t="s">
        <v>650</v>
      </c>
    </row>
    <row r="45" spans="1:5" ht="75">
      <c r="A45" s="162">
        <v>2</v>
      </c>
      <c r="B45" s="30">
        <v>3</v>
      </c>
      <c r="C45" s="26">
        <v>0</v>
      </c>
      <c r="D45" s="27" t="s">
        <v>651</v>
      </c>
      <c r="E45" s="164" t="s">
        <v>652</v>
      </c>
    </row>
    <row r="46" spans="1:5" ht="45">
      <c r="A46" s="162">
        <v>2</v>
      </c>
      <c r="B46" s="30">
        <v>3</v>
      </c>
      <c r="C46" s="26">
        <v>1</v>
      </c>
      <c r="D46" s="27" t="s">
        <v>653</v>
      </c>
      <c r="E46" s="164" t="s">
        <v>654</v>
      </c>
    </row>
    <row r="47" spans="1:5" ht="30">
      <c r="A47" s="162">
        <v>2</v>
      </c>
      <c r="B47" s="30">
        <v>3</v>
      </c>
      <c r="C47" s="26">
        <v>2</v>
      </c>
      <c r="D47" s="27" t="s">
        <v>655</v>
      </c>
      <c r="E47" s="164" t="s">
        <v>656</v>
      </c>
    </row>
    <row r="48" spans="1:5" ht="30">
      <c r="A48" s="162">
        <v>2</v>
      </c>
      <c r="B48" s="30">
        <v>3</v>
      </c>
      <c r="C48" s="26">
        <v>3</v>
      </c>
      <c r="D48" s="27" t="s">
        <v>657</v>
      </c>
      <c r="E48" s="164" t="s">
        <v>658</v>
      </c>
    </row>
    <row r="49" spans="1:5" ht="60">
      <c r="A49" s="162">
        <v>2</v>
      </c>
      <c r="B49" s="30">
        <v>3</v>
      </c>
      <c r="C49" s="26">
        <v>4</v>
      </c>
      <c r="D49" s="27" t="s">
        <v>659</v>
      </c>
      <c r="E49" s="164" t="s">
        <v>660</v>
      </c>
    </row>
    <row r="50" spans="1:5" ht="45">
      <c r="A50" s="162">
        <v>2</v>
      </c>
      <c r="B50" s="30">
        <v>3</v>
      </c>
      <c r="C50" s="26">
        <v>5</v>
      </c>
      <c r="D50" s="27" t="s">
        <v>661</v>
      </c>
      <c r="E50" s="164" t="s">
        <v>662</v>
      </c>
    </row>
    <row r="51" spans="1:5" ht="36.75" customHeight="1">
      <c r="A51" s="162">
        <v>2</v>
      </c>
      <c r="B51" s="30">
        <v>4</v>
      </c>
      <c r="C51" s="26">
        <v>0</v>
      </c>
      <c r="D51" s="27" t="s">
        <v>663</v>
      </c>
      <c r="E51" s="164" t="s">
        <v>664</v>
      </c>
    </row>
    <row r="52" spans="1:5" ht="75" hidden="1">
      <c r="A52" s="162">
        <v>2</v>
      </c>
      <c r="B52" s="30">
        <v>4</v>
      </c>
      <c r="C52" s="26">
        <v>1</v>
      </c>
      <c r="D52" s="27" t="s">
        <v>665</v>
      </c>
      <c r="E52" s="164" t="s">
        <v>666</v>
      </c>
    </row>
    <row r="53" spans="1:5" ht="60" hidden="1">
      <c r="A53" s="162">
        <v>2</v>
      </c>
      <c r="B53" s="30">
        <v>4</v>
      </c>
      <c r="C53" s="26">
        <v>2</v>
      </c>
      <c r="D53" s="27" t="s">
        <v>667</v>
      </c>
      <c r="E53" s="164" t="s">
        <v>668</v>
      </c>
    </row>
    <row r="54" spans="1:5" ht="30" hidden="1">
      <c r="A54" s="162">
        <v>2</v>
      </c>
      <c r="B54" s="30">
        <v>4</v>
      </c>
      <c r="C54" s="26">
        <v>3</v>
      </c>
      <c r="D54" s="27" t="s">
        <v>669</v>
      </c>
      <c r="E54" s="164" t="s">
        <v>670</v>
      </c>
    </row>
    <row r="55" spans="1:5" ht="30" hidden="1">
      <c r="A55" s="162">
        <v>2</v>
      </c>
      <c r="B55" s="30">
        <v>4</v>
      </c>
      <c r="C55" s="26">
        <v>4</v>
      </c>
      <c r="D55" s="27" t="s">
        <v>671</v>
      </c>
      <c r="E55" s="164" t="s">
        <v>672</v>
      </c>
    </row>
    <row r="56" spans="1:5" ht="45">
      <c r="A56" s="162">
        <v>2</v>
      </c>
      <c r="B56" s="30">
        <v>5</v>
      </c>
      <c r="C56" s="26">
        <v>0</v>
      </c>
      <c r="D56" s="27" t="s">
        <v>673</v>
      </c>
      <c r="E56" s="164" t="s">
        <v>674</v>
      </c>
    </row>
    <row r="57" spans="1:5" ht="30">
      <c r="A57" s="162">
        <v>2</v>
      </c>
      <c r="B57" s="30">
        <v>5</v>
      </c>
      <c r="C57" s="26">
        <v>1</v>
      </c>
      <c r="D57" s="27" t="s">
        <v>675</v>
      </c>
      <c r="E57" s="164" t="s">
        <v>676</v>
      </c>
    </row>
    <row r="58" spans="1:5" ht="30" hidden="1">
      <c r="A58" s="162">
        <v>2</v>
      </c>
      <c r="B58" s="30">
        <v>5</v>
      </c>
      <c r="C58" s="26">
        <v>2</v>
      </c>
      <c r="D58" s="27" t="s">
        <v>677</v>
      </c>
      <c r="E58" s="164" t="s">
        <v>678</v>
      </c>
    </row>
    <row r="59" spans="1:5" ht="30" hidden="1">
      <c r="A59" s="162">
        <v>2</v>
      </c>
      <c r="B59" s="30">
        <v>5</v>
      </c>
      <c r="C59" s="26">
        <v>3</v>
      </c>
      <c r="D59" s="27" t="s">
        <v>679</v>
      </c>
      <c r="E59" s="164" t="s">
        <v>680</v>
      </c>
    </row>
    <row r="60" spans="1:5" ht="30" hidden="1">
      <c r="A60" s="162">
        <v>2</v>
      </c>
      <c r="B60" s="30">
        <v>5</v>
      </c>
      <c r="C60" s="26">
        <v>4</v>
      </c>
      <c r="D60" s="27" t="s">
        <v>681</v>
      </c>
      <c r="E60" s="164" t="s">
        <v>682</v>
      </c>
    </row>
    <row r="61" spans="1:5" ht="45" hidden="1">
      <c r="A61" s="162">
        <v>2</v>
      </c>
      <c r="B61" s="30">
        <v>5</v>
      </c>
      <c r="C61" s="26">
        <v>5</v>
      </c>
      <c r="D61" s="27" t="s">
        <v>683</v>
      </c>
      <c r="E61" s="164" t="s">
        <v>684</v>
      </c>
    </row>
    <row r="62" spans="1:5" ht="90">
      <c r="A62" s="162">
        <v>2</v>
      </c>
      <c r="B62" s="30">
        <v>5</v>
      </c>
      <c r="C62" s="26">
        <v>6</v>
      </c>
      <c r="D62" s="27" t="s">
        <v>685</v>
      </c>
      <c r="E62" s="164" t="s">
        <v>686</v>
      </c>
    </row>
    <row r="63" spans="1:5" ht="75">
      <c r="A63" s="162">
        <v>2</v>
      </c>
      <c r="B63" s="30">
        <v>6</v>
      </c>
      <c r="C63" s="26">
        <v>0</v>
      </c>
      <c r="D63" s="27" t="s">
        <v>687</v>
      </c>
      <c r="E63" s="164" t="s">
        <v>688</v>
      </c>
    </row>
    <row r="64" spans="1:5" ht="30" hidden="1">
      <c r="A64" s="162">
        <v>2</v>
      </c>
      <c r="B64" s="30">
        <v>6</v>
      </c>
      <c r="C64" s="26">
        <v>1</v>
      </c>
      <c r="D64" s="27" t="s">
        <v>689</v>
      </c>
      <c r="E64" s="164" t="s">
        <v>690</v>
      </c>
    </row>
    <row r="65" spans="1:5" ht="30" hidden="1">
      <c r="A65" s="162">
        <v>2</v>
      </c>
      <c r="B65" s="30">
        <v>6</v>
      </c>
      <c r="C65" s="26">
        <v>2</v>
      </c>
      <c r="D65" s="27" t="s">
        <v>691</v>
      </c>
      <c r="E65" s="164" t="s">
        <v>692</v>
      </c>
    </row>
    <row r="66" spans="1:5" ht="75" hidden="1">
      <c r="A66" s="162">
        <v>2</v>
      </c>
      <c r="B66" s="30">
        <v>6</v>
      </c>
      <c r="C66" s="26">
        <v>3</v>
      </c>
      <c r="D66" s="27" t="s">
        <v>693</v>
      </c>
      <c r="E66" s="164" t="s">
        <v>694</v>
      </c>
    </row>
    <row r="67" spans="1:5" ht="45" hidden="1">
      <c r="A67" s="162">
        <v>2</v>
      </c>
      <c r="B67" s="30">
        <v>6</v>
      </c>
      <c r="C67" s="26">
        <v>4</v>
      </c>
      <c r="D67" s="27" t="s">
        <v>695</v>
      </c>
      <c r="E67" s="164" t="s">
        <v>696</v>
      </c>
    </row>
    <row r="68" spans="1:5" ht="30">
      <c r="A68" s="162">
        <v>2</v>
      </c>
      <c r="B68" s="30">
        <v>6</v>
      </c>
      <c r="C68" s="26">
        <v>5</v>
      </c>
      <c r="D68" s="27" t="s">
        <v>697</v>
      </c>
      <c r="E68" s="164" t="s">
        <v>698</v>
      </c>
    </row>
    <row r="69" spans="1:5" ht="75">
      <c r="A69" s="162">
        <v>2</v>
      </c>
      <c r="B69" s="30">
        <v>6</v>
      </c>
      <c r="C69" s="26">
        <v>6</v>
      </c>
      <c r="D69" s="27" t="s">
        <v>699</v>
      </c>
      <c r="E69" s="164" t="s">
        <v>700</v>
      </c>
    </row>
    <row r="70" spans="1:5">
      <c r="A70" s="162">
        <v>2</v>
      </c>
      <c r="B70" s="30">
        <v>6</v>
      </c>
      <c r="C70" s="26">
        <v>7</v>
      </c>
      <c r="D70" s="27" t="s">
        <v>701</v>
      </c>
      <c r="E70" s="164" t="s">
        <v>702</v>
      </c>
    </row>
    <row r="71" spans="1:5" ht="45">
      <c r="A71" s="162">
        <v>2</v>
      </c>
      <c r="B71" s="30">
        <v>6</v>
      </c>
      <c r="C71" s="26">
        <v>8</v>
      </c>
      <c r="D71" s="27" t="s">
        <v>703</v>
      </c>
      <c r="E71" s="164" t="s">
        <v>704</v>
      </c>
    </row>
    <row r="72" spans="1:5" ht="75">
      <c r="A72" s="162">
        <v>2</v>
      </c>
      <c r="B72" s="30">
        <v>6</v>
      </c>
      <c r="C72" s="26">
        <v>9</v>
      </c>
      <c r="D72" s="27" t="s">
        <v>705</v>
      </c>
      <c r="E72" s="164" t="s">
        <v>706</v>
      </c>
    </row>
    <row r="73" spans="1:5">
      <c r="A73" s="162">
        <v>2</v>
      </c>
      <c r="B73" s="30">
        <v>7</v>
      </c>
      <c r="C73" s="26">
        <v>0</v>
      </c>
      <c r="D73" s="27" t="s">
        <v>707</v>
      </c>
      <c r="E73" s="164" t="s">
        <v>708</v>
      </c>
    </row>
    <row r="74" spans="1:5">
      <c r="A74" s="167">
        <v>2</v>
      </c>
      <c r="B74" s="168">
        <v>7</v>
      </c>
      <c r="C74" s="169">
        <v>1</v>
      </c>
      <c r="D74" s="170" t="s">
        <v>709</v>
      </c>
      <c r="E74" s="171" t="s">
        <v>710</v>
      </c>
    </row>
    <row r="75" spans="1:5" ht="45" hidden="1">
      <c r="A75" s="33">
        <v>3</v>
      </c>
      <c r="B75" s="33">
        <v>0</v>
      </c>
      <c r="C75" s="34">
        <v>0</v>
      </c>
      <c r="D75" s="36" t="s">
        <v>711</v>
      </c>
      <c r="E75" s="31" t="s">
        <v>712</v>
      </c>
    </row>
    <row r="76" spans="1:5" ht="105" hidden="1">
      <c r="A76" s="33">
        <v>3</v>
      </c>
      <c r="B76" s="33">
        <v>1</v>
      </c>
      <c r="C76" s="34">
        <v>0</v>
      </c>
      <c r="D76" s="35" t="s">
        <v>713</v>
      </c>
      <c r="E76" s="32" t="s">
        <v>714</v>
      </c>
    </row>
    <row r="77" spans="1:5" ht="75" hidden="1">
      <c r="A77" s="33">
        <v>3</v>
      </c>
      <c r="B77" s="33">
        <v>1</v>
      </c>
      <c r="C77" s="34">
        <v>1</v>
      </c>
      <c r="D77" s="35" t="s">
        <v>715</v>
      </c>
      <c r="E77" s="32" t="s">
        <v>716</v>
      </c>
    </row>
    <row r="78" spans="1:5" ht="90" hidden="1">
      <c r="A78" s="33">
        <v>3</v>
      </c>
      <c r="B78" s="33">
        <v>1</v>
      </c>
      <c r="C78" s="34">
        <v>2</v>
      </c>
      <c r="D78" s="35" t="s">
        <v>717</v>
      </c>
      <c r="E78" s="32" t="s">
        <v>718</v>
      </c>
    </row>
    <row r="79" spans="1:5" ht="30" hidden="1">
      <c r="A79" s="33">
        <v>3</v>
      </c>
      <c r="B79" s="33">
        <v>2</v>
      </c>
      <c r="C79" s="34">
        <v>0</v>
      </c>
      <c r="D79" s="35" t="s">
        <v>719</v>
      </c>
      <c r="E79" s="32" t="s">
        <v>720</v>
      </c>
    </row>
    <row r="80" spans="1:5" ht="45" hidden="1">
      <c r="A80" s="33">
        <v>3</v>
      </c>
      <c r="B80" s="33">
        <v>2</v>
      </c>
      <c r="C80" s="34">
        <v>1</v>
      </c>
      <c r="D80" s="35" t="s">
        <v>721</v>
      </c>
      <c r="E80" s="32" t="s">
        <v>722</v>
      </c>
    </row>
    <row r="81" spans="1:5" ht="60" hidden="1">
      <c r="A81" s="33">
        <v>3</v>
      </c>
      <c r="B81" s="33">
        <v>2</v>
      </c>
      <c r="C81" s="34">
        <v>2</v>
      </c>
      <c r="D81" s="35" t="s">
        <v>723</v>
      </c>
      <c r="E81" s="32" t="s">
        <v>724</v>
      </c>
    </row>
    <row r="82" spans="1:5" ht="75" hidden="1">
      <c r="A82" s="33">
        <v>3</v>
      </c>
      <c r="B82" s="33">
        <v>2</v>
      </c>
      <c r="C82" s="34">
        <v>3</v>
      </c>
      <c r="D82" s="35" t="s">
        <v>725</v>
      </c>
      <c r="E82" s="32" t="s">
        <v>726</v>
      </c>
    </row>
    <row r="83" spans="1:5" ht="30" hidden="1">
      <c r="A83" s="33">
        <v>3</v>
      </c>
      <c r="B83" s="33">
        <v>2</v>
      </c>
      <c r="C83" s="34">
        <v>4</v>
      </c>
      <c r="D83" s="35" t="s">
        <v>727</v>
      </c>
      <c r="E83" s="32" t="s">
        <v>728</v>
      </c>
    </row>
    <row r="84" spans="1:5" hidden="1">
      <c r="A84" s="33">
        <v>3</v>
      </c>
      <c r="B84" s="33">
        <v>2</v>
      </c>
      <c r="C84" s="34">
        <v>5</v>
      </c>
      <c r="D84" s="35" t="s">
        <v>729</v>
      </c>
      <c r="E84" s="32" t="s">
        <v>730</v>
      </c>
    </row>
    <row r="85" spans="1:5" ht="25.5" hidden="1">
      <c r="A85" s="33">
        <v>3</v>
      </c>
      <c r="B85" s="33">
        <v>2</v>
      </c>
      <c r="C85" s="34">
        <v>6</v>
      </c>
      <c r="D85" s="35" t="s">
        <v>731</v>
      </c>
      <c r="E85" s="32" t="s">
        <v>732</v>
      </c>
    </row>
    <row r="86" spans="1:5" ht="45" hidden="1">
      <c r="A86" s="33">
        <v>3</v>
      </c>
      <c r="B86" s="33">
        <v>3</v>
      </c>
      <c r="C86" s="34">
        <v>0</v>
      </c>
      <c r="D86" s="35" t="s">
        <v>733</v>
      </c>
      <c r="E86" s="32" t="s">
        <v>734</v>
      </c>
    </row>
    <row r="87" spans="1:5" ht="90" hidden="1">
      <c r="A87" s="33">
        <v>3</v>
      </c>
      <c r="B87" s="33">
        <v>3</v>
      </c>
      <c r="C87" s="34">
        <v>1</v>
      </c>
      <c r="D87" s="35" t="s">
        <v>735</v>
      </c>
      <c r="E87" s="32" t="s">
        <v>736</v>
      </c>
    </row>
    <row r="88" spans="1:5" ht="60" hidden="1">
      <c r="A88" s="33">
        <v>3</v>
      </c>
      <c r="B88" s="33">
        <v>3</v>
      </c>
      <c r="C88" s="34">
        <v>2</v>
      </c>
      <c r="D88" s="35" t="s">
        <v>737</v>
      </c>
      <c r="E88" s="32" t="s">
        <v>738</v>
      </c>
    </row>
    <row r="89" spans="1:5" ht="75" hidden="1">
      <c r="A89" s="33">
        <v>3</v>
      </c>
      <c r="B89" s="33">
        <v>3</v>
      </c>
      <c r="C89" s="34">
        <v>3</v>
      </c>
      <c r="D89" s="35" t="s">
        <v>739</v>
      </c>
      <c r="E89" s="32" t="s">
        <v>740</v>
      </c>
    </row>
    <row r="90" spans="1:5" ht="45" hidden="1">
      <c r="A90" s="33">
        <v>3</v>
      </c>
      <c r="B90" s="33">
        <v>3</v>
      </c>
      <c r="C90" s="34">
        <v>4</v>
      </c>
      <c r="D90" s="35" t="s">
        <v>741</v>
      </c>
      <c r="E90" s="32" t="s">
        <v>742</v>
      </c>
    </row>
    <row r="91" spans="1:5" ht="45" hidden="1">
      <c r="A91" s="33">
        <v>3</v>
      </c>
      <c r="B91" s="33">
        <v>3</v>
      </c>
      <c r="C91" s="34">
        <v>5</v>
      </c>
      <c r="D91" s="35" t="s">
        <v>743</v>
      </c>
      <c r="E91" s="32" t="s">
        <v>744</v>
      </c>
    </row>
    <row r="92" spans="1:5" ht="60" hidden="1">
      <c r="A92" s="33">
        <v>3</v>
      </c>
      <c r="B92" s="33">
        <v>3</v>
      </c>
      <c r="C92" s="34">
        <v>6</v>
      </c>
      <c r="D92" s="35" t="s">
        <v>745</v>
      </c>
      <c r="E92" s="32" t="s">
        <v>746</v>
      </c>
    </row>
    <row r="93" spans="1:5" ht="60" hidden="1">
      <c r="A93" s="33">
        <v>3</v>
      </c>
      <c r="B93" s="33">
        <v>4</v>
      </c>
      <c r="C93" s="34">
        <v>0</v>
      </c>
      <c r="D93" s="35" t="s">
        <v>747</v>
      </c>
      <c r="E93" s="32" t="s">
        <v>748</v>
      </c>
    </row>
    <row r="94" spans="1:5" ht="60" hidden="1">
      <c r="A94" s="33">
        <v>3</v>
      </c>
      <c r="B94" s="33">
        <v>4</v>
      </c>
      <c r="C94" s="34">
        <v>1</v>
      </c>
      <c r="D94" s="35" t="s">
        <v>749</v>
      </c>
      <c r="E94" s="32" t="s">
        <v>750</v>
      </c>
    </row>
    <row r="95" spans="1:5" ht="45" hidden="1">
      <c r="A95" s="33">
        <v>3</v>
      </c>
      <c r="B95" s="33">
        <v>4</v>
      </c>
      <c r="C95" s="34">
        <v>2</v>
      </c>
      <c r="D95" s="35" t="s">
        <v>751</v>
      </c>
      <c r="E95" s="32" t="s">
        <v>752</v>
      </c>
    </row>
    <row r="96" spans="1:5" ht="30" hidden="1">
      <c r="A96" s="33">
        <v>3</v>
      </c>
      <c r="B96" s="33">
        <v>4</v>
      </c>
      <c r="C96" s="34">
        <v>3</v>
      </c>
      <c r="D96" s="35" t="s">
        <v>753</v>
      </c>
      <c r="E96" s="32" t="s">
        <v>754</v>
      </c>
    </row>
    <row r="97" spans="1:5" ht="45" hidden="1">
      <c r="A97" s="33">
        <v>3</v>
      </c>
      <c r="B97" s="33">
        <v>5</v>
      </c>
      <c r="C97" s="34">
        <v>0</v>
      </c>
      <c r="D97" s="35" t="s">
        <v>755</v>
      </c>
      <c r="E97" s="32" t="s">
        <v>756</v>
      </c>
    </row>
    <row r="98" spans="1:5" ht="75" hidden="1">
      <c r="A98" s="33">
        <v>3</v>
      </c>
      <c r="B98" s="33">
        <v>5</v>
      </c>
      <c r="C98" s="34">
        <v>1</v>
      </c>
      <c r="D98" s="35" t="s">
        <v>757</v>
      </c>
      <c r="E98" s="32" t="s">
        <v>758</v>
      </c>
    </row>
    <row r="99" spans="1:5" ht="60" hidden="1">
      <c r="A99" s="33">
        <v>3</v>
      </c>
      <c r="B99" s="33">
        <v>5</v>
      </c>
      <c r="C99" s="34">
        <v>2</v>
      </c>
      <c r="D99" s="35" t="s">
        <v>759</v>
      </c>
      <c r="E99" s="32" t="s">
        <v>760</v>
      </c>
    </row>
    <row r="100" spans="1:5" ht="60" hidden="1">
      <c r="A100" s="33">
        <v>3</v>
      </c>
      <c r="B100" s="33">
        <v>5</v>
      </c>
      <c r="C100" s="34">
        <v>3</v>
      </c>
      <c r="D100" s="35" t="s">
        <v>761</v>
      </c>
      <c r="E100" s="32" t="s">
        <v>762</v>
      </c>
    </row>
    <row r="101" spans="1:5" ht="60" hidden="1">
      <c r="A101" s="33">
        <v>3</v>
      </c>
      <c r="B101" s="33">
        <v>5</v>
      </c>
      <c r="C101" s="34">
        <v>4</v>
      </c>
      <c r="D101" s="35" t="s">
        <v>763</v>
      </c>
      <c r="E101" s="32" t="s">
        <v>764</v>
      </c>
    </row>
    <row r="102" spans="1:5" ht="60" hidden="1">
      <c r="A102" s="33">
        <v>3</v>
      </c>
      <c r="B102" s="33">
        <v>5</v>
      </c>
      <c r="C102" s="34">
        <v>5</v>
      </c>
      <c r="D102" s="35" t="s">
        <v>765</v>
      </c>
      <c r="E102" s="32" t="s">
        <v>766</v>
      </c>
    </row>
    <row r="103" spans="1:5" ht="25.5" hidden="1">
      <c r="A103" s="33">
        <v>3</v>
      </c>
      <c r="B103" s="33">
        <v>5</v>
      </c>
      <c r="C103" s="34">
        <v>6</v>
      </c>
      <c r="D103" s="35" t="s">
        <v>767</v>
      </c>
      <c r="E103" s="32" t="s">
        <v>768</v>
      </c>
    </row>
    <row r="104" spans="1:5" ht="45" hidden="1">
      <c r="A104" s="33">
        <v>3</v>
      </c>
      <c r="B104" s="33">
        <v>6</v>
      </c>
      <c r="C104" s="34">
        <v>0</v>
      </c>
      <c r="D104" s="35" t="s">
        <v>769</v>
      </c>
      <c r="E104" s="32" t="s">
        <v>770</v>
      </c>
    </row>
    <row r="105" spans="1:5" ht="45" hidden="1">
      <c r="A105" s="33">
        <v>3</v>
      </c>
      <c r="B105" s="33">
        <v>6</v>
      </c>
      <c r="C105" s="34">
        <v>1</v>
      </c>
      <c r="D105" s="35" t="s">
        <v>771</v>
      </c>
      <c r="E105" s="32" t="s">
        <v>772</v>
      </c>
    </row>
    <row r="106" spans="1:5" ht="45" hidden="1">
      <c r="A106" s="33">
        <v>3</v>
      </c>
      <c r="B106" s="33">
        <v>7</v>
      </c>
      <c r="C106" s="34">
        <v>0</v>
      </c>
      <c r="D106" s="35" t="s">
        <v>773</v>
      </c>
      <c r="E106" s="32" t="s">
        <v>774</v>
      </c>
    </row>
    <row r="107" spans="1:5" ht="30" hidden="1">
      <c r="A107" s="33">
        <v>3</v>
      </c>
      <c r="B107" s="33">
        <v>7</v>
      </c>
      <c r="C107" s="34">
        <v>1</v>
      </c>
      <c r="D107" s="35" t="s">
        <v>775</v>
      </c>
      <c r="E107" s="32" t="s">
        <v>776</v>
      </c>
    </row>
    <row r="108" spans="1:5" ht="45" hidden="1">
      <c r="A108" s="33">
        <v>3</v>
      </c>
      <c r="B108" s="33">
        <v>7</v>
      </c>
      <c r="C108" s="34">
        <v>2</v>
      </c>
      <c r="D108" s="35" t="s">
        <v>777</v>
      </c>
      <c r="E108" s="32" t="s">
        <v>778</v>
      </c>
    </row>
    <row r="109" spans="1:5" ht="30" hidden="1">
      <c r="A109" s="33">
        <v>3</v>
      </c>
      <c r="B109" s="33">
        <v>8</v>
      </c>
      <c r="C109" s="34">
        <v>0</v>
      </c>
      <c r="D109" s="35" t="s">
        <v>779</v>
      </c>
      <c r="E109" s="32" t="s">
        <v>780</v>
      </c>
    </row>
    <row r="110" spans="1:5" ht="60" hidden="1">
      <c r="A110" s="33">
        <v>3</v>
      </c>
      <c r="B110" s="33">
        <v>8</v>
      </c>
      <c r="C110" s="34">
        <v>1</v>
      </c>
      <c r="D110" s="35" t="s">
        <v>781</v>
      </c>
      <c r="E110" s="32" t="s">
        <v>782</v>
      </c>
    </row>
    <row r="111" spans="1:5" ht="75" hidden="1">
      <c r="A111" s="33">
        <v>3</v>
      </c>
      <c r="B111" s="33">
        <v>8</v>
      </c>
      <c r="C111" s="34">
        <v>2</v>
      </c>
      <c r="D111" s="35" t="s">
        <v>783</v>
      </c>
      <c r="E111" s="32" t="s">
        <v>784</v>
      </c>
    </row>
    <row r="112" spans="1:5" ht="45" hidden="1">
      <c r="A112" s="33">
        <v>3</v>
      </c>
      <c r="B112" s="33">
        <v>8</v>
      </c>
      <c r="C112" s="34">
        <v>3</v>
      </c>
      <c r="D112" s="35" t="s">
        <v>785</v>
      </c>
      <c r="E112" s="32" t="s">
        <v>786</v>
      </c>
    </row>
    <row r="113" spans="1:5" ht="45" hidden="1">
      <c r="A113" s="33">
        <v>3</v>
      </c>
      <c r="B113" s="33">
        <v>8</v>
      </c>
      <c r="C113" s="34">
        <v>4</v>
      </c>
      <c r="D113" s="35" t="s">
        <v>787</v>
      </c>
      <c r="E113" s="32" t="s">
        <v>788</v>
      </c>
    </row>
    <row r="114" spans="1:5" ht="30" hidden="1">
      <c r="A114" s="33">
        <v>3</v>
      </c>
      <c r="B114" s="33">
        <v>9</v>
      </c>
      <c r="C114" s="34">
        <v>0</v>
      </c>
      <c r="D114" s="35" t="s">
        <v>789</v>
      </c>
      <c r="E114" s="32" t="s">
        <v>790</v>
      </c>
    </row>
    <row r="115" spans="1:5" ht="105" hidden="1">
      <c r="A115" s="33">
        <v>3</v>
      </c>
      <c r="B115" s="33">
        <v>9</v>
      </c>
      <c r="C115" s="34">
        <v>1</v>
      </c>
      <c r="D115" s="35" t="s">
        <v>791</v>
      </c>
      <c r="E115" s="32" t="s">
        <v>792</v>
      </c>
    </row>
    <row r="116" spans="1:5" hidden="1">
      <c r="A116" s="33">
        <v>3</v>
      </c>
      <c r="B116" s="33">
        <v>9</v>
      </c>
      <c r="C116" s="34">
        <v>2</v>
      </c>
      <c r="D116" s="35" t="s">
        <v>793</v>
      </c>
      <c r="E116" s="32" t="s">
        <v>794</v>
      </c>
    </row>
    <row r="117" spans="1:5" hidden="1">
      <c r="A117" s="33">
        <v>3</v>
      </c>
      <c r="B117" s="33">
        <v>9</v>
      </c>
      <c r="C117" s="34">
        <v>3</v>
      </c>
      <c r="D117" s="35" t="s">
        <v>795</v>
      </c>
      <c r="E117" s="32" t="s">
        <v>796</v>
      </c>
    </row>
    <row r="118" spans="1:5" ht="45" hidden="1">
      <c r="A118" s="33">
        <v>4</v>
      </c>
      <c r="B118" s="33">
        <v>0</v>
      </c>
      <c r="C118" s="34">
        <v>0</v>
      </c>
      <c r="D118" s="36" t="s">
        <v>797</v>
      </c>
      <c r="E118" s="31" t="s">
        <v>798</v>
      </c>
    </row>
    <row r="119" spans="1:5" ht="45" hidden="1">
      <c r="A119" s="33">
        <v>4</v>
      </c>
      <c r="B119" s="33">
        <v>1</v>
      </c>
      <c r="C119" s="34">
        <v>0</v>
      </c>
      <c r="D119" s="35" t="s">
        <v>799</v>
      </c>
      <c r="E119" s="32" t="s">
        <v>800</v>
      </c>
    </row>
    <row r="120" spans="1:5" ht="30" hidden="1">
      <c r="A120" s="33">
        <v>4</v>
      </c>
      <c r="B120" s="33">
        <v>1</v>
      </c>
      <c r="C120" s="34">
        <v>1</v>
      </c>
      <c r="D120" s="35" t="s">
        <v>801</v>
      </c>
      <c r="E120" s="32" t="s">
        <v>802</v>
      </c>
    </row>
    <row r="121" spans="1:5" hidden="1">
      <c r="A121" s="33">
        <v>4</v>
      </c>
      <c r="B121" s="33">
        <v>1</v>
      </c>
      <c r="C121" s="34">
        <v>2</v>
      </c>
      <c r="D121" s="35" t="s">
        <v>803</v>
      </c>
      <c r="E121" s="32" t="s">
        <v>804</v>
      </c>
    </row>
    <row r="122" spans="1:5" ht="63.75" hidden="1">
      <c r="A122" s="33">
        <v>4</v>
      </c>
      <c r="B122" s="33">
        <v>2</v>
      </c>
      <c r="C122" s="34">
        <v>0</v>
      </c>
      <c r="D122" s="35" t="s">
        <v>805</v>
      </c>
      <c r="E122" s="32" t="s">
        <v>806</v>
      </c>
    </row>
    <row r="123" spans="1:5" ht="25.5" hidden="1">
      <c r="A123" s="33">
        <v>4</v>
      </c>
      <c r="B123" s="33">
        <v>2</v>
      </c>
      <c r="C123" s="34">
        <v>1</v>
      </c>
      <c r="D123" s="35" t="s">
        <v>807</v>
      </c>
      <c r="E123" s="32" t="s">
        <v>808</v>
      </c>
    </row>
    <row r="124" spans="1:5" ht="38.25" hidden="1">
      <c r="A124" s="33">
        <v>4</v>
      </c>
      <c r="B124" s="33">
        <v>2</v>
      </c>
      <c r="C124" s="34">
        <v>2</v>
      </c>
      <c r="D124" s="35" t="s">
        <v>809</v>
      </c>
      <c r="E124" s="32" t="s">
        <v>810</v>
      </c>
    </row>
    <row r="125" spans="1:5" ht="45" hidden="1">
      <c r="A125" s="33">
        <v>4</v>
      </c>
      <c r="B125" s="33">
        <v>2</v>
      </c>
      <c r="C125" s="34">
        <v>3</v>
      </c>
      <c r="D125" s="35" t="s">
        <v>811</v>
      </c>
      <c r="E125" s="32" t="s">
        <v>812</v>
      </c>
    </row>
    <row r="126" spans="1:5" ht="30" hidden="1">
      <c r="A126" s="33">
        <v>4</v>
      </c>
      <c r="B126" s="33">
        <v>3</v>
      </c>
      <c r="C126" s="34">
        <v>0</v>
      </c>
      <c r="D126" s="35" t="s">
        <v>813</v>
      </c>
      <c r="E126" s="32" t="s">
        <v>814</v>
      </c>
    </row>
    <row r="127" spans="1:5" ht="30" hidden="1">
      <c r="A127" s="33">
        <v>4</v>
      </c>
      <c r="B127" s="33">
        <v>3</v>
      </c>
      <c r="C127" s="34">
        <v>1</v>
      </c>
      <c r="D127" s="35" t="s">
        <v>815</v>
      </c>
      <c r="E127" s="32" t="s">
        <v>816</v>
      </c>
    </row>
    <row r="128" spans="1:5" hidden="1">
      <c r="A128" s="33">
        <v>4</v>
      </c>
      <c r="B128" s="33">
        <v>3</v>
      </c>
      <c r="C128" s="34">
        <v>2</v>
      </c>
      <c r="D128" s="35" t="s">
        <v>817</v>
      </c>
      <c r="E128" s="32" t="s">
        <v>818</v>
      </c>
    </row>
    <row r="129" spans="1:5" hidden="1">
      <c r="A129" s="33">
        <v>4</v>
      </c>
      <c r="B129" s="33">
        <v>3</v>
      </c>
      <c r="C129" s="34">
        <v>3</v>
      </c>
      <c r="D129" s="35" t="s">
        <v>819</v>
      </c>
      <c r="E129" s="32" t="s">
        <v>820</v>
      </c>
    </row>
    <row r="130" spans="1:5" ht="38.25" hidden="1">
      <c r="A130" s="33">
        <v>4</v>
      </c>
      <c r="B130" s="33">
        <v>3</v>
      </c>
      <c r="C130" s="34">
        <v>4</v>
      </c>
      <c r="D130" s="35" t="s">
        <v>821</v>
      </c>
      <c r="E130" s="32" t="s">
        <v>822</v>
      </c>
    </row>
    <row r="131" spans="1:5" ht="25.5" hidden="1">
      <c r="A131" s="33">
        <v>4</v>
      </c>
      <c r="B131" s="33">
        <v>4</v>
      </c>
      <c r="C131" s="34">
        <v>0</v>
      </c>
      <c r="D131" s="35" t="s">
        <v>823</v>
      </c>
      <c r="E131" s="32" t="s">
        <v>824</v>
      </c>
    </row>
    <row r="132" spans="1:5" ht="25.5" hidden="1">
      <c r="A132" s="33">
        <v>4</v>
      </c>
      <c r="B132" s="33">
        <v>4</v>
      </c>
      <c r="C132" s="34">
        <v>1</v>
      </c>
      <c r="D132" s="35" t="s">
        <v>825</v>
      </c>
      <c r="E132" s="32" t="s">
        <v>824</v>
      </c>
    </row>
  </sheetData>
  <mergeCells count="1">
    <mergeCell ref="A1:E1"/>
  </mergeCells>
  <printOptions horizontalCentered="1"/>
  <pageMargins left="0.70866141732283472" right="0.70866141732283472" top="0.35433070866141736" bottom="0.55118110236220474" header="0.23622047244094491" footer="0.23622047244094491"/>
  <pageSetup scale="70" orientation="landscape" r:id="rId1"/>
  <headerFooter>
    <oddFooter>&amp;L&amp;"-,Cursiva"&amp;10Ejercicio Fiscal 2019&amp;R&amp;"-,Cursiva"&amp;10Página &amp;P de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9</vt:i4>
      </vt:variant>
    </vt:vector>
  </HeadingPairs>
  <TitlesOfParts>
    <vt:vector size="18" baseType="lpstr">
      <vt:lpstr>ESTIMACIÓN DE INGRESOS</vt:lpstr>
      <vt:lpstr>PRESUP.EGRESOS FUENTE FINANCIAM</vt:lpstr>
      <vt:lpstr>PROYECCIONES INGRESOS</vt:lpstr>
      <vt:lpstr>PROYECCIONES EGRESOS</vt:lpstr>
      <vt:lpstr>CLASIFIC.ADMINISTRATIVA</vt:lpstr>
      <vt:lpstr>CLASIFIC.FUNCIONAL DEL GASTO</vt:lpstr>
      <vt:lpstr>ESTUDIOS ACTUARIALES</vt:lpstr>
      <vt:lpstr>PLANTILLA  </vt:lpstr>
      <vt:lpstr> CAT. FUNCION, SUB FUNCION</vt:lpstr>
      <vt:lpstr>'PLANTILLA  '!Área_de_impresión</vt:lpstr>
      <vt:lpstr>' CAT. FUNCION, SUB FUNCION'!Títulos_a_imprimir</vt:lpstr>
      <vt:lpstr>CLASIFIC.ADMINISTRATIVA!Títulos_a_imprimir</vt:lpstr>
      <vt:lpstr>'CLASIFIC.FUNCIONAL DEL GASTO'!Títulos_a_imprimir</vt:lpstr>
      <vt:lpstr>'ESTIMACIÓN DE INGRESOS'!Títulos_a_imprimir</vt:lpstr>
      <vt:lpstr>'PLANTILLA  '!Títulos_a_imprimir</vt:lpstr>
      <vt:lpstr>'PRESUP.EGRESOS FUENTE FINANCIAM'!Títulos_a_imprimir</vt:lpstr>
      <vt:lpstr>'PROYECCIONES EGRESOS'!Títulos_a_imprimir</vt:lpstr>
      <vt:lpstr>'PROYECCIONES INGRESOS'!Títulos_a_imprimir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laura.uribe</dc:creator>
  <cp:lastModifiedBy>Server SSO</cp:lastModifiedBy>
  <cp:lastPrinted>2018-12-19T15:37:48Z</cp:lastPrinted>
  <dcterms:created xsi:type="dcterms:W3CDTF">2013-09-24T17:23:29Z</dcterms:created>
  <dcterms:modified xsi:type="dcterms:W3CDTF">2019-03-19T21:25:10Z</dcterms:modified>
</cp:coreProperties>
</file>