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22B37204-2B57-4711-8D95-48DB52F6AC6D}"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Frequency DI" sheetId="34" r:id="rId4"/>
    <sheet name="Control-1-Frequency " sheetId="33" state="hidden" r:id="rId5"/>
    <sheet name="Control 2" sheetId="28" state="hidden" r:id="rId6"/>
    <sheet name="Control 3" sheetId="29" state="hidden" r:id="rId7"/>
    <sheet name="Control 4" sheetId="30" state="hidden" r:id="rId8"/>
    <sheet name="Control 5" sheetId="31" state="hidden" r:id="rId9"/>
    <sheet name="Template" sheetId="32" state="hidden" r:id="rId10"/>
    <sheet name="Notes" sheetId="22" r:id="rId11"/>
  </sheets>
  <definedNames>
    <definedName name="AS2DocOpenMode" hidden="1">"AS2DocumentEdit"</definedName>
    <definedName name="_xlnm.Print_Area" localSheetId="2">'Control 1'!$A$1:$R$256</definedName>
    <definedName name="_xlnm.Print_Area" localSheetId="5">'Control 2'!$A$1:$R$256</definedName>
    <definedName name="_xlnm.Print_Area" localSheetId="6">'Control 3'!$A$1:$R$256</definedName>
    <definedName name="_xlnm.Print_Area" localSheetId="7">'Control 4'!$A$1:$R$256</definedName>
    <definedName name="_xlnm.Print_Area" localSheetId="8">'Control 5'!$A$1:$R$256</definedName>
    <definedName name="_xlnm.Print_Area" localSheetId="1">'Executive Summary'!$A$1:$J$43</definedName>
    <definedName name="_xlnm.Print_Area" localSheetId="3">'Frequency DI'!$A$1:$J$33</definedName>
    <definedName name="_xlnm.Print_Area" localSheetId="0">Instructions!$B$1:$I$23</definedName>
    <definedName name="_xlnm.Print_Area" localSheetId="10">Notes!$B$1:$I$39</definedName>
    <definedName name="_xlnm.Print_Area" localSheetId="9">Template!$A$1:$R$256</definedName>
    <definedName name="TextRefCopyRangeCount" hidden="1">31</definedName>
  </definedNames>
  <calcPr calcId="191029"/>
</workbook>
</file>

<file path=xl/calcChain.xml><?xml version="1.0" encoding="utf-8"?>
<calcChain xmlns="http://schemas.openxmlformats.org/spreadsheetml/2006/main">
  <c r="C108" i="34" l="1"/>
  <c r="C3" i="34" s="1"/>
  <c r="H3" i="34" l="1"/>
  <c r="J3" i="34"/>
  <c r="I3" i="34"/>
  <c r="E3" i="34" l="1"/>
  <c r="D1796" i="33" l="1"/>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I32" i="1" l="1"/>
  <c r="H30" i="1"/>
  <c r="H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<sst xmlns="http://schemas.openxmlformats.org/spreadsheetml/2006/main" count="1320" uniqueCount="421">
  <si>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</si>
  <si>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</si>
  <si>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</si>
  <si>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</si>
  <si>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</si>
  <si>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</si>
  <si>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</si>
  <si>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</si>
  <si>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</si>
  <si>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</si>
  <si>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</si>
  <si>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</si>
  <si>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</si>
  <si>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</si>
  <si>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</si>
  <si>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</si>
  <si>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</si>
  <si>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</si>
  <si>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</si>
  <si>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</si>
  <si>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</si>
  <si>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</si>
  <si>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</si>
  <si>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</si>
  <si>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</si>
  <si>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</si>
  <si>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</si>
  <si>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</si>
  <si>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</si>
  <si>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</si>
  <si>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</si>
  <si>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</si>
  <si>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</si>
  <si>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</si>
  <si>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</si>
  <si>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</si>
  <si>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</si>
  <si>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</si>
  <si>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</si>
  <si>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</si>
  <si>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</si>
  <si>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</si>
  <si>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</si>
  <si>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</si>
  <si>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</si>
  <si>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</si>
  <si>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</si>
  <si>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</si>
  <si>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</si>
  <si>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</si>
  <si>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</si>
  <si>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</si>
  <si>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</si>
  <si>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</si>
  <si>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</si>
  <si>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</si>
  <si>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</si>
  <si>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</si>
  <si>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</si>
  <si>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</si>
  <si>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</si>
  <si>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</si>
  <si>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</si>
  <si>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</si>
  <si>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</si>
  <si>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</si>
  <si>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</si>
  <si>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</si>
  <si>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</si>
  <si>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</si>
  <si>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</si>
  <si>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</si>
  <si>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</si>
  <si>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</si>
  <si>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</si>
  <si>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</si>
  <si>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</si>
  <si>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</si>
  <si>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</si>
  <si>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</si>
  <si>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</si>
  <si>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</si>
  <si>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</si>
  <si>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</si>
  <si>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</si>
  <si>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</si>
  <si>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</si>
  <si>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</si>
  <si>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</si>
  <si>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</si>
  <si>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</si>
  <si>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</si>
  <si>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</si>
  <si>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</si>
  <si>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</si>
  <si>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</si>
  <si>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</si>
  <si>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</si>
  <si>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</si>
  <si>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</si>
  <si>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</si>
  <si>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</si>
  <si>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</si>
  <si>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</si>
  <si>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</si>
  <si>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</si>
  <si>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</si>
  <si>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</si>
  <si>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</si>
  <si>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</si>
  <si>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</si>
  <si>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</si>
  <si>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</si>
  <si>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</si>
  <si>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</si>
  <si>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</si>
  <si>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</si>
  <si>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</si>
  <si>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</si>
  <si>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</si>
  <si>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</si>
  <si>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</si>
  <si>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</si>
  <si>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</si>
  <si>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</si>
  <si>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</si>
  <si>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</si>
  <si>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</si>
  <si>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</si>
  <si>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</si>
  <si>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</si>
  <si>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</si>
  <si>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</si>
  <si>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</si>
  <si>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</si>
  <si>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</si>
  <si>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</si>
  <si>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</si>
  <si>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</si>
  <si>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</si>
  <si>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</si>
  <si>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</si>
  <si>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</si>
  <si>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</si>
  <si>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</si>
  <si>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</si>
  <si>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</si>
  <si>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</si>
  <si>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</si>
  <si>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</si>
  <si>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</si>
  <si>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</si>
  <si>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</si>
  <si>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</si>
  <si>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</si>
  <si>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</si>
  <si>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</si>
  <si>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</si>
  <si>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</si>
  <si>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</si>
  <si>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</si>
  <si>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</si>
  <si>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</si>
  <si>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</si>
  <si>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</si>
  <si>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</si>
  <si>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</si>
  <si>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</si>
  <si>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</si>
  <si>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</si>
  <si>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</si>
  <si>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</si>
  <si>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</si>
  <si>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</si>
  <si>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</si>
  <si>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</si>
  <si>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</si>
  <si>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</si>
  <si>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</si>
  <si>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</si>
  <si>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</si>
  <si>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</si>
  <si>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</si>
  <si>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</si>
  <si>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</si>
  <si>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</si>
  <si>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</si>
  <si>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</si>
  <si>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</si>
  <si>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</si>
  <si>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</si>
  <si>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</si>
  <si>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</si>
  <si>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</si>
  <si>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</si>
  <si>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</si>
  <si>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</si>
  <si>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</si>
  <si>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</si>
  <si>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</si>
  <si>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</si>
  <si>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</si>
  <si>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</si>
  <si>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</si>
  <si>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</si>
  <si>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</si>
  <si>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</si>
  <si>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</si>
  <si>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</si>
  <si>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</si>
  <si>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</si>
  <si>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</si>
  <si>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</si>
  <si>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</si>
  <si>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</si>
  <si>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</si>
  <si>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</si>
  <si>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</si>
  <si>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</si>
  <si>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</si>
  <si>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</si>
  <si>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</si>
  <si>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</si>
  <si>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</si>
  <si>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</si>
  <si>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</si>
  <si>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</si>
  <si>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</si>
  <si>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</si>
  <si>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</si>
  <si>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</si>
  <si>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</si>
  <si>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</si>
  <si>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</si>
  <si>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</si>
  <si>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</si>
  <si>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</si>
  <si>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</si>
  <si>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</si>
  <si>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</si>
  <si>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</si>
  <si>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</si>
  <si>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</si>
  <si>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</si>
  <si>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</si>
  <si>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</si>
  <si>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</si>
  <si>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</si>
  <si>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</si>
  <si>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</si>
  <si>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</si>
  <si>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</si>
  <si>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</si>
  <si>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</si>
  <si>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</si>
  <si>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</si>
  <si>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</si>
  <si>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</si>
  <si>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</si>
  <si>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</si>
  <si>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</si>
  <si>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</si>
  <si>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</si>
  <si>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</si>
  <si>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</si>
  <si>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</si>
  <si>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</si>
  <si>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</si>
  <si>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</si>
  <si>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</si>
  <si>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</si>
  <si>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</si>
  <si>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</si>
  <si>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</si>
  <si>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</si>
  <si>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</si>
  <si>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</si>
  <si>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</si>
  <si>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</si>
  <si>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</si>
  <si>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</si>
  <si>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</si>
  <si>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</si>
  <si>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</si>
  <si>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</si>
  <si>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</si>
  <si>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</si>
  <si>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</si>
  <si>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</si>
  <si>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</si>
  <si>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</si>
  <si>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</si>
  <si>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</si>
  <si>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</si>
  <si>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</si>
  <si>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</si>
  <si>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</si>
  <si>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</si>
  <si>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</si>
  <si>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</si>
  <si>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</si>
  <si>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</si>
  <si>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</si>
  <si>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</si>
  <si>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</si>
  <si>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</si>
  <si>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</si>
  <si>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</si>
  <si>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</si>
  <si>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</si>
  <si>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</si>
  <si>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</si>
  <si>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</si>
  <si>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</si>
  <si>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</si>
  <si>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</si>
  <si>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</si>
  <si>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</si>
  <si>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</si>
  <si>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</si>
  <si>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</si>
  <si>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</si>
  <si>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</si>
  <si>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</si>
  <si>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</si>
  <si>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</si>
  <si>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</si>
  <si>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</si>
  <si>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</si>
  <si>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</si>
  <si>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</si>
  <si>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</si>
  <si>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</si>
  <si>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</si>
  <si>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</si>
  <si>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</si>
  <si>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</si>
  <si>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</si>
  <si>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</si>
  <si>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</si>
  <si>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</si>
  <si>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</si>
  <si>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</si>
  <si>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</si>
  <si>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</si>
  <si>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</si>
  <si>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</si>
  <si>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</si>
  <si>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</si>
  <si>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</si>
  <si>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</si>
  <si>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</si>
  <si>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</si>
  <si>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</si>
  <si>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</si>
  <si>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</si>
  <si>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</si>
  <si>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</si>
  <si>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</si>
  <si>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</si>
  <si>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</si>
  <si>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</si>
  <si>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</si>
  <si>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</si>
  <si>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</si>
  <si>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</si>
  <si>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</si>
  <si>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</si>
  <si>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</si>
  <si>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</si>
  <si>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</si>
  <si>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</si>
  <si>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</si>
  <si>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</si>
  <si>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</si>
  <si>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</si>
  <si>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</si>
  <si>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</si>
  <si>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</si>
  <si>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</si>
  <si>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</si>
  <si>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</si>
  <si>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</si>
  <si>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</si>
  <si>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</si>
  <si>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</si>
  <si>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</si>
  <si>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</si>
  <si>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</si>
  <si>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</si>
  <si>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</si>
  <si>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</si>
  <si>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</si>
  <si>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</si>
  <si>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Particulars</t>
  </si>
  <si>
    <t>No. of controls</t>
  </si>
  <si>
    <t xml:space="preserve">Daily Controls frequency </t>
  </si>
  <si>
    <t xml:space="preserve"> Monthly Controls frequency </t>
  </si>
  <si>
    <t>No. of weeks</t>
  </si>
  <si>
    <t xml:space="preserve"> Weekly Controls frequency </t>
  </si>
  <si>
    <t xml:space="preserve">Removed duplicate documents no. </t>
  </si>
  <si>
    <t>Controls</t>
  </si>
  <si>
    <t>The loan is approved against master LC opened for the purchase of raw materials from abroad. Loan entry is posted only when the amount is received in bank.</t>
  </si>
  <si>
    <t>Master LC</t>
  </si>
  <si>
    <t>For short term loan an agreement is signed between entity and loan provider (Bank). The loan is approved against master LC opened for the purchase of raw material from abroad. Loan entry is posted upon verifying and accepting delivery challan against invoice  after which supplier presents the relevant documents to the concerned bank.</t>
  </si>
  <si>
    <t xml:space="preserve">Short term loan reported at the closing day of the financial statement may be under stated.
</t>
  </si>
  <si>
    <t>Valuation and allocation</t>
  </si>
  <si>
    <t>1. Obtain the agreement and check whether it is signed.
2. Check whether loan entry is posted upon verifying and accepting delivery challan against invoice and ensure supplier presented the relevant documents to the concerned bank.</t>
  </si>
  <si>
    <r>
      <rPr>
        <b/>
        <sz val="9"/>
        <rFont val="Verdana"/>
        <family val="2"/>
        <scheme val="minor"/>
      </rPr>
      <t xml:space="preserve">Document: </t>
    </r>
    <r>
      <rPr>
        <sz val="9"/>
        <rFont val="Verdana"/>
        <family val="2"/>
        <scheme val="minor"/>
      </rPr>
      <t xml:space="preserve">Master LC, agreements with Bank
</t>
    </r>
    <r>
      <rPr>
        <b/>
        <sz val="9"/>
        <rFont val="Verdana"/>
        <family val="2"/>
        <scheme val="minor"/>
      </rPr>
      <t>Assertion: Valuation and allocation</t>
    </r>
    <r>
      <rPr>
        <sz val="9"/>
        <rFont val="Verdana"/>
        <family val="2"/>
        <scheme val="minor"/>
      </rPr>
      <t xml:space="preserve">
</t>
    </r>
    <r>
      <rPr>
        <b/>
        <sz val="9"/>
        <rFont val="Verdana"/>
        <family val="2"/>
        <scheme val="minor"/>
      </rPr>
      <t xml:space="preserve">Correlation to the risk/assertion: </t>
    </r>
    <r>
      <rPr>
        <sz val="9"/>
        <rFont val="Verdana"/>
        <family val="2"/>
        <scheme val="minor"/>
      </rPr>
      <t xml:space="preserve">Since, short term loan agreement is signed between company and loan provider (Bank) by mutual acceptance and the loan is approved against master LC details through proper scrutinization. This represents appropriate control. Later on this control results in a proper post in the system when the amount is received in bank (Assertion: Valuation and allocation) . </t>
    </r>
  </si>
  <si>
    <t xml:space="preserve">Mr. H M Zahidul Islam, Manager-Finance &amp; Accounts </t>
  </si>
  <si>
    <t>1. Authority  of Manager- Finance &amp; Accounts  is the appropriate level of authority as per the Entity's  policy.
2.  Mr H M Zahidul Islam is competent and has the appropriate level of authority to perform the control effectively. Mr H M Zahidul Islam has complete MBA and have been working in the compamy for the past 3 years. 
3. Manual control.</t>
  </si>
  <si>
    <t>No. of months in the period (as on 30-Jun-21</t>
  </si>
  <si>
    <t>No. of days in the period (as on 30-Jun-21</t>
  </si>
  <si>
    <t>Total</t>
  </si>
  <si>
    <r>
      <t xml:space="preserve">1. The nature and materiality of misstatements that the control is intended to prevent or detect-Short term loan reported at the closing day of the financial statement may be under stated.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weekly (approximately twice in a week).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</si>
  <si>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Investigation threshold is not applicable since the control owner thoroughly checks each loan agreement and signs as representative of CIPL</t>
  </si>
  <si>
    <t>The control is performed everytime a loan is received (approximately twice in a week). Frequency and consistency of the control is appropriate.</t>
  </si>
  <si>
    <t>Total controls in the 12 Months</t>
  </si>
  <si>
    <t>1. Level of aggregation is low, control is performed weekly (approximately twice in a week)
2. Predictability is high as the control owner is aware about the potential misstatement that may occur</t>
  </si>
  <si>
    <r>
      <rPr>
        <b/>
        <sz val="9"/>
        <rFont val="Verdana"/>
        <family val="2"/>
        <scheme val="minor"/>
      </rPr>
      <t>1. Master LC:</t>
    </r>
    <r>
      <rPr>
        <sz val="9"/>
        <rFont val="Verdana"/>
        <family val="2"/>
        <scheme val="minor"/>
      </rPr>
      <t xml:space="preserve"> If epic management can fulfil all export conditions declared by a bank then bank can provide EDF loan (Limit on Restriction) against master LC. 
</t>
    </r>
    <r>
      <rPr>
        <b/>
        <sz val="9"/>
        <rFont val="Verdana"/>
        <family val="2"/>
        <scheme val="minor"/>
      </rPr>
      <t>2.</t>
    </r>
    <r>
      <rPr>
        <sz val="9"/>
        <rFont val="Verdana"/>
        <family val="2"/>
        <scheme val="minor"/>
      </rPr>
      <t xml:space="preserve"> </t>
    </r>
    <r>
      <rPr>
        <b/>
        <sz val="9"/>
        <rFont val="Verdana"/>
        <family val="2"/>
        <scheme val="minor"/>
      </rPr>
      <t xml:space="preserve">Agreements with Bank: </t>
    </r>
    <r>
      <rPr>
        <sz val="9"/>
        <rFont val="Verdana"/>
        <family val="2"/>
        <scheme val="minor"/>
      </rPr>
      <t>Mutual agreements between bank and CIPL</t>
    </r>
  </si>
  <si>
    <t>RS-15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</si>
</sst>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b/>
      <sz val="11"/>
      <color theme="0"/>
      <name val="Verdana"/>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4" tint="-0.24997711111789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7">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cellStyleXfs>
  <cellXfs count="356">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1" fontId="0" fillId="0" borderId="24" xfId="0" applyNumberFormat="1" applyBorder="1"/>
    <xf numFmtId="0" fontId="33" fillId="0" borderId="24" xfId="0" applyFont="1" applyFill="1" applyBorder="1" applyAlignment="1">
      <alignment wrapText="1"/>
    </xf>
    <xf numFmtId="0" fontId="0" fillId="0" borderId="24" xfId="0" applyFont="1" applyBorder="1" applyAlignment="1">
      <alignment wrapText="1"/>
    </xf>
    <xf numFmtId="0" fontId="34" fillId="13" borderId="24" xfId="0" applyFont="1" applyFill="1" applyBorder="1" applyAlignment="1">
      <alignment vertical="top" wrapTex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3" borderId="24" xfId="0" applyFont="1" applyFill="1" applyBorder="1" applyAlignment="1">
      <alignment horizontal="left" vertical="top"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7">
    <cellStyle name="Hyperlink" xfId="4" builtinId="8"/>
    <cellStyle name="Normal" xfId="0" builtinId="0"/>
    <cellStyle name="Normal 2" xfId="1" xr:uid="{00000000-0005-0000-0000-000002000000}"/>
    <cellStyle name="Normal 3" xfId="3" xr:uid="{00000000-0005-0000-0000-000003000000}"/>
    <cellStyle name="Normal 42" xfId="6" xr:uid="{00000000-0005-0000-0000-000004000000}"/>
    <cellStyle name="Normal_SHEET" xfId="2" xr:uid="{00000000-0005-0000-0000-000005000000}"/>
    <cellStyle name="NoteTabLinks" xfId="5" xr:uid="{00000000-0005-0000-0000-000006000000}"/>
  </cellStyles>
  <dxfs count="3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58" t="s">
        <v>112</v>
      </c>
      <c r="C5" s="259"/>
      <c r="D5" s="259"/>
      <c r="E5" s="259"/>
      <c r="F5" s="259"/>
      <c r="G5" s="259"/>
      <c r="H5" s="259"/>
    </row>
    <row r="6" spans="1:15" s="93" customFormat="1" ht="12.75" customHeight="1" x14ac:dyDescent="0.25">
      <c r="A6" s="91"/>
      <c r="B6" s="260" t="s">
        <v>181</v>
      </c>
      <c r="C6" s="260"/>
      <c r="D6" s="260"/>
      <c r="E6" s="260"/>
      <c r="F6" s="260"/>
      <c r="G6" s="260"/>
      <c r="H6" s="260"/>
    </row>
    <row r="7" spans="1:15" s="93" customFormat="1" ht="12.75" customHeight="1" x14ac:dyDescent="0.25">
      <c r="A7" s="91"/>
      <c r="B7" s="260"/>
      <c r="C7" s="260"/>
      <c r="D7" s="260"/>
      <c r="E7" s="260"/>
      <c r="F7" s="260"/>
      <c r="G7" s="260"/>
      <c r="H7" s="260"/>
      <c r="I7" s="96"/>
      <c r="J7" s="97"/>
      <c r="K7" s="97"/>
      <c r="L7" s="97"/>
      <c r="M7" s="97"/>
      <c r="N7" s="97"/>
      <c r="O7" s="97"/>
    </row>
    <row r="8" spans="1:15" s="93" customFormat="1" ht="82.5" customHeight="1" x14ac:dyDescent="0.25">
      <c r="A8" s="91"/>
      <c r="B8" s="260"/>
      <c r="C8" s="260"/>
      <c r="D8" s="260"/>
      <c r="E8" s="260"/>
      <c r="F8" s="260"/>
      <c r="G8" s="260"/>
      <c r="H8" s="260"/>
    </row>
    <row r="9" spans="1:15" s="93" customFormat="1" ht="11.5" x14ac:dyDescent="0.25">
      <c r="B9" s="261" t="s">
        <v>32</v>
      </c>
      <c r="C9" s="262"/>
      <c r="D9" s="262"/>
      <c r="E9" s="262"/>
      <c r="F9" s="262"/>
      <c r="G9" s="262"/>
      <c r="H9" s="262"/>
    </row>
    <row r="10" spans="1:15" ht="11.5" x14ac:dyDescent="0.25">
      <c r="B10" s="255" t="s">
        <v>76</v>
      </c>
      <c r="C10" s="255"/>
      <c r="D10" s="255"/>
      <c r="E10" s="255"/>
      <c r="F10" s="255"/>
      <c r="G10" s="255"/>
      <c r="H10" s="255"/>
    </row>
    <row r="11" spans="1:15" ht="28.5" customHeight="1" x14ac:dyDescent="0.25">
      <c r="B11" s="254" t="s">
        <v>167</v>
      </c>
      <c r="C11" s="255"/>
      <c r="D11" s="255"/>
      <c r="E11" s="255"/>
      <c r="F11" s="255"/>
      <c r="G11" s="255"/>
      <c r="H11" s="255"/>
    </row>
    <row r="12" spans="1:15" ht="34.5" customHeight="1" x14ac:dyDescent="0.25">
      <c r="B12" s="254" t="s">
        <v>78</v>
      </c>
      <c r="C12" s="254"/>
      <c r="D12" s="254"/>
      <c r="E12" s="254"/>
      <c r="F12" s="254"/>
      <c r="G12" s="254"/>
      <c r="H12" s="254"/>
    </row>
    <row r="13" spans="1:15" ht="11.5" x14ac:dyDescent="0.25">
      <c r="B13" s="254" t="s">
        <v>79</v>
      </c>
      <c r="C13" s="254"/>
      <c r="D13" s="254"/>
      <c r="E13" s="254"/>
      <c r="F13" s="254"/>
      <c r="G13" s="254"/>
      <c r="H13" s="254"/>
    </row>
    <row r="14" spans="1:15" ht="11.5" x14ac:dyDescent="0.25">
      <c r="B14" s="252" t="s">
        <v>80</v>
      </c>
      <c r="C14" s="253"/>
      <c r="D14" s="253"/>
      <c r="E14" s="253"/>
      <c r="F14" s="253"/>
      <c r="G14" s="253"/>
      <c r="H14" s="253"/>
    </row>
    <row r="15" spans="1:15" ht="11.5" x14ac:dyDescent="0.25">
      <c r="B15" s="254" t="s">
        <v>81</v>
      </c>
      <c r="C15" s="254"/>
      <c r="D15" s="254"/>
      <c r="E15" s="254"/>
      <c r="F15" s="254"/>
      <c r="G15" s="254"/>
      <c r="H15" s="254"/>
    </row>
    <row r="16" spans="1:15" ht="11.5" x14ac:dyDescent="0.25">
      <c r="B16" s="252" t="s">
        <v>82</v>
      </c>
      <c r="C16" s="253"/>
      <c r="D16" s="253"/>
      <c r="E16" s="253"/>
      <c r="F16" s="253"/>
      <c r="G16" s="253"/>
      <c r="H16" s="253"/>
    </row>
    <row r="17" spans="2:8" ht="18" customHeight="1" x14ac:dyDescent="0.25">
      <c r="B17" s="252" t="s">
        <v>83</v>
      </c>
      <c r="C17" s="253"/>
      <c r="D17" s="253"/>
      <c r="E17" s="253"/>
      <c r="F17" s="253"/>
      <c r="G17" s="253"/>
      <c r="H17" s="253"/>
    </row>
    <row r="18" spans="2:8" ht="11.5" x14ac:dyDescent="0.25">
      <c r="B18" s="252" t="s">
        <v>84</v>
      </c>
      <c r="C18" s="253"/>
      <c r="D18" s="253"/>
      <c r="E18" s="253"/>
      <c r="F18" s="253"/>
      <c r="G18" s="253"/>
      <c r="H18" s="253"/>
    </row>
    <row r="19" spans="2:8" ht="11.5" x14ac:dyDescent="0.25">
      <c r="B19" s="254" t="s">
        <v>85</v>
      </c>
      <c r="C19" s="254"/>
      <c r="D19" s="254"/>
      <c r="E19" s="254"/>
      <c r="F19" s="254"/>
      <c r="G19" s="254"/>
      <c r="H19" s="254"/>
    </row>
    <row r="20" spans="2:8" ht="30.75" customHeight="1" x14ac:dyDescent="0.25">
      <c r="B20" s="252" t="s">
        <v>86</v>
      </c>
      <c r="C20" s="253"/>
      <c r="D20" s="253"/>
      <c r="E20" s="253"/>
      <c r="F20" s="253"/>
      <c r="G20" s="253"/>
      <c r="H20" s="253"/>
    </row>
    <row r="21" spans="2:8" ht="71.25" customHeight="1" x14ac:dyDescent="0.25">
      <c r="B21" s="252" t="s">
        <v>166</v>
      </c>
      <c r="C21" s="253"/>
      <c r="D21" s="253"/>
      <c r="E21" s="253"/>
      <c r="F21" s="253"/>
      <c r="G21" s="253"/>
      <c r="H21" s="253"/>
    </row>
    <row r="22" spans="2:8" ht="11.5" x14ac:dyDescent="0.25">
      <c r="B22" s="256"/>
      <c r="C22" s="257"/>
      <c r="D22" s="257"/>
      <c r="E22" s="257"/>
      <c r="F22" s="257"/>
      <c r="G22" s="257"/>
      <c r="H22" s="257"/>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10" sqref="C10:O1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7"/>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5">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5">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163</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5">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5">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5">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5">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3">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0" t="s">
        <v>120</v>
      </c>
      <c r="H17" s="310"/>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0" t="s">
        <v>123</v>
      </c>
      <c r="H19" s="310"/>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0" t="s">
        <v>126</v>
      </c>
      <c r="H21" s="310"/>
      <c r="I21" s="202"/>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0" t="s">
        <v>128</v>
      </c>
      <c r="H22" s="310"/>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5">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5">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5">
      <c r="A28" s="52"/>
      <c r="B28" s="309"/>
      <c r="C28" s="306" t="s">
        <v>150</v>
      </c>
      <c r="D28" s="306"/>
      <c r="E28" s="306"/>
      <c r="F28" s="284"/>
      <c r="G28" s="215"/>
      <c r="H28" s="216" t="s">
        <v>151</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5">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5">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5">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5">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5">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5">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5">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5">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5">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5">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299" t="s">
        <v>158</v>
      </c>
      <c r="C92" s="301" t="s">
        <v>101</v>
      </c>
      <c r="D92" s="302"/>
      <c r="E92" s="296"/>
      <c r="F92" s="297"/>
      <c r="G92" s="65"/>
      <c r="H92" s="302" t="s">
        <v>173</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5">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3" t="str">
        <f>Notes!B18</f>
        <v>Note 8</v>
      </c>
      <c r="C94" s="304" t="s">
        <v>169</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3"/>
      <c r="C95" s="204"/>
      <c r="D95" s="204"/>
      <c r="E95" s="204"/>
      <c r="F95" s="204"/>
      <c r="G95" s="204"/>
      <c r="H95" s="204"/>
      <c r="I95" s="204"/>
      <c r="J95" s="204"/>
      <c r="K95" s="204"/>
      <c r="L95" s="204"/>
      <c r="M95" s="204"/>
      <c r="N95" s="302" t="s">
        <v>172</v>
      </c>
      <c r="O95" s="302"/>
      <c r="P95" s="47"/>
      <c r="Q95" s="46"/>
      <c r="R95" s="46"/>
      <c r="S95" s="46"/>
      <c r="T95" s="46"/>
      <c r="U95" s="46"/>
      <c r="V95" s="46"/>
      <c r="W95" s="46"/>
      <c r="X95" s="46"/>
      <c r="Y95" s="46"/>
    </row>
    <row r="96" spans="1:25" s="150" customFormat="1" ht="45" customHeight="1" outlineLevel="1" x14ac:dyDescent="0.25">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5">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5">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3"/>
      <c r="C101" s="301" t="s">
        <v>170</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3"/>
      <c r="C103" s="204"/>
      <c r="D103" s="204"/>
      <c r="E103" s="204"/>
      <c r="F103" s="204"/>
      <c r="G103" s="204"/>
      <c r="H103" s="204"/>
      <c r="I103" s="204"/>
      <c r="J103" s="204"/>
      <c r="K103" s="204"/>
      <c r="L103" s="204"/>
      <c r="M103" s="204"/>
      <c r="N103" s="302" t="s">
        <v>172</v>
      </c>
      <c r="O103" s="302"/>
      <c r="P103" s="47"/>
      <c r="Q103" s="46"/>
      <c r="R103" s="46"/>
      <c r="S103" s="46"/>
      <c r="T103" s="46"/>
      <c r="U103" s="46"/>
      <c r="V103" s="46"/>
      <c r="W103" s="46"/>
      <c r="X103" s="46"/>
      <c r="Y103" s="46"/>
    </row>
    <row r="104" spans="1:25" s="150" customFormat="1" ht="45" customHeight="1" outlineLevel="1" x14ac:dyDescent="0.25">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5">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3" t="str">
        <f>Notes!B20</f>
        <v>Note 9</v>
      </c>
      <c r="C107" s="304" t="s">
        <v>178</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8"/>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5">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5">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5">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5">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5">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7"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5">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5">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5">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5">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5">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5">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5">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5">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5">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5">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5">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5">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5">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1" zoomScale="90" zoomScaleNormal="90" workbookViewId="0">
      <selection activeCell="B12" sqref="B1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52" t="s">
        <v>143</v>
      </c>
      <c r="D4" s="353"/>
      <c r="E4" s="353"/>
      <c r="F4" s="353"/>
      <c r="G4" s="353"/>
      <c r="H4" s="354"/>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52" t="s">
        <v>165</v>
      </c>
      <c r="D6" s="353"/>
      <c r="E6" s="353"/>
      <c r="F6" s="353"/>
      <c r="G6" s="353"/>
      <c r="H6" s="354"/>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55" t="s">
        <v>133</v>
      </c>
      <c r="D8" s="350"/>
      <c r="E8" s="350"/>
      <c r="F8" s="350"/>
      <c r="G8" s="350"/>
      <c r="H8" s="351"/>
      <c r="J8" s="83"/>
      <c r="K8" s="84"/>
      <c r="L8" s="84"/>
      <c r="M8" s="84"/>
      <c r="N8" s="84"/>
      <c r="O8" s="84"/>
    </row>
    <row r="9" spans="1:16" x14ac:dyDescent="0.25">
      <c r="B9" s="82"/>
      <c r="C9" s="88"/>
      <c r="D9" s="88"/>
      <c r="E9" s="88"/>
      <c r="F9" s="88"/>
      <c r="G9" s="88"/>
      <c r="H9" s="88"/>
    </row>
    <row r="10" spans="1:16" ht="84" customHeight="1" x14ac:dyDescent="0.25">
      <c r="B10" s="82" t="s">
        <v>132</v>
      </c>
      <c r="C10" s="349" t="s">
        <v>152</v>
      </c>
      <c r="D10" s="350"/>
      <c r="E10" s="350"/>
      <c r="F10" s="350"/>
      <c r="G10" s="350"/>
      <c r="H10" s="351"/>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52" t="s">
        <v>174</v>
      </c>
      <c r="D12" s="353"/>
      <c r="E12" s="353"/>
      <c r="F12" s="353"/>
      <c r="G12" s="353"/>
      <c r="H12" s="354"/>
      <c r="I12" s="83"/>
      <c r="J12" s="83"/>
      <c r="K12" s="87"/>
    </row>
    <row r="13" spans="1:16" x14ac:dyDescent="0.25">
      <c r="C13" s="88"/>
      <c r="D13" s="88"/>
      <c r="E13" s="88"/>
      <c r="F13" s="88"/>
      <c r="G13" s="88"/>
      <c r="H13" s="88"/>
    </row>
    <row r="14" spans="1:16" s="78" customFormat="1" ht="126" customHeight="1" x14ac:dyDescent="0.25">
      <c r="A14" s="73"/>
      <c r="B14" s="82" t="s">
        <v>29</v>
      </c>
      <c r="C14" s="352" t="s">
        <v>175</v>
      </c>
      <c r="D14" s="353"/>
      <c r="E14" s="353"/>
      <c r="F14" s="353"/>
      <c r="G14" s="353"/>
      <c r="H14" s="354"/>
    </row>
    <row r="15" spans="1:16" s="78" customFormat="1" x14ac:dyDescent="0.25">
      <c r="A15" s="73"/>
      <c r="B15" s="82"/>
      <c r="C15" s="192"/>
      <c r="D15" s="192"/>
      <c r="E15" s="192"/>
      <c r="F15" s="192"/>
      <c r="G15" s="192"/>
      <c r="H15" s="192"/>
    </row>
    <row r="16" spans="1:16" s="78" customFormat="1" ht="72.75" customHeight="1" x14ac:dyDescent="0.25">
      <c r="A16" s="73"/>
      <c r="B16" s="82" t="s">
        <v>30</v>
      </c>
      <c r="C16" s="352" t="s">
        <v>183</v>
      </c>
      <c r="D16" s="353"/>
      <c r="E16" s="353"/>
      <c r="F16" s="353"/>
      <c r="G16" s="353"/>
      <c r="H16" s="354"/>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52" t="s">
        <v>176</v>
      </c>
      <c r="D18" s="353"/>
      <c r="E18" s="353"/>
      <c r="F18" s="353"/>
      <c r="G18" s="353"/>
      <c r="H18" s="354"/>
    </row>
    <row r="19" spans="1:8" s="78" customFormat="1" x14ac:dyDescent="0.25">
      <c r="A19" s="73"/>
      <c r="B19" s="193"/>
      <c r="C19" s="137"/>
      <c r="D19" s="137"/>
      <c r="E19" s="137"/>
      <c r="F19" s="137"/>
      <c r="G19" s="137"/>
      <c r="H19" s="137"/>
    </row>
    <row r="20" spans="1:8" s="78" customFormat="1" ht="47.15" customHeight="1" x14ac:dyDescent="0.25">
      <c r="A20" s="73"/>
      <c r="B20" s="82" t="s">
        <v>65</v>
      </c>
      <c r="C20" s="352" t="s">
        <v>177</v>
      </c>
      <c r="D20" s="353"/>
      <c r="E20" s="353"/>
      <c r="F20" s="353"/>
      <c r="G20" s="353"/>
      <c r="H20" s="354"/>
    </row>
    <row r="21" spans="1:8" x14ac:dyDescent="0.25">
      <c r="C21" s="88"/>
      <c r="D21" s="88"/>
      <c r="E21" s="88"/>
      <c r="F21" s="88"/>
      <c r="G21" s="88"/>
      <c r="H21" s="88"/>
    </row>
    <row r="22" spans="1:8" s="78" customFormat="1" ht="39.75" customHeight="1" x14ac:dyDescent="0.25">
      <c r="A22" s="73"/>
      <c r="B22" s="82" t="s">
        <v>66</v>
      </c>
      <c r="C22" s="352" t="s">
        <v>179</v>
      </c>
      <c r="D22" s="353"/>
      <c r="E22" s="353"/>
      <c r="F22" s="353"/>
      <c r="G22" s="353"/>
      <c r="H22" s="354"/>
    </row>
    <row r="23" spans="1:8" x14ac:dyDescent="0.25">
      <c r="C23" s="88"/>
      <c r="D23" s="88"/>
      <c r="E23" s="88"/>
      <c r="F23" s="88"/>
      <c r="G23" s="88"/>
      <c r="H23" s="88"/>
    </row>
    <row r="24" spans="1:8" s="78" customFormat="1" ht="63" customHeight="1" x14ac:dyDescent="0.25">
      <c r="A24" s="73"/>
      <c r="B24" s="82" t="s">
        <v>73</v>
      </c>
      <c r="C24" s="352" t="s">
        <v>159</v>
      </c>
      <c r="D24" s="353"/>
      <c r="E24" s="353"/>
      <c r="F24" s="353"/>
      <c r="G24" s="353"/>
      <c r="H24" s="354"/>
    </row>
    <row r="25" spans="1:8" ht="12.75" customHeight="1" x14ac:dyDescent="0.25">
      <c r="C25" s="88"/>
      <c r="D25" s="88"/>
      <c r="E25" s="88"/>
      <c r="F25" s="88"/>
      <c r="G25" s="88"/>
      <c r="H25" s="88"/>
    </row>
    <row r="26" spans="1:8" ht="52.5" customHeight="1" x14ac:dyDescent="0.25">
      <c r="B26" s="82" t="s">
        <v>91</v>
      </c>
      <c r="C26" s="349" t="s">
        <v>144</v>
      </c>
      <c r="D26" s="350"/>
      <c r="E26" s="350"/>
      <c r="F26" s="350"/>
      <c r="G26" s="350"/>
      <c r="H26" s="351"/>
    </row>
    <row r="27" spans="1:8" ht="12.75" customHeight="1" x14ac:dyDescent="0.25">
      <c r="B27" s="82"/>
      <c r="C27" s="194"/>
      <c r="D27" s="195"/>
      <c r="E27" s="195"/>
      <c r="F27" s="195"/>
      <c r="G27" s="195"/>
      <c r="H27" s="195"/>
    </row>
    <row r="28" spans="1:8" ht="80.5" customHeight="1" x14ac:dyDescent="0.25">
      <c r="B28" s="82" t="s">
        <v>92</v>
      </c>
      <c r="C28" s="349" t="s">
        <v>184</v>
      </c>
      <c r="D28" s="350"/>
      <c r="E28" s="350"/>
      <c r="F28" s="350"/>
      <c r="G28" s="350"/>
      <c r="H28" s="351"/>
    </row>
    <row r="29" spans="1:8" ht="12.75" customHeight="1" x14ac:dyDescent="0.25">
      <c r="B29" s="82"/>
      <c r="C29" s="194"/>
      <c r="D29" s="195"/>
      <c r="E29" s="195"/>
      <c r="F29" s="195"/>
      <c r="G29" s="195"/>
      <c r="H29" s="195"/>
    </row>
    <row r="30" spans="1:8" ht="111" customHeight="1" x14ac:dyDescent="0.25">
      <c r="B30" s="82" t="s">
        <v>93</v>
      </c>
      <c r="C30" s="349" t="s">
        <v>160</v>
      </c>
      <c r="D30" s="350"/>
      <c r="E30" s="350"/>
      <c r="F30" s="350"/>
      <c r="G30" s="350"/>
      <c r="H30" s="351"/>
    </row>
    <row r="31" spans="1:8" ht="12.75" customHeight="1" x14ac:dyDescent="0.25">
      <c r="B31" s="82"/>
      <c r="C31" s="194"/>
      <c r="D31" s="195"/>
      <c r="E31" s="195"/>
      <c r="F31" s="195"/>
      <c r="G31" s="195"/>
      <c r="H31" s="195"/>
    </row>
    <row r="32" spans="1:8" ht="35.5" customHeight="1" x14ac:dyDescent="0.25">
      <c r="B32" s="82" t="s">
        <v>94</v>
      </c>
      <c r="C32" s="349" t="s">
        <v>161</v>
      </c>
      <c r="D32" s="350"/>
      <c r="E32" s="350"/>
      <c r="F32" s="350"/>
      <c r="G32" s="350"/>
      <c r="H32" s="351"/>
    </row>
    <row r="33" spans="2:8" ht="12.75" customHeight="1" x14ac:dyDescent="0.25">
      <c r="B33" s="82"/>
      <c r="C33" s="194"/>
      <c r="D33" s="195"/>
      <c r="E33" s="195"/>
      <c r="F33" s="195"/>
      <c r="G33" s="195"/>
      <c r="H33" s="195"/>
    </row>
    <row r="34" spans="2:8" ht="60.75" customHeight="1" x14ac:dyDescent="0.25">
      <c r="B34" s="82" t="s">
        <v>95</v>
      </c>
      <c r="C34" s="349" t="s">
        <v>145</v>
      </c>
      <c r="D34" s="350"/>
      <c r="E34" s="350"/>
      <c r="F34" s="350"/>
      <c r="G34" s="350"/>
      <c r="H34" s="351"/>
    </row>
    <row r="35" spans="2:8" ht="12.75" customHeight="1" x14ac:dyDescent="0.25">
      <c r="B35" s="82"/>
      <c r="C35" s="194"/>
      <c r="D35" s="195"/>
      <c r="E35" s="195"/>
      <c r="F35" s="195"/>
      <c r="G35" s="195"/>
      <c r="H35" s="195"/>
    </row>
    <row r="36" spans="2:8" ht="63" customHeight="1" x14ac:dyDescent="0.25">
      <c r="B36" s="82" t="s">
        <v>96</v>
      </c>
      <c r="C36" s="349" t="s">
        <v>180</v>
      </c>
      <c r="D36" s="350"/>
      <c r="E36" s="350"/>
      <c r="F36" s="350"/>
      <c r="G36" s="350"/>
      <c r="H36" s="351"/>
    </row>
    <row r="37" spans="2:8" ht="12.75" customHeight="1" x14ac:dyDescent="0.25">
      <c r="B37" s="82"/>
      <c r="C37" s="194"/>
      <c r="D37" s="195"/>
      <c r="E37" s="195"/>
      <c r="F37" s="195"/>
      <c r="G37" s="195"/>
      <c r="H37" s="195"/>
    </row>
    <row r="38" spans="2:8" ht="34.5" customHeight="1" x14ac:dyDescent="0.25">
      <c r="B38" s="82" t="s">
        <v>134</v>
      </c>
      <c r="C38" s="349" t="s">
        <v>111</v>
      </c>
      <c r="D38" s="350"/>
      <c r="E38" s="350"/>
      <c r="F38" s="350"/>
      <c r="G38" s="350"/>
      <c r="H38" s="351"/>
    </row>
    <row r="39" spans="2:8" ht="12.75" customHeight="1" x14ac:dyDescent="0.25">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C51" sqref="C51"/>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63" t="s">
        <v>5</v>
      </c>
      <c r="C2" s="264"/>
      <c r="D2" s="264"/>
      <c r="E2" s="98" t="str">
        <f>'Control 1'!$C$4</f>
        <v>RS-15</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1'!$C$147</f>
        <v>Lower Risk of Material Misstatement - Not Higher Risk Associated with the Control</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70" t="s">
        <v>24</v>
      </c>
      <c r="C5" s="7" t="s">
        <v>72</v>
      </c>
      <c r="D5" s="8"/>
      <c r="E5" s="224"/>
      <c r="F5" s="224"/>
      <c r="G5" s="224"/>
      <c r="H5" s="224"/>
      <c r="I5" s="224"/>
    </row>
    <row r="6" spans="2:9" ht="12.75" customHeight="1" x14ac:dyDescent="0.25">
      <c r="B6" s="271"/>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71"/>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71"/>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71"/>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71"/>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71"/>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71"/>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71"/>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71"/>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71"/>
      <c r="C15" s="219"/>
      <c r="D15" s="222"/>
      <c r="E15" s="229" t="str">
        <f>IF('Control 1'!$K$23="X",'Control 1'!$J$23," ")</f>
        <v xml:space="preserve"> </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71"/>
      <c r="C16" s="265" t="s">
        <v>54</v>
      </c>
      <c r="D16" s="266"/>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71"/>
      <c r="C17" s="5"/>
      <c r="D17" s="5"/>
      <c r="E17" s="6"/>
      <c r="F17" s="6"/>
      <c r="G17" s="6"/>
      <c r="H17" s="6"/>
      <c r="I17" s="6"/>
    </row>
    <row r="18" spans="2:9" ht="12.75" hidden="1" customHeight="1" x14ac:dyDescent="0.25">
      <c r="B18" s="271"/>
      <c r="C18" s="7" t="s">
        <v>75</v>
      </c>
      <c r="D18" s="8"/>
      <c r="E18" s="8"/>
      <c r="F18" s="8"/>
      <c r="G18" s="8"/>
      <c r="H18" s="8"/>
      <c r="I18" s="8"/>
    </row>
    <row r="19" spans="2:9" hidden="1" x14ac:dyDescent="0.25">
      <c r="B19" s="271"/>
      <c r="C19" s="10" t="s">
        <v>52</v>
      </c>
      <c r="D19" s="4"/>
      <c r="E19" s="11" t="str">
        <f>IF('Control 1'!$E$132="X",'Control 1'!$C$132," ")</f>
        <v>Inquiry</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71"/>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71"/>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71"/>
      <c r="C22" s="15"/>
      <c r="D22" s="5"/>
      <c r="E22" s="16" t="str">
        <f>IF('Control 1'!$K$132="X",'Control 1'!$J$132," ")</f>
        <v>Reperformance</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71"/>
      <c r="C23" s="10" t="s">
        <v>48</v>
      </c>
      <c r="D23" s="17"/>
      <c r="E23" s="18" t="str">
        <f>'Control 1'!$C$139</f>
        <v>Interim/Rollforward</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71"/>
      <c r="C24" s="10" t="s">
        <v>51</v>
      </c>
      <c r="D24" s="17"/>
      <c r="E24" s="18">
        <f>'Control 1'!$C$150</f>
        <v>2</v>
      </c>
      <c r="F24" s="18">
        <f>'Control 2'!$C$150</f>
        <v>2</v>
      </c>
      <c r="G24" s="18">
        <f>'Control 3'!$C$150</f>
        <v>2</v>
      </c>
      <c r="H24" s="18">
        <f>'Control 4'!$C$150</f>
        <v>2</v>
      </c>
      <c r="I24" s="18">
        <f>'Control 5'!$C$150</f>
        <v>2</v>
      </c>
    </row>
    <row r="25" spans="2:9" s="19" customFormat="1" hidden="1" x14ac:dyDescent="0.25">
      <c r="B25" s="271"/>
      <c r="C25" s="12"/>
      <c r="D25" s="20"/>
      <c r="E25" s="21"/>
      <c r="F25" s="21"/>
      <c r="G25" s="21"/>
      <c r="H25" s="21"/>
      <c r="I25" s="21"/>
    </row>
    <row r="26" spans="2:9" hidden="1" x14ac:dyDescent="0.25">
      <c r="B26" s="271"/>
      <c r="C26" s="23" t="s">
        <v>53</v>
      </c>
      <c r="D26" s="5"/>
      <c r="E26" s="24">
        <f>'Control 1'!$C$149</f>
        <v>4</v>
      </c>
      <c r="F26" s="24">
        <f>'Control 2'!$C$149</f>
        <v>4</v>
      </c>
      <c r="G26" s="24">
        <f>'Control 3'!$C$149</f>
        <v>4</v>
      </c>
      <c r="H26" s="24">
        <f>'Control 4'!$C$149</f>
        <v>4</v>
      </c>
      <c r="I26" s="24">
        <f>'Control 5'!$C$149</f>
        <v>4</v>
      </c>
    </row>
    <row r="27" spans="2:9" hidden="1" x14ac:dyDescent="0.25">
      <c r="B27" s="271"/>
      <c r="C27" s="13" t="s">
        <v>47</v>
      </c>
      <c r="D27" s="13"/>
      <c r="E27" s="14" t="str">
        <f>'Control 1'!$C$161</f>
        <v>No</v>
      </c>
      <c r="F27" s="14" t="str">
        <f>'Control 2'!$C$161</f>
        <v>No</v>
      </c>
      <c r="G27" s="14" t="str">
        <f>'Control 3'!$C$161</f>
        <v>No</v>
      </c>
      <c r="H27" s="14" t="str">
        <f>'Control 4'!$C$161</f>
        <v>No</v>
      </c>
      <c r="I27" s="14" t="str">
        <f>'Control 5'!$C$161</f>
        <v>No</v>
      </c>
    </row>
    <row r="28" spans="2:9" s="27" customFormat="1" hidden="1" x14ac:dyDescent="0.25">
      <c r="B28" s="271"/>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71"/>
      <c r="C29" s="7" t="s">
        <v>110</v>
      </c>
      <c r="D29" s="8"/>
      <c r="E29" s="8"/>
      <c r="F29" s="8"/>
      <c r="G29" s="8"/>
      <c r="H29" s="8"/>
      <c r="I29" s="8"/>
    </row>
    <row r="30" spans="2:9" hidden="1" x14ac:dyDescent="0.25">
      <c r="B30" s="271"/>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71"/>
      <c r="C31" s="10" t="s">
        <v>61</v>
      </c>
      <c r="D31" s="4"/>
      <c r="E31" s="11" t="str">
        <f>IF(E23="Apportion","  ",IF('Control 1'!$E$169="X",'Control 1'!$C$169," "))</f>
        <v>Inquiry</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71"/>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71"/>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71"/>
      <c r="C34" s="12"/>
      <c r="D34" s="13"/>
      <c r="E34" s="14" t="str">
        <f>IF(E23="Apportion","  ",IF('Control 1'!$K$169="X",'Control 1'!$J$169," "))</f>
        <v>Reperformance</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71"/>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71"/>
      <c r="C36" s="20" t="s">
        <v>51</v>
      </c>
      <c r="D36" s="13"/>
      <c r="E36" s="34">
        <f>IF(E23="Apportion","  ",'Control 1'!$C$186)</f>
        <v>1</v>
      </c>
      <c r="F36" s="34">
        <f>IF(F23="Apportion","  ",'Control 2'!$C$186)</f>
        <v>1</v>
      </c>
      <c r="G36" s="34">
        <f>IF(G23="Apportion","  ",'Control 3'!$C$186)</f>
        <v>1</v>
      </c>
      <c r="H36" s="34">
        <f>IF(H23="Apportion","  ",'Control 4'!$C$186)</f>
        <v>1</v>
      </c>
      <c r="I36" s="34">
        <f>IF(I23="Apportion","  ",'Control 5'!$C$186)</f>
        <v>1</v>
      </c>
    </row>
    <row r="37" spans="2:9" hidden="1" x14ac:dyDescent="0.25">
      <c r="B37" s="271"/>
      <c r="C37" s="35" t="s">
        <v>47</v>
      </c>
      <c r="D37" s="4"/>
      <c r="E37" s="11" t="str">
        <f>IF(E23="Apportion","  ",'Control 1'!$C$197)</f>
        <v>No</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72"/>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67" t="s">
        <v>0</v>
      </c>
      <c r="C39" s="39"/>
      <c r="D39" s="40"/>
      <c r="E39" s="11"/>
      <c r="F39" s="11"/>
      <c r="G39" s="11"/>
      <c r="H39" s="11"/>
      <c r="I39" s="11"/>
    </row>
    <row r="40" spans="2:9" ht="15.65" hidden="1" customHeight="1" x14ac:dyDescent="0.25">
      <c r="B40" s="268"/>
      <c r="C40" s="22"/>
      <c r="D40" s="41"/>
      <c r="E40" s="14"/>
      <c r="F40" s="14"/>
      <c r="G40" s="14"/>
      <c r="H40" s="14"/>
      <c r="I40" s="14"/>
    </row>
    <row r="41" spans="2:9" ht="15" hidden="1" customHeight="1" x14ac:dyDescent="0.25">
      <c r="B41" s="268"/>
      <c r="C41" s="13" t="s">
        <v>0</v>
      </c>
      <c r="D41" s="13"/>
      <c r="E41" s="14" t="str">
        <f>'Control 1'!$C$246</f>
        <v>Effective</v>
      </c>
      <c r="F41" s="14" t="str">
        <f>'Control 2'!$C$246</f>
        <v>Effective</v>
      </c>
      <c r="G41" s="14" t="str">
        <f>'Control 3'!$C$246</f>
        <v>Effective</v>
      </c>
      <c r="H41" s="14" t="str">
        <f>'Control 4'!$C$246</f>
        <v>Effective</v>
      </c>
      <c r="I41" s="14" t="str">
        <f>'Control 5'!$C$246</f>
        <v>Effective</v>
      </c>
    </row>
    <row r="42" spans="2:9" ht="15.75" hidden="1" customHeight="1" x14ac:dyDescent="0.25">
      <c r="B42" s="269"/>
      <c r="C42" s="5"/>
      <c r="D42" s="5"/>
      <c r="E42" s="6"/>
      <c r="F42" s="6"/>
      <c r="G42" s="6"/>
      <c r="H42" s="6"/>
      <c r="I42" s="6"/>
    </row>
    <row r="43" spans="2:9" hidden="1" x14ac:dyDescent="0.25">
      <c r="B43" s="42"/>
    </row>
  </sheetData>
  <mergeCells count="4">
    <mergeCell ref="B2:D2"/>
    <mergeCell ref="C16:D16"/>
    <mergeCell ref="B39:B42"/>
    <mergeCell ref="B5:B38"/>
  </mergeCells>
  <conditionalFormatting sqref="E30:E42">
    <cfRule type="containsBlanks" dxfId="34" priority="24">
      <formula>LEN(TRIM(E30))=0</formula>
    </cfRule>
  </conditionalFormatting>
  <conditionalFormatting sqref="F30:F42">
    <cfRule type="containsBlanks" dxfId="33" priority="4">
      <formula>LEN(TRIM(F30))=0</formula>
    </cfRule>
  </conditionalFormatting>
  <conditionalFormatting sqref="G30:G42">
    <cfRule type="containsBlanks" dxfId="32" priority="3">
      <formula>LEN(TRIM(G30))=0</formula>
    </cfRule>
  </conditionalFormatting>
  <conditionalFormatting sqref="H30:H42">
    <cfRule type="containsBlanks" dxfId="31" priority="2">
      <formula>LEN(TRIM(H30))=0</formula>
    </cfRule>
  </conditionalFormatting>
  <conditionalFormatting sqref="I30:I42">
    <cfRule type="containsBlanks" dxfId="3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86" zoomScaleNormal="86" workbookViewId="0">
      <selection activeCell="C6" sqref="C6:O8"/>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97" t="s">
        <v>420</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297" t="s">
        <v>402</v>
      </c>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5">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ht="27.65" customHeight="1" x14ac:dyDescent="0.25">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73" t="str">
        <f>Notes!B4</f>
        <v>Note 1</v>
      </c>
      <c r="B10" s="278" t="s">
        <v>162</v>
      </c>
      <c r="C10" s="297" t="s">
        <v>404</v>
      </c>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5">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5">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5">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5">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3">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5">
      <c r="A16" s="273"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74"/>
      <c r="B17" s="144" t="s">
        <v>118</v>
      </c>
      <c r="C17" s="156" t="s">
        <v>119</v>
      </c>
      <c r="D17" s="157"/>
      <c r="E17" s="157"/>
      <c r="F17" s="157"/>
      <c r="G17" s="310" t="s">
        <v>120</v>
      </c>
      <c r="H17" s="310"/>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74"/>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74"/>
      <c r="B19" s="145"/>
      <c r="C19" s="156" t="s">
        <v>122</v>
      </c>
      <c r="D19" s="157"/>
      <c r="E19" s="157"/>
      <c r="F19" s="157"/>
      <c r="G19" s="310" t="s">
        <v>123</v>
      </c>
      <c r="H19" s="310"/>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74"/>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74"/>
      <c r="B21" s="145"/>
      <c r="C21" s="159" t="s">
        <v>125</v>
      </c>
      <c r="D21" s="160"/>
      <c r="E21" s="160"/>
      <c r="F21" s="160"/>
      <c r="G21" s="310" t="s">
        <v>126</v>
      </c>
      <c r="H21" s="310"/>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74"/>
      <c r="B22" s="145"/>
      <c r="C22" s="143"/>
      <c r="D22" s="143"/>
      <c r="E22" s="143"/>
      <c r="F22" s="143"/>
      <c r="G22" s="310" t="s">
        <v>128</v>
      </c>
      <c r="H22" s="310"/>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75"/>
      <c r="B23" s="187"/>
      <c r="C23" s="161"/>
      <c r="D23" s="161"/>
      <c r="E23" s="161"/>
      <c r="F23" s="161"/>
      <c r="G23" s="310" t="s">
        <v>130</v>
      </c>
      <c r="H23" s="310"/>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07" t="s">
        <v>117</v>
      </c>
      <c r="C25" s="296" t="s">
        <v>405</v>
      </c>
      <c r="D25" s="297"/>
      <c r="E25" s="297"/>
      <c r="F25" s="297"/>
      <c r="G25" s="297"/>
      <c r="H25" s="297"/>
      <c r="I25" s="297"/>
      <c r="J25" s="297"/>
      <c r="K25" s="297"/>
      <c r="L25" s="297"/>
      <c r="M25" s="297"/>
      <c r="N25" s="297"/>
      <c r="O25" s="297"/>
      <c r="P25" s="47"/>
      <c r="Q25" s="294"/>
      <c r="R25" s="46"/>
      <c r="S25" s="46"/>
      <c r="T25" s="46"/>
      <c r="U25" s="46"/>
      <c r="V25" s="46"/>
      <c r="W25" s="46"/>
      <c r="X25" s="46"/>
      <c r="Y25" s="46"/>
    </row>
    <row r="26" spans="1:25" s="150" customFormat="1" x14ac:dyDescent="0.25">
      <c r="A26" s="52"/>
      <c r="B26" s="308"/>
      <c r="C26" s="296"/>
      <c r="D26" s="297"/>
      <c r="E26" s="297"/>
      <c r="F26" s="297"/>
      <c r="G26" s="297"/>
      <c r="H26" s="297"/>
      <c r="I26" s="297"/>
      <c r="J26" s="297"/>
      <c r="K26" s="297"/>
      <c r="L26" s="297"/>
      <c r="M26" s="297"/>
      <c r="N26" s="297"/>
      <c r="O26" s="297"/>
      <c r="P26" s="47"/>
      <c r="Q26" s="294"/>
      <c r="R26" s="46"/>
      <c r="S26" s="46"/>
      <c r="T26" s="46"/>
      <c r="U26" s="46"/>
      <c r="V26" s="46"/>
      <c r="W26" s="46"/>
      <c r="X26" s="46"/>
      <c r="Y26" s="46"/>
    </row>
    <row r="27" spans="1:25" s="150" customFormat="1" x14ac:dyDescent="0.25">
      <c r="A27" s="52"/>
      <c r="B27" s="308"/>
      <c r="C27" s="296"/>
      <c r="D27" s="297"/>
      <c r="E27" s="297"/>
      <c r="F27" s="297"/>
      <c r="G27" s="297"/>
      <c r="H27" s="297"/>
      <c r="I27" s="297"/>
      <c r="J27" s="297"/>
      <c r="K27" s="297"/>
      <c r="L27" s="297"/>
      <c r="M27" s="297"/>
      <c r="N27" s="297"/>
      <c r="O27" s="297"/>
      <c r="P27" s="47"/>
      <c r="Q27" s="294"/>
      <c r="R27" s="46"/>
      <c r="S27" s="46"/>
      <c r="T27" s="46"/>
      <c r="U27" s="46"/>
      <c r="V27" s="46"/>
      <c r="W27" s="46"/>
      <c r="X27" s="46"/>
      <c r="Y27" s="46"/>
    </row>
    <row r="28" spans="1:25" s="150" customFormat="1" x14ac:dyDescent="0.25">
      <c r="A28" s="52"/>
      <c r="B28" s="309"/>
      <c r="C28" s="306" t="s">
        <v>150</v>
      </c>
      <c r="D28" s="306"/>
      <c r="E28" s="306"/>
      <c r="F28" s="284"/>
      <c r="G28" s="215"/>
      <c r="H28" s="216" t="s">
        <v>151</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294"/>
      <c r="R29" s="46"/>
      <c r="S29" s="46"/>
      <c r="T29" s="46"/>
      <c r="U29" s="46"/>
      <c r="V29" s="46"/>
      <c r="W29" s="46"/>
      <c r="X29" s="46"/>
      <c r="Y29" s="46"/>
    </row>
    <row r="30" spans="1:25" s="150" customFormat="1" x14ac:dyDescent="0.25">
      <c r="A30" s="43"/>
      <c r="B30" s="278" t="s">
        <v>97</v>
      </c>
      <c r="C30" s="297" t="s">
        <v>406</v>
      </c>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5">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5">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338" t="str">
        <f>Notes!B10</f>
        <v>Note 4</v>
      </c>
      <c r="B37" s="278" t="s">
        <v>7</v>
      </c>
      <c r="C37" s="297" t="s">
        <v>407</v>
      </c>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5">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5">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5">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5">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5">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5">
      <c r="A43" s="339"/>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9"/>
      <c r="B45" s="288" t="s">
        <v>37</v>
      </c>
      <c r="C45" s="276" t="s">
        <v>408</v>
      </c>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39"/>
      <c r="B50" s="111"/>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39"/>
      <c r="B52" s="113"/>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39"/>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9"/>
      <c r="B55" s="104" t="s">
        <v>43</v>
      </c>
      <c r="C55" s="276" t="s">
        <v>409</v>
      </c>
      <c r="D55" s="277"/>
      <c r="E55" s="277"/>
      <c r="F55" s="277"/>
      <c r="G55" s="277"/>
      <c r="H55" s="277"/>
      <c r="I55" s="277"/>
      <c r="J55" s="277"/>
      <c r="K55" s="277"/>
      <c r="L55" s="277"/>
      <c r="M55" s="277"/>
      <c r="N55" s="277"/>
      <c r="O55" s="277"/>
      <c r="P55" s="47"/>
      <c r="Q55" s="46"/>
      <c r="R55" s="46"/>
      <c r="S55" s="46"/>
      <c r="T55" s="46"/>
      <c r="U55" s="46"/>
      <c r="V55" s="46"/>
      <c r="W55" s="46"/>
      <c r="X55" s="46"/>
      <c r="Y55" s="46"/>
    </row>
    <row r="56" spans="1:27" s="150" customFormat="1" ht="6" customHeight="1" outlineLevel="1" x14ac:dyDescent="0.25">
      <c r="A56" s="339"/>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39"/>
      <c r="B57" s="288" t="s">
        <v>108</v>
      </c>
      <c r="C57" s="276" t="s">
        <v>410</v>
      </c>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39"/>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9"/>
      <c r="B67" s="278" t="s">
        <v>63</v>
      </c>
      <c r="C67" s="276" t="s">
        <v>416</v>
      </c>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39"/>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9"/>
      <c r="B73" s="278" t="s">
        <v>64</v>
      </c>
      <c r="C73" s="276" t="s">
        <v>418</v>
      </c>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39"/>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9"/>
      <c r="B79" s="278" t="s">
        <v>34</v>
      </c>
      <c r="C79" s="297" t="s">
        <v>415</v>
      </c>
      <c r="D79" s="297"/>
      <c r="E79" s="297"/>
      <c r="F79" s="297"/>
      <c r="G79" s="297"/>
      <c r="H79" s="297"/>
      <c r="I79" s="297"/>
      <c r="J79" s="297"/>
      <c r="K79" s="297"/>
      <c r="L79" s="297"/>
      <c r="M79" s="297"/>
      <c r="N79" s="297"/>
      <c r="O79" s="297"/>
      <c r="P79" s="47"/>
      <c r="Q79" s="46"/>
      <c r="R79" s="46"/>
      <c r="S79" s="46"/>
      <c r="T79" s="46"/>
      <c r="U79" s="46"/>
      <c r="V79" s="46"/>
      <c r="W79" s="46"/>
      <c r="X79" s="46"/>
      <c r="Y79" s="46"/>
    </row>
    <row r="80" spans="1:25" s="150" customFormat="1" outlineLevel="1" x14ac:dyDescent="0.25">
      <c r="A80" s="339"/>
      <c r="B80" s="279"/>
      <c r="C80" s="297"/>
      <c r="D80" s="297"/>
      <c r="E80" s="297"/>
      <c r="F80" s="297"/>
      <c r="G80" s="297"/>
      <c r="H80" s="297"/>
      <c r="I80" s="297"/>
      <c r="J80" s="297"/>
      <c r="K80" s="297"/>
      <c r="L80" s="297"/>
      <c r="M80" s="297"/>
      <c r="N80" s="297"/>
      <c r="O80" s="297"/>
      <c r="P80" s="47"/>
      <c r="Q80" s="46"/>
      <c r="R80" s="46"/>
      <c r="S80" s="46"/>
      <c r="T80" s="46"/>
      <c r="U80" s="46"/>
      <c r="V80" s="46"/>
      <c r="W80" s="46"/>
      <c r="X80" s="46"/>
      <c r="Y80" s="46"/>
    </row>
    <row r="81" spans="1:25" s="150" customFormat="1" outlineLevel="1" x14ac:dyDescent="0.25">
      <c r="A81" s="339"/>
      <c r="B81" s="279"/>
      <c r="C81" s="297"/>
      <c r="D81" s="297"/>
      <c r="E81" s="297"/>
      <c r="F81" s="297"/>
      <c r="G81" s="297"/>
      <c r="H81" s="297"/>
      <c r="I81" s="297"/>
      <c r="J81" s="297"/>
      <c r="K81" s="297"/>
      <c r="L81" s="297"/>
      <c r="M81" s="297"/>
      <c r="N81" s="297"/>
      <c r="O81" s="297"/>
      <c r="P81" s="47"/>
      <c r="Q81" s="46"/>
      <c r="R81" s="46"/>
      <c r="S81" s="46"/>
      <c r="T81" s="46"/>
      <c r="U81" s="46"/>
      <c r="V81" s="46"/>
      <c r="W81" s="46"/>
      <c r="X81" s="46"/>
      <c r="Y81" s="46"/>
    </row>
    <row r="82" spans="1:25" s="150" customFormat="1" outlineLevel="1" x14ac:dyDescent="0.25">
      <c r="A82" s="339"/>
      <c r="B82" s="115"/>
      <c r="C82" s="297"/>
      <c r="D82" s="297"/>
      <c r="E82" s="297"/>
      <c r="F82" s="297"/>
      <c r="G82" s="297"/>
      <c r="H82" s="297"/>
      <c r="I82" s="297"/>
      <c r="J82" s="297"/>
      <c r="K82" s="297"/>
      <c r="L82" s="297"/>
      <c r="M82" s="297"/>
      <c r="N82" s="297"/>
      <c r="O82" s="297"/>
      <c r="P82" s="47"/>
      <c r="Q82" s="46"/>
      <c r="R82" s="46"/>
      <c r="S82" s="46"/>
      <c r="T82" s="46"/>
      <c r="U82" s="46"/>
      <c r="V82" s="46"/>
      <c r="W82" s="46"/>
      <c r="X82" s="46"/>
      <c r="Y82" s="46"/>
    </row>
    <row r="83" spans="1:25" s="150" customFormat="1" outlineLevel="1" x14ac:dyDescent="0.25">
      <c r="A83" s="339"/>
      <c r="B83" s="116" t="str">
        <f>Notes!B14</f>
        <v>Note 6</v>
      </c>
      <c r="C83" s="297"/>
      <c r="D83" s="297"/>
      <c r="E83" s="297"/>
      <c r="F83" s="297"/>
      <c r="G83" s="297"/>
      <c r="H83" s="297"/>
      <c r="I83" s="297"/>
      <c r="J83" s="297"/>
      <c r="K83" s="297"/>
      <c r="L83" s="297"/>
      <c r="M83" s="297"/>
      <c r="N83" s="297"/>
      <c r="O83" s="297"/>
      <c r="P83" s="47"/>
      <c r="Q83" s="46"/>
      <c r="R83" s="46"/>
      <c r="S83" s="46"/>
      <c r="T83" s="46"/>
      <c r="U83" s="46"/>
      <c r="V83" s="46"/>
      <c r="W83" s="46"/>
      <c r="X83" s="46"/>
      <c r="Y83" s="46"/>
    </row>
    <row r="84" spans="1:25" s="150" customFormat="1" ht="10.5" customHeight="1" outlineLevel="1" x14ac:dyDescent="0.25">
      <c r="A84" s="339"/>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9"/>
      <c r="B86" s="103" t="s">
        <v>6</v>
      </c>
      <c r="C86" s="285" t="s">
        <v>38</v>
      </c>
      <c r="D86" s="285"/>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39"/>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outlineLevel="1" x14ac:dyDescent="0.25">
      <c r="A89" s="273"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74"/>
      <c r="B90" s="287" t="s">
        <v>90</v>
      </c>
      <c r="C90" s="287"/>
      <c r="D90" s="287"/>
      <c r="E90" s="287"/>
      <c r="F90" s="287"/>
      <c r="G90" s="298"/>
      <c r="H90" s="285" t="s">
        <v>38</v>
      </c>
      <c r="I90" s="285"/>
      <c r="J90" s="72"/>
      <c r="K90" s="72"/>
      <c r="L90" s="72"/>
      <c r="M90" s="72"/>
      <c r="N90" s="72"/>
      <c r="O90" s="65"/>
      <c r="P90" s="47"/>
      <c r="Q90" s="46"/>
      <c r="R90" s="46"/>
      <c r="S90" s="46"/>
      <c r="T90" s="46"/>
      <c r="U90" s="46"/>
      <c r="V90" s="46"/>
      <c r="W90" s="46"/>
      <c r="X90" s="46"/>
      <c r="Y90" s="46"/>
    </row>
    <row r="91" spans="1:25" s="150" customFormat="1" ht="22.5" customHeight="1" outlineLevel="1" x14ac:dyDescent="0.25">
      <c r="A91" s="274"/>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45" customHeight="1" outlineLevel="1" x14ac:dyDescent="0.25">
      <c r="A92" s="274"/>
      <c r="B92" s="299" t="s">
        <v>158</v>
      </c>
      <c r="C92" s="301" t="s">
        <v>101</v>
      </c>
      <c r="D92" s="302"/>
      <c r="E92" s="296" t="s">
        <v>403</v>
      </c>
      <c r="F92" s="297"/>
      <c r="G92" s="65"/>
      <c r="H92" s="302" t="s">
        <v>173</v>
      </c>
      <c r="I92" s="302"/>
      <c r="J92" s="296" t="s">
        <v>419</v>
      </c>
      <c r="K92" s="297"/>
      <c r="L92" s="297"/>
      <c r="M92" s="297"/>
      <c r="N92" s="297"/>
      <c r="O92" s="297"/>
      <c r="P92" s="47"/>
      <c r="Q92" s="46"/>
      <c r="R92" s="46"/>
      <c r="S92" s="46"/>
      <c r="T92" s="46"/>
      <c r="U92" s="46"/>
      <c r="V92" s="46"/>
      <c r="W92" s="46"/>
      <c r="X92" s="46"/>
      <c r="Y92" s="46"/>
    </row>
    <row r="93" spans="1:25" s="150" customFormat="1" ht="8.25" customHeight="1" outlineLevel="1" x14ac:dyDescent="0.25">
      <c r="A93" s="274"/>
      <c r="B93" s="300"/>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74"/>
      <c r="B94" s="303" t="str">
        <f>Notes!B18</f>
        <v>Note 8</v>
      </c>
      <c r="C94" s="304" t="s">
        <v>169</v>
      </c>
      <c r="D94" s="305"/>
      <c r="E94" s="305"/>
      <c r="F94" s="305"/>
      <c r="G94" s="305"/>
      <c r="H94" s="305"/>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74"/>
      <c r="B95" s="303"/>
      <c r="C95" s="143"/>
      <c r="D95" s="143"/>
      <c r="E95" s="143"/>
      <c r="F95" s="143"/>
      <c r="G95" s="143"/>
      <c r="H95" s="143"/>
      <c r="I95" s="143"/>
      <c r="J95" s="143"/>
      <c r="K95" s="143"/>
      <c r="L95" s="143"/>
      <c r="M95" s="143"/>
      <c r="N95" s="302" t="s">
        <v>172</v>
      </c>
      <c r="O95" s="302"/>
      <c r="P95" s="47"/>
      <c r="Q95" s="46"/>
      <c r="R95" s="46"/>
      <c r="S95" s="46"/>
      <c r="T95" s="46"/>
      <c r="U95" s="46"/>
      <c r="V95" s="46"/>
      <c r="W95" s="46"/>
      <c r="X95" s="46"/>
      <c r="Y95" s="46"/>
    </row>
    <row r="96" spans="1:25" s="150" customFormat="1" ht="45" customHeight="1" outlineLevel="1" x14ac:dyDescent="0.25">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5">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5">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3"/>
      <c r="C100" s="143"/>
      <c r="D100" s="143"/>
      <c r="E100" s="143"/>
      <c r="F100" s="143"/>
      <c r="G100" s="143"/>
      <c r="H100" s="143"/>
      <c r="I100" s="143"/>
      <c r="J100" s="143"/>
      <c r="K100" s="143"/>
      <c r="L100" s="143"/>
      <c r="M100" s="143"/>
      <c r="N100" s="286"/>
      <c r="O100" s="286"/>
      <c r="P100" s="47"/>
      <c r="Q100" s="46"/>
      <c r="R100" s="46"/>
      <c r="S100" s="46"/>
      <c r="T100" s="46"/>
      <c r="U100" s="46"/>
      <c r="V100" s="46"/>
      <c r="W100" s="46"/>
      <c r="X100" s="46"/>
      <c r="Y100" s="46"/>
    </row>
    <row r="101" spans="1:25" s="150" customFormat="1" ht="60" customHeight="1" outlineLevel="1" x14ac:dyDescent="0.25">
      <c r="A101" s="274"/>
      <c r="B101" s="303"/>
      <c r="C101" s="301" t="s">
        <v>170</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3"/>
      <c r="C103" s="143"/>
      <c r="D103" s="143"/>
      <c r="E103" s="143"/>
      <c r="F103" s="143"/>
      <c r="G103" s="143"/>
      <c r="H103" s="143"/>
      <c r="I103" s="143"/>
      <c r="J103" s="143"/>
      <c r="K103" s="143"/>
      <c r="L103" s="143"/>
      <c r="M103" s="143"/>
      <c r="N103" s="302" t="s">
        <v>172</v>
      </c>
      <c r="O103" s="302"/>
      <c r="P103" s="47"/>
      <c r="Q103" s="46"/>
      <c r="R103" s="46"/>
      <c r="S103" s="46"/>
      <c r="T103" s="46"/>
      <c r="U103" s="46"/>
      <c r="V103" s="46"/>
      <c r="W103" s="46"/>
      <c r="X103" s="46"/>
      <c r="Y103" s="46"/>
    </row>
    <row r="104" spans="1:25" s="150" customFormat="1" ht="45" customHeight="1" outlineLevel="1" x14ac:dyDescent="0.25">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5">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5">
      <c r="A106" s="274"/>
      <c r="B106" s="119"/>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3" t="str">
        <f>Notes!B20</f>
        <v>Note 9</v>
      </c>
      <c r="C107" s="304" t="s">
        <v>178</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7"/>
      <c r="C109" s="297" t="s">
        <v>407</v>
      </c>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18"/>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18"/>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18"/>
      <c r="B120" s="278" t="s">
        <v>68</v>
      </c>
      <c r="C120" s="297" t="s">
        <v>414</v>
      </c>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5">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5">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5">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5">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ht="80.150000000000006" customHeight="1" outlineLevel="1" x14ac:dyDescent="0.25">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hidden="1"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17"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318"/>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18"/>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18"/>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18"/>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19"/>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17"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18"/>
      <c r="B139" s="124"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18"/>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18"/>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18"/>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18"/>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18"/>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18"/>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19"/>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18" t="str">
        <f>Notes!B28</f>
        <v>Note 13</v>
      </c>
      <c r="B147" s="124"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18"/>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18"/>
      <c r="B149" s="115"/>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18"/>
      <c r="B150" s="115"/>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18"/>
      <c r="B151" s="115"/>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hidden="1" outlineLevel="1" x14ac:dyDescent="0.25">
      <c r="A152" s="318"/>
      <c r="B152" s="115"/>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hidden="1" outlineLevel="1" x14ac:dyDescent="0.25">
      <c r="A153" s="318"/>
      <c r="B153" s="115"/>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hidden="1" outlineLevel="1" x14ac:dyDescent="0.25">
      <c r="A154" s="318"/>
      <c r="B154" s="115"/>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hidden="1" outlineLevel="1" x14ac:dyDescent="0.25">
      <c r="A155" s="318"/>
      <c r="B155" s="125"/>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hidden="1" customHeight="1" outlineLevel="1" thickBot="1" x14ac:dyDescent="0.3">
      <c r="A156" s="319"/>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73" t="str">
        <f>Notes!B30</f>
        <v>Note 14</v>
      </c>
      <c r="B157" s="126" t="s">
        <v>141</v>
      </c>
      <c r="C157" s="281" t="s">
        <v>38</v>
      </c>
      <c r="D157" s="282"/>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74"/>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hidden="1" customHeight="1" outlineLevel="1" thickBot="1" x14ac:dyDescent="0.3">
      <c r="A160" s="275"/>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74"/>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74"/>
      <c r="B163" s="104" t="s">
        <v>49</v>
      </c>
      <c r="C163" s="281" t="s">
        <v>35</v>
      </c>
      <c r="D163" s="282"/>
      <c r="E163" s="282"/>
      <c r="F163" s="282"/>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75"/>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17"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hidden="1" customHeight="1" outlineLevel="1" x14ac:dyDescent="0.25">
      <c r="A166" s="318"/>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18"/>
      <c r="B167" s="104" t="s">
        <v>57</v>
      </c>
      <c r="C167" s="281"/>
      <c r="D167" s="282"/>
      <c r="E167" s="282"/>
      <c r="F167" s="282"/>
      <c r="G167" s="282"/>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18"/>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18"/>
      <c r="B169" s="278" t="s">
        <v>61</v>
      </c>
      <c r="C169" s="329" t="s">
        <v>39</v>
      </c>
      <c r="D169" s="330"/>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hidden="1" outlineLevel="1" x14ac:dyDescent="0.25">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hidden="1" outlineLevel="1" x14ac:dyDescent="0.25">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hidden="1" outlineLevel="1" x14ac:dyDescent="0.25">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hidden="1" outlineLevel="1" x14ac:dyDescent="0.25">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hidden="1" customHeight="1" outlineLevel="1" x14ac:dyDescent="0.25">
      <c r="A175" s="318"/>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hidden="1" customHeight="1" outlineLevel="1" x14ac:dyDescent="0.25">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hidden="1" outlineLevel="1" x14ac:dyDescent="0.25">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hidden="1" outlineLevel="1" x14ac:dyDescent="0.25">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hidden="1" outlineLevel="1" x14ac:dyDescent="0.25">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hidden="1" outlineLevel="1" x14ac:dyDescent="0.25">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hidden="1" outlineLevel="1" x14ac:dyDescent="0.25">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hidden="1" customHeight="1" outlineLevel="1" x14ac:dyDescent="0.25">
      <c r="A183" s="318"/>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18"/>
      <c r="B184" s="124"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18"/>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hidden="1" outlineLevel="1" x14ac:dyDescent="0.25">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hidden="1" outlineLevel="1" x14ac:dyDescent="0.25">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hidden="1" outlineLevel="1" x14ac:dyDescent="0.25">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hidden="1" outlineLevel="1" x14ac:dyDescent="0.25">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hidden="1" customHeight="1" outlineLevel="1" x14ac:dyDescent="0.25">
      <c r="A192" s="318"/>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18"/>
      <c r="B193" s="118" t="s">
        <v>142</v>
      </c>
      <c r="C193" s="281" t="s">
        <v>38</v>
      </c>
      <c r="D193" s="282"/>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18"/>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hidden="1" customHeight="1" outlineLevel="1" x14ac:dyDescent="0.25">
      <c r="A196" s="318"/>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18"/>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18"/>
      <c r="B199" s="104" t="s">
        <v>49</v>
      </c>
      <c r="C199" s="281" t="s">
        <v>35</v>
      </c>
      <c r="D199" s="282"/>
      <c r="E199" s="282"/>
      <c r="F199" s="282"/>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hidden="1" outlineLevel="1" x14ac:dyDescent="0.25">
      <c r="A207" s="43"/>
      <c r="B207" s="130" t="s">
        <v>19</v>
      </c>
      <c r="C207" s="324" t="s">
        <v>22</v>
      </c>
      <c r="D207" s="324"/>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25"/>
      <c r="D208" s="325"/>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292"/>
      <c r="D209" s="292"/>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292"/>
      <c r="D210" s="292"/>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292"/>
      <c r="D211" s="292"/>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292"/>
      <c r="D212" s="292"/>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292"/>
      <c r="D213" s="292"/>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292"/>
      <c r="D214" s="292"/>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292"/>
      <c r="D215" s="292"/>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292"/>
      <c r="D216" s="292"/>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292"/>
      <c r="D217" s="292"/>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292"/>
      <c r="D218" s="292"/>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292"/>
      <c r="D219" s="292"/>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hidden="1" outlineLevel="1" x14ac:dyDescent="0.25">
      <c r="A228" s="43"/>
      <c r="B228" s="130" t="s">
        <v>19</v>
      </c>
      <c r="C228" s="324" t="s">
        <v>22</v>
      </c>
      <c r="D228" s="324"/>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292"/>
      <c r="D229" s="292"/>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292"/>
      <c r="D230" s="292"/>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292"/>
      <c r="D231" s="292"/>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292"/>
      <c r="D232" s="292"/>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292"/>
      <c r="D233" s="292"/>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292"/>
      <c r="D234" s="292"/>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292"/>
      <c r="D235" s="292"/>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292"/>
      <c r="D236" s="292"/>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292"/>
      <c r="D237" s="292"/>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292"/>
      <c r="D238" s="292"/>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292"/>
      <c r="D239" s="292"/>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292"/>
      <c r="D240" s="292"/>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318"/>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318"/>
      <c r="B246" s="311" t="s">
        <v>0</v>
      </c>
      <c r="C246" s="282" t="s">
        <v>1</v>
      </c>
      <c r="D246" s="282"/>
      <c r="E246" s="143"/>
      <c r="F246" s="287"/>
      <c r="G246" s="287"/>
      <c r="H246" s="287"/>
      <c r="I246" s="287"/>
      <c r="J246" s="287"/>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318"/>
      <c r="B247" s="312"/>
      <c r="C247" s="282"/>
      <c r="D247" s="282"/>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318"/>
      <c r="B248" s="313"/>
      <c r="C248" s="282"/>
      <c r="D248" s="282"/>
      <c r="E248" s="143"/>
      <c r="F248" s="287"/>
      <c r="G248" s="287"/>
      <c r="H248" s="287"/>
      <c r="I248" s="287"/>
      <c r="J248" s="287"/>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318"/>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hidden="1" outlineLevel="1" x14ac:dyDescent="0.2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hidden="1" outlineLevel="1" x14ac:dyDescent="0.2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hidden="1" outlineLevel="1" x14ac:dyDescent="0.2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hidden="1" outlineLevel="1" x14ac:dyDescent="0.2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hidden="1"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hidden="1"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hidden="1"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hidden="1"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hidden="1"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4:O4"/>
    <mergeCell ref="C6:O8"/>
    <mergeCell ref="C55:O55"/>
    <mergeCell ref="C30:O32"/>
    <mergeCell ref="C10:O15"/>
    <mergeCell ref="C37:O42"/>
    <mergeCell ref="C25:O27"/>
    <mergeCell ref="C45:O52"/>
    <mergeCell ref="G19:H19"/>
    <mergeCell ref="G21:H21"/>
    <mergeCell ref="G22:H22"/>
    <mergeCell ref="G23:H23"/>
    <mergeCell ref="G17:H17"/>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s>
  <conditionalFormatting sqref="C112">
    <cfRule type="cellIs" dxfId="29" priority="21" operator="equal">
      <formula>"ineffective"</formula>
    </cfRule>
    <cfRule type="cellIs" dxfId="28" priority="22" operator="equal">
      <formula>"effective"</formula>
    </cfRule>
  </conditionalFormatting>
  <conditionalFormatting sqref="H167 G199:H199 G163:H163">
    <cfRule type="expression" dxfId="27" priority="20">
      <formula>$C$161="No"</formula>
    </cfRule>
  </conditionalFormatting>
  <conditionalFormatting sqref="E248:F248">
    <cfRule type="expression" dxfId="26" priority="4">
      <formula>$C$139="Apportion"</formula>
    </cfRule>
  </conditionalFormatting>
  <conditionalFormatting sqref="C163">
    <cfRule type="expression" dxfId="2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08"/>
  <sheetViews>
    <sheetView zoomScale="70" zoomScaleNormal="70" zoomScaleSheetLayoutView="85" workbookViewId="0">
      <selection activeCell="G11" sqref="G11"/>
    </sheetView>
  </sheetViews>
  <sheetFormatPr defaultColWidth="9.0703125" defaultRowHeight="13.5" x14ac:dyDescent="0.25"/>
  <cols>
    <col min="1" max="1" width="9.0703125" style="234"/>
    <col min="2" max="2" width="20.5703125" style="234" customWidth="1"/>
    <col min="3" max="3" width="8.5" style="234" customWidth="1"/>
    <col min="4" max="4" width="13.42578125" style="234" customWidth="1"/>
    <col min="5" max="5" width="16.28515625" style="234" customWidth="1"/>
    <col min="6" max="6" width="1.92578125" style="234" customWidth="1"/>
    <col min="7" max="7" width="18.92578125" style="234" customWidth="1"/>
    <col min="8" max="8" width="15.0703125" style="234" customWidth="1"/>
    <col min="9" max="9" width="9.0703125" style="234"/>
    <col min="10" max="10" width="12.28515625" style="234" customWidth="1"/>
    <col min="11" max="16384" width="9.0703125" style="234"/>
  </cols>
  <sheetData>
    <row r="2" spans="2:10" ht="54" x14ac:dyDescent="0.25">
      <c r="B2" s="235" t="s">
        <v>394</v>
      </c>
      <c r="C2" s="247" t="s">
        <v>395</v>
      </c>
      <c r="D2" s="247" t="s">
        <v>412</v>
      </c>
      <c r="E2" s="247" t="s">
        <v>396</v>
      </c>
      <c r="G2" s="249" t="s">
        <v>411</v>
      </c>
      <c r="H2" s="249" t="s">
        <v>397</v>
      </c>
      <c r="I2" s="249" t="s">
        <v>398</v>
      </c>
      <c r="J2" s="249" t="s">
        <v>399</v>
      </c>
    </row>
    <row r="3" spans="2:10" ht="27" x14ac:dyDescent="0.25">
      <c r="B3" s="250" t="s">
        <v>417</v>
      </c>
      <c r="C3" s="245">
        <f>C108</f>
        <v>100</v>
      </c>
      <c r="D3" s="245">
        <v>360</v>
      </c>
      <c r="E3" s="246">
        <f>C3/D3</f>
        <v>0.27777777777777779</v>
      </c>
      <c r="G3" s="242">
        <v>12</v>
      </c>
      <c r="H3" s="248">
        <f>C3/G3</f>
        <v>8.3333333333333339</v>
      </c>
      <c r="I3" s="248">
        <f>D3/7</f>
        <v>51.428571428571431</v>
      </c>
      <c r="J3" s="248">
        <f>C3/I3</f>
        <v>1.9444444444444444</v>
      </c>
    </row>
    <row r="6" spans="2:10" x14ac:dyDescent="0.25">
      <c r="B6" s="244" t="s">
        <v>400</v>
      </c>
    </row>
    <row r="7" spans="2:10" ht="41.5" customHeight="1" x14ac:dyDescent="0.25">
      <c r="B7" s="251" t="s">
        <v>186</v>
      </c>
      <c r="C7" s="251" t="s">
        <v>401</v>
      </c>
    </row>
    <row r="8" spans="2:10" x14ac:dyDescent="0.25">
      <c r="B8" s="236">
        <v>1493001775</v>
      </c>
      <c r="C8" s="242">
        <v>1</v>
      </c>
    </row>
    <row r="9" spans="2:10" x14ac:dyDescent="0.25">
      <c r="B9" s="236">
        <v>1403000371</v>
      </c>
      <c r="C9" s="242">
        <v>1</v>
      </c>
    </row>
    <row r="10" spans="2:10" x14ac:dyDescent="0.25">
      <c r="B10" s="236">
        <v>1403000370</v>
      </c>
      <c r="C10" s="242">
        <v>1</v>
      </c>
    </row>
    <row r="11" spans="2:10" x14ac:dyDescent="0.25">
      <c r="B11" s="236">
        <v>1403000372</v>
      </c>
      <c r="C11" s="242">
        <v>1</v>
      </c>
    </row>
    <row r="12" spans="2:10" x14ac:dyDescent="0.25">
      <c r="B12" s="236">
        <v>1403000373</v>
      </c>
      <c r="C12" s="242">
        <v>1</v>
      </c>
    </row>
    <row r="13" spans="2:10" x14ac:dyDescent="0.25">
      <c r="B13" s="236">
        <v>1403000511</v>
      </c>
      <c r="C13" s="242">
        <v>1</v>
      </c>
    </row>
    <row r="14" spans="2:10" x14ac:dyDescent="0.25">
      <c r="B14" s="236">
        <v>1603001208</v>
      </c>
      <c r="C14" s="242">
        <v>1</v>
      </c>
    </row>
    <row r="15" spans="2:10" x14ac:dyDescent="0.25">
      <c r="B15" s="236">
        <v>1603007166</v>
      </c>
      <c r="C15" s="242">
        <v>1</v>
      </c>
    </row>
    <row r="16" spans="2:10" x14ac:dyDescent="0.25">
      <c r="B16" s="236">
        <v>1703000603</v>
      </c>
      <c r="C16" s="242">
        <v>1</v>
      </c>
    </row>
    <row r="17" spans="2:3" x14ac:dyDescent="0.25">
      <c r="B17" s="236">
        <v>1703001071</v>
      </c>
      <c r="C17" s="242">
        <v>1</v>
      </c>
    </row>
    <row r="18" spans="2:3" x14ac:dyDescent="0.25">
      <c r="B18" s="236">
        <v>1703004439</v>
      </c>
      <c r="C18" s="242">
        <v>1</v>
      </c>
    </row>
    <row r="19" spans="2:3" x14ac:dyDescent="0.25">
      <c r="B19" s="236">
        <v>1713001161</v>
      </c>
      <c r="C19" s="242">
        <v>1</v>
      </c>
    </row>
    <row r="20" spans="2:3" x14ac:dyDescent="0.25">
      <c r="B20" s="236">
        <v>1703004702</v>
      </c>
      <c r="C20" s="242">
        <v>1</v>
      </c>
    </row>
    <row r="21" spans="2:3" x14ac:dyDescent="0.25">
      <c r="B21" s="236">
        <v>1703005271</v>
      </c>
      <c r="C21" s="242">
        <v>1</v>
      </c>
    </row>
    <row r="22" spans="2:3" x14ac:dyDescent="0.25">
      <c r="B22" s="236">
        <v>1703005865</v>
      </c>
      <c r="C22" s="242">
        <v>1</v>
      </c>
    </row>
    <row r="23" spans="2:3" x14ac:dyDescent="0.25">
      <c r="B23" s="236">
        <v>1703006254</v>
      </c>
      <c r="C23" s="242">
        <v>1</v>
      </c>
    </row>
    <row r="24" spans="2:3" x14ac:dyDescent="0.25">
      <c r="B24" s="236">
        <v>1703006472</v>
      </c>
      <c r="C24" s="242">
        <v>1</v>
      </c>
    </row>
    <row r="25" spans="2:3" x14ac:dyDescent="0.25">
      <c r="B25" s="236">
        <v>1703007430</v>
      </c>
      <c r="C25" s="242">
        <v>1</v>
      </c>
    </row>
    <row r="26" spans="2:3" x14ac:dyDescent="0.25">
      <c r="B26" s="236">
        <v>1703008045</v>
      </c>
      <c r="C26" s="242">
        <v>1</v>
      </c>
    </row>
    <row r="27" spans="2:3" x14ac:dyDescent="0.25">
      <c r="B27" s="236">
        <v>1703008172</v>
      </c>
      <c r="C27" s="242">
        <v>1</v>
      </c>
    </row>
    <row r="28" spans="2:3" x14ac:dyDescent="0.25">
      <c r="B28" s="236">
        <v>1703008432</v>
      </c>
      <c r="C28" s="242">
        <v>1</v>
      </c>
    </row>
    <row r="29" spans="2:3" x14ac:dyDescent="0.25">
      <c r="B29" s="236">
        <v>1703008513</v>
      </c>
      <c r="C29" s="242">
        <v>1</v>
      </c>
    </row>
    <row r="30" spans="2:3" x14ac:dyDescent="0.25">
      <c r="B30" s="236">
        <v>1703008514</v>
      </c>
      <c r="C30" s="242">
        <v>1</v>
      </c>
    </row>
    <row r="31" spans="2:3" x14ac:dyDescent="0.25">
      <c r="B31" s="236">
        <v>1813000501</v>
      </c>
      <c r="C31" s="242">
        <v>1</v>
      </c>
    </row>
    <row r="32" spans="2:3" x14ac:dyDescent="0.25">
      <c r="B32" s="236">
        <v>1813000783</v>
      </c>
      <c r="C32" s="242">
        <v>1</v>
      </c>
    </row>
    <row r="33" spans="2:3" x14ac:dyDescent="0.25">
      <c r="B33" s="236">
        <v>1803002651</v>
      </c>
      <c r="C33" s="242">
        <v>1</v>
      </c>
    </row>
    <row r="34" spans="2:3" x14ac:dyDescent="0.25">
      <c r="B34" s="236">
        <v>1813001654</v>
      </c>
      <c r="C34" s="242">
        <v>1</v>
      </c>
    </row>
    <row r="35" spans="2:3" x14ac:dyDescent="0.25">
      <c r="B35" s="236">
        <v>1803003068</v>
      </c>
      <c r="C35" s="242">
        <v>1</v>
      </c>
    </row>
    <row r="36" spans="2:3" x14ac:dyDescent="0.25">
      <c r="B36" s="236">
        <v>1803004432</v>
      </c>
      <c r="C36" s="242">
        <v>1</v>
      </c>
    </row>
    <row r="37" spans="2:3" x14ac:dyDescent="0.25">
      <c r="B37" s="236">
        <v>1803005392</v>
      </c>
      <c r="C37" s="242">
        <v>1</v>
      </c>
    </row>
    <row r="38" spans="2:3" x14ac:dyDescent="0.25">
      <c r="B38" s="236">
        <v>1813002632</v>
      </c>
      <c r="C38" s="242">
        <v>1</v>
      </c>
    </row>
    <row r="39" spans="2:3" x14ac:dyDescent="0.25">
      <c r="B39" s="236">
        <v>1813002627</v>
      </c>
      <c r="C39" s="242">
        <v>1</v>
      </c>
    </row>
    <row r="40" spans="2:3" x14ac:dyDescent="0.25">
      <c r="B40" s="236">
        <v>1803005742</v>
      </c>
      <c r="C40" s="242">
        <v>1</v>
      </c>
    </row>
    <row r="41" spans="2:3" x14ac:dyDescent="0.25">
      <c r="B41" s="236">
        <v>1803005854</v>
      </c>
      <c r="C41" s="242">
        <v>1</v>
      </c>
    </row>
    <row r="42" spans="2:3" x14ac:dyDescent="0.25">
      <c r="B42" s="236">
        <v>1803006013</v>
      </c>
      <c r="C42" s="242">
        <v>1</v>
      </c>
    </row>
    <row r="43" spans="2:3" x14ac:dyDescent="0.25">
      <c r="B43" s="236">
        <v>1803007713</v>
      </c>
      <c r="C43" s="242">
        <v>1</v>
      </c>
    </row>
    <row r="44" spans="2:3" x14ac:dyDescent="0.25">
      <c r="B44" s="236">
        <v>1803007827</v>
      </c>
      <c r="C44" s="242">
        <v>1</v>
      </c>
    </row>
    <row r="45" spans="2:3" x14ac:dyDescent="0.25">
      <c r="B45" s="236">
        <v>1813003411</v>
      </c>
      <c r="C45" s="242">
        <v>1</v>
      </c>
    </row>
    <row r="46" spans="2:3" x14ac:dyDescent="0.25">
      <c r="B46" s="236">
        <v>1803007828</v>
      </c>
      <c r="C46" s="242">
        <v>1</v>
      </c>
    </row>
    <row r="47" spans="2:3" x14ac:dyDescent="0.25">
      <c r="B47" s="236">
        <v>1803008420</v>
      </c>
      <c r="C47" s="242">
        <v>1</v>
      </c>
    </row>
    <row r="48" spans="2:3" x14ac:dyDescent="0.25">
      <c r="B48" s="236">
        <v>1913000614</v>
      </c>
      <c r="C48" s="242">
        <v>1</v>
      </c>
    </row>
    <row r="49" spans="2:3" x14ac:dyDescent="0.25">
      <c r="B49" s="236">
        <v>1913000615</v>
      </c>
      <c r="C49" s="242">
        <v>1</v>
      </c>
    </row>
    <row r="50" spans="2:3" x14ac:dyDescent="0.25">
      <c r="B50" s="236">
        <v>1903000989</v>
      </c>
      <c r="C50" s="242">
        <v>1</v>
      </c>
    </row>
    <row r="51" spans="2:3" x14ac:dyDescent="0.25">
      <c r="B51" s="236">
        <v>1903001688</v>
      </c>
      <c r="C51" s="242">
        <v>1</v>
      </c>
    </row>
    <row r="52" spans="2:3" x14ac:dyDescent="0.25">
      <c r="B52" s="236">
        <v>1903002906</v>
      </c>
      <c r="C52" s="242">
        <v>1</v>
      </c>
    </row>
    <row r="53" spans="2:3" x14ac:dyDescent="0.25">
      <c r="B53" s="236">
        <v>1903003000</v>
      </c>
      <c r="C53" s="242">
        <v>1</v>
      </c>
    </row>
    <row r="54" spans="2:3" x14ac:dyDescent="0.25">
      <c r="B54" s="236">
        <v>1913001451</v>
      </c>
      <c r="C54" s="242">
        <v>1</v>
      </c>
    </row>
    <row r="55" spans="2:3" x14ac:dyDescent="0.25">
      <c r="B55" s="236">
        <v>1913001453</v>
      </c>
      <c r="C55" s="242">
        <v>1</v>
      </c>
    </row>
    <row r="56" spans="2:3" x14ac:dyDescent="0.25">
      <c r="B56" s="236">
        <v>1903003073</v>
      </c>
      <c r="C56" s="242">
        <v>1</v>
      </c>
    </row>
    <row r="57" spans="2:3" x14ac:dyDescent="0.25">
      <c r="B57" s="236">
        <v>1903003305</v>
      </c>
      <c r="C57" s="242">
        <v>1</v>
      </c>
    </row>
    <row r="58" spans="2:3" x14ac:dyDescent="0.25">
      <c r="B58" s="236">
        <v>1903003306</v>
      </c>
      <c r="C58" s="242">
        <v>1</v>
      </c>
    </row>
    <row r="59" spans="2:3" x14ac:dyDescent="0.25">
      <c r="B59" s="236">
        <v>1913001834</v>
      </c>
      <c r="C59" s="242">
        <v>1</v>
      </c>
    </row>
    <row r="60" spans="2:3" x14ac:dyDescent="0.25">
      <c r="B60" s="236">
        <v>1913001835</v>
      </c>
      <c r="C60" s="242">
        <v>1</v>
      </c>
    </row>
    <row r="61" spans="2:3" x14ac:dyDescent="0.25">
      <c r="B61" s="236">
        <v>1903003423</v>
      </c>
      <c r="C61" s="242">
        <v>1</v>
      </c>
    </row>
    <row r="62" spans="2:3" x14ac:dyDescent="0.25">
      <c r="B62" s="236">
        <v>1903003428</v>
      </c>
      <c r="C62" s="242">
        <v>1</v>
      </c>
    </row>
    <row r="63" spans="2:3" x14ac:dyDescent="0.25">
      <c r="B63" s="236">
        <v>1903003496</v>
      </c>
      <c r="C63" s="242">
        <v>1</v>
      </c>
    </row>
    <row r="64" spans="2:3" x14ac:dyDescent="0.25">
      <c r="B64" s="236">
        <v>1913002120</v>
      </c>
      <c r="C64" s="242">
        <v>1</v>
      </c>
    </row>
    <row r="65" spans="2:3" x14ac:dyDescent="0.25">
      <c r="B65" s="236">
        <v>1913002499</v>
      </c>
      <c r="C65" s="242">
        <v>1</v>
      </c>
    </row>
    <row r="66" spans="2:3" x14ac:dyDescent="0.25">
      <c r="B66" s="236">
        <v>1913002500</v>
      </c>
      <c r="C66" s="242">
        <v>1</v>
      </c>
    </row>
    <row r="67" spans="2:3" x14ac:dyDescent="0.25">
      <c r="B67" s="236">
        <v>1903004127</v>
      </c>
      <c r="C67" s="242">
        <v>1</v>
      </c>
    </row>
    <row r="68" spans="2:3" x14ac:dyDescent="0.25">
      <c r="B68" s="236">
        <v>1913003850</v>
      </c>
      <c r="C68" s="242">
        <v>1</v>
      </c>
    </row>
    <row r="69" spans="2:3" x14ac:dyDescent="0.25">
      <c r="B69" s="236">
        <v>2019000088</v>
      </c>
      <c r="C69" s="242">
        <v>1</v>
      </c>
    </row>
    <row r="70" spans="2:3" x14ac:dyDescent="0.25">
      <c r="B70" s="236">
        <v>2003000486</v>
      </c>
      <c r="C70" s="242">
        <v>1</v>
      </c>
    </row>
    <row r="71" spans="2:3" x14ac:dyDescent="0.25">
      <c r="B71" s="236">
        <v>2003000487</v>
      </c>
      <c r="C71" s="242">
        <v>1</v>
      </c>
    </row>
    <row r="72" spans="2:3" x14ac:dyDescent="0.25">
      <c r="B72" s="236">
        <v>2003000490</v>
      </c>
      <c r="C72" s="242">
        <v>1</v>
      </c>
    </row>
    <row r="73" spans="2:3" x14ac:dyDescent="0.25">
      <c r="B73" s="236">
        <v>2019001023</v>
      </c>
      <c r="C73" s="242">
        <v>1</v>
      </c>
    </row>
    <row r="74" spans="2:3" x14ac:dyDescent="0.25">
      <c r="B74" s="236">
        <v>2013003359</v>
      </c>
      <c r="C74" s="242">
        <v>1</v>
      </c>
    </row>
    <row r="75" spans="2:3" x14ac:dyDescent="0.25">
      <c r="B75" s="236">
        <v>2013003453</v>
      </c>
      <c r="C75" s="242">
        <v>1</v>
      </c>
    </row>
    <row r="76" spans="2:3" x14ac:dyDescent="0.25">
      <c r="B76" s="236">
        <v>2003005969</v>
      </c>
      <c r="C76" s="242">
        <v>1</v>
      </c>
    </row>
    <row r="77" spans="2:3" x14ac:dyDescent="0.25">
      <c r="B77" s="236">
        <v>2019001017</v>
      </c>
      <c r="C77" s="242">
        <v>1</v>
      </c>
    </row>
    <row r="78" spans="2:3" x14ac:dyDescent="0.25">
      <c r="B78" s="236">
        <v>2019001018</v>
      </c>
      <c r="C78" s="242">
        <v>1</v>
      </c>
    </row>
    <row r="79" spans="2:3" x14ac:dyDescent="0.25">
      <c r="B79" s="236">
        <v>2019001019</v>
      </c>
      <c r="C79" s="242">
        <v>1</v>
      </c>
    </row>
    <row r="80" spans="2:3" x14ac:dyDescent="0.25">
      <c r="B80" s="236">
        <v>2019001020</v>
      </c>
      <c r="C80" s="242">
        <v>1</v>
      </c>
    </row>
    <row r="81" spans="2:3" x14ac:dyDescent="0.25">
      <c r="B81" s="236">
        <v>2019001022</v>
      </c>
      <c r="C81" s="242">
        <v>1</v>
      </c>
    </row>
    <row r="82" spans="2:3" x14ac:dyDescent="0.25">
      <c r="B82" s="236">
        <v>2019001021</v>
      </c>
      <c r="C82" s="242">
        <v>1</v>
      </c>
    </row>
    <row r="83" spans="2:3" x14ac:dyDescent="0.25">
      <c r="B83" s="236">
        <v>2013003478</v>
      </c>
      <c r="C83" s="242">
        <v>1</v>
      </c>
    </row>
    <row r="84" spans="2:3" x14ac:dyDescent="0.25">
      <c r="B84" s="236">
        <v>2013003456</v>
      </c>
      <c r="C84" s="242">
        <v>1</v>
      </c>
    </row>
    <row r="85" spans="2:3" x14ac:dyDescent="0.25">
      <c r="B85" s="236">
        <v>2013003481</v>
      </c>
      <c r="C85" s="242">
        <v>1</v>
      </c>
    </row>
    <row r="86" spans="2:3" x14ac:dyDescent="0.25">
      <c r="B86" s="236">
        <v>2019001096</v>
      </c>
      <c r="C86" s="242">
        <v>1</v>
      </c>
    </row>
    <row r="87" spans="2:3" x14ac:dyDescent="0.25">
      <c r="B87" s="236">
        <v>2019001097</v>
      </c>
      <c r="C87" s="242">
        <v>1</v>
      </c>
    </row>
    <row r="88" spans="2:3" x14ac:dyDescent="0.25">
      <c r="B88" s="236">
        <v>2019001098</v>
      </c>
      <c r="C88" s="242">
        <v>1</v>
      </c>
    </row>
    <row r="89" spans="2:3" x14ac:dyDescent="0.25">
      <c r="B89" s="236">
        <v>2013003569</v>
      </c>
      <c r="C89" s="242">
        <v>1</v>
      </c>
    </row>
    <row r="90" spans="2:3" x14ac:dyDescent="0.25">
      <c r="B90" s="236">
        <v>2013003535</v>
      </c>
      <c r="C90" s="242">
        <v>1</v>
      </c>
    </row>
    <row r="91" spans="2:3" x14ac:dyDescent="0.25">
      <c r="B91" s="236">
        <v>2013003536</v>
      </c>
      <c r="C91" s="242">
        <v>1</v>
      </c>
    </row>
    <row r="92" spans="2:3" x14ac:dyDescent="0.25">
      <c r="B92" s="236">
        <v>2013003649</v>
      </c>
      <c r="C92" s="242">
        <v>1</v>
      </c>
    </row>
    <row r="93" spans="2:3" x14ac:dyDescent="0.25">
      <c r="B93" s="236">
        <v>2013003673</v>
      </c>
      <c r="C93" s="242">
        <v>1</v>
      </c>
    </row>
    <row r="94" spans="2:3" x14ac:dyDescent="0.25">
      <c r="B94" s="236">
        <v>2019001152</v>
      </c>
      <c r="C94" s="242">
        <v>1</v>
      </c>
    </row>
    <row r="95" spans="2:3" x14ac:dyDescent="0.25">
      <c r="B95" s="236">
        <v>2013003678</v>
      </c>
      <c r="C95" s="242">
        <v>1</v>
      </c>
    </row>
    <row r="96" spans="2:3" x14ac:dyDescent="0.25">
      <c r="B96" s="236">
        <v>2013003674</v>
      </c>
      <c r="C96" s="242">
        <v>1</v>
      </c>
    </row>
    <row r="97" spans="2:3" x14ac:dyDescent="0.25">
      <c r="B97" s="236">
        <v>2013003675</v>
      </c>
      <c r="C97" s="242">
        <v>1</v>
      </c>
    </row>
    <row r="98" spans="2:3" x14ac:dyDescent="0.25">
      <c r="B98" s="236">
        <v>2003006689</v>
      </c>
      <c r="C98" s="242">
        <v>1</v>
      </c>
    </row>
    <row r="99" spans="2:3" x14ac:dyDescent="0.25">
      <c r="B99" s="236">
        <v>2013003745</v>
      </c>
      <c r="C99" s="242">
        <v>1</v>
      </c>
    </row>
    <row r="100" spans="2:3" x14ac:dyDescent="0.25">
      <c r="B100" s="236">
        <v>2013004029</v>
      </c>
      <c r="C100" s="242">
        <v>1</v>
      </c>
    </row>
    <row r="101" spans="2:3" x14ac:dyDescent="0.25">
      <c r="B101" s="236">
        <v>2019001243</v>
      </c>
      <c r="C101" s="242">
        <v>1</v>
      </c>
    </row>
    <row r="102" spans="2:3" x14ac:dyDescent="0.25">
      <c r="B102" s="236">
        <v>2013003881</v>
      </c>
      <c r="C102" s="242">
        <v>1</v>
      </c>
    </row>
    <row r="103" spans="2:3" x14ac:dyDescent="0.25">
      <c r="B103" s="236">
        <v>2013003882</v>
      </c>
      <c r="C103" s="242">
        <v>1</v>
      </c>
    </row>
    <row r="104" spans="2:3" x14ac:dyDescent="0.25">
      <c r="B104" s="236">
        <v>2013003913</v>
      </c>
      <c r="C104" s="242">
        <v>1</v>
      </c>
    </row>
    <row r="105" spans="2:3" x14ac:dyDescent="0.25">
      <c r="B105" s="236">
        <v>2013003997</v>
      </c>
      <c r="C105" s="242">
        <v>1</v>
      </c>
    </row>
    <row r="106" spans="2:3" x14ac:dyDescent="0.25">
      <c r="B106" s="236">
        <v>2003006900</v>
      </c>
      <c r="C106" s="242">
        <v>1</v>
      </c>
    </row>
    <row r="107" spans="2:3" x14ac:dyDescent="0.25">
      <c r="B107" s="236">
        <v>2003006920</v>
      </c>
      <c r="C107" s="242">
        <v>1</v>
      </c>
    </row>
    <row r="108" spans="2:3" x14ac:dyDescent="0.25">
      <c r="B108" s="242" t="s">
        <v>413</v>
      </c>
      <c r="C108" s="242">
        <f>SUM(C8:C107)</f>
        <v>100</v>
      </c>
    </row>
  </sheetData>
  <pageMargins left="0.7" right="0.7" top="0.75" bottom="0.75" header="0.3" footer="0.3"/>
  <pageSetup paperSize="9" scale="44"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7" t="s">
        <v>185</v>
      </c>
      <c r="C3" s="238" t="s">
        <v>186</v>
      </c>
      <c r="D3" s="238" t="s">
        <v>187</v>
      </c>
    </row>
    <row r="4" spans="2:4" x14ac:dyDescent="0.25">
      <c r="B4" s="239">
        <v>44013</v>
      </c>
      <c r="C4" s="236" t="s">
        <v>188</v>
      </c>
      <c r="D4" s="240">
        <v>6151.21</v>
      </c>
    </row>
    <row r="5" spans="2:4" x14ac:dyDescent="0.25">
      <c r="B5" s="239">
        <v>44014</v>
      </c>
      <c r="C5" s="236" t="s">
        <v>189</v>
      </c>
      <c r="D5" s="240">
        <v>22914.69</v>
      </c>
    </row>
    <row r="6" spans="2:4" x14ac:dyDescent="0.25">
      <c r="B6" s="239">
        <v>44015</v>
      </c>
      <c r="C6" s="236" t="s">
        <v>190</v>
      </c>
      <c r="D6" s="240">
        <v>25200.720000000001</v>
      </c>
    </row>
    <row r="7" spans="2:4" x14ac:dyDescent="0.25">
      <c r="B7" s="239">
        <v>44017</v>
      </c>
      <c r="C7" s="236" t="s">
        <v>191</v>
      </c>
      <c r="D7" s="240">
        <v>72.05</v>
      </c>
    </row>
    <row r="8" spans="2:4" x14ac:dyDescent="0.25">
      <c r="B8" s="239">
        <v>44018</v>
      </c>
      <c r="C8" s="236" t="s">
        <v>192</v>
      </c>
      <c r="D8" s="240">
        <v>1093.56</v>
      </c>
    </row>
    <row r="9" spans="2:4" x14ac:dyDescent="0.25">
      <c r="B9" s="239">
        <v>44020</v>
      </c>
      <c r="C9" s="236" t="s">
        <v>193</v>
      </c>
      <c r="D9" s="240">
        <v>617.95000000000005</v>
      </c>
    </row>
    <row r="10" spans="2:4" x14ac:dyDescent="0.25">
      <c r="B10" s="239">
        <v>44021</v>
      </c>
      <c r="C10" s="236" t="s">
        <v>194</v>
      </c>
      <c r="D10" s="240">
        <v>3214.21</v>
      </c>
    </row>
    <row r="11" spans="2:4" x14ac:dyDescent="0.25">
      <c r="B11" s="239">
        <v>44023</v>
      </c>
      <c r="C11" s="236" t="s">
        <v>195</v>
      </c>
      <c r="D11" s="240">
        <v>1199.48</v>
      </c>
    </row>
    <row r="12" spans="2:4" x14ac:dyDescent="0.25">
      <c r="B12" s="239">
        <v>44024</v>
      </c>
      <c r="C12" s="236" t="s">
        <v>196</v>
      </c>
      <c r="D12" s="240">
        <v>3565.93</v>
      </c>
    </row>
    <row r="13" spans="2:4" x14ac:dyDescent="0.25">
      <c r="B13" s="239">
        <v>44025</v>
      </c>
      <c r="C13" s="236" t="s">
        <v>197</v>
      </c>
      <c r="D13" s="240">
        <v>1524.56</v>
      </c>
    </row>
    <row r="14" spans="2:4" x14ac:dyDescent="0.25">
      <c r="B14" s="239">
        <v>44026</v>
      </c>
      <c r="C14" s="236" t="s">
        <v>198</v>
      </c>
      <c r="D14" s="240">
        <v>3582.06</v>
      </c>
    </row>
    <row r="15" spans="2:4" x14ac:dyDescent="0.25">
      <c r="B15" s="239">
        <v>44027</v>
      </c>
      <c r="C15" s="236" t="s">
        <v>199</v>
      </c>
      <c r="D15" s="240">
        <v>4988.82</v>
      </c>
    </row>
    <row r="16" spans="2:4" x14ac:dyDescent="0.25">
      <c r="B16" s="239">
        <v>44028</v>
      </c>
      <c r="C16" s="236" t="s">
        <v>200</v>
      </c>
      <c r="D16" s="240">
        <v>1214.52</v>
      </c>
    </row>
    <row r="17" spans="2:4" x14ac:dyDescent="0.25">
      <c r="B17" s="239">
        <v>44029</v>
      </c>
      <c r="C17" s="236" t="s">
        <v>201</v>
      </c>
      <c r="D17" s="240">
        <v>973.18</v>
      </c>
    </row>
    <row r="18" spans="2:4" x14ac:dyDescent="0.25">
      <c r="B18" s="239">
        <v>44030</v>
      </c>
      <c r="C18" s="236" t="s">
        <v>202</v>
      </c>
      <c r="D18" s="240">
        <v>361083.38</v>
      </c>
    </row>
    <row r="19" spans="2:4" x14ac:dyDescent="0.25">
      <c r="B19" s="239">
        <v>44031</v>
      </c>
      <c r="C19" s="236" t="s">
        <v>203</v>
      </c>
      <c r="D19" s="240">
        <v>1312.78</v>
      </c>
    </row>
    <row r="20" spans="2:4" x14ac:dyDescent="0.25">
      <c r="B20" s="239">
        <v>44032</v>
      </c>
      <c r="C20" s="236" t="s">
        <v>204</v>
      </c>
      <c r="D20" s="240">
        <v>372.87</v>
      </c>
    </row>
    <row r="21" spans="2:4" x14ac:dyDescent="0.25">
      <c r="B21" s="239">
        <v>44034</v>
      </c>
      <c r="C21" s="236" t="s">
        <v>205</v>
      </c>
      <c r="D21" s="240">
        <v>8747.11</v>
      </c>
    </row>
    <row r="22" spans="2:4" x14ac:dyDescent="0.25">
      <c r="B22" s="239">
        <v>44036</v>
      </c>
      <c r="C22" s="236" t="s">
        <v>206</v>
      </c>
      <c r="D22" s="240">
        <v>8231.01</v>
      </c>
    </row>
    <row r="23" spans="2:4" x14ac:dyDescent="0.25">
      <c r="B23" s="239">
        <v>44037</v>
      </c>
      <c r="C23" s="236" t="s">
        <v>207</v>
      </c>
      <c r="D23" s="240">
        <v>889.26</v>
      </c>
    </row>
    <row r="24" spans="2:4" x14ac:dyDescent="0.25">
      <c r="B24" s="239">
        <v>44038</v>
      </c>
      <c r="C24" s="236" t="s">
        <v>208</v>
      </c>
      <c r="D24" s="240">
        <v>1356.18</v>
      </c>
    </row>
    <row r="25" spans="2:4" x14ac:dyDescent="0.25">
      <c r="B25" s="239">
        <v>44039</v>
      </c>
      <c r="C25" s="236" t="s">
        <v>209</v>
      </c>
      <c r="D25" s="240">
        <v>27128.48</v>
      </c>
    </row>
    <row r="26" spans="2:4" x14ac:dyDescent="0.25">
      <c r="B26" s="239">
        <v>44040</v>
      </c>
      <c r="C26" s="236" t="s">
        <v>210</v>
      </c>
      <c r="D26" s="240">
        <v>13372.56</v>
      </c>
    </row>
    <row r="27" spans="2:4" x14ac:dyDescent="0.25">
      <c r="B27" s="239">
        <v>44041</v>
      </c>
      <c r="C27" s="236" t="s">
        <v>211</v>
      </c>
      <c r="D27" s="240">
        <v>9065.7000000000007</v>
      </c>
    </row>
    <row r="28" spans="2:4" x14ac:dyDescent="0.25">
      <c r="B28" s="239">
        <v>44046</v>
      </c>
      <c r="C28" s="236" t="s">
        <v>212</v>
      </c>
      <c r="D28" s="240">
        <v>21749.37</v>
      </c>
    </row>
    <row r="29" spans="2:4" x14ac:dyDescent="0.25">
      <c r="B29" s="239">
        <v>44050</v>
      </c>
      <c r="C29" s="236" t="s">
        <v>213</v>
      </c>
      <c r="D29" s="240">
        <v>1486.29</v>
      </c>
    </row>
    <row r="30" spans="2:4" x14ac:dyDescent="0.25">
      <c r="B30" s="239">
        <v>44052</v>
      </c>
      <c r="C30" s="236" t="s">
        <v>214</v>
      </c>
      <c r="D30" s="240">
        <v>3410.02</v>
      </c>
    </row>
    <row r="31" spans="2:4" x14ac:dyDescent="0.25">
      <c r="B31" s="239">
        <v>44053</v>
      </c>
      <c r="C31" s="236" t="s">
        <v>215</v>
      </c>
      <c r="D31" s="240">
        <v>372.87</v>
      </c>
    </row>
    <row r="32" spans="2:4" x14ac:dyDescent="0.25">
      <c r="B32" s="239">
        <v>44054</v>
      </c>
      <c r="C32" s="236" t="s">
        <v>216</v>
      </c>
      <c r="D32" s="240">
        <v>16598.96</v>
      </c>
    </row>
    <row r="33" spans="2:4" x14ac:dyDescent="0.25">
      <c r="B33" s="239">
        <v>44059</v>
      </c>
      <c r="C33" s="236" t="s">
        <v>217</v>
      </c>
      <c r="D33" s="240">
        <v>6663.55</v>
      </c>
    </row>
    <row r="34" spans="2:4" x14ac:dyDescent="0.25">
      <c r="B34" s="239">
        <v>44060</v>
      </c>
      <c r="C34" s="236" t="s">
        <v>218</v>
      </c>
      <c r="D34" s="240">
        <v>85555.82</v>
      </c>
    </row>
    <row r="35" spans="2:4" x14ac:dyDescent="0.25">
      <c r="B35" s="239">
        <v>44061</v>
      </c>
      <c r="C35" s="236" t="s">
        <v>219</v>
      </c>
      <c r="D35" s="240">
        <v>705.81</v>
      </c>
    </row>
    <row r="36" spans="2:4" x14ac:dyDescent="0.25">
      <c r="B36" s="239">
        <v>44062</v>
      </c>
      <c r="C36" s="236" t="s">
        <v>220</v>
      </c>
      <c r="D36" s="240">
        <v>5336.1</v>
      </c>
    </row>
    <row r="37" spans="2:4" x14ac:dyDescent="0.25">
      <c r="B37" s="239">
        <v>44063</v>
      </c>
      <c r="C37" s="236" t="s">
        <v>221</v>
      </c>
      <c r="D37" s="240">
        <v>705.81</v>
      </c>
    </row>
    <row r="38" spans="2:4" x14ac:dyDescent="0.25">
      <c r="B38" s="239">
        <v>44064</v>
      </c>
      <c r="C38" s="236" t="s">
        <v>222</v>
      </c>
      <c r="D38" s="240">
        <v>1328.71</v>
      </c>
    </row>
    <row r="39" spans="2:4" x14ac:dyDescent="0.25">
      <c r="B39" s="239">
        <v>44066</v>
      </c>
      <c r="C39" s="236" t="s">
        <v>223</v>
      </c>
      <c r="D39" s="240">
        <v>1212.02</v>
      </c>
    </row>
    <row r="40" spans="2:4" x14ac:dyDescent="0.25">
      <c r="B40" s="239">
        <v>44068</v>
      </c>
      <c r="C40" s="236" t="s">
        <v>224</v>
      </c>
      <c r="D40" s="240">
        <v>10921.74</v>
      </c>
    </row>
    <row r="41" spans="2:4" x14ac:dyDescent="0.25">
      <c r="B41" s="239">
        <v>44069</v>
      </c>
      <c r="C41" s="236" t="s">
        <v>225</v>
      </c>
      <c r="D41" s="240">
        <v>3766.06</v>
      </c>
    </row>
    <row r="42" spans="2:4" x14ac:dyDescent="0.25">
      <c r="B42" s="239">
        <v>44070</v>
      </c>
      <c r="C42" s="236" t="s">
        <v>226</v>
      </c>
      <c r="D42" s="240">
        <v>63688.3</v>
      </c>
    </row>
    <row r="43" spans="2:4" x14ac:dyDescent="0.25">
      <c r="B43" s="239">
        <v>44073</v>
      </c>
      <c r="C43" s="236" t="s">
        <v>227</v>
      </c>
      <c r="D43" s="240">
        <v>924.92</v>
      </c>
    </row>
    <row r="44" spans="2:4" x14ac:dyDescent="0.25">
      <c r="B44" s="239">
        <v>44074</v>
      </c>
      <c r="C44" s="236" t="s">
        <v>228</v>
      </c>
      <c r="D44" s="240">
        <v>6549.58</v>
      </c>
    </row>
    <row r="45" spans="2:4" x14ac:dyDescent="0.25">
      <c r="B45" s="239">
        <v>44075</v>
      </c>
      <c r="C45" s="236" t="s">
        <v>229</v>
      </c>
      <c r="D45" s="240">
        <v>6078.27</v>
      </c>
    </row>
    <row r="46" spans="2:4" x14ac:dyDescent="0.25">
      <c r="B46" s="239">
        <v>44076</v>
      </c>
      <c r="C46" s="236" t="s">
        <v>230</v>
      </c>
      <c r="D46" s="240">
        <v>24707.31</v>
      </c>
    </row>
    <row r="47" spans="2:4" x14ac:dyDescent="0.25">
      <c r="B47" s="239">
        <v>44077</v>
      </c>
      <c r="C47" s="236" t="s">
        <v>231</v>
      </c>
      <c r="D47" s="240">
        <v>1471.35</v>
      </c>
    </row>
    <row r="48" spans="2:4" x14ac:dyDescent="0.25">
      <c r="B48" s="239">
        <v>44079</v>
      </c>
      <c r="C48" s="236" t="s">
        <v>232</v>
      </c>
      <c r="D48" s="240">
        <v>3028.68</v>
      </c>
    </row>
    <row r="49" spans="2:4" x14ac:dyDescent="0.25">
      <c r="B49" s="239">
        <v>44080</v>
      </c>
      <c r="C49" s="236" t="s">
        <v>233</v>
      </c>
      <c r="D49" s="240">
        <v>445120.28</v>
      </c>
    </row>
    <row r="50" spans="2:4" x14ac:dyDescent="0.25">
      <c r="B50" s="239">
        <v>44081</v>
      </c>
      <c r="C50" s="236" t="s">
        <v>234</v>
      </c>
      <c r="D50" s="240">
        <v>1550.18</v>
      </c>
    </row>
    <row r="51" spans="2:4" x14ac:dyDescent="0.25">
      <c r="B51" s="239">
        <v>44085</v>
      </c>
      <c r="C51" s="236" t="s">
        <v>235</v>
      </c>
      <c r="D51" s="240">
        <v>1336.49</v>
      </c>
    </row>
    <row r="52" spans="2:4" x14ac:dyDescent="0.25">
      <c r="B52" s="239">
        <v>44087</v>
      </c>
      <c r="C52" s="236" t="s">
        <v>236</v>
      </c>
      <c r="D52" s="240">
        <v>3475.97</v>
      </c>
    </row>
    <row r="53" spans="2:4" x14ac:dyDescent="0.25">
      <c r="B53" s="239">
        <v>44089</v>
      </c>
      <c r="C53" s="236" t="s">
        <v>237</v>
      </c>
      <c r="D53" s="240">
        <v>24.84</v>
      </c>
    </row>
    <row r="54" spans="2:4" x14ac:dyDescent="0.25">
      <c r="B54" s="239">
        <v>44090</v>
      </c>
      <c r="C54" s="236" t="s">
        <v>238</v>
      </c>
      <c r="D54" s="240">
        <v>1789.4</v>
      </c>
    </row>
    <row r="55" spans="2:4" x14ac:dyDescent="0.25">
      <c r="B55" s="239">
        <v>44091</v>
      </c>
      <c r="C55" s="236" t="s">
        <v>239</v>
      </c>
      <c r="D55" s="240">
        <v>4011.95</v>
      </c>
    </row>
    <row r="56" spans="2:4" x14ac:dyDescent="0.25">
      <c r="B56" s="239">
        <v>44092</v>
      </c>
      <c r="C56" s="236" t="s">
        <v>240</v>
      </c>
      <c r="D56" s="240">
        <v>9325.02</v>
      </c>
    </row>
    <row r="57" spans="2:4" x14ac:dyDescent="0.25">
      <c r="B57" s="239">
        <v>44093</v>
      </c>
      <c r="C57" s="236" t="s">
        <v>241</v>
      </c>
      <c r="D57" s="240">
        <v>5536.88</v>
      </c>
    </row>
    <row r="58" spans="2:4" x14ac:dyDescent="0.25">
      <c r="B58" s="239">
        <v>44096</v>
      </c>
      <c r="C58" s="236" t="s">
        <v>242</v>
      </c>
      <c r="D58" s="240">
        <v>12544.15</v>
      </c>
    </row>
    <row r="59" spans="2:4" x14ac:dyDescent="0.25">
      <c r="B59" s="239">
        <v>44097</v>
      </c>
      <c r="C59" s="236" t="s">
        <v>243</v>
      </c>
      <c r="D59" s="240">
        <v>8357.9599999999991</v>
      </c>
    </row>
    <row r="60" spans="2:4" x14ac:dyDescent="0.25">
      <c r="B60" s="239">
        <v>44098</v>
      </c>
      <c r="C60" s="236" t="s">
        <v>244</v>
      </c>
      <c r="D60" s="240">
        <v>1138.56</v>
      </c>
    </row>
    <row r="61" spans="2:4" x14ac:dyDescent="0.25">
      <c r="B61" s="239">
        <v>44104</v>
      </c>
      <c r="C61" s="236" t="s">
        <v>245</v>
      </c>
      <c r="D61" s="240">
        <v>5277.81</v>
      </c>
    </row>
    <row r="62" spans="2:4" x14ac:dyDescent="0.25">
      <c r="B62" s="239">
        <v>44106</v>
      </c>
      <c r="C62" s="236" t="s">
        <v>246</v>
      </c>
      <c r="D62" s="240">
        <v>9646.6200000000008</v>
      </c>
    </row>
    <row r="63" spans="2:4" x14ac:dyDescent="0.25">
      <c r="B63" s="239">
        <v>44108</v>
      </c>
      <c r="C63" s="236" t="s">
        <v>247</v>
      </c>
      <c r="D63" s="240">
        <v>3160.64</v>
      </c>
    </row>
    <row r="64" spans="2:4" x14ac:dyDescent="0.25">
      <c r="B64" s="239">
        <v>44109</v>
      </c>
      <c r="C64" s="236" t="s">
        <v>248</v>
      </c>
      <c r="D64" s="240">
        <v>9373.92</v>
      </c>
    </row>
    <row r="65" spans="2:4" x14ac:dyDescent="0.25">
      <c r="B65" s="239">
        <v>44111</v>
      </c>
      <c r="C65" s="236" t="s">
        <v>249</v>
      </c>
      <c r="D65" s="240">
        <v>4697.3999999999996</v>
      </c>
    </row>
    <row r="66" spans="2:4" x14ac:dyDescent="0.25">
      <c r="B66" s="239">
        <v>44114</v>
      </c>
      <c r="C66" s="236" t="s">
        <v>250</v>
      </c>
      <c r="D66" s="240">
        <v>1440.76</v>
      </c>
    </row>
    <row r="67" spans="2:4" x14ac:dyDescent="0.25">
      <c r="B67" s="239">
        <v>44115</v>
      </c>
      <c r="C67" s="236" t="s">
        <v>251</v>
      </c>
      <c r="D67" s="240">
        <v>4444.29</v>
      </c>
    </row>
    <row r="68" spans="2:4" x14ac:dyDescent="0.25">
      <c r="B68" s="239">
        <v>44116</v>
      </c>
      <c r="C68" s="236" t="s">
        <v>252</v>
      </c>
      <c r="D68" s="240">
        <v>1920.84</v>
      </c>
    </row>
    <row r="69" spans="2:4" x14ac:dyDescent="0.25">
      <c r="B69" s="239">
        <v>44117</v>
      </c>
      <c r="C69" s="236" t="s">
        <v>253</v>
      </c>
      <c r="D69" s="240">
        <v>5249.46</v>
      </c>
    </row>
    <row r="70" spans="2:4" x14ac:dyDescent="0.25">
      <c r="B70" s="239">
        <v>44119</v>
      </c>
      <c r="C70" s="236" t="s">
        <v>254</v>
      </c>
      <c r="D70" s="240">
        <v>2396.7600000000002</v>
      </c>
    </row>
    <row r="71" spans="2:4" x14ac:dyDescent="0.25">
      <c r="B71" s="239">
        <v>44120</v>
      </c>
      <c r="C71" s="236" t="s">
        <v>255</v>
      </c>
      <c r="D71" s="240">
        <v>3769.78</v>
      </c>
    </row>
    <row r="72" spans="2:4" x14ac:dyDescent="0.25">
      <c r="B72" s="239">
        <v>44121</v>
      </c>
      <c r="C72" s="236" t="s">
        <v>256</v>
      </c>
      <c r="D72" s="240">
        <v>1022.91</v>
      </c>
    </row>
    <row r="73" spans="2:4" x14ac:dyDescent="0.25">
      <c r="B73" s="239">
        <v>44122</v>
      </c>
      <c r="C73" s="236" t="s">
        <v>257</v>
      </c>
      <c r="D73" s="240">
        <v>24743.66</v>
      </c>
    </row>
    <row r="74" spans="2:4" x14ac:dyDescent="0.25">
      <c r="B74" s="239">
        <v>44123</v>
      </c>
      <c r="C74" s="236" t="s">
        <v>258</v>
      </c>
      <c r="D74" s="240">
        <v>1453.19</v>
      </c>
    </row>
    <row r="75" spans="2:4" x14ac:dyDescent="0.25">
      <c r="B75" s="239">
        <v>44125</v>
      </c>
      <c r="C75" s="236" t="s">
        <v>259</v>
      </c>
      <c r="D75" s="240">
        <v>682.15</v>
      </c>
    </row>
    <row r="76" spans="2:4" x14ac:dyDescent="0.25">
      <c r="B76" s="239">
        <v>44127</v>
      </c>
      <c r="C76" s="236" t="s">
        <v>260</v>
      </c>
      <c r="D76" s="240">
        <v>570.38</v>
      </c>
    </row>
    <row r="77" spans="2:4" x14ac:dyDescent="0.25">
      <c r="B77" s="239">
        <v>44128</v>
      </c>
      <c r="C77" s="236" t="s">
        <v>261</v>
      </c>
      <c r="D77" s="240">
        <v>1591.8</v>
      </c>
    </row>
    <row r="78" spans="2:4" x14ac:dyDescent="0.25">
      <c r="B78" s="239">
        <v>44130</v>
      </c>
      <c r="C78" s="236" t="s">
        <v>262</v>
      </c>
      <c r="D78" s="240">
        <v>4423.72</v>
      </c>
    </row>
    <row r="79" spans="2:4" x14ac:dyDescent="0.25">
      <c r="B79" s="239">
        <v>44131</v>
      </c>
      <c r="C79" s="236" t="s">
        <v>263</v>
      </c>
      <c r="D79" s="240">
        <v>1334.69</v>
      </c>
    </row>
    <row r="80" spans="2:4" x14ac:dyDescent="0.25">
      <c r="B80" s="239">
        <v>44132</v>
      </c>
      <c r="C80" s="236" t="s">
        <v>264</v>
      </c>
      <c r="D80" s="240">
        <v>1443.57</v>
      </c>
    </row>
    <row r="81" spans="2:4" x14ac:dyDescent="0.25">
      <c r="B81" s="239">
        <v>44133</v>
      </c>
      <c r="C81" s="236" t="s">
        <v>265</v>
      </c>
      <c r="D81" s="240">
        <v>12970.84</v>
      </c>
    </row>
    <row r="82" spans="2:4" x14ac:dyDescent="0.25">
      <c r="B82" s="239">
        <v>44134</v>
      </c>
      <c r="C82" s="236" t="s">
        <v>266</v>
      </c>
      <c r="D82" s="240">
        <v>1910.83</v>
      </c>
    </row>
    <row r="83" spans="2:4" x14ac:dyDescent="0.25">
      <c r="B83" s="239">
        <v>44137</v>
      </c>
      <c r="C83" s="236" t="s">
        <v>267</v>
      </c>
      <c r="D83" s="240">
        <v>18135.45</v>
      </c>
    </row>
    <row r="84" spans="2:4" x14ac:dyDescent="0.25">
      <c r="B84" s="239">
        <v>44139</v>
      </c>
      <c r="C84" s="236" t="s">
        <v>268</v>
      </c>
      <c r="D84" s="240">
        <v>2402.44</v>
      </c>
    </row>
    <row r="85" spans="2:4" x14ac:dyDescent="0.25">
      <c r="B85" s="239">
        <v>44140</v>
      </c>
      <c r="C85" s="236" t="s">
        <v>269</v>
      </c>
      <c r="D85" s="240">
        <v>26671.35</v>
      </c>
    </row>
    <row r="86" spans="2:4" x14ac:dyDescent="0.25">
      <c r="B86" s="239">
        <v>44141</v>
      </c>
      <c r="C86" s="236" t="s">
        <v>270</v>
      </c>
      <c r="D86" s="240">
        <v>19786.259999999998</v>
      </c>
    </row>
    <row r="87" spans="2:4" x14ac:dyDescent="0.25">
      <c r="B87" s="239">
        <v>44143</v>
      </c>
      <c r="C87" s="236" t="s">
        <v>271</v>
      </c>
      <c r="D87" s="240">
        <v>1917.85</v>
      </c>
    </row>
    <row r="88" spans="2:4" x14ac:dyDescent="0.25">
      <c r="B88" s="239">
        <v>44144</v>
      </c>
      <c r="C88" s="236" t="s">
        <v>272</v>
      </c>
      <c r="D88" s="240">
        <v>945.51</v>
      </c>
    </row>
    <row r="89" spans="2:4" x14ac:dyDescent="0.25">
      <c r="B89" s="239">
        <v>44145</v>
      </c>
      <c r="C89" s="236" t="s">
        <v>273</v>
      </c>
      <c r="D89" s="240">
        <v>16560.63</v>
      </c>
    </row>
    <row r="90" spans="2:4" x14ac:dyDescent="0.25">
      <c r="B90" s="239">
        <v>44146</v>
      </c>
      <c r="C90" s="236" t="s">
        <v>274</v>
      </c>
      <c r="D90" s="240">
        <v>4423.8599999999997</v>
      </c>
    </row>
    <row r="91" spans="2:4" x14ac:dyDescent="0.25">
      <c r="B91" s="239">
        <v>44147</v>
      </c>
      <c r="C91" s="236" t="s">
        <v>275</v>
      </c>
      <c r="D91" s="240">
        <v>39852.699999999997</v>
      </c>
    </row>
    <row r="92" spans="2:4" x14ac:dyDescent="0.25">
      <c r="B92" s="239">
        <v>44148</v>
      </c>
      <c r="C92" s="236" t="s">
        <v>276</v>
      </c>
      <c r="D92" s="240">
        <v>19692.169999999998</v>
      </c>
    </row>
    <row r="93" spans="2:4" x14ac:dyDescent="0.25">
      <c r="B93" s="239">
        <v>44150</v>
      </c>
      <c r="C93" s="236" t="s">
        <v>277</v>
      </c>
      <c r="D93" s="240">
        <v>4358.13</v>
      </c>
    </row>
    <row r="94" spans="2:4" x14ac:dyDescent="0.25">
      <c r="B94" s="239">
        <v>44152</v>
      </c>
      <c r="C94" s="236" t="s">
        <v>278</v>
      </c>
      <c r="D94" s="240">
        <v>27644.91</v>
      </c>
    </row>
    <row r="95" spans="2:4" x14ac:dyDescent="0.25">
      <c r="B95" s="239">
        <v>44153</v>
      </c>
      <c r="C95" s="236" t="s">
        <v>279</v>
      </c>
      <c r="D95" s="240">
        <v>1364.06</v>
      </c>
    </row>
    <row r="96" spans="2:4" x14ac:dyDescent="0.25">
      <c r="B96" s="239">
        <v>44154</v>
      </c>
      <c r="C96" s="236" t="s">
        <v>280</v>
      </c>
      <c r="D96" s="240">
        <v>1817.78</v>
      </c>
    </row>
    <row r="97" spans="2:4" x14ac:dyDescent="0.25">
      <c r="B97" s="239">
        <v>44155</v>
      </c>
      <c r="C97" s="236" t="s">
        <v>281</v>
      </c>
      <c r="D97" s="240">
        <v>1428.9</v>
      </c>
    </row>
    <row r="98" spans="2:4" x14ac:dyDescent="0.25">
      <c r="B98" s="239">
        <v>44156</v>
      </c>
      <c r="C98" s="236" t="s">
        <v>282</v>
      </c>
      <c r="D98" s="240">
        <v>5713.11</v>
      </c>
    </row>
    <row r="99" spans="2:4" x14ac:dyDescent="0.25">
      <c r="B99" s="239">
        <v>44157</v>
      </c>
      <c r="C99" s="236" t="s">
        <v>283</v>
      </c>
      <c r="D99" s="240">
        <v>4227.62</v>
      </c>
    </row>
    <row r="100" spans="2:4" x14ac:dyDescent="0.25">
      <c r="B100" s="239">
        <v>44158</v>
      </c>
      <c r="C100" s="236" t="s">
        <v>284</v>
      </c>
      <c r="D100" s="240">
        <v>1072.8</v>
      </c>
    </row>
    <row r="101" spans="2:4" x14ac:dyDescent="0.25">
      <c r="B101" s="239">
        <v>44160</v>
      </c>
      <c r="C101" s="236" t="s">
        <v>285</v>
      </c>
      <c r="D101" s="240">
        <v>8205.86</v>
      </c>
    </row>
    <row r="102" spans="2:4" x14ac:dyDescent="0.25">
      <c r="B102" s="239">
        <v>44161</v>
      </c>
      <c r="C102" s="236" t="s">
        <v>286</v>
      </c>
      <c r="D102" s="240">
        <v>3681.23</v>
      </c>
    </row>
    <row r="103" spans="2:4" x14ac:dyDescent="0.25">
      <c r="B103" s="239">
        <v>44162</v>
      </c>
      <c r="C103" s="236" t="s">
        <v>287</v>
      </c>
      <c r="D103" s="240">
        <v>4699.95</v>
      </c>
    </row>
    <row r="104" spans="2:4" x14ac:dyDescent="0.25">
      <c r="B104" s="239">
        <v>44163</v>
      </c>
      <c r="C104" s="236" t="s">
        <v>288</v>
      </c>
      <c r="D104" s="240">
        <v>8723.77</v>
      </c>
    </row>
    <row r="105" spans="2:4" x14ac:dyDescent="0.25">
      <c r="B105" s="239">
        <v>44164</v>
      </c>
      <c r="C105" s="236" t="s">
        <v>289</v>
      </c>
      <c r="D105" s="240">
        <v>7064.81</v>
      </c>
    </row>
    <row r="106" spans="2:4" x14ac:dyDescent="0.25">
      <c r="B106" s="239">
        <v>44165</v>
      </c>
      <c r="C106" s="236" t="s">
        <v>290</v>
      </c>
      <c r="D106" s="240">
        <v>1286.24</v>
      </c>
    </row>
    <row r="107" spans="2:4" x14ac:dyDescent="0.25">
      <c r="B107" s="239">
        <v>44168</v>
      </c>
      <c r="C107" s="236" t="s">
        <v>291</v>
      </c>
      <c r="D107" s="240">
        <v>5856.34</v>
      </c>
    </row>
    <row r="108" spans="2:4" x14ac:dyDescent="0.25">
      <c r="B108" s="239">
        <v>44169</v>
      </c>
      <c r="C108" s="236" t="s">
        <v>292</v>
      </c>
      <c r="D108" s="240">
        <v>4770.51</v>
      </c>
    </row>
    <row r="109" spans="2:4" x14ac:dyDescent="0.25">
      <c r="B109" s="239">
        <v>44171</v>
      </c>
      <c r="C109" s="236" t="s">
        <v>293</v>
      </c>
      <c r="D109" s="240">
        <v>4190.17</v>
      </c>
    </row>
    <row r="110" spans="2:4" x14ac:dyDescent="0.25">
      <c r="B110" s="239">
        <v>44172</v>
      </c>
      <c r="C110" s="236" t="s">
        <v>294</v>
      </c>
      <c r="D110" s="240">
        <v>1794.66</v>
      </c>
    </row>
    <row r="111" spans="2:4" x14ac:dyDescent="0.25">
      <c r="B111" s="239">
        <v>44173</v>
      </c>
      <c r="C111" s="236" t="s">
        <v>295</v>
      </c>
      <c r="D111" s="240">
        <v>1283.8499999999999</v>
      </c>
    </row>
    <row r="112" spans="2:4" x14ac:dyDescent="0.25">
      <c r="B112" s="239">
        <v>44174</v>
      </c>
      <c r="C112" s="236" t="s">
        <v>296</v>
      </c>
      <c r="D112" s="240">
        <v>2269.4299999999998</v>
      </c>
    </row>
    <row r="113" spans="2:4" x14ac:dyDescent="0.25">
      <c r="B113" s="239">
        <v>44175</v>
      </c>
      <c r="C113" s="236" t="s">
        <v>297</v>
      </c>
      <c r="D113" s="240">
        <v>1971.28</v>
      </c>
    </row>
    <row r="114" spans="2:4" x14ac:dyDescent="0.25">
      <c r="B114" s="239">
        <v>44176</v>
      </c>
      <c r="C114" s="236" t="s">
        <v>298</v>
      </c>
      <c r="D114" s="240">
        <v>6281.32</v>
      </c>
    </row>
    <row r="115" spans="2:4" x14ac:dyDescent="0.25">
      <c r="B115" s="239">
        <v>44177</v>
      </c>
      <c r="C115" s="236" t="s">
        <v>299</v>
      </c>
      <c r="D115" s="240">
        <v>3541.64</v>
      </c>
    </row>
    <row r="116" spans="2:4" x14ac:dyDescent="0.25">
      <c r="B116" s="239">
        <v>44178</v>
      </c>
      <c r="C116" s="236" t="s">
        <v>300</v>
      </c>
      <c r="D116" s="240">
        <v>3060</v>
      </c>
    </row>
    <row r="117" spans="2:4" x14ac:dyDescent="0.25">
      <c r="B117" s="239">
        <v>44180</v>
      </c>
      <c r="C117" s="236" t="s">
        <v>301</v>
      </c>
      <c r="D117" s="240">
        <v>4119.99</v>
      </c>
    </row>
    <row r="118" spans="2:4" x14ac:dyDescent="0.25">
      <c r="B118" s="239">
        <v>44181</v>
      </c>
      <c r="C118" s="236" t="s">
        <v>302</v>
      </c>
      <c r="D118" s="240">
        <v>49059.87</v>
      </c>
    </row>
    <row r="119" spans="2:4" x14ac:dyDescent="0.25">
      <c r="B119" s="239">
        <v>44182</v>
      </c>
      <c r="C119" s="236" t="s">
        <v>303</v>
      </c>
      <c r="D119" s="240">
        <v>6061.22</v>
      </c>
    </row>
    <row r="120" spans="2:4" x14ac:dyDescent="0.25">
      <c r="B120" s="239">
        <v>44183</v>
      </c>
      <c r="C120" s="236" t="s">
        <v>304</v>
      </c>
      <c r="D120" s="240">
        <v>1116.58</v>
      </c>
    </row>
    <row r="121" spans="2:4" x14ac:dyDescent="0.25">
      <c r="B121" s="239">
        <v>44184</v>
      </c>
      <c r="C121" s="236" t="s">
        <v>305</v>
      </c>
      <c r="D121" s="240">
        <v>1236.6600000000001</v>
      </c>
    </row>
    <row r="122" spans="2:4" x14ac:dyDescent="0.25">
      <c r="B122" s="239">
        <v>44185</v>
      </c>
      <c r="C122" s="236" t="s">
        <v>306</v>
      </c>
      <c r="D122" s="240">
        <v>22960.65</v>
      </c>
    </row>
    <row r="123" spans="2:4" x14ac:dyDescent="0.25">
      <c r="B123" s="239">
        <v>44187</v>
      </c>
      <c r="C123" s="236" t="s">
        <v>307</v>
      </c>
      <c r="D123" s="240">
        <v>373.02</v>
      </c>
    </row>
    <row r="124" spans="2:4" x14ac:dyDescent="0.25">
      <c r="B124" s="239">
        <v>44188</v>
      </c>
      <c r="C124" s="236" t="s">
        <v>308</v>
      </c>
      <c r="D124" s="240">
        <v>23073.439999999999</v>
      </c>
    </row>
    <row r="125" spans="2:4" x14ac:dyDescent="0.25">
      <c r="B125" s="239">
        <v>44189</v>
      </c>
      <c r="C125" s="236" t="s">
        <v>309</v>
      </c>
      <c r="D125" s="240">
        <v>1433.21</v>
      </c>
    </row>
    <row r="126" spans="2:4" x14ac:dyDescent="0.25">
      <c r="B126" s="239">
        <v>44190</v>
      </c>
      <c r="C126" s="236" t="s">
        <v>310</v>
      </c>
      <c r="D126" s="240">
        <v>946.49</v>
      </c>
    </row>
    <row r="127" spans="2:4" x14ac:dyDescent="0.25">
      <c r="B127" s="239">
        <v>44192</v>
      </c>
      <c r="C127" s="236" t="s">
        <v>311</v>
      </c>
      <c r="D127" s="240">
        <v>14413.4</v>
      </c>
    </row>
    <row r="128" spans="2:4" x14ac:dyDescent="0.25">
      <c r="B128" s="239">
        <v>44193</v>
      </c>
      <c r="C128" s="236" t="s">
        <v>312</v>
      </c>
      <c r="D128" s="240">
        <v>22254.82</v>
      </c>
    </row>
    <row r="129" spans="2:4" x14ac:dyDescent="0.25">
      <c r="B129" s="239">
        <v>44194</v>
      </c>
      <c r="C129" s="236" t="s">
        <v>313</v>
      </c>
      <c r="D129" s="240">
        <v>3857.67</v>
      </c>
    </row>
    <row r="130" spans="2:4" x14ac:dyDescent="0.25">
      <c r="B130" s="239">
        <v>44195</v>
      </c>
      <c r="C130" s="236" t="s">
        <v>314</v>
      </c>
      <c r="D130" s="240">
        <v>1101.4100000000001</v>
      </c>
    </row>
    <row r="131" spans="2:4" x14ac:dyDescent="0.25">
      <c r="B131" s="239">
        <v>44196</v>
      </c>
      <c r="C131" s="236" t="s">
        <v>315</v>
      </c>
      <c r="D131" s="240">
        <v>1471.25</v>
      </c>
    </row>
    <row r="132" spans="2:4" x14ac:dyDescent="0.25">
      <c r="B132" s="239">
        <v>44197</v>
      </c>
      <c r="C132" s="236" t="s">
        <v>316</v>
      </c>
      <c r="D132" s="240">
        <v>638.76</v>
      </c>
    </row>
    <row r="133" spans="2:4" x14ac:dyDescent="0.25">
      <c r="B133" s="239">
        <v>44199</v>
      </c>
      <c r="C133" s="236" t="s">
        <v>317</v>
      </c>
      <c r="D133" s="240">
        <v>5834.11</v>
      </c>
    </row>
    <row r="134" spans="2:4" x14ac:dyDescent="0.25">
      <c r="B134" s="239">
        <v>44200</v>
      </c>
      <c r="C134" s="236" t="s">
        <v>318</v>
      </c>
      <c r="D134" s="240">
        <v>1934.87</v>
      </c>
    </row>
    <row r="135" spans="2:4" x14ac:dyDescent="0.25">
      <c r="B135" s="239">
        <v>44201</v>
      </c>
      <c r="C135" s="236" t="s">
        <v>319</v>
      </c>
      <c r="D135" s="240">
        <v>1455.08</v>
      </c>
    </row>
    <row r="136" spans="2:4" x14ac:dyDescent="0.25">
      <c r="B136" s="239">
        <v>44202</v>
      </c>
      <c r="C136" s="236" t="s">
        <v>320</v>
      </c>
      <c r="D136" s="240">
        <v>863.76</v>
      </c>
    </row>
    <row r="137" spans="2:4" x14ac:dyDescent="0.25">
      <c r="B137" s="239">
        <v>44203</v>
      </c>
      <c r="C137" s="236" t="s">
        <v>321</v>
      </c>
      <c r="D137" s="240">
        <v>1266.3599999999999</v>
      </c>
    </row>
    <row r="138" spans="2:4" x14ac:dyDescent="0.25">
      <c r="B138" s="239">
        <v>44204</v>
      </c>
      <c r="C138" s="236" t="s">
        <v>322</v>
      </c>
      <c r="D138" s="240">
        <v>1033.45</v>
      </c>
    </row>
    <row r="139" spans="2:4" x14ac:dyDescent="0.25">
      <c r="B139" s="239">
        <v>44205</v>
      </c>
      <c r="C139" s="236" t="s">
        <v>323</v>
      </c>
      <c r="D139" s="240">
        <v>8040.08</v>
      </c>
    </row>
    <row r="140" spans="2:4" x14ac:dyDescent="0.25">
      <c r="B140" s="239">
        <v>44206</v>
      </c>
      <c r="C140" s="236" t="s">
        <v>324</v>
      </c>
      <c r="D140" s="240">
        <v>2405.7199999999998</v>
      </c>
    </row>
    <row r="141" spans="2:4" x14ac:dyDescent="0.25">
      <c r="B141" s="239">
        <v>44207</v>
      </c>
      <c r="C141" s="236" t="s">
        <v>325</v>
      </c>
      <c r="D141" s="240">
        <v>5445.79</v>
      </c>
    </row>
    <row r="142" spans="2:4" x14ac:dyDescent="0.25">
      <c r="B142" s="239">
        <v>44208</v>
      </c>
      <c r="C142" s="236" t="s">
        <v>326</v>
      </c>
      <c r="D142" s="240">
        <v>1599.88</v>
      </c>
    </row>
    <row r="143" spans="2:4" x14ac:dyDescent="0.25">
      <c r="B143" s="239">
        <v>44209</v>
      </c>
      <c r="C143" s="236" t="s">
        <v>327</v>
      </c>
      <c r="D143" s="240">
        <v>6430.16</v>
      </c>
    </row>
    <row r="144" spans="2:4" x14ac:dyDescent="0.25">
      <c r="B144" s="239">
        <v>44210</v>
      </c>
      <c r="C144" s="236" t="s">
        <v>328</v>
      </c>
      <c r="D144" s="240">
        <v>18033.84</v>
      </c>
    </row>
    <row r="145" spans="2:4" x14ac:dyDescent="0.25">
      <c r="B145" s="239">
        <v>44211</v>
      </c>
      <c r="C145" s="236" t="s">
        <v>329</v>
      </c>
      <c r="D145" s="240">
        <v>5521.08</v>
      </c>
    </row>
    <row r="146" spans="2:4" x14ac:dyDescent="0.25">
      <c r="B146" s="239">
        <v>44212</v>
      </c>
      <c r="C146" s="236" t="s">
        <v>330</v>
      </c>
      <c r="D146" s="240">
        <v>602.82000000000005</v>
      </c>
    </row>
    <row r="147" spans="2:4" x14ac:dyDescent="0.25">
      <c r="B147" s="239">
        <v>44215</v>
      </c>
      <c r="C147" s="236" t="s">
        <v>331</v>
      </c>
      <c r="D147" s="240">
        <v>8833.1</v>
      </c>
    </row>
    <row r="148" spans="2:4" x14ac:dyDescent="0.25">
      <c r="B148" s="239">
        <v>44216</v>
      </c>
      <c r="C148" s="236" t="s">
        <v>332</v>
      </c>
      <c r="D148" s="240">
        <v>4926.1899999999996</v>
      </c>
    </row>
    <row r="149" spans="2:4" x14ac:dyDescent="0.25">
      <c r="B149" s="239">
        <v>44218</v>
      </c>
      <c r="C149" s="236" t="s">
        <v>333</v>
      </c>
      <c r="D149" s="240">
        <v>6624.35</v>
      </c>
    </row>
    <row r="150" spans="2:4" x14ac:dyDescent="0.25">
      <c r="B150" s="239">
        <v>44220</v>
      </c>
      <c r="C150" s="236" t="s">
        <v>334</v>
      </c>
      <c r="D150" s="240">
        <v>1629.68</v>
      </c>
    </row>
    <row r="151" spans="2:4" x14ac:dyDescent="0.25">
      <c r="B151" s="239">
        <v>44221</v>
      </c>
      <c r="C151" s="236" t="s">
        <v>335</v>
      </c>
      <c r="D151" s="240">
        <v>4542.74</v>
      </c>
    </row>
    <row r="152" spans="2:4" x14ac:dyDescent="0.25">
      <c r="B152" s="239">
        <v>44224</v>
      </c>
      <c r="C152" s="236" t="s">
        <v>336</v>
      </c>
      <c r="D152" s="240">
        <v>1781.34</v>
      </c>
    </row>
    <row r="153" spans="2:4" x14ac:dyDescent="0.25">
      <c r="B153" s="239">
        <v>44225</v>
      </c>
      <c r="C153" s="236" t="s">
        <v>337</v>
      </c>
      <c r="D153" s="240">
        <v>1697.59</v>
      </c>
    </row>
    <row r="154" spans="2:4" x14ac:dyDescent="0.25">
      <c r="B154" s="239">
        <v>44227</v>
      </c>
      <c r="C154" s="236" t="s">
        <v>338</v>
      </c>
      <c r="D154" s="240">
        <v>422.65</v>
      </c>
    </row>
    <row r="155" spans="2:4" x14ac:dyDescent="0.25">
      <c r="B155" s="239">
        <v>44229</v>
      </c>
      <c r="C155" s="236" t="s">
        <v>339</v>
      </c>
      <c r="D155" s="240">
        <v>537.15</v>
      </c>
    </row>
    <row r="156" spans="2:4" x14ac:dyDescent="0.25">
      <c r="B156" s="239">
        <v>44230</v>
      </c>
      <c r="C156" s="236" t="s">
        <v>340</v>
      </c>
      <c r="D156" s="240">
        <v>13505.29</v>
      </c>
    </row>
    <row r="157" spans="2:4" x14ac:dyDescent="0.25">
      <c r="B157" s="239">
        <v>44231</v>
      </c>
      <c r="C157" s="236" t="s">
        <v>341</v>
      </c>
      <c r="D157" s="240">
        <v>6500.82</v>
      </c>
    </row>
    <row r="158" spans="2:4" x14ac:dyDescent="0.25">
      <c r="B158" s="239">
        <v>44232</v>
      </c>
      <c r="C158" s="236" t="s">
        <v>342</v>
      </c>
      <c r="D158" s="240">
        <v>1167.5899999999999</v>
      </c>
    </row>
    <row r="159" spans="2:4" x14ac:dyDescent="0.25">
      <c r="B159" s="239">
        <v>44233</v>
      </c>
      <c r="C159" s="236" t="s">
        <v>343</v>
      </c>
      <c r="D159" s="240">
        <v>85973.34</v>
      </c>
    </row>
    <row r="160" spans="2:4" x14ac:dyDescent="0.25">
      <c r="B160" s="239">
        <v>44234</v>
      </c>
      <c r="C160" s="236" t="s">
        <v>344</v>
      </c>
      <c r="D160" s="240">
        <v>1391</v>
      </c>
    </row>
    <row r="161" spans="2:4" x14ac:dyDescent="0.25">
      <c r="B161" s="239">
        <v>44235</v>
      </c>
      <c r="C161" s="236" t="s">
        <v>345</v>
      </c>
      <c r="D161" s="240">
        <v>367.49</v>
      </c>
    </row>
    <row r="162" spans="2:4" x14ac:dyDescent="0.25">
      <c r="B162" s="239">
        <v>44236</v>
      </c>
      <c r="C162" s="236" t="s">
        <v>346</v>
      </c>
      <c r="D162" s="240">
        <v>10661.04</v>
      </c>
    </row>
    <row r="163" spans="2:4" x14ac:dyDescent="0.25">
      <c r="B163" s="239">
        <v>44237</v>
      </c>
      <c r="C163" s="236" t="s">
        <v>347</v>
      </c>
      <c r="D163" s="240">
        <v>5455.41</v>
      </c>
    </row>
    <row r="164" spans="2:4" x14ac:dyDescent="0.25">
      <c r="B164" s="239">
        <v>44238</v>
      </c>
      <c r="C164" s="236" t="s">
        <v>348</v>
      </c>
      <c r="D164" s="240">
        <v>436.52</v>
      </c>
    </row>
    <row r="165" spans="2:4" x14ac:dyDescent="0.25">
      <c r="B165" s="239">
        <v>44240</v>
      </c>
      <c r="C165" s="236" t="s">
        <v>349</v>
      </c>
      <c r="D165" s="240">
        <v>2390.11</v>
      </c>
    </row>
    <row r="166" spans="2:4" x14ac:dyDescent="0.25">
      <c r="B166" s="239">
        <v>44241</v>
      </c>
      <c r="C166" s="236" t="s">
        <v>350</v>
      </c>
      <c r="D166" s="240">
        <v>1407.42</v>
      </c>
    </row>
    <row r="167" spans="2:4" x14ac:dyDescent="0.25">
      <c r="B167" s="239">
        <v>44243</v>
      </c>
      <c r="C167" s="236" t="s">
        <v>351</v>
      </c>
      <c r="D167" s="240">
        <v>2227.98</v>
      </c>
    </row>
    <row r="168" spans="2:4" x14ac:dyDescent="0.25">
      <c r="B168" s="239">
        <v>44245</v>
      </c>
      <c r="C168" s="236" t="s">
        <v>352</v>
      </c>
      <c r="D168" s="240">
        <v>2115.67</v>
      </c>
    </row>
    <row r="169" spans="2:4" x14ac:dyDescent="0.25">
      <c r="B169" s="239">
        <v>44246</v>
      </c>
      <c r="C169" s="236" t="s">
        <v>353</v>
      </c>
      <c r="D169" s="240">
        <v>1269.25</v>
      </c>
    </row>
    <row r="170" spans="2:4" x14ac:dyDescent="0.25">
      <c r="B170" s="239">
        <v>44247</v>
      </c>
      <c r="C170" s="236" t="s">
        <v>354</v>
      </c>
      <c r="D170" s="240">
        <v>8470.83</v>
      </c>
    </row>
    <row r="171" spans="2:4" x14ac:dyDescent="0.25">
      <c r="B171" s="239">
        <v>44248</v>
      </c>
      <c r="C171" s="236" t="s">
        <v>355</v>
      </c>
      <c r="D171" s="240">
        <v>1290.82</v>
      </c>
    </row>
    <row r="172" spans="2:4" x14ac:dyDescent="0.25">
      <c r="B172" s="239">
        <v>44249</v>
      </c>
      <c r="C172" s="236" t="s">
        <v>356</v>
      </c>
      <c r="D172" s="240">
        <v>267.43</v>
      </c>
    </row>
    <row r="173" spans="2:4" x14ac:dyDescent="0.25">
      <c r="B173" s="239">
        <v>44251</v>
      </c>
      <c r="C173" s="236" t="s">
        <v>357</v>
      </c>
      <c r="D173" s="240">
        <v>5905.07</v>
      </c>
    </row>
    <row r="174" spans="2:4" x14ac:dyDescent="0.25">
      <c r="B174" s="239">
        <v>44252</v>
      </c>
      <c r="C174" s="236" t="s">
        <v>358</v>
      </c>
      <c r="D174" s="240">
        <v>10337.17</v>
      </c>
    </row>
    <row r="175" spans="2:4" x14ac:dyDescent="0.25">
      <c r="B175" s="239">
        <v>44253</v>
      </c>
      <c r="C175" s="236" t="s">
        <v>359</v>
      </c>
      <c r="D175" s="240">
        <v>5812.67</v>
      </c>
    </row>
    <row r="176" spans="2:4" x14ac:dyDescent="0.25">
      <c r="B176" s="239">
        <v>44254</v>
      </c>
      <c r="C176" s="236" t="s">
        <v>360</v>
      </c>
      <c r="D176" s="240">
        <v>5786.8</v>
      </c>
    </row>
    <row r="177" spans="2:4" x14ac:dyDescent="0.25">
      <c r="B177" s="239">
        <v>44255</v>
      </c>
      <c r="C177" s="236" t="s">
        <v>361</v>
      </c>
      <c r="D177" s="240">
        <v>14199.85</v>
      </c>
    </row>
    <row r="178" spans="2:4" x14ac:dyDescent="0.25">
      <c r="B178" s="239">
        <v>44256</v>
      </c>
      <c r="C178" s="236" t="s">
        <v>362</v>
      </c>
      <c r="D178" s="240">
        <v>2255.98</v>
      </c>
    </row>
    <row r="179" spans="2:4" x14ac:dyDescent="0.25">
      <c r="B179" s="239">
        <v>44257</v>
      </c>
      <c r="C179" s="236" t="s">
        <v>363</v>
      </c>
      <c r="D179" s="240">
        <v>5515.9</v>
      </c>
    </row>
    <row r="180" spans="2:4" x14ac:dyDescent="0.25">
      <c r="B180" s="239">
        <v>44258</v>
      </c>
      <c r="C180" s="236" t="s">
        <v>364</v>
      </c>
      <c r="D180" s="240">
        <v>15880.9</v>
      </c>
    </row>
    <row r="181" spans="2:4" x14ac:dyDescent="0.25">
      <c r="B181" s="239">
        <v>44259</v>
      </c>
      <c r="C181" s="236" t="s">
        <v>365</v>
      </c>
      <c r="D181" s="240">
        <v>2961.94</v>
      </c>
    </row>
    <row r="182" spans="2:4" x14ac:dyDescent="0.25">
      <c r="B182" s="239">
        <v>44260</v>
      </c>
      <c r="C182" s="236" t="s">
        <v>366</v>
      </c>
      <c r="D182" s="240">
        <v>2960.92</v>
      </c>
    </row>
    <row r="183" spans="2:4" x14ac:dyDescent="0.25">
      <c r="B183" s="239">
        <v>44262</v>
      </c>
      <c r="C183" s="236" t="s">
        <v>367</v>
      </c>
      <c r="D183" s="240">
        <v>2324.5</v>
      </c>
    </row>
    <row r="184" spans="2:4" x14ac:dyDescent="0.25">
      <c r="B184" s="239">
        <v>44263</v>
      </c>
      <c r="C184" s="236" t="s">
        <v>368</v>
      </c>
      <c r="D184" s="240">
        <v>2039.94</v>
      </c>
    </row>
    <row r="185" spans="2:4" x14ac:dyDescent="0.25">
      <c r="B185" s="239">
        <v>44264</v>
      </c>
      <c r="C185" s="236" t="s">
        <v>369</v>
      </c>
      <c r="D185" s="240">
        <v>17689.89</v>
      </c>
    </row>
    <row r="186" spans="2:4" x14ac:dyDescent="0.25">
      <c r="B186" s="239">
        <v>44265</v>
      </c>
      <c r="C186" s="236" t="s">
        <v>370</v>
      </c>
      <c r="D186" s="240">
        <v>13408.6</v>
      </c>
    </row>
    <row r="187" spans="2:4" x14ac:dyDescent="0.25">
      <c r="B187" s="239">
        <v>44266</v>
      </c>
      <c r="C187" s="236" t="s">
        <v>371</v>
      </c>
      <c r="D187" s="240">
        <v>1491.96</v>
      </c>
    </row>
    <row r="188" spans="2:4" x14ac:dyDescent="0.25">
      <c r="B188" s="239">
        <v>44267</v>
      </c>
      <c r="C188" s="236" t="s">
        <v>372</v>
      </c>
      <c r="D188" s="240">
        <v>4163.22</v>
      </c>
    </row>
    <row r="189" spans="2:4" x14ac:dyDescent="0.25">
      <c r="B189" s="239">
        <v>44271</v>
      </c>
      <c r="C189" s="236" t="s">
        <v>373</v>
      </c>
      <c r="D189" s="240">
        <v>1056.73</v>
      </c>
    </row>
    <row r="190" spans="2:4" x14ac:dyDescent="0.25">
      <c r="B190" s="239">
        <v>44272</v>
      </c>
      <c r="C190" s="236" t="s">
        <v>374</v>
      </c>
      <c r="D190" s="240">
        <v>7609.44</v>
      </c>
    </row>
    <row r="191" spans="2:4" x14ac:dyDescent="0.25">
      <c r="B191" s="239">
        <v>44273</v>
      </c>
      <c r="C191" s="236" t="s">
        <v>375</v>
      </c>
      <c r="D191" s="240">
        <v>3955.32</v>
      </c>
    </row>
    <row r="192" spans="2:4" x14ac:dyDescent="0.25">
      <c r="B192" s="239">
        <v>44275</v>
      </c>
      <c r="C192" s="236" t="s">
        <v>376</v>
      </c>
      <c r="D192" s="240">
        <v>2031.84</v>
      </c>
    </row>
    <row r="193" spans="2:4" x14ac:dyDescent="0.25">
      <c r="B193" s="239">
        <v>44276</v>
      </c>
      <c r="C193" s="236" t="s">
        <v>377</v>
      </c>
      <c r="D193" s="240">
        <v>1211.93</v>
      </c>
    </row>
    <row r="194" spans="2:4" x14ac:dyDescent="0.25">
      <c r="B194" s="239">
        <v>44278</v>
      </c>
      <c r="C194" s="236" t="s">
        <v>378</v>
      </c>
      <c r="D194" s="240">
        <v>13656.18</v>
      </c>
    </row>
    <row r="195" spans="2:4" x14ac:dyDescent="0.25">
      <c r="B195" s="239">
        <v>44279</v>
      </c>
      <c r="C195" s="236" t="s">
        <v>379</v>
      </c>
      <c r="D195" s="240">
        <v>21100.66</v>
      </c>
    </row>
    <row r="196" spans="2:4" x14ac:dyDescent="0.25">
      <c r="B196" s="239">
        <v>44280</v>
      </c>
      <c r="C196" s="236" t="s">
        <v>380</v>
      </c>
      <c r="D196" s="240">
        <v>2043.64</v>
      </c>
    </row>
    <row r="197" spans="2:4" x14ac:dyDescent="0.25">
      <c r="B197" s="239">
        <v>44281</v>
      </c>
      <c r="C197" s="236" t="s">
        <v>381</v>
      </c>
      <c r="D197" s="240">
        <v>1607.51</v>
      </c>
    </row>
    <row r="198" spans="2:4" x14ac:dyDescent="0.25">
      <c r="B198" s="239">
        <v>44284</v>
      </c>
      <c r="C198" s="236" t="s">
        <v>382</v>
      </c>
      <c r="D198" s="240">
        <v>8892.77</v>
      </c>
    </row>
    <row r="199" spans="2:4" x14ac:dyDescent="0.25">
      <c r="B199" s="239">
        <v>44287</v>
      </c>
      <c r="C199" s="236" t="s">
        <v>383</v>
      </c>
      <c r="D199" s="240">
        <v>2093.0300000000002</v>
      </c>
    </row>
    <row r="200" spans="2:4" x14ac:dyDescent="0.25">
      <c r="B200" s="239">
        <v>44290</v>
      </c>
      <c r="C200" s="236" t="s">
        <v>384</v>
      </c>
      <c r="D200" s="240">
        <v>1517.83</v>
      </c>
    </row>
    <row r="201" spans="2:4" x14ac:dyDescent="0.25">
      <c r="B201" s="239">
        <v>44291</v>
      </c>
      <c r="C201" s="236" t="s">
        <v>385</v>
      </c>
      <c r="D201" s="240">
        <v>2113.46</v>
      </c>
    </row>
    <row r="202" spans="2:4" x14ac:dyDescent="0.25">
      <c r="B202" s="239">
        <v>44293</v>
      </c>
      <c r="C202" s="236" t="s">
        <v>386</v>
      </c>
      <c r="D202" s="240">
        <v>300796</v>
      </c>
    </row>
    <row r="203" spans="2:4" x14ac:dyDescent="0.25">
      <c r="B203" s="239">
        <v>44297</v>
      </c>
      <c r="C203" s="236" t="s">
        <v>387</v>
      </c>
      <c r="D203" s="240">
        <v>9066.6</v>
      </c>
    </row>
    <row r="204" spans="2:4" x14ac:dyDescent="0.25">
      <c r="B204" s="239">
        <v>44299</v>
      </c>
      <c r="C204" s="236" t="s">
        <v>388</v>
      </c>
      <c r="D204" s="240">
        <v>1721.1</v>
      </c>
    </row>
    <row r="205" spans="2:4" x14ac:dyDescent="0.25">
      <c r="B205" s="239">
        <v>44301</v>
      </c>
      <c r="C205" s="236" t="s">
        <v>389</v>
      </c>
      <c r="D205" s="240">
        <v>14428.23</v>
      </c>
    </row>
    <row r="206" spans="2:4" x14ac:dyDescent="0.25">
      <c r="B206" s="239">
        <v>44303</v>
      </c>
      <c r="C206" s="236" t="s">
        <v>390</v>
      </c>
      <c r="D206" s="240">
        <v>14279.02</v>
      </c>
    </row>
    <row r="207" spans="2:4" x14ac:dyDescent="0.25">
      <c r="B207" s="239">
        <v>44307</v>
      </c>
      <c r="C207" s="236" t="s">
        <v>391</v>
      </c>
      <c r="D207" s="240">
        <v>6148.23</v>
      </c>
    </row>
    <row r="208" spans="2:4" x14ac:dyDescent="0.25">
      <c r="B208" s="239">
        <v>44308</v>
      </c>
      <c r="C208" s="236" t="s">
        <v>392</v>
      </c>
      <c r="D208" s="240">
        <v>1063.5</v>
      </c>
    </row>
    <row r="209" spans="2:4" x14ac:dyDescent="0.25">
      <c r="B209" s="239">
        <v>44309</v>
      </c>
      <c r="C209" s="236" t="s">
        <v>393</v>
      </c>
      <c r="D209" s="240">
        <v>569.37</v>
      </c>
    </row>
    <row r="1796" spans="2:4" x14ac:dyDescent="0.25">
      <c r="B1796" s="241"/>
      <c r="C1796" s="242"/>
      <c r="D1796" s="243">
        <f>SUM(D4:D1795)</f>
        <v>2558744.0400000005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7" t="s">
        <v>146</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5">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5">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162</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5">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5">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5">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5">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3">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0" t="s">
        <v>120</v>
      </c>
      <c r="H17" s="310"/>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0" t="s">
        <v>123</v>
      </c>
      <c r="H19" s="310"/>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0" t="s">
        <v>126</v>
      </c>
      <c r="H21" s="310"/>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0" t="s">
        <v>128</v>
      </c>
      <c r="H22" s="310"/>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5">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5">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5">
      <c r="A28" s="52"/>
      <c r="B28" s="309"/>
      <c r="C28" s="306" t="s">
        <v>150</v>
      </c>
      <c r="D28" s="306"/>
      <c r="E28" s="306"/>
      <c r="F28" s="284"/>
      <c r="G28" s="215"/>
      <c r="H28" s="216" t="s">
        <v>151</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5">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5">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5">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5">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5">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5">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5">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5">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5">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5">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299" t="s">
        <v>158</v>
      </c>
      <c r="C92" s="301" t="s">
        <v>101</v>
      </c>
      <c r="D92" s="302"/>
      <c r="E92" s="296"/>
      <c r="F92" s="297"/>
      <c r="G92" s="65"/>
      <c r="H92" s="302" t="s">
        <v>173</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5">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3" t="str">
        <f>Notes!B18</f>
        <v>Note 8</v>
      </c>
      <c r="C94" s="304" t="s">
        <v>169</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3"/>
      <c r="C95" s="204"/>
      <c r="D95" s="204"/>
      <c r="E95" s="204"/>
      <c r="F95" s="204"/>
      <c r="G95" s="204"/>
      <c r="H95" s="204"/>
      <c r="I95" s="204"/>
      <c r="J95" s="204"/>
      <c r="K95" s="204"/>
      <c r="L95" s="204"/>
      <c r="M95" s="204"/>
      <c r="N95" s="302" t="s">
        <v>172</v>
      </c>
      <c r="O95" s="302"/>
      <c r="P95" s="47"/>
      <c r="Q95" s="46"/>
      <c r="R95" s="46"/>
      <c r="S95" s="46"/>
      <c r="T95" s="46"/>
      <c r="U95" s="46"/>
      <c r="V95" s="46"/>
      <c r="W95" s="46"/>
      <c r="X95" s="46"/>
      <c r="Y95" s="46"/>
    </row>
    <row r="96" spans="1:25" s="150" customFormat="1" ht="45" customHeight="1" outlineLevel="1" x14ac:dyDescent="0.25">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5">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5">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3"/>
      <c r="C101" s="301" t="s">
        <v>170</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3"/>
      <c r="C103" s="204"/>
      <c r="D103" s="204"/>
      <c r="E103" s="204"/>
      <c r="F103" s="204"/>
      <c r="G103" s="204"/>
      <c r="H103" s="204"/>
      <c r="I103" s="204"/>
      <c r="J103" s="204"/>
      <c r="K103" s="204"/>
      <c r="L103" s="204"/>
      <c r="M103" s="204"/>
      <c r="N103" s="302" t="s">
        <v>172</v>
      </c>
      <c r="O103" s="302"/>
      <c r="P103" s="47"/>
      <c r="Q103" s="46"/>
      <c r="R103" s="46"/>
      <c r="S103" s="46"/>
      <c r="T103" s="46"/>
      <c r="U103" s="46"/>
      <c r="V103" s="46"/>
      <c r="W103" s="46"/>
      <c r="X103" s="46"/>
      <c r="Y103" s="46"/>
    </row>
    <row r="104" spans="1:25" s="150" customFormat="1" ht="45" customHeight="1" outlineLevel="1" x14ac:dyDescent="0.25">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5">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3" t="str">
        <f>Notes!B20</f>
        <v>Note 9</v>
      </c>
      <c r="C107" s="304" t="s">
        <v>178</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8"/>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5">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5">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5">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5">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5">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156</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7"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5">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5">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5">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5">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5">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5">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5">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5">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5">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5">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5">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5">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5">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7" t="s">
        <v>147</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5">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5">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163</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5">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5">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5">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5">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3">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0" t="s">
        <v>120</v>
      </c>
      <c r="H17" s="310"/>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0" t="s">
        <v>123</v>
      </c>
      <c r="H19" s="310"/>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0" t="s">
        <v>126</v>
      </c>
      <c r="H21" s="310"/>
      <c r="I21" s="202"/>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0" t="s">
        <v>128</v>
      </c>
      <c r="H22" s="310"/>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5">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5">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5">
      <c r="A28" s="52"/>
      <c r="B28" s="309"/>
      <c r="C28" s="306" t="s">
        <v>150</v>
      </c>
      <c r="D28" s="306"/>
      <c r="E28" s="306"/>
      <c r="F28" s="284"/>
      <c r="G28" s="215"/>
      <c r="H28" s="216" t="s">
        <v>151</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5">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5">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5">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5">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5">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5">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5">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5">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5">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5">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299" t="s">
        <v>158</v>
      </c>
      <c r="C92" s="301" t="s">
        <v>101</v>
      </c>
      <c r="D92" s="302"/>
      <c r="E92" s="296"/>
      <c r="F92" s="297"/>
      <c r="G92" s="65"/>
      <c r="H92" s="302" t="s">
        <v>173</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5">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3" t="str">
        <f>Notes!B18</f>
        <v>Note 8</v>
      </c>
      <c r="C94" s="304" t="s">
        <v>169</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3"/>
      <c r="C95" s="204"/>
      <c r="D95" s="204"/>
      <c r="E95" s="204"/>
      <c r="F95" s="204"/>
      <c r="G95" s="204"/>
      <c r="H95" s="204"/>
      <c r="I95" s="204"/>
      <c r="J95" s="204"/>
      <c r="K95" s="204"/>
      <c r="L95" s="204"/>
      <c r="M95" s="204"/>
      <c r="N95" s="302" t="s">
        <v>172</v>
      </c>
      <c r="O95" s="302"/>
      <c r="P95" s="47"/>
      <c r="Q95" s="46"/>
      <c r="R95" s="46"/>
      <c r="S95" s="46"/>
      <c r="T95" s="46"/>
      <c r="U95" s="46"/>
      <c r="V95" s="46"/>
      <c r="W95" s="46"/>
      <c r="X95" s="46"/>
      <c r="Y95" s="46"/>
    </row>
    <row r="96" spans="1:25" s="150" customFormat="1" ht="45" customHeight="1" outlineLevel="1" x14ac:dyDescent="0.25">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5">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5">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3"/>
      <c r="C101" s="301" t="s">
        <v>170</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3"/>
      <c r="C103" s="204"/>
      <c r="D103" s="204"/>
      <c r="E103" s="204"/>
      <c r="F103" s="204"/>
      <c r="G103" s="204"/>
      <c r="H103" s="204"/>
      <c r="I103" s="204"/>
      <c r="J103" s="204"/>
      <c r="K103" s="204"/>
      <c r="L103" s="204"/>
      <c r="M103" s="204"/>
      <c r="N103" s="302" t="s">
        <v>172</v>
      </c>
      <c r="O103" s="302"/>
      <c r="P103" s="47"/>
      <c r="Q103" s="46"/>
      <c r="R103" s="46"/>
      <c r="S103" s="46"/>
      <c r="T103" s="46"/>
      <c r="U103" s="46"/>
      <c r="V103" s="46"/>
      <c r="W103" s="46"/>
      <c r="X103" s="46"/>
      <c r="Y103" s="46"/>
    </row>
    <row r="104" spans="1:25" s="150" customFormat="1" ht="45" customHeight="1" outlineLevel="1" x14ac:dyDescent="0.25">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5">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3" t="str">
        <f>Notes!B20</f>
        <v>Note 9</v>
      </c>
      <c r="C107" s="304" t="s">
        <v>178</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8"/>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5">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5">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5">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5">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5">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7"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5">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5">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5">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5">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5">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5">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5">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5">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5">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5">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5">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5">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5">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7" t="s">
        <v>148</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5">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5">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163</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5">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5">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5">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5">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3">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0" t="s">
        <v>120</v>
      </c>
      <c r="H17" s="310"/>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0" t="s">
        <v>123</v>
      </c>
      <c r="H19" s="310"/>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0" t="s">
        <v>126</v>
      </c>
      <c r="H21" s="310"/>
      <c r="I21" s="202"/>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0" t="s">
        <v>128</v>
      </c>
      <c r="H22" s="310"/>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0" t="s">
        <v>130</v>
      </c>
      <c r="H23" s="310"/>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5">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5">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5">
      <c r="A28" s="52"/>
      <c r="B28" s="309"/>
      <c r="C28" s="306" t="s">
        <v>150</v>
      </c>
      <c r="D28" s="306"/>
      <c r="E28" s="306"/>
      <c r="F28" s="284"/>
      <c r="G28" s="215"/>
      <c r="H28" s="216" t="s">
        <v>151</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5">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5">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5">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5">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5">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5">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5">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5">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5">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5">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299" t="s">
        <v>158</v>
      </c>
      <c r="C92" s="301" t="s">
        <v>101</v>
      </c>
      <c r="D92" s="302"/>
      <c r="E92" s="296"/>
      <c r="F92" s="297"/>
      <c r="G92" s="65"/>
      <c r="H92" s="302" t="s">
        <v>173</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5">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3" t="str">
        <f>Notes!B18</f>
        <v>Note 8</v>
      </c>
      <c r="C94" s="304" t="s">
        <v>169</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3"/>
      <c r="C95" s="204"/>
      <c r="D95" s="204"/>
      <c r="E95" s="204"/>
      <c r="F95" s="204"/>
      <c r="G95" s="204"/>
      <c r="H95" s="204"/>
      <c r="I95" s="204"/>
      <c r="J95" s="204"/>
      <c r="K95" s="204"/>
      <c r="L95" s="204"/>
      <c r="M95" s="204"/>
      <c r="N95" s="302" t="s">
        <v>172</v>
      </c>
      <c r="O95" s="302"/>
      <c r="P95" s="47"/>
      <c r="Q95" s="46"/>
      <c r="R95" s="46"/>
      <c r="S95" s="46"/>
      <c r="T95" s="46"/>
      <c r="U95" s="46"/>
      <c r="V95" s="46"/>
      <c r="W95" s="46"/>
      <c r="X95" s="46"/>
      <c r="Y95" s="46"/>
    </row>
    <row r="96" spans="1:25" s="150" customFormat="1" ht="45" customHeight="1" outlineLevel="1" x14ac:dyDescent="0.25">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5">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5">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3"/>
      <c r="C101" s="301" t="s">
        <v>170</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3"/>
      <c r="C103" s="204"/>
      <c r="D103" s="204"/>
      <c r="E103" s="204"/>
      <c r="F103" s="204"/>
      <c r="G103" s="204"/>
      <c r="H103" s="204"/>
      <c r="I103" s="204"/>
      <c r="J103" s="204"/>
      <c r="K103" s="204"/>
      <c r="L103" s="204"/>
      <c r="M103" s="204"/>
      <c r="N103" s="302" t="s">
        <v>172</v>
      </c>
      <c r="O103" s="302"/>
      <c r="P103" s="47"/>
      <c r="Q103" s="46"/>
      <c r="R103" s="46"/>
      <c r="S103" s="46"/>
      <c r="T103" s="46"/>
      <c r="U103" s="46"/>
      <c r="V103" s="46"/>
      <c r="W103" s="46"/>
      <c r="X103" s="46"/>
      <c r="Y103" s="46"/>
    </row>
    <row r="104" spans="1:25" s="150" customFormat="1" ht="45" customHeight="1" outlineLevel="1" x14ac:dyDescent="0.25">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5">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3" t="str">
        <f>Notes!B20</f>
        <v>Note 9</v>
      </c>
      <c r="C107" s="304" t="s">
        <v>178</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8"/>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5">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5">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5">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5">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5">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156</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7"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5">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5">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5">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5">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5">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5">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5">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5">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5">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5">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5">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5">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5">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7" t="s">
        <v>149</v>
      </c>
      <c r="D4" s="297"/>
      <c r="E4" s="297"/>
      <c r="F4" s="297"/>
      <c r="G4" s="297"/>
      <c r="H4" s="297"/>
      <c r="I4" s="297"/>
      <c r="J4" s="297"/>
      <c r="K4" s="297"/>
      <c r="L4" s="297"/>
      <c r="M4" s="297"/>
      <c r="N4" s="297"/>
      <c r="O4" s="297"/>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7"/>
      <c r="D6" s="297"/>
      <c r="E6" s="297"/>
      <c r="F6" s="297"/>
      <c r="G6" s="297"/>
      <c r="H6" s="297"/>
      <c r="I6" s="297"/>
      <c r="J6" s="297"/>
      <c r="K6" s="297"/>
      <c r="L6" s="297"/>
      <c r="M6" s="297"/>
      <c r="N6" s="297"/>
      <c r="O6" s="297"/>
      <c r="P6" s="47"/>
      <c r="Q6" s="46"/>
      <c r="R6" s="46"/>
      <c r="S6" s="46"/>
      <c r="T6" s="46"/>
      <c r="U6" s="46"/>
      <c r="V6" s="46"/>
      <c r="W6" s="46"/>
      <c r="X6" s="46"/>
      <c r="Y6" s="46"/>
    </row>
    <row r="7" spans="1:25" s="150" customFormat="1" x14ac:dyDescent="0.25">
      <c r="A7" s="43"/>
      <c r="B7" s="107" t="s">
        <v>56</v>
      </c>
      <c r="C7" s="297"/>
      <c r="D7" s="297"/>
      <c r="E7" s="297"/>
      <c r="F7" s="297"/>
      <c r="G7" s="297"/>
      <c r="H7" s="297"/>
      <c r="I7" s="297"/>
      <c r="J7" s="297"/>
      <c r="K7" s="297"/>
      <c r="L7" s="297"/>
      <c r="M7" s="297"/>
      <c r="N7" s="297"/>
      <c r="O7" s="297"/>
      <c r="P7" s="47"/>
      <c r="Q7" s="46"/>
      <c r="R7" s="46"/>
      <c r="S7" s="46"/>
      <c r="T7" s="46"/>
      <c r="U7" s="46"/>
      <c r="V7" s="46"/>
      <c r="W7" s="46"/>
      <c r="X7" s="46"/>
      <c r="Y7" s="46"/>
    </row>
    <row r="8" spans="1:25" s="150" customFormat="1" x14ac:dyDescent="0.25">
      <c r="A8" s="43"/>
      <c r="B8" s="108"/>
      <c r="C8" s="297"/>
      <c r="D8" s="297"/>
      <c r="E8" s="297"/>
      <c r="F8" s="297"/>
      <c r="G8" s="297"/>
      <c r="H8" s="297"/>
      <c r="I8" s="297"/>
      <c r="J8" s="297"/>
      <c r="K8" s="297"/>
      <c r="L8" s="297"/>
      <c r="M8" s="297"/>
      <c r="N8" s="297"/>
      <c r="O8" s="297"/>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3" t="str">
        <f>Notes!B4</f>
        <v>Note 1</v>
      </c>
      <c r="B10" s="278" t="s">
        <v>162</v>
      </c>
      <c r="C10" s="297"/>
      <c r="D10" s="297"/>
      <c r="E10" s="297"/>
      <c r="F10" s="297"/>
      <c r="G10" s="297"/>
      <c r="H10" s="297"/>
      <c r="I10" s="297"/>
      <c r="J10" s="297"/>
      <c r="K10" s="297"/>
      <c r="L10" s="297"/>
      <c r="M10" s="297"/>
      <c r="N10" s="297"/>
      <c r="O10" s="297"/>
      <c r="P10" s="47"/>
      <c r="Q10" s="46"/>
      <c r="R10" s="46"/>
      <c r="S10" s="46"/>
      <c r="T10" s="46"/>
      <c r="U10" s="46"/>
      <c r="V10" s="46"/>
      <c r="W10" s="46"/>
      <c r="X10" s="46"/>
      <c r="Y10" s="46"/>
    </row>
    <row r="11" spans="1:25" s="150" customFormat="1" x14ac:dyDescent="0.25">
      <c r="A11" s="274"/>
      <c r="B11" s="279"/>
      <c r="C11" s="297"/>
      <c r="D11" s="297"/>
      <c r="E11" s="297"/>
      <c r="F11" s="297"/>
      <c r="G11" s="297"/>
      <c r="H11" s="297"/>
      <c r="I11" s="297"/>
      <c r="J11" s="297"/>
      <c r="K11" s="297"/>
      <c r="L11" s="297"/>
      <c r="M11" s="297"/>
      <c r="N11" s="297"/>
      <c r="O11" s="297"/>
      <c r="P11" s="47"/>
      <c r="Q11" s="46"/>
      <c r="R11" s="46"/>
      <c r="S11" s="46"/>
      <c r="T11" s="46"/>
      <c r="U11" s="46"/>
      <c r="V11" s="46"/>
      <c r="W11" s="46"/>
      <c r="X11" s="46"/>
      <c r="Y11" s="46"/>
    </row>
    <row r="12" spans="1:25" s="150" customFormat="1" x14ac:dyDescent="0.25">
      <c r="A12" s="274"/>
      <c r="B12" s="279"/>
      <c r="C12" s="297"/>
      <c r="D12" s="297"/>
      <c r="E12" s="297"/>
      <c r="F12" s="297"/>
      <c r="G12" s="297"/>
      <c r="H12" s="297"/>
      <c r="I12" s="297"/>
      <c r="J12" s="297"/>
      <c r="K12" s="297"/>
      <c r="L12" s="297"/>
      <c r="M12" s="297"/>
      <c r="N12" s="297"/>
      <c r="O12" s="297"/>
      <c r="P12" s="47"/>
      <c r="Q12" s="46"/>
      <c r="R12" s="46"/>
      <c r="S12" s="46"/>
      <c r="T12" s="46"/>
      <c r="U12" s="46"/>
      <c r="V12" s="46"/>
      <c r="W12" s="46"/>
      <c r="X12" s="46"/>
      <c r="Y12" s="46"/>
    </row>
    <row r="13" spans="1:25" s="150" customFormat="1" x14ac:dyDescent="0.25">
      <c r="A13" s="274"/>
      <c r="B13" s="279"/>
      <c r="C13" s="297"/>
      <c r="D13" s="297"/>
      <c r="E13" s="297"/>
      <c r="F13" s="297"/>
      <c r="G13" s="297"/>
      <c r="H13" s="297"/>
      <c r="I13" s="297"/>
      <c r="J13" s="297"/>
      <c r="K13" s="297"/>
      <c r="L13" s="297"/>
      <c r="M13" s="297"/>
      <c r="N13" s="297"/>
      <c r="O13" s="297"/>
      <c r="P13" s="47"/>
      <c r="Q13" s="46"/>
      <c r="R13" s="46"/>
      <c r="S13" s="46"/>
      <c r="T13" s="46"/>
      <c r="U13" s="46"/>
      <c r="V13" s="46"/>
      <c r="W13" s="46"/>
      <c r="X13" s="46"/>
      <c r="Y13" s="46"/>
    </row>
    <row r="14" spans="1:25" s="150" customFormat="1" x14ac:dyDescent="0.25">
      <c r="A14" s="274"/>
      <c r="B14" s="279"/>
      <c r="C14" s="297"/>
      <c r="D14" s="297"/>
      <c r="E14" s="297"/>
      <c r="F14" s="297"/>
      <c r="G14" s="297"/>
      <c r="H14" s="297"/>
      <c r="I14" s="297"/>
      <c r="J14" s="297"/>
      <c r="K14" s="297"/>
      <c r="L14" s="297"/>
      <c r="M14" s="297"/>
      <c r="N14" s="297"/>
      <c r="O14" s="297"/>
      <c r="P14" s="47"/>
      <c r="Q14" s="46"/>
      <c r="R14" s="46"/>
      <c r="S14" s="46"/>
      <c r="T14" s="46"/>
      <c r="U14" s="46"/>
      <c r="V14" s="46"/>
      <c r="W14" s="46"/>
      <c r="X14" s="46"/>
      <c r="Y14" s="46"/>
    </row>
    <row r="15" spans="1:25" s="150" customFormat="1" ht="12" thickBot="1" x14ac:dyDescent="0.3">
      <c r="A15" s="275"/>
      <c r="B15" s="280"/>
      <c r="C15" s="297"/>
      <c r="D15" s="297"/>
      <c r="E15" s="297"/>
      <c r="F15" s="297"/>
      <c r="G15" s="297"/>
      <c r="H15" s="297"/>
      <c r="I15" s="297"/>
      <c r="J15" s="297"/>
      <c r="K15" s="297"/>
      <c r="L15" s="297"/>
      <c r="M15" s="297"/>
      <c r="N15" s="297"/>
      <c r="O15" s="297"/>
      <c r="P15" s="47"/>
      <c r="Q15" s="46"/>
      <c r="R15" s="46"/>
      <c r="S15" s="46"/>
      <c r="T15" s="46"/>
      <c r="U15" s="46"/>
      <c r="V15" s="46"/>
      <c r="W15" s="46"/>
      <c r="X15" s="46"/>
      <c r="Y15" s="46"/>
    </row>
    <row r="16" spans="1:25" s="150" customFormat="1" ht="6" customHeight="1" x14ac:dyDescent="0.25">
      <c r="A16" s="273"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4"/>
      <c r="B17" s="209" t="s">
        <v>118</v>
      </c>
      <c r="C17" s="156" t="s">
        <v>119</v>
      </c>
      <c r="D17" s="157"/>
      <c r="E17" s="157"/>
      <c r="F17" s="157"/>
      <c r="G17" s="310" t="s">
        <v>120</v>
      </c>
      <c r="H17" s="310"/>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74"/>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4"/>
      <c r="B19" s="210"/>
      <c r="C19" s="156" t="s">
        <v>122</v>
      </c>
      <c r="D19" s="157"/>
      <c r="E19" s="157"/>
      <c r="F19" s="157"/>
      <c r="G19" s="310" t="s">
        <v>123</v>
      </c>
      <c r="H19" s="310"/>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74"/>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4"/>
      <c r="B21" s="210"/>
      <c r="C21" s="159" t="s">
        <v>125</v>
      </c>
      <c r="D21" s="160"/>
      <c r="E21" s="160"/>
      <c r="F21" s="160"/>
      <c r="G21" s="310" t="s">
        <v>126</v>
      </c>
      <c r="H21" s="310"/>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74"/>
      <c r="B22" s="210"/>
      <c r="C22" s="204"/>
      <c r="D22" s="204"/>
      <c r="E22" s="204"/>
      <c r="F22" s="204"/>
      <c r="G22" s="310" t="s">
        <v>128</v>
      </c>
      <c r="H22" s="310"/>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5"/>
      <c r="B23" s="187"/>
      <c r="C23" s="161"/>
      <c r="D23" s="161"/>
      <c r="E23" s="161"/>
      <c r="F23" s="161"/>
      <c r="G23" s="310" t="s">
        <v>130</v>
      </c>
      <c r="H23" s="310"/>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7" t="s">
        <v>117</v>
      </c>
      <c r="C25" s="281"/>
      <c r="D25" s="282"/>
      <c r="E25" s="282"/>
      <c r="F25" s="282"/>
      <c r="G25" s="282"/>
      <c r="H25" s="282"/>
      <c r="I25" s="282"/>
      <c r="J25" s="282"/>
      <c r="K25" s="282"/>
      <c r="L25" s="282"/>
      <c r="M25" s="282"/>
      <c r="N25" s="282"/>
      <c r="O25" s="282"/>
      <c r="P25" s="47"/>
      <c r="Q25" s="294"/>
      <c r="R25" s="46"/>
      <c r="S25" s="46"/>
      <c r="T25" s="46"/>
      <c r="U25" s="46"/>
      <c r="V25" s="46"/>
      <c r="W25" s="46"/>
      <c r="X25" s="46"/>
      <c r="Y25" s="46"/>
    </row>
    <row r="26" spans="1:25" s="150" customFormat="1" x14ac:dyDescent="0.25">
      <c r="A26" s="52"/>
      <c r="B26" s="308"/>
      <c r="C26" s="281"/>
      <c r="D26" s="282"/>
      <c r="E26" s="282"/>
      <c r="F26" s="282"/>
      <c r="G26" s="282"/>
      <c r="H26" s="282"/>
      <c r="I26" s="282"/>
      <c r="J26" s="282"/>
      <c r="K26" s="282"/>
      <c r="L26" s="282"/>
      <c r="M26" s="282"/>
      <c r="N26" s="282"/>
      <c r="O26" s="282"/>
      <c r="P26" s="47"/>
      <c r="Q26" s="294"/>
      <c r="R26" s="46"/>
      <c r="S26" s="46"/>
      <c r="T26" s="46"/>
      <c r="U26" s="46"/>
      <c r="V26" s="46"/>
      <c r="W26" s="46"/>
      <c r="X26" s="46"/>
      <c r="Y26" s="46"/>
    </row>
    <row r="27" spans="1:25" s="150" customFormat="1" x14ac:dyDescent="0.25">
      <c r="A27" s="52"/>
      <c r="B27" s="308"/>
      <c r="C27" s="281"/>
      <c r="D27" s="282"/>
      <c r="E27" s="282"/>
      <c r="F27" s="282"/>
      <c r="G27" s="282"/>
      <c r="H27" s="282"/>
      <c r="I27" s="282"/>
      <c r="J27" s="282"/>
      <c r="K27" s="282"/>
      <c r="L27" s="282"/>
      <c r="M27" s="282"/>
      <c r="N27" s="282"/>
      <c r="O27" s="282"/>
      <c r="P27" s="47"/>
      <c r="Q27" s="294"/>
      <c r="R27" s="46"/>
      <c r="S27" s="46"/>
      <c r="T27" s="46"/>
      <c r="U27" s="46"/>
      <c r="V27" s="46"/>
      <c r="W27" s="46"/>
      <c r="X27" s="46"/>
      <c r="Y27" s="46"/>
    </row>
    <row r="28" spans="1:25" s="150" customFormat="1" x14ac:dyDescent="0.25">
      <c r="A28" s="52"/>
      <c r="B28" s="309"/>
      <c r="C28" s="306" t="s">
        <v>150</v>
      </c>
      <c r="D28" s="306"/>
      <c r="E28" s="306"/>
      <c r="F28" s="284"/>
      <c r="G28" s="215"/>
      <c r="H28" s="216" t="s">
        <v>151</v>
      </c>
      <c r="I28" s="201"/>
      <c r="J28" s="201"/>
      <c r="K28" s="201"/>
      <c r="L28" s="201"/>
      <c r="M28" s="201"/>
      <c r="N28" s="201"/>
      <c r="O28" s="201"/>
      <c r="P28" s="47"/>
      <c r="Q28" s="29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4"/>
      <c r="R29" s="46"/>
      <c r="S29" s="46"/>
      <c r="T29" s="46"/>
      <c r="U29" s="46"/>
      <c r="V29" s="46"/>
      <c r="W29" s="46"/>
      <c r="X29" s="46"/>
      <c r="Y29" s="46"/>
    </row>
    <row r="30" spans="1:25" s="150" customFormat="1" x14ac:dyDescent="0.25">
      <c r="A30" s="43"/>
      <c r="B30" s="278" t="s">
        <v>97</v>
      </c>
      <c r="C30" s="297"/>
      <c r="D30" s="297"/>
      <c r="E30" s="297"/>
      <c r="F30" s="297"/>
      <c r="G30" s="297"/>
      <c r="H30" s="297"/>
      <c r="I30" s="297"/>
      <c r="J30" s="297"/>
      <c r="K30" s="297"/>
      <c r="L30" s="297"/>
      <c r="M30" s="297"/>
      <c r="N30" s="297"/>
      <c r="O30" s="297"/>
      <c r="P30" s="47"/>
      <c r="Q30" s="294"/>
      <c r="R30" s="46"/>
      <c r="S30" s="46"/>
      <c r="T30" s="46"/>
      <c r="U30" s="46"/>
      <c r="V30" s="46"/>
      <c r="W30" s="46"/>
      <c r="X30" s="46"/>
      <c r="Y30" s="46"/>
    </row>
    <row r="31" spans="1:25" s="150" customFormat="1" x14ac:dyDescent="0.25">
      <c r="A31" s="43"/>
      <c r="B31" s="279"/>
      <c r="C31" s="297"/>
      <c r="D31" s="297"/>
      <c r="E31" s="297"/>
      <c r="F31" s="297"/>
      <c r="G31" s="297"/>
      <c r="H31" s="297"/>
      <c r="I31" s="297"/>
      <c r="J31" s="297"/>
      <c r="K31" s="297"/>
      <c r="L31" s="297"/>
      <c r="M31" s="297"/>
      <c r="N31" s="297"/>
      <c r="O31" s="297"/>
      <c r="P31" s="47"/>
      <c r="Q31" s="294"/>
      <c r="R31" s="46"/>
      <c r="S31" s="46"/>
      <c r="T31" s="46"/>
      <c r="U31" s="46"/>
      <c r="V31" s="46"/>
      <c r="W31" s="46"/>
      <c r="X31" s="46"/>
      <c r="Y31" s="46"/>
    </row>
    <row r="32" spans="1:25" s="150" customFormat="1" x14ac:dyDescent="0.25">
      <c r="A32" s="43"/>
      <c r="B32" s="280"/>
      <c r="C32" s="297"/>
      <c r="D32" s="297"/>
      <c r="E32" s="297"/>
      <c r="F32" s="297"/>
      <c r="G32" s="297"/>
      <c r="H32" s="297"/>
      <c r="I32" s="297"/>
      <c r="J32" s="297"/>
      <c r="K32" s="297"/>
      <c r="L32" s="297"/>
      <c r="M32" s="297"/>
      <c r="N32" s="297"/>
      <c r="O32" s="297"/>
      <c r="P32" s="47"/>
      <c r="Q32" s="29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8" t="str">
        <f>Notes!B10</f>
        <v>Note 4</v>
      </c>
      <c r="B37" s="278" t="s">
        <v>7</v>
      </c>
      <c r="C37" s="297"/>
      <c r="D37" s="297"/>
      <c r="E37" s="297"/>
      <c r="F37" s="297"/>
      <c r="G37" s="297"/>
      <c r="H37" s="297"/>
      <c r="I37" s="297"/>
      <c r="J37" s="297"/>
      <c r="K37" s="297"/>
      <c r="L37" s="297"/>
      <c r="M37" s="297"/>
      <c r="N37" s="297"/>
      <c r="O37" s="297"/>
      <c r="P37" s="47"/>
      <c r="Q37" s="46"/>
      <c r="R37" s="46"/>
      <c r="S37" s="46"/>
      <c r="T37" s="46"/>
      <c r="U37" s="46"/>
      <c r="V37" s="46"/>
      <c r="W37" s="46"/>
      <c r="X37" s="46"/>
      <c r="Y37" s="46"/>
    </row>
    <row r="38" spans="1:25" s="150" customFormat="1" outlineLevel="1" x14ac:dyDescent="0.25">
      <c r="A38" s="339"/>
      <c r="B38" s="279"/>
      <c r="C38" s="297"/>
      <c r="D38" s="297"/>
      <c r="E38" s="297"/>
      <c r="F38" s="297"/>
      <c r="G38" s="297"/>
      <c r="H38" s="297"/>
      <c r="I38" s="297"/>
      <c r="J38" s="297"/>
      <c r="K38" s="297"/>
      <c r="L38" s="297"/>
      <c r="M38" s="297"/>
      <c r="N38" s="297"/>
      <c r="O38" s="297"/>
      <c r="P38" s="47"/>
      <c r="Q38" s="46"/>
      <c r="R38" s="46"/>
      <c r="S38" s="46"/>
      <c r="T38" s="46"/>
      <c r="U38" s="46"/>
      <c r="V38" s="46"/>
      <c r="W38" s="46"/>
      <c r="X38" s="46"/>
      <c r="Y38" s="46"/>
    </row>
    <row r="39" spans="1:25" s="150" customFormat="1" outlineLevel="1" x14ac:dyDescent="0.25">
      <c r="A39" s="339"/>
      <c r="B39" s="279"/>
      <c r="C39" s="297"/>
      <c r="D39" s="297"/>
      <c r="E39" s="297"/>
      <c r="F39" s="297"/>
      <c r="G39" s="297"/>
      <c r="H39" s="297"/>
      <c r="I39" s="297"/>
      <c r="J39" s="297"/>
      <c r="K39" s="297"/>
      <c r="L39" s="297"/>
      <c r="M39" s="297"/>
      <c r="N39" s="297"/>
      <c r="O39" s="297"/>
      <c r="P39" s="47"/>
      <c r="Q39" s="46"/>
      <c r="R39" s="46"/>
      <c r="S39" s="46"/>
      <c r="T39" s="46"/>
      <c r="U39" s="46"/>
      <c r="V39" s="46"/>
      <c r="W39" s="46"/>
      <c r="X39" s="46"/>
      <c r="Y39" s="46"/>
    </row>
    <row r="40" spans="1:25" s="150" customFormat="1" outlineLevel="1" x14ac:dyDescent="0.25">
      <c r="A40" s="339"/>
      <c r="B40" s="279"/>
      <c r="C40" s="297"/>
      <c r="D40" s="297"/>
      <c r="E40" s="297"/>
      <c r="F40" s="297"/>
      <c r="G40" s="297"/>
      <c r="H40" s="297"/>
      <c r="I40" s="297"/>
      <c r="J40" s="297"/>
      <c r="K40" s="297"/>
      <c r="L40" s="297"/>
      <c r="M40" s="297"/>
      <c r="N40" s="297"/>
      <c r="O40" s="297"/>
      <c r="P40" s="47"/>
      <c r="Q40" s="46"/>
      <c r="R40" s="46"/>
      <c r="S40" s="46"/>
      <c r="T40" s="46"/>
      <c r="U40" s="46"/>
      <c r="V40" s="46"/>
      <c r="W40" s="46"/>
      <c r="X40" s="46"/>
      <c r="Y40" s="46"/>
    </row>
    <row r="41" spans="1:25" s="150" customFormat="1" outlineLevel="1" x14ac:dyDescent="0.25">
      <c r="A41" s="339"/>
      <c r="B41" s="279"/>
      <c r="C41" s="297"/>
      <c r="D41" s="297"/>
      <c r="E41" s="297"/>
      <c r="F41" s="297"/>
      <c r="G41" s="297"/>
      <c r="H41" s="297"/>
      <c r="I41" s="297"/>
      <c r="J41" s="297"/>
      <c r="K41" s="297"/>
      <c r="L41" s="297"/>
      <c r="M41" s="297"/>
      <c r="N41" s="297"/>
      <c r="O41" s="297"/>
      <c r="P41" s="47"/>
      <c r="Q41" s="46"/>
      <c r="R41" s="46"/>
      <c r="S41" s="46"/>
      <c r="T41" s="46"/>
      <c r="U41" s="46"/>
      <c r="V41" s="46"/>
      <c r="W41" s="46"/>
      <c r="X41" s="46"/>
      <c r="Y41" s="46"/>
    </row>
    <row r="42" spans="1:25" s="150" customFormat="1" outlineLevel="1" x14ac:dyDescent="0.25">
      <c r="A42" s="339"/>
      <c r="B42" s="280"/>
      <c r="C42" s="297"/>
      <c r="D42" s="297"/>
      <c r="E42" s="297"/>
      <c r="F42" s="297"/>
      <c r="G42" s="297"/>
      <c r="H42" s="297"/>
      <c r="I42" s="297"/>
      <c r="J42" s="297"/>
      <c r="K42" s="297"/>
      <c r="L42" s="297"/>
      <c r="M42" s="297"/>
      <c r="N42" s="297"/>
      <c r="O42" s="297"/>
      <c r="P42" s="47"/>
      <c r="Q42" s="46"/>
      <c r="R42" s="46"/>
      <c r="S42" s="46"/>
      <c r="T42" s="46"/>
      <c r="U42" s="46"/>
      <c r="V42" s="46"/>
      <c r="W42" s="46"/>
      <c r="X42" s="46"/>
      <c r="Y42" s="46"/>
    </row>
    <row r="43" spans="1:25" s="150" customFormat="1" ht="6.75" customHeight="1" outlineLevel="1" x14ac:dyDescent="0.25">
      <c r="A43" s="339"/>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9"/>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9"/>
      <c r="B45" s="28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339"/>
      <c r="B46" s="28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339"/>
      <c r="B47" s="28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339"/>
      <c r="B48" s="28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339"/>
      <c r="B49" s="28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339"/>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339"/>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339"/>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339"/>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9"/>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9"/>
      <c r="B55" s="104" t="s">
        <v>43</v>
      </c>
      <c r="C55" s="296"/>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5">
      <c r="A56" s="339"/>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9"/>
      <c r="B57" s="28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339"/>
      <c r="B58" s="28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339"/>
      <c r="B59" s="28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339"/>
      <c r="B60" s="28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339"/>
      <c r="B61" s="28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339"/>
      <c r="B62" s="28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339"/>
      <c r="B63" s="28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339"/>
      <c r="B64" s="295"/>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339"/>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9"/>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9"/>
      <c r="B67" s="278"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339"/>
      <c r="B68" s="279"/>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339"/>
      <c r="B69" s="279"/>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339"/>
      <c r="B70" s="280"/>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339"/>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9"/>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9"/>
      <c r="B73" s="278"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339"/>
      <c r="B74" s="279"/>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339"/>
      <c r="B75" s="279"/>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339"/>
      <c r="B76" s="280"/>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339"/>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9"/>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9"/>
      <c r="B79" s="278"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339"/>
      <c r="B80" s="279"/>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339"/>
      <c r="B81" s="279"/>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339"/>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339"/>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339"/>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9"/>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9"/>
      <c r="B86" s="103" t="s">
        <v>6</v>
      </c>
      <c r="C86" s="285" t="s">
        <v>38</v>
      </c>
      <c r="D86" s="285"/>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9"/>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40"/>
      <c r="B88" s="118" t="s">
        <v>44</v>
      </c>
      <c r="C88" s="296"/>
      <c r="D88" s="297"/>
      <c r="E88" s="297"/>
      <c r="F88" s="297"/>
      <c r="G88" s="297"/>
      <c r="H88" s="297"/>
      <c r="I88" s="297"/>
      <c r="J88" s="297"/>
      <c r="K88" s="297"/>
      <c r="L88" s="297"/>
      <c r="M88" s="297"/>
      <c r="N88" s="297"/>
      <c r="O88" s="297"/>
      <c r="P88" s="47"/>
      <c r="Q88" s="46"/>
      <c r="R88" s="46"/>
      <c r="S88" s="46"/>
      <c r="T88" s="46"/>
      <c r="U88" s="46"/>
      <c r="V88" s="46"/>
      <c r="W88" s="46"/>
      <c r="X88" s="46"/>
      <c r="Y88" s="46"/>
    </row>
    <row r="89" spans="1:25" s="150" customFormat="1" ht="6" customHeight="1" outlineLevel="1" x14ac:dyDescent="0.25">
      <c r="A89" s="273"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4"/>
      <c r="B90" s="287" t="s">
        <v>90</v>
      </c>
      <c r="C90" s="287"/>
      <c r="D90" s="287"/>
      <c r="E90" s="287"/>
      <c r="F90" s="287"/>
      <c r="G90" s="298"/>
      <c r="H90" s="285" t="s">
        <v>38</v>
      </c>
      <c r="I90" s="285"/>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4"/>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4"/>
      <c r="B92" s="299" t="s">
        <v>158</v>
      </c>
      <c r="C92" s="301" t="s">
        <v>101</v>
      </c>
      <c r="D92" s="302"/>
      <c r="E92" s="296"/>
      <c r="F92" s="297"/>
      <c r="G92" s="65"/>
      <c r="H92" s="302" t="s">
        <v>173</v>
      </c>
      <c r="I92" s="302"/>
      <c r="J92" s="296"/>
      <c r="K92" s="297"/>
      <c r="L92" s="297"/>
      <c r="M92" s="297"/>
      <c r="N92" s="297"/>
      <c r="O92" s="297"/>
      <c r="P92" s="47"/>
      <c r="Q92" s="46"/>
      <c r="R92" s="46"/>
      <c r="S92" s="46"/>
      <c r="T92" s="46"/>
      <c r="U92" s="46"/>
      <c r="V92" s="46"/>
      <c r="W92" s="46"/>
      <c r="X92" s="46"/>
      <c r="Y92" s="46"/>
    </row>
    <row r="93" spans="1:25" s="150" customFormat="1" ht="8.25" customHeight="1" outlineLevel="1" x14ac:dyDescent="0.25">
      <c r="A93" s="274"/>
      <c r="B93" s="300"/>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4"/>
      <c r="B94" s="303" t="str">
        <f>Notes!B18</f>
        <v>Note 8</v>
      </c>
      <c r="C94" s="304" t="s">
        <v>169</v>
      </c>
      <c r="D94" s="305"/>
      <c r="E94" s="305"/>
      <c r="F94" s="305"/>
      <c r="G94" s="305"/>
      <c r="H94" s="305"/>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4"/>
      <c r="B95" s="303"/>
      <c r="C95" s="204"/>
      <c r="D95" s="204"/>
      <c r="E95" s="204"/>
      <c r="F95" s="204"/>
      <c r="G95" s="204"/>
      <c r="H95" s="204"/>
      <c r="I95" s="204"/>
      <c r="J95" s="204"/>
      <c r="K95" s="204"/>
      <c r="L95" s="204"/>
      <c r="M95" s="204"/>
      <c r="N95" s="302" t="s">
        <v>172</v>
      </c>
      <c r="O95" s="302"/>
      <c r="P95" s="47"/>
      <c r="Q95" s="46"/>
      <c r="R95" s="46"/>
      <c r="S95" s="46"/>
      <c r="T95" s="46"/>
      <c r="U95" s="46"/>
      <c r="V95" s="46"/>
      <c r="W95" s="46"/>
      <c r="X95" s="46"/>
      <c r="Y95" s="46"/>
    </row>
    <row r="96" spans="1:25" s="150" customFormat="1" ht="45" customHeight="1" outlineLevel="1" x14ac:dyDescent="0.25">
      <c r="A96" s="274"/>
      <c r="B96" s="303"/>
      <c r="C96" s="301" t="s">
        <v>102</v>
      </c>
      <c r="D96" s="302"/>
      <c r="E96" s="345" t="s">
        <v>103</v>
      </c>
      <c r="F96" s="345"/>
      <c r="G96" s="326"/>
      <c r="H96" s="326"/>
      <c r="I96" s="326"/>
      <c r="J96" s="326"/>
      <c r="K96" s="326"/>
      <c r="L96" s="326"/>
      <c r="M96" s="326"/>
      <c r="N96" s="326"/>
      <c r="O96" s="326"/>
      <c r="P96" s="47"/>
      <c r="Q96" s="46"/>
      <c r="R96" s="46"/>
      <c r="S96" s="46"/>
      <c r="T96" s="46"/>
      <c r="U96" s="46"/>
      <c r="V96" s="46"/>
      <c r="W96" s="46"/>
      <c r="X96" s="46"/>
      <c r="Y96" s="46"/>
    </row>
    <row r="97" spans="1:25" s="150" customFormat="1" ht="30" customHeight="1" outlineLevel="1" x14ac:dyDescent="0.25">
      <c r="A97" s="274"/>
      <c r="B97" s="303"/>
      <c r="C97" s="301"/>
      <c r="D97" s="302"/>
      <c r="E97" s="283" t="s">
        <v>104</v>
      </c>
      <c r="F97" s="284"/>
      <c r="G97" s="285" t="s">
        <v>3</v>
      </c>
      <c r="H97" s="285"/>
      <c r="I97" s="286"/>
      <c r="J97" s="286"/>
      <c r="K97" s="286"/>
      <c r="L97" s="286"/>
      <c r="M97" s="286"/>
      <c r="N97" s="286"/>
      <c r="O97" s="286"/>
      <c r="P97" s="47"/>
      <c r="Q97" s="46"/>
      <c r="R97" s="46"/>
      <c r="S97" s="46"/>
      <c r="T97" s="46"/>
      <c r="U97" s="46"/>
      <c r="V97" s="46"/>
      <c r="W97" s="46"/>
      <c r="X97" s="46"/>
      <c r="Y97" s="46"/>
    </row>
    <row r="98" spans="1:25" s="150" customFormat="1" ht="45" customHeight="1" outlineLevel="1" x14ac:dyDescent="0.25">
      <c r="A98" s="274"/>
      <c r="B98" s="303"/>
      <c r="C98" s="301"/>
      <c r="D98" s="302"/>
      <c r="E98" s="345" t="s">
        <v>105</v>
      </c>
      <c r="F98" s="345"/>
      <c r="G98" s="348"/>
      <c r="H98" s="348"/>
      <c r="I98" s="326"/>
      <c r="J98" s="326"/>
      <c r="K98" s="326"/>
      <c r="L98" s="326"/>
      <c r="M98" s="326"/>
      <c r="N98" s="326"/>
      <c r="O98" s="326"/>
      <c r="P98" s="47"/>
      <c r="Q98" s="46"/>
      <c r="R98" s="46"/>
      <c r="S98" s="46"/>
      <c r="T98" s="46"/>
      <c r="U98" s="46"/>
      <c r="V98" s="46"/>
      <c r="W98" s="46"/>
      <c r="X98" s="46"/>
      <c r="Y98" s="46"/>
    </row>
    <row r="99" spans="1:25" s="150" customFormat="1" ht="30" customHeight="1" outlineLevel="1" x14ac:dyDescent="0.25">
      <c r="A99" s="274"/>
      <c r="B99" s="303"/>
      <c r="C99" s="301"/>
      <c r="D99" s="302"/>
      <c r="E99" s="283" t="s">
        <v>104</v>
      </c>
      <c r="F99" s="284"/>
      <c r="G99" s="285" t="s">
        <v>3</v>
      </c>
      <c r="H99" s="285"/>
      <c r="I99" s="286"/>
      <c r="J99" s="286"/>
      <c r="K99" s="286"/>
      <c r="L99" s="286"/>
      <c r="M99" s="286"/>
      <c r="N99" s="286"/>
      <c r="O99" s="286"/>
      <c r="P99" s="47"/>
      <c r="Q99" s="46"/>
      <c r="R99" s="46"/>
      <c r="S99" s="46"/>
      <c r="T99" s="46"/>
      <c r="U99" s="46"/>
      <c r="V99" s="46"/>
      <c r="W99" s="46"/>
      <c r="X99" s="46"/>
      <c r="Y99" s="46"/>
    </row>
    <row r="100" spans="1:25" s="150" customFormat="1" ht="8.25" customHeight="1" outlineLevel="1" x14ac:dyDescent="0.25">
      <c r="A100" s="274"/>
      <c r="B100" s="303"/>
      <c r="C100" s="204"/>
      <c r="D100" s="204"/>
      <c r="E100" s="204"/>
      <c r="F100" s="204"/>
      <c r="G100" s="204"/>
      <c r="H100" s="204"/>
      <c r="I100" s="204"/>
      <c r="J100" s="204"/>
      <c r="K100" s="204"/>
      <c r="L100" s="204"/>
      <c r="M100" s="204"/>
      <c r="N100" s="286"/>
      <c r="O100" s="286"/>
      <c r="P100" s="47"/>
      <c r="Q100" s="46"/>
      <c r="R100" s="46"/>
      <c r="S100" s="46"/>
      <c r="T100" s="46"/>
      <c r="U100" s="46"/>
      <c r="V100" s="46"/>
      <c r="W100" s="46"/>
      <c r="X100" s="46"/>
      <c r="Y100" s="46"/>
    </row>
    <row r="101" spans="1:25" s="150" customFormat="1" ht="60" customHeight="1" outlineLevel="1" x14ac:dyDescent="0.25">
      <c r="A101" s="274"/>
      <c r="B101" s="303"/>
      <c r="C101" s="301" t="s">
        <v>170</v>
      </c>
      <c r="D101" s="302"/>
      <c r="E101" s="285"/>
      <c r="F101" s="285"/>
      <c r="G101" s="285"/>
      <c r="H101" s="285"/>
      <c r="I101" s="285"/>
      <c r="J101" s="285"/>
      <c r="K101" s="285"/>
      <c r="L101" s="285"/>
      <c r="M101" s="285"/>
      <c r="N101" s="285"/>
      <c r="O101" s="285"/>
      <c r="P101" s="47"/>
      <c r="Q101" s="46"/>
      <c r="R101" s="46"/>
      <c r="S101" s="46"/>
      <c r="T101" s="46"/>
      <c r="U101" s="46"/>
      <c r="V101" s="46"/>
      <c r="W101" s="46"/>
      <c r="X101" s="46"/>
      <c r="Y101" s="46"/>
    </row>
    <row r="102" spans="1:25" s="150" customFormat="1" ht="8.25" customHeight="1" outlineLevel="1" x14ac:dyDescent="0.25">
      <c r="A102" s="274"/>
      <c r="B102" s="303"/>
      <c r="C102" s="287"/>
      <c r="D102" s="287"/>
      <c r="E102" s="287"/>
      <c r="F102" s="287"/>
      <c r="G102" s="287"/>
      <c r="H102" s="287"/>
      <c r="I102" s="287"/>
      <c r="J102" s="287"/>
      <c r="K102" s="287"/>
      <c r="L102" s="287"/>
      <c r="M102" s="287"/>
      <c r="N102" s="287"/>
      <c r="O102" s="287"/>
      <c r="P102" s="47"/>
      <c r="Q102" s="46"/>
      <c r="R102" s="46"/>
      <c r="S102" s="46"/>
      <c r="T102" s="46"/>
      <c r="U102" s="46"/>
      <c r="V102" s="46"/>
      <c r="W102" s="46"/>
      <c r="X102" s="46"/>
      <c r="Y102" s="46"/>
    </row>
    <row r="103" spans="1:25" s="150" customFormat="1" ht="30" customHeight="1" outlineLevel="1" x14ac:dyDescent="0.25">
      <c r="A103" s="274"/>
      <c r="B103" s="303"/>
      <c r="C103" s="204"/>
      <c r="D103" s="204"/>
      <c r="E103" s="204"/>
      <c r="F103" s="204"/>
      <c r="G103" s="204"/>
      <c r="H103" s="204"/>
      <c r="I103" s="204"/>
      <c r="J103" s="204"/>
      <c r="K103" s="204"/>
      <c r="L103" s="204"/>
      <c r="M103" s="204"/>
      <c r="N103" s="302" t="s">
        <v>172</v>
      </c>
      <c r="O103" s="302"/>
      <c r="P103" s="47"/>
      <c r="Q103" s="46"/>
      <c r="R103" s="46"/>
      <c r="S103" s="46"/>
      <c r="T103" s="46"/>
      <c r="U103" s="46"/>
      <c r="V103" s="46"/>
      <c r="W103" s="46"/>
      <c r="X103" s="46"/>
      <c r="Y103" s="46"/>
    </row>
    <row r="104" spans="1:25" s="150" customFormat="1" ht="45" customHeight="1" outlineLevel="1" x14ac:dyDescent="0.25">
      <c r="A104" s="274"/>
      <c r="B104" s="303"/>
      <c r="C104" s="341" t="s">
        <v>106</v>
      </c>
      <c r="D104" s="342"/>
      <c r="E104" s="345" t="s">
        <v>107</v>
      </c>
      <c r="F104" s="345"/>
      <c r="G104" s="326"/>
      <c r="H104" s="326"/>
      <c r="I104" s="326"/>
      <c r="J104" s="326"/>
      <c r="K104" s="326"/>
      <c r="L104" s="326"/>
      <c r="M104" s="326"/>
      <c r="N104" s="326"/>
      <c r="O104" s="326"/>
      <c r="P104" s="47"/>
      <c r="Q104" s="46"/>
      <c r="R104" s="46"/>
      <c r="S104" s="46"/>
      <c r="T104" s="46"/>
      <c r="U104" s="46"/>
      <c r="V104" s="46"/>
      <c r="W104" s="46"/>
      <c r="X104" s="46"/>
      <c r="Y104" s="46"/>
    </row>
    <row r="105" spans="1:25" s="150" customFormat="1" ht="30" customHeight="1" outlineLevel="1" x14ac:dyDescent="0.25">
      <c r="A105" s="274"/>
      <c r="B105" s="303"/>
      <c r="C105" s="343"/>
      <c r="D105" s="344"/>
      <c r="E105" s="283" t="s">
        <v>104</v>
      </c>
      <c r="F105" s="284"/>
      <c r="G105" s="285" t="s">
        <v>3</v>
      </c>
      <c r="H105" s="285"/>
      <c r="I105" s="346"/>
      <c r="J105" s="347"/>
      <c r="K105" s="347"/>
      <c r="L105" s="347"/>
      <c r="M105" s="347"/>
      <c r="N105" s="347"/>
      <c r="O105" s="347"/>
      <c r="P105" s="47"/>
      <c r="Q105" s="46"/>
      <c r="R105" s="46"/>
      <c r="S105" s="46"/>
      <c r="T105" s="46"/>
      <c r="U105" s="46"/>
      <c r="V105" s="46"/>
      <c r="W105" s="46"/>
      <c r="X105" s="46"/>
      <c r="Y105" s="46"/>
    </row>
    <row r="106" spans="1:25" s="150" customFormat="1" ht="6" customHeight="1" outlineLevel="1" x14ac:dyDescent="0.25">
      <c r="A106" s="274"/>
      <c r="B106" s="210"/>
      <c r="C106" s="286"/>
      <c r="D106" s="286"/>
      <c r="E106" s="286"/>
      <c r="F106" s="286"/>
      <c r="G106" s="286"/>
      <c r="H106" s="286"/>
      <c r="I106" s="286"/>
      <c r="J106" s="286"/>
      <c r="K106" s="286"/>
      <c r="L106" s="286"/>
      <c r="M106" s="286"/>
      <c r="N106" s="286"/>
      <c r="O106" s="286"/>
      <c r="P106" s="47"/>
      <c r="Q106" s="46"/>
      <c r="R106" s="46"/>
      <c r="S106" s="46"/>
      <c r="T106" s="46"/>
      <c r="U106" s="46"/>
      <c r="V106" s="46"/>
      <c r="W106" s="46"/>
      <c r="X106" s="46"/>
      <c r="Y106" s="46"/>
    </row>
    <row r="107" spans="1:25" s="150" customFormat="1" ht="25.5" customHeight="1" outlineLevel="1" x14ac:dyDescent="0.25">
      <c r="A107" s="274"/>
      <c r="B107" s="303" t="str">
        <f>Notes!B20</f>
        <v>Note 9</v>
      </c>
      <c r="C107" s="304" t="s">
        <v>178</v>
      </c>
      <c r="D107" s="305"/>
      <c r="E107" s="305"/>
      <c r="F107" s="305"/>
      <c r="G107" s="305"/>
      <c r="H107" s="305"/>
      <c r="I107" s="328"/>
      <c r="J107" s="286"/>
      <c r="K107" s="286"/>
      <c r="L107" s="286"/>
      <c r="M107" s="286"/>
      <c r="N107" s="286"/>
      <c r="O107" s="286"/>
      <c r="P107" s="47"/>
      <c r="Q107" s="46"/>
      <c r="R107" s="46"/>
      <c r="S107" s="46"/>
      <c r="T107" s="46"/>
      <c r="U107" s="46"/>
      <c r="V107" s="46"/>
      <c r="W107" s="46"/>
      <c r="X107" s="46"/>
      <c r="Y107" s="46"/>
    </row>
    <row r="108" spans="1:25" s="150" customFormat="1" ht="6" customHeight="1" outlineLevel="1" x14ac:dyDescent="0.25">
      <c r="A108" s="274"/>
      <c r="B108" s="303"/>
      <c r="C108" s="287"/>
      <c r="D108" s="287"/>
      <c r="E108" s="287"/>
      <c r="F108" s="287"/>
      <c r="G108" s="287"/>
      <c r="H108" s="287"/>
      <c r="I108" s="287"/>
      <c r="J108" s="287"/>
      <c r="K108" s="287"/>
      <c r="L108" s="287"/>
      <c r="M108" s="287"/>
      <c r="N108" s="287"/>
      <c r="O108" s="287"/>
      <c r="P108" s="47"/>
      <c r="Q108" s="46"/>
      <c r="R108" s="46"/>
      <c r="S108" s="46"/>
      <c r="T108" s="46"/>
      <c r="U108" s="46"/>
      <c r="V108" s="46"/>
      <c r="W108" s="46"/>
      <c r="X108" s="46"/>
      <c r="Y108" s="46"/>
    </row>
    <row r="109" spans="1:25" s="150" customFormat="1" ht="45" customHeight="1" outlineLevel="1" thickBot="1" x14ac:dyDescent="0.3">
      <c r="A109" s="275"/>
      <c r="B109" s="327"/>
      <c r="C109" s="297"/>
      <c r="D109" s="297"/>
      <c r="E109" s="297"/>
      <c r="F109" s="297"/>
      <c r="G109" s="297"/>
      <c r="H109" s="297"/>
      <c r="I109" s="297"/>
      <c r="J109" s="297"/>
      <c r="K109" s="297"/>
      <c r="L109" s="297"/>
      <c r="M109" s="297"/>
      <c r="N109" s="297"/>
      <c r="O109" s="297"/>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1" t="s">
        <v>1</v>
      </c>
      <c r="D112" s="282"/>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6"/>
      <c r="D113" s="297"/>
      <c r="E113" s="297"/>
      <c r="F113" s="297"/>
      <c r="G113" s="297"/>
      <c r="H113" s="297"/>
      <c r="I113" s="297"/>
      <c r="J113" s="297"/>
      <c r="K113" s="297"/>
      <c r="L113" s="297"/>
      <c r="M113" s="297"/>
      <c r="N113" s="297"/>
      <c r="O113" s="297"/>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7"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8"/>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8"/>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8"/>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8"/>
      <c r="B120" s="278" t="s">
        <v>68</v>
      </c>
      <c r="C120" s="297"/>
      <c r="D120" s="297"/>
      <c r="E120" s="297"/>
      <c r="F120" s="297"/>
      <c r="G120" s="297"/>
      <c r="H120" s="297"/>
      <c r="I120" s="297"/>
      <c r="J120" s="297"/>
      <c r="K120" s="297"/>
      <c r="L120" s="297"/>
      <c r="M120" s="297"/>
      <c r="N120" s="297"/>
      <c r="O120" s="297"/>
      <c r="P120" s="47"/>
      <c r="Q120" s="46"/>
      <c r="R120" s="46"/>
      <c r="S120" s="46"/>
      <c r="T120" s="46"/>
      <c r="U120" s="46"/>
      <c r="V120" s="46"/>
      <c r="W120" s="46"/>
      <c r="X120" s="46"/>
      <c r="Y120" s="46"/>
    </row>
    <row r="121" spans="1:25" s="150" customFormat="1" outlineLevel="1" x14ac:dyDescent="0.25">
      <c r="A121" s="318"/>
      <c r="B121" s="279"/>
      <c r="C121" s="297"/>
      <c r="D121" s="297"/>
      <c r="E121" s="297"/>
      <c r="F121" s="297"/>
      <c r="G121" s="297"/>
      <c r="H121" s="297"/>
      <c r="I121" s="297"/>
      <c r="J121" s="297"/>
      <c r="K121" s="297"/>
      <c r="L121" s="297"/>
      <c r="M121" s="297"/>
      <c r="N121" s="297"/>
      <c r="O121" s="297"/>
      <c r="P121" s="47"/>
      <c r="Q121" s="46"/>
      <c r="R121" s="46"/>
      <c r="S121" s="46"/>
      <c r="T121" s="46"/>
      <c r="U121" s="46"/>
      <c r="V121" s="46"/>
      <c r="W121" s="46"/>
      <c r="X121" s="46"/>
      <c r="Y121" s="46"/>
    </row>
    <row r="122" spans="1:25" s="150" customFormat="1" outlineLevel="1" x14ac:dyDescent="0.25">
      <c r="A122" s="318"/>
      <c r="B122" s="279"/>
      <c r="C122" s="297"/>
      <c r="D122" s="297"/>
      <c r="E122" s="297"/>
      <c r="F122" s="297"/>
      <c r="G122" s="297"/>
      <c r="H122" s="297"/>
      <c r="I122" s="297"/>
      <c r="J122" s="297"/>
      <c r="K122" s="297"/>
      <c r="L122" s="297"/>
      <c r="M122" s="297"/>
      <c r="N122" s="297"/>
      <c r="O122" s="297"/>
      <c r="P122" s="47"/>
      <c r="Q122" s="46"/>
      <c r="R122" s="46"/>
      <c r="S122" s="46"/>
      <c r="T122" s="46"/>
      <c r="U122" s="46"/>
      <c r="V122" s="46"/>
      <c r="W122" s="46"/>
      <c r="X122" s="46"/>
      <c r="Y122" s="46"/>
    </row>
    <row r="123" spans="1:25" s="150" customFormat="1" outlineLevel="1" x14ac:dyDescent="0.25">
      <c r="A123" s="318"/>
      <c r="B123" s="279"/>
      <c r="C123" s="297"/>
      <c r="D123" s="297"/>
      <c r="E123" s="297"/>
      <c r="F123" s="297"/>
      <c r="G123" s="297"/>
      <c r="H123" s="297"/>
      <c r="I123" s="297"/>
      <c r="J123" s="297"/>
      <c r="K123" s="297"/>
      <c r="L123" s="297"/>
      <c r="M123" s="297"/>
      <c r="N123" s="297"/>
      <c r="O123" s="297"/>
      <c r="P123" s="47"/>
      <c r="Q123" s="46"/>
      <c r="R123" s="46"/>
      <c r="S123" s="46"/>
      <c r="T123" s="46"/>
      <c r="U123" s="46"/>
      <c r="V123" s="46"/>
      <c r="W123" s="46"/>
      <c r="X123" s="46"/>
      <c r="Y123" s="46"/>
    </row>
    <row r="124" spans="1:25" s="150" customFormat="1" outlineLevel="1" x14ac:dyDescent="0.25">
      <c r="A124" s="318"/>
      <c r="B124" s="279"/>
      <c r="C124" s="297"/>
      <c r="D124" s="297"/>
      <c r="E124" s="297"/>
      <c r="F124" s="297"/>
      <c r="G124" s="297"/>
      <c r="H124" s="297"/>
      <c r="I124" s="297"/>
      <c r="J124" s="297"/>
      <c r="K124" s="297"/>
      <c r="L124" s="297"/>
      <c r="M124" s="297"/>
      <c r="N124" s="297"/>
      <c r="O124" s="297"/>
      <c r="P124" s="47"/>
      <c r="Q124" s="46"/>
      <c r="R124" s="46"/>
      <c r="S124" s="46"/>
      <c r="T124" s="46"/>
      <c r="U124" s="46"/>
      <c r="V124" s="46"/>
      <c r="W124" s="46"/>
      <c r="X124" s="46"/>
      <c r="Y124" s="46"/>
    </row>
    <row r="125" spans="1:25" s="150" customFormat="1" outlineLevel="1" x14ac:dyDescent="0.25">
      <c r="A125" s="318"/>
      <c r="B125" s="280"/>
      <c r="C125" s="297"/>
      <c r="D125" s="297"/>
      <c r="E125" s="297"/>
      <c r="F125" s="297"/>
      <c r="G125" s="297"/>
      <c r="H125" s="297"/>
      <c r="I125" s="297"/>
      <c r="J125" s="297"/>
      <c r="K125" s="297"/>
      <c r="L125" s="297"/>
      <c r="M125" s="297"/>
      <c r="N125" s="297"/>
      <c r="O125" s="297"/>
      <c r="P125" s="47"/>
      <c r="Q125" s="46"/>
      <c r="R125" s="46"/>
      <c r="S125" s="46"/>
      <c r="T125" s="46"/>
      <c r="U125" s="46"/>
      <c r="V125" s="46"/>
      <c r="W125" s="46"/>
      <c r="X125" s="46"/>
      <c r="Y125" s="46"/>
    </row>
    <row r="126" spans="1:25" s="150" customFormat="1" ht="6" customHeight="1" outlineLevel="1" thickBot="1" x14ac:dyDescent="0.3">
      <c r="A126" s="319"/>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7"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8"/>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8"/>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8"/>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8"/>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9"/>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7"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8"/>
      <c r="B139" s="197"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8"/>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8"/>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8"/>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8"/>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8"/>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8"/>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9"/>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8"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8"/>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8"/>
      <c r="B149" s="198"/>
      <c r="C149" s="331">
        <v>4</v>
      </c>
      <c r="D149" s="332"/>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8"/>
      <c r="B150" s="198"/>
      <c r="C150" s="290">
        <v>2</v>
      </c>
      <c r="D150" s="291"/>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8"/>
      <c r="B151" s="198"/>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8"/>
      <c r="B152" s="198"/>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8"/>
      <c r="B153" s="198"/>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8"/>
      <c r="B154" s="198"/>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8"/>
      <c r="B155" s="199"/>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9"/>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73" t="str">
        <f>Notes!B30</f>
        <v>Note 14</v>
      </c>
      <c r="B157" s="126" t="s">
        <v>141</v>
      </c>
      <c r="C157" s="281" t="s">
        <v>38</v>
      </c>
      <c r="D157" s="282"/>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4"/>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4"/>
      <c r="B159" s="126" t="s">
        <v>99</v>
      </c>
      <c r="C159" s="296"/>
      <c r="D159" s="297"/>
      <c r="E159" s="297"/>
      <c r="F159" s="297"/>
      <c r="G159" s="297"/>
      <c r="H159" s="297"/>
      <c r="I159" s="297"/>
      <c r="J159" s="297"/>
      <c r="K159" s="297"/>
      <c r="L159" s="297"/>
      <c r="M159" s="297"/>
      <c r="N159" s="297"/>
      <c r="O159" s="297"/>
      <c r="P159" s="47"/>
      <c r="Q159" s="46"/>
      <c r="R159" s="46"/>
      <c r="S159" s="46"/>
      <c r="T159" s="46"/>
      <c r="U159" s="46"/>
      <c r="V159" s="46"/>
      <c r="W159" s="46"/>
      <c r="X159" s="46"/>
      <c r="Y159" s="46"/>
    </row>
    <row r="160" spans="1:25" s="150" customFormat="1" ht="6" customHeight="1" outlineLevel="1" thickBot="1" x14ac:dyDescent="0.3">
      <c r="A160" s="275"/>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3" t="str">
        <f>Notes!B32</f>
        <v>Note 15</v>
      </c>
      <c r="B161" s="104" t="s">
        <v>77</v>
      </c>
      <c r="C161" s="281" t="s">
        <v>38</v>
      </c>
      <c r="D161" s="282"/>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4"/>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4"/>
      <c r="B163" s="104" t="s">
        <v>49</v>
      </c>
      <c r="C163" s="281" t="s">
        <v>35</v>
      </c>
      <c r="D163" s="282"/>
      <c r="E163" s="282"/>
      <c r="F163" s="282"/>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5"/>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7"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318"/>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8"/>
      <c r="B167" s="104" t="s">
        <v>57</v>
      </c>
      <c r="C167" s="281"/>
      <c r="D167" s="282"/>
      <c r="E167" s="282"/>
      <c r="F167" s="282"/>
      <c r="G167" s="282"/>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8"/>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8"/>
      <c r="B169" s="278" t="s">
        <v>61</v>
      </c>
      <c r="C169" s="329" t="s">
        <v>39</v>
      </c>
      <c r="D169" s="330"/>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8"/>
      <c r="B170" s="279"/>
      <c r="C170" s="296"/>
      <c r="D170" s="297"/>
      <c r="E170" s="297"/>
      <c r="F170" s="297"/>
      <c r="G170" s="297"/>
      <c r="H170" s="297"/>
      <c r="I170" s="297"/>
      <c r="J170" s="297"/>
      <c r="K170" s="297"/>
      <c r="L170" s="297"/>
      <c r="M170" s="297"/>
      <c r="N170" s="297"/>
      <c r="O170" s="297"/>
      <c r="P170" s="47"/>
      <c r="Q170" s="46" t="s">
        <v>50</v>
      </c>
      <c r="R170" s="46"/>
      <c r="S170" s="46"/>
      <c r="T170" s="46"/>
      <c r="U170" s="46"/>
      <c r="V170" s="46"/>
      <c r="W170" s="46"/>
      <c r="X170" s="46"/>
      <c r="Y170" s="46"/>
    </row>
    <row r="171" spans="1:25" s="150" customFormat="1" outlineLevel="1" x14ac:dyDescent="0.25">
      <c r="A171" s="318"/>
      <c r="B171" s="279"/>
      <c r="C171" s="296"/>
      <c r="D171" s="297"/>
      <c r="E171" s="297"/>
      <c r="F171" s="297"/>
      <c r="G171" s="297"/>
      <c r="H171" s="297"/>
      <c r="I171" s="297"/>
      <c r="J171" s="297"/>
      <c r="K171" s="297"/>
      <c r="L171" s="297"/>
      <c r="M171" s="297"/>
      <c r="N171" s="297"/>
      <c r="O171" s="297"/>
      <c r="P171" s="47"/>
      <c r="Q171" s="46"/>
      <c r="R171" s="46"/>
      <c r="S171" s="46"/>
      <c r="T171" s="46"/>
      <c r="U171" s="46"/>
      <c r="V171" s="46"/>
      <c r="W171" s="46"/>
      <c r="X171" s="46"/>
      <c r="Y171" s="46"/>
    </row>
    <row r="172" spans="1:25" s="150" customFormat="1" outlineLevel="1" x14ac:dyDescent="0.25">
      <c r="A172" s="318"/>
      <c r="B172" s="279"/>
      <c r="C172" s="296"/>
      <c r="D172" s="297"/>
      <c r="E172" s="297"/>
      <c r="F172" s="297"/>
      <c r="G172" s="297"/>
      <c r="H172" s="297"/>
      <c r="I172" s="297"/>
      <c r="J172" s="297"/>
      <c r="K172" s="297"/>
      <c r="L172" s="297"/>
      <c r="M172" s="297"/>
      <c r="N172" s="297"/>
      <c r="O172" s="297"/>
      <c r="P172" s="47"/>
      <c r="Q172" s="46"/>
      <c r="R172" s="46"/>
      <c r="S172" s="46"/>
      <c r="T172" s="46"/>
      <c r="U172" s="46"/>
      <c r="V172" s="46"/>
      <c r="W172" s="46"/>
      <c r="X172" s="46"/>
      <c r="Y172" s="46"/>
    </row>
    <row r="173" spans="1:25" s="150" customFormat="1" outlineLevel="1" x14ac:dyDescent="0.25">
      <c r="A173" s="318"/>
      <c r="B173" s="279"/>
      <c r="C173" s="296"/>
      <c r="D173" s="297"/>
      <c r="E173" s="297"/>
      <c r="F173" s="297"/>
      <c r="G173" s="297"/>
      <c r="H173" s="297"/>
      <c r="I173" s="297"/>
      <c r="J173" s="297"/>
      <c r="K173" s="297"/>
      <c r="L173" s="297"/>
      <c r="M173" s="297"/>
      <c r="N173" s="297"/>
      <c r="O173" s="297"/>
      <c r="P173" s="47"/>
      <c r="Q173" s="46"/>
      <c r="R173" s="46"/>
      <c r="S173" s="46"/>
      <c r="T173" s="46"/>
      <c r="U173" s="46"/>
      <c r="V173" s="46"/>
      <c r="W173" s="46"/>
      <c r="X173" s="46"/>
      <c r="Y173" s="46"/>
    </row>
    <row r="174" spans="1:25" s="150" customFormat="1" outlineLevel="1" x14ac:dyDescent="0.25">
      <c r="A174" s="318"/>
      <c r="B174" s="280"/>
      <c r="C174" s="296"/>
      <c r="D174" s="297"/>
      <c r="E174" s="297"/>
      <c r="F174" s="297"/>
      <c r="G174" s="297"/>
      <c r="H174" s="297"/>
      <c r="I174" s="297"/>
      <c r="J174" s="297"/>
      <c r="K174" s="297"/>
      <c r="L174" s="297"/>
      <c r="M174" s="297"/>
      <c r="N174" s="297"/>
      <c r="O174" s="297"/>
      <c r="P174" s="47"/>
      <c r="Q174" s="46"/>
      <c r="R174" s="46"/>
      <c r="S174" s="46"/>
      <c r="T174" s="46"/>
      <c r="U174" s="46"/>
      <c r="V174" s="46"/>
      <c r="W174" s="46"/>
      <c r="X174" s="46"/>
      <c r="Y174" s="46"/>
    </row>
    <row r="175" spans="1:25" s="150" customFormat="1" ht="6" customHeight="1" outlineLevel="1" x14ac:dyDescent="0.25">
      <c r="A175" s="318"/>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8"/>
      <c r="B176" s="278" t="s">
        <v>48</v>
      </c>
      <c r="C176" s="296"/>
      <c r="D176" s="297"/>
      <c r="E176" s="297"/>
      <c r="F176" s="297"/>
      <c r="G176" s="297"/>
      <c r="H176" s="297"/>
      <c r="I176" s="297"/>
      <c r="J176" s="297"/>
      <c r="K176" s="297"/>
      <c r="L176" s="297"/>
      <c r="M176" s="297"/>
      <c r="N176" s="297"/>
      <c r="O176" s="297"/>
      <c r="P176" s="47"/>
      <c r="Q176" s="46"/>
      <c r="R176" s="46"/>
      <c r="S176" s="46"/>
      <c r="T176" s="46"/>
      <c r="U176" s="46"/>
      <c r="V176" s="46"/>
      <c r="W176" s="46"/>
      <c r="X176" s="46"/>
      <c r="Y176" s="46"/>
    </row>
    <row r="177" spans="1:25" s="150" customFormat="1" ht="15" customHeight="1" outlineLevel="1" x14ac:dyDescent="0.25">
      <c r="A177" s="318"/>
      <c r="B177" s="279"/>
      <c r="C177" s="296"/>
      <c r="D177" s="297"/>
      <c r="E177" s="297"/>
      <c r="F177" s="297"/>
      <c r="G177" s="297"/>
      <c r="H177" s="297"/>
      <c r="I177" s="297"/>
      <c r="J177" s="297"/>
      <c r="K177" s="297"/>
      <c r="L177" s="297"/>
      <c r="M177" s="297"/>
      <c r="N177" s="297"/>
      <c r="O177" s="297"/>
      <c r="P177" s="47"/>
      <c r="Q177" s="46"/>
      <c r="R177" s="46"/>
      <c r="S177" s="46"/>
      <c r="T177" s="46"/>
      <c r="U177" s="46"/>
      <c r="V177" s="46"/>
      <c r="W177" s="46"/>
      <c r="X177" s="46"/>
      <c r="Y177" s="46"/>
    </row>
    <row r="178" spans="1:25" s="150" customFormat="1" outlineLevel="1" x14ac:dyDescent="0.25">
      <c r="A178" s="318"/>
      <c r="B178" s="279"/>
      <c r="C178" s="296"/>
      <c r="D178" s="297"/>
      <c r="E178" s="297"/>
      <c r="F178" s="297"/>
      <c r="G178" s="297"/>
      <c r="H178" s="297"/>
      <c r="I178" s="297"/>
      <c r="J178" s="297"/>
      <c r="K178" s="297"/>
      <c r="L178" s="297"/>
      <c r="M178" s="297"/>
      <c r="N178" s="297"/>
      <c r="O178" s="297"/>
      <c r="P178" s="47"/>
      <c r="Q178" s="46"/>
      <c r="R178" s="46"/>
      <c r="S178" s="46"/>
      <c r="T178" s="46"/>
      <c r="U178" s="46"/>
      <c r="V178" s="46"/>
      <c r="W178" s="46"/>
      <c r="X178" s="46"/>
      <c r="Y178" s="46"/>
    </row>
    <row r="179" spans="1:25" s="150" customFormat="1" outlineLevel="1" x14ac:dyDescent="0.25">
      <c r="A179" s="318"/>
      <c r="B179" s="279"/>
      <c r="C179" s="296"/>
      <c r="D179" s="297"/>
      <c r="E179" s="297"/>
      <c r="F179" s="297"/>
      <c r="G179" s="297"/>
      <c r="H179" s="297"/>
      <c r="I179" s="297"/>
      <c r="J179" s="297"/>
      <c r="K179" s="297"/>
      <c r="L179" s="297"/>
      <c r="M179" s="297"/>
      <c r="N179" s="297"/>
      <c r="O179" s="297"/>
      <c r="P179" s="47"/>
      <c r="Q179" s="46"/>
      <c r="R179" s="46"/>
      <c r="S179" s="46"/>
      <c r="T179" s="46"/>
      <c r="U179" s="46"/>
      <c r="V179" s="46"/>
      <c r="W179" s="46"/>
      <c r="X179" s="46"/>
      <c r="Y179" s="46"/>
    </row>
    <row r="180" spans="1:25" s="150" customFormat="1" outlineLevel="1" x14ac:dyDescent="0.25">
      <c r="A180" s="318"/>
      <c r="B180" s="279"/>
      <c r="C180" s="296"/>
      <c r="D180" s="297"/>
      <c r="E180" s="297"/>
      <c r="F180" s="297"/>
      <c r="G180" s="297"/>
      <c r="H180" s="297"/>
      <c r="I180" s="297"/>
      <c r="J180" s="297"/>
      <c r="K180" s="297"/>
      <c r="L180" s="297"/>
      <c r="M180" s="297"/>
      <c r="N180" s="297"/>
      <c r="O180" s="297"/>
      <c r="P180" s="47"/>
      <c r="Q180" s="46"/>
      <c r="R180" s="46"/>
      <c r="S180" s="46"/>
      <c r="T180" s="46"/>
      <c r="U180" s="46"/>
      <c r="V180" s="46"/>
      <c r="W180" s="46"/>
      <c r="X180" s="46"/>
      <c r="Y180" s="46"/>
    </row>
    <row r="181" spans="1:25" s="150" customFormat="1" outlineLevel="1" x14ac:dyDescent="0.25">
      <c r="A181" s="318"/>
      <c r="B181" s="279"/>
      <c r="C181" s="296"/>
      <c r="D181" s="297"/>
      <c r="E181" s="297"/>
      <c r="F181" s="297"/>
      <c r="G181" s="297"/>
      <c r="H181" s="297"/>
      <c r="I181" s="297"/>
      <c r="J181" s="297"/>
      <c r="K181" s="297"/>
      <c r="L181" s="297"/>
      <c r="M181" s="297"/>
      <c r="N181" s="297"/>
      <c r="O181" s="297"/>
      <c r="P181" s="47"/>
      <c r="Q181" s="46"/>
      <c r="R181" s="46"/>
      <c r="S181" s="46"/>
      <c r="T181" s="46"/>
      <c r="U181" s="46"/>
      <c r="V181" s="46"/>
      <c r="W181" s="46"/>
      <c r="X181" s="46"/>
      <c r="Y181" s="46"/>
    </row>
    <row r="182" spans="1:25" s="150" customFormat="1" outlineLevel="1" x14ac:dyDescent="0.25">
      <c r="A182" s="318"/>
      <c r="B182" s="280"/>
      <c r="C182" s="296"/>
      <c r="D182" s="297"/>
      <c r="E182" s="297"/>
      <c r="F182" s="297"/>
      <c r="G182" s="297"/>
      <c r="H182" s="297"/>
      <c r="I182" s="297"/>
      <c r="J182" s="297"/>
      <c r="K182" s="297"/>
      <c r="L182" s="297"/>
      <c r="M182" s="297"/>
      <c r="N182" s="297"/>
      <c r="O182" s="297"/>
      <c r="P182" s="47"/>
      <c r="Q182" s="46"/>
      <c r="R182" s="46"/>
      <c r="S182" s="46"/>
      <c r="T182" s="46"/>
      <c r="U182" s="46"/>
      <c r="V182" s="46"/>
      <c r="W182" s="46"/>
      <c r="X182" s="46"/>
      <c r="Y182" s="46"/>
    </row>
    <row r="183" spans="1:25" s="150" customFormat="1" ht="6" customHeight="1" outlineLevel="1" x14ac:dyDescent="0.25">
      <c r="A183" s="318"/>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8"/>
      <c r="B184" s="197" t="s">
        <v>62</v>
      </c>
      <c r="C184" s="290" t="s">
        <v>35</v>
      </c>
      <c r="D184" s="320"/>
      <c r="E184" s="320"/>
      <c r="F184" s="291"/>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8"/>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8"/>
      <c r="B186" s="279"/>
      <c r="C186" s="290">
        <v>1</v>
      </c>
      <c r="D186" s="291"/>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8"/>
      <c r="B187" s="279"/>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318"/>
      <c r="B188" s="279"/>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318"/>
      <c r="B189" s="279"/>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318"/>
      <c r="B190" s="279"/>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318"/>
      <c r="B191" s="280"/>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318"/>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18"/>
      <c r="B193" s="118" t="s">
        <v>142</v>
      </c>
      <c r="C193" s="281" t="s">
        <v>38</v>
      </c>
      <c r="D193" s="282"/>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8"/>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18"/>
      <c r="B195" s="120" t="s">
        <v>99</v>
      </c>
      <c r="C195" s="296"/>
      <c r="D195" s="297"/>
      <c r="E195" s="297"/>
      <c r="F195" s="297"/>
      <c r="G195" s="297"/>
      <c r="H195" s="297"/>
      <c r="I195" s="297"/>
      <c r="J195" s="297"/>
      <c r="K195" s="297"/>
      <c r="L195" s="297"/>
      <c r="M195" s="297"/>
      <c r="N195" s="297"/>
      <c r="O195" s="297"/>
      <c r="P195" s="47"/>
      <c r="Q195" s="46"/>
      <c r="R195" s="46"/>
      <c r="S195" s="46"/>
      <c r="T195" s="46"/>
      <c r="U195" s="46"/>
      <c r="V195" s="46"/>
      <c r="W195" s="46"/>
      <c r="X195" s="46"/>
      <c r="Y195" s="46"/>
    </row>
    <row r="196" spans="1:25" s="150" customFormat="1" ht="6" customHeight="1" outlineLevel="1" x14ac:dyDescent="0.25">
      <c r="A196" s="318"/>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8"/>
      <c r="B197" s="104" t="s">
        <v>77</v>
      </c>
      <c r="C197" s="281" t="s">
        <v>38</v>
      </c>
      <c r="D197" s="282"/>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8"/>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8"/>
      <c r="B199" s="104" t="s">
        <v>49</v>
      </c>
      <c r="C199" s="281" t="s">
        <v>35</v>
      </c>
      <c r="D199" s="282"/>
      <c r="E199" s="282"/>
      <c r="F199" s="282"/>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9"/>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21" t="str">
        <f>Notes!B36</f>
        <v>Note 17</v>
      </c>
      <c r="C206" s="322"/>
      <c r="D206" s="322"/>
      <c r="E206" s="322"/>
      <c r="F206" s="322"/>
      <c r="G206" s="322"/>
      <c r="H206" s="322"/>
      <c r="I206" s="322"/>
      <c r="J206" s="322"/>
      <c r="K206" s="322"/>
      <c r="L206" s="322"/>
      <c r="M206" s="322"/>
      <c r="N206" s="323"/>
      <c r="O206" s="182" t="str">
        <f>Notes!B38</f>
        <v>Note 18</v>
      </c>
      <c r="P206" s="67"/>
      <c r="Q206" s="44"/>
      <c r="R206" s="44"/>
      <c r="S206" s="44"/>
      <c r="T206" s="44"/>
      <c r="U206" s="44"/>
      <c r="V206" s="44"/>
      <c r="W206" s="44"/>
      <c r="X206" s="44"/>
      <c r="Y206" s="44"/>
    </row>
    <row r="207" spans="1:25" ht="23" outlineLevel="1" x14ac:dyDescent="0.25">
      <c r="A207" s="43"/>
      <c r="B207" s="130" t="s">
        <v>19</v>
      </c>
      <c r="C207" s="324" t="s">
        <v>22</v>
      </c>
      <c r="D207" s="324"/>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5"/>
      <c r="D208" s="325"/>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292"/>
      <c r="D209" s="292"/>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292"/>
      <c r="D210" s="292"/>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292"/>
      <c r="D211" s="292"/>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292"/>
      <c r="D212" s="292"/>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292"/>
      <c r="D213" s="292"/>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292"/>
      <c r="D214" s="292"/>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292"/>
      <c r="D215" s="292"/>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292"/>
      <c r="D216" s="292"/>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292"/>
      <c r="D217" s="292"/>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292"/>
      <c r="D218" s="292"/>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292"/>
      <c r="D219" s="292"/>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292"/>
      <c r="D220" s="292"/>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293"/>
      <c r="D221" s="29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21" t="str">
        <f>Notes!B36</f>
        <v>Note 17</v>
      </c>
      <c r="C227" s="322"/>
      <c r="D227" s="322"/>
      <c r="E227" s="322"/>
      <c r="F227" s="322"/>
      <c r="G227" s="322"/>
      <c r="H227" s="322"/>
      <c r="I227" s="322"/>
      <c r="J227" s="322"/>
      <c r="K227" s="322"/>
      <c r="L227" s="322"/>
      <c r="M227" s="322"/>
      <c r="N227" s="323"/>
      <c r="O227" s="182" t="str">
        <f>Notes!B38</f>
        <v>Note 18</v>
      </c>
      <c r="P227" s="67"/>
      <c r="Q227" s="44"/>
      <c r="R227" s="71"/>
      <c r="S227" s="44"/>
      <c r="T227" s="44"/>
      <c r="U227" s="44"/>
      <c r="V227" s="44"/>
      <c r="W227" s="44"/>
      <c r="X227" s="44"/>
      <c r="Y227" s="44"/>
    </row>
    <row r="228" spans="1:25" ht="23" outlineLevel="1" x14ac:dyDescent="0.25">
      <c r="A228" s="43"/>
      <c r="B228" s="130" t="s">
        <v>19</v>
      </c>
      <c r="C228" s="324" t="s">
        <v>22</v>
      </c>
      <c r="D228" s="324"/>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292"/>
      <c r="D229" s="292"/>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292"/>
      <c r="D230" s="292"/>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292"/>
      <c r="D231" s="292"/>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292"/>
      <c r="D232" s="292"/>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292"/>
      <c r="D233" s="292"/>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292"/>
      <c r="D234" s="292"/>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292"/>
      <c r="D235" s="292"/>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292"/>
      <c r="D236" s="292"/>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292"/>
      <c r="D237" s="292"/>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292"/>
      <c r="D238" s="292"/>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292"/>
      <c r="D239" s="292"/>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292"/>
      <c r="D240" s="292"/>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292"/>
      <c r="D241" s="292"/>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293"/>
      <c r="D242" s="29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7"/>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8"/>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18"/>
      <c r="B246" s="311" t="s">
        <v>0</v>
      </c>
      <c r="C246" s="282" t="s">
        <v>1</v>
      </c>
      <c r="D246" s="282"/>
      <c r="E246" s="204"/>
      <c r="F246" s="287"/>
      <c r="G246" s="287"/>
      <c r="H246" s="287"/>
      <c r="I246" s="287"/>
      <c r="J246" s="287"/>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18"/>
      <c r="B247" s="312"/>
      <c r="C247" s="282"/>
      <c r="D247" s="282"/>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18"/>
      <c r="B248" s="313"/>
      <c r="C248" s="282"/>
      <c r="D248" s="282"/>
      <c r="E248" s="204"/>
      <c r="F248" s="287"/>
      <c r="G248" s="287"/>
      <c r="H248" s="287"/>
      <c r="I248" s="287"/>
      <c r="J248" s="287"/>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18"/>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18"/>
      <c r="B250" s="288" t="s">
        <v>100</v>
      </c>
      <c r="C250" s="281"/>
      <c r="D250" s="282"/>
      <c r="E250" s="282"/>
      <c r="F250" s="282"/>
      <c r="G250" s="282"/>
      <c r="H250" s="282"/>
      <c r="I250" s="282"/>
      <c r="J250" s="282"/>
      <c r="K250" s="282"/>
      <c r="L250" s="282"/>
      <c r="M250" s="282"/>
      <c r="N250" s="282"/>
      <c r="O250" s="282"/>
      <c r="P250" s="47"/>
      <c r="Q250" s="44"/>
      <c r="R250" s="44"/>
      <c r="S250" s="46"/>
      <c r="T250" s="46"/>
      <c r="U250" s="46"/>
      <c r="V250" s="46"/>
      <c r="W250" s="46"/>
      <c r="X250" s="46"/>
      <c r="Y250" s="46"/>
    </row>
    <row r="251" spans="1:25" s="150" customFormat="1" outlineLevel="1" x14ac:dyDescent="0.25">
      <c r="A251" s="318"/>
      <c r="B251" s="289"/>
      <c r="C251" s="281"/>
      <c r="D251" s="282"/>
      <c r="E251" s="282"/>
      <c r="F251" s="282"/>
      <c r="G251" s="282"/>
      <c r="H251" s="282"/>
      <c r="I251" s="282"/>
      <c r="J251" s="282"/>
      <c r="K251" s="282"/>
      <c r="L251" s="282"/>
      <c r="M251" s="282"/>
      <c r="N251" s="282"/>
      <c r="O251" s="282"/>
      <c r="P251" s="47"/>
      <c r="Q251" s="44"/>
      <c r="R251" s="44"/>
      <c r="S251" s="46"/>
      <c r="T251" s="46"/>
      <c r="U251" s="46"/>
      <c r="V251" s="46"/>
      <c r="W251" s="46"/>
      <c r="X251" s="46"/>
      <c r="Y251" s="46"/>
    </row>
    <row r="252" spans="1:25" s="150" customFormat="1" outlineLevel="1" x14ac:dyDescent="0.25">
      <c r="A252" s="318"/>
      <c r="B252" s="289"/>
      <c r="C252" s="281"/>
      <c r="D252" s="282"/>
      <c r="E252" s="282"/>
      <c r="F252" s="282"/>
      <c r="G252" s="282"/>
      <c r="H252" s="282"/>
      <c r="I252" s="282"/>
      <c r="J252" s="282"/>
      <c r="K252" s="282"/>
      <c r="L252" s="282"/>
      <c r="M252" s="282"/>
      <c r="N252" s="282"/>
      <c r="O252" s="282"/>
      <c r="P252" s="47"/>
      <c r="Q252" s="44"/>
      <c r="R252" s="44"/>
      <c r="S252" s="46"/>
      <c r="T252" s="46"/>
      <c r="U252" s="46"/>
      <c r="V252" s="46"/>
      <c r="W252" s="46"/>
      <c r="X252" s="46"/>
      <c r="Y252" s="46"/>
    </row>
    <row r="253" spans="1:25" s="150" customFormat="1" outlineLevel="1" x14ac:dyDescent="0.25">
      <c r="A253" s="318"/>
      <c r="B253" s="289"/>
      <c r="C253" s="281"/>
      <c r="D253" s="282"/>
      <c r="E253" s="282"/>
      <c r="F253" s="282"/>
      <c r="G253" s="282"/>
      <c r="H253" s="282"/>
      <c r="I253" s="282"/>
      <c r="J253" s="282"/>
      <c r="K253" s="282"/>
      <c r="L253" s="282"/>
      <c r="M253" s="282"/>
      <c r="N253" s="282"/>
      <c r="O253" s="282"/>
      <c r="P253" s="47"/>
      <c r="Q253" s="44"/>
      <c r="R253" s="44"/>
      <c r="S253" s="46"/>
      <c r="T253" s="46"/>
      <c r="U253" s="46"/>
      <c r="V253" s="46"/>
      <c r="W253" s="46"/>
      <c r="X253" s="46"/>
      <c r="Y253" s="46"/>
    </row>
    <row r="254" spans="1:25" s="150" customFormat="1" outlineLevel="1" x14ac:dyDescent="0.25">
      <c r="A254" s="318"/>
      <c r="B254" s="295"/>
      <c r="C254" s="281"/>
      <c r="D254" s="282"/>
      <c r="E254" s="282"/>
      <c r="F254" s="282"/>
      <c r="G254" s="282"/>
      <c r="H254" s="282"/>
      <c r="I254" s="282"/>
      <c r="J254" s="282"/>
      <c r="K254" s="282"/>
      <c r="L254" s="282"/>
      <c r="M254" s="282"/>
      <c r="N254" s="282"/>
      <c r="O254" s="282"/>
      <c r="P254" s="47"/>
      <c r="Q254" s="44"/>
      <c r="R254" s="44"/>
      <c r="S254" s="46"/>
      <c r="T254" s="46"/>
      <c r="U254" s="46"/>
      <c r="V254" s="46"/>
      <c r="W254" s="46"/>
      <c r="X254" s="46"/>
      <c r="Y254" s="46"/>
    </row>
    <row r="255" spans="1:25" s="150" customFormat="1" ht="6" customHeight="1" outlineLevel="1" thickBot="1" x14ac:dyDescent="0.3">
      <c r="A255" s="319"/>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800-000000000000}">
      <formula1>"Effective, Ineffective"</formula1>
    </dataValidation>
    <dataValidation type="list" allowBlank="1" showInputMessage="1" showErrorMessage="1" sqref="O244 O35 O202 O223" xr:uid="{00000000-0002-0000-0800-000001000000}">
      <formula1>"Open, Ready for Review, Reviewed, Final"</formula1>
    </dataValidation>
    <dataValidation type="list" allowBlank="1" showInputMessage="1" showErrorMessage="1" sqref="K118:M118 E118 G118 I118" xr:uid="{00000000-0002-0000-0800-000002000000}">
      <formula1>"low risk, normal risk, high risk"</formula1>
    </dataValidation>
    <dataValidation type="list" allowBlank="1" showInputMessage="1" showErrorMessage="1" sqref="H118" xr:uid="{00000000-0002-0000-0800-000003000000}">
      <formula1>"Not Higher, Higher"</formula1>
    </dataValidation>
    <dataValidation type="list" allowBlank="1" showInputMessage="1" showErrorMessage="1" sqref="C161:D161 C157:D157 C193:D193 G97:H97 G99:H99 G105:H105 C86:D86 H90:I90" xr:uid="{00000000-0002-0000-0800-000004000000}">
      <formula1>"Yes,No"</formula1>
    </dataValidation>
    <dataValidation type="list" allowBlank="1" showInputMessage="1" showErrorMessage="1" sqref="C249 C246" xr:uid="{00000000-0002-0000-0800-000005000000}">
      <formula1>"N/A for approach, Effective, Ineffective"</formula1>
    </dataValidation>
    <dataValidation type="list" allowBlank="1" showInputMessage="1" showErrorMessage="1" sqref="C197:D197" xr:uid="{00000000-0002-0000-08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8000000}"/>
    <dataValidation type="list" allowBlank="1" showInputMessage="1" showErrorMessage="1" prompt="See Internal Control Guide Section 3.5.1 for factors to consider when planning the nature of our tests of operating effectiveness." sqref="E132 K132 I132 G132" xr:uid="{00000000-0002-0000-0800-000009000000}">
      <formula1>$Q$132:$Q$133</formula1>
    </dataValidation>
    <dataValidation type="list" allowBlank="1" showInputMessage="1" showErrorMessage="1" sqref="E169 K169 I169 G169" xr:uid="{00000000-0002-0000-0800-00000A000000}">
      <formula1>$Q$169:$Q$170</formula1>
    </dataValidation>
    <dataValidation type="list" allowBlank="1" showInputMessage="1" showErrorMessage="1" sqref="C163" xr:uid="{00000000-0002-0000-0800-00000B000000}">
      <formula1>$Q$162:$Q$164</formula1>
    </dataValidation>
    <dataValidation type="list" allowBlank="1" showInputMessage="1" showErrorMessage="1" sqref="C199" xr:uid="{00000000-0002-0000-08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800-00000D000000}">
      <formula1>$Q$150:$Q$155</formula1>
    </dataValidation>
    <dataValidation type="list" allowBlank="1" showInputMessage="1" showErrorMessage="1" sqref="C184:F184" xr:uid="{00000000-0002-0000-08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800-000010000000}">
      <formula1>$Q$139:$Q$140</formula1>
    </dataValidation>
    <dataValidation type="list" allowBlank="1" showInputMessage="1" showErrorMessage="1" sqref="H28" xr:uid="{00000000-0002-0000-0800-000011000000}">
      <formula1>"Lower, Higher, Significant"</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C91D52-7C3A-4698-AF51-F46C657D29CB}"/>
</file>

<file path=customXml/itemProps2.xml><?xml version="1.0" encoding="utf-8"?>
<ds:datastoreItem xmlns:ds="http://schemas.openxmlformats.org/officeDocument/2006/customXml" ds:itemID="{EE065B99-8253-4ED2-B104-56D31132C99D}"/>
</file>

<file path=customXml/itemProps3.xml><?xml version="1.0" encoding="utf-8"?>
<ds:datastoreItem xmlns:ds="http://schemas.openxmlformats.org/officeDocument/2006/customXml" ds:itemID="{2F586D7D-1ECD-4474-9A1D-0702618916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Instructions</vt:lpstr>
      <vt:lpstr>Executive Summary</vt:lpstr>
      <vt:lpstr>Control 1</vt:lpstr>
      <vt:lpstr>Frequency DI</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'Frequency DI'!Print_Area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